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ch\Box Sync\Field Season 2022\A-Ci curves\"/>
    </mc:Choice>
  </mc:AlternateContent>
  <bookViews>
    <workbookView xWindow="240" yWindow="12" windowWidth="16092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CL58" i="1" l="1"/>
  <c r="CK58" i="1"/>
  <c r="CI58" i="1"/>
  <c r="CJ58" i="1" s="1"/>
  <c r="BA58" i="1" s="1"/>
  <c r="BN58" i="1"/>
  <c r="BM58" i="1"/>
  <c r="BL58" i="1"/>
  <c r="BK58" i="1"/>
  <c r="BO58" i="1" s="1"/>
  <c r="BP58" i="1" s="1"/>
  <c r="BI58" i="1"/>
  <c r="BJ58" i="1" s="1"/>
  <c r="BE58" i="1"/>
  <c r="BC58" i="1"/>
  <c r="AY58" i="1"/>
  <c r="AS58" i="1"/>
  <c r="BF58" i="1" s="1"/>
  <c r="AN58" i="1"/>
  <c r="AL58" i="1"/>
  <c r="AD58" i="1"/>
  <c r="AC58" i="1"/>
  <c r="AB58" i="1"/>
  <c r="U58" i="1"/>
  <c r="CL57" i="1"/>
  <c r="X57" i="1" s="1"/>
  <c r="CK57" i="1"/>
  <c r="CJ57" i="1" s="1"/>
  <c r="BA57" i="1" s="1"/>
  <c r="CI57" i="1"/>
  <c r="BO57" i="1"/>
  <c r="BP57" i="1" s="1"/>
  <c r="BN57" i="1"/>
  <c r="BM57" i="1"/>
  <c r="BL57" i="1"/>
  <c r="BK57" i="1"/>
  <c r="BJ57" i="1"/>
  <c r="BI57" i="1"/>
  <c r="BF57" i="1"/>
  <c r="BE57" i="1"/>
  <c r="BC57" i="1"/>
  <c r="AY57" i="1"/>
  <c r="AS57" i="1"/>
  <c r="AN57" i="1"/>
  <c r="AL57" i="1"/>
  <c r="P57" i="1" s="1"/>
  <c r="AD57" i="1"/>
  <c r="AC57" i="1"/>
  <c r="AB57" i="1"/>
  <c r="U57" i="1"/>
  <c r="S57" i="1"/>
  <c r="CL56" i="1"/>
  <c r="X56" i="1" s="1"/>
  <c r="CK56" i="1"/>
  <c r="CJ56" i="1" s="1"/>
  <c r="CI56" i="1"/>
  <c r="BN56" i="1"/>
  <c r="BM56" i="1"/>
  <c r="BL56" i="1"/>
  <c r="BK56" i="1"/>
  <c r="BO56" i="1" s="1"/>
  <c r="BP56" i="1" s="1"/>
  <c r="BJ56" i="1"/>
  <c r="BI56" i="1"/>
  <c r="BE56" i="1"/>
  <c r="BA56" i="1"/>
  <c r="BC56" i="1" s="1"/>
  <c r="AY56" i="1"/>
  <c r="AS56" i="1"/>
  <c r="BF56" i="1" s="1"/>
  <c r="AN56" i="1"/>
  <c r="AL56" i="1"/>
  <c r="P56" i="1" s="1"/>
  <c r="AD56" i="1"/>
  <c r="AC56" i="1"/>
  <c r="AB56" i="1"/>
  <c r="U56" i="1"/>
  <c r="S56" i="1"/>
  <c r="CL55" i="1"/>
  <c r="CK55" i="1"/>
  <c r="CJ55" i="1" s="1"/>
  <c r="BA55" i="1" s="1"/>
  <c r="CI55" i="1"/>
  <c r="BN55" i="1"/>
  <c r="BM55" i="1"/>
  <c r="BL55" i="1"/>
  <c r="BK55" i="1"/>
  <c r="BO55" i="1" s="1"/>
  <c r="BP55" i="1" s="1"/>
  <c r="BJ55" i="1"/>
  <c r="BI55" i="1"/>
  <c r="BE55" i="1"/>
  <c r="AY55" i="1"/>
  <c r="AS55" i="1"/>
  <c r="BF55" i="1" s="1"/>
  <c r="AN55" i="1"/>
  <c r="AL55" i="1"/>
  <c r="O55" i="1" s="1"/>
  <c r="AD55" i="1"/>
  <c r="AC55" i="1"/>
  <c r="AB55" i="1"/>
  <c r="X55" i="1"/>
  <c r="U55" i="1"/>
  <c r="S55" i="1"/>
  <c r="P55" i="1"/>
  <c r="CL54" i="1"/>
  <c r="CK54" i="1"/>
  <c r="CJ54" i="1"/>
  <c r="BA54" i="1" s="1"/>
  <c r="CI54" i="1"/>
  <c r="BN54" i="1"/>
  <c r="BM54" i="1"/>
  <c r="BJ54" i="1"/>
  <c r="BI54" i="1"/>
  <c r="BE54" i="1"/>
  <c r="AY54" i="1"/>
  <c r="AS54" i="1"/>
  <c r="BF54" i="1" s="1"/>
  <c r="AN54" i="1"/>
  <c r="AL54" i="1"/>
  <c r="N54" i="1" s="1"/>
  <c r="M54" i="1" s="1"/>
  <c r="AF54" i="1"/>
  <c r="AD54" i="1"/>
  <c r="AC54" i="1"/>
  <c r="AB54" i="1"/>
  <c r="X54" i="1"/>
  <c r="U54" i="1"/>
  <c r="S54" i="1"/>
  <c r="P54" i="1"/>
  <c r="O54" i="1"/>
  <c r="CL53" i="1"/>
  <c r="CK53" i="1"/>
  <c r="CI53" i="1"/>
  <c r="BN53" i="1"/>
  <c r="BM53" i="1"/>
  <c r="BI53" i="1"/>
  <c r="BE53" i="1"/>
  <c r="AY53" i="1"/>
  <c r="AS53" i="1"/>
  <c r="BF53" i="1" s="1"/>
  <c r="AN53" i="1"/>
  <c r="AL53" i="1" s="1"/>
  <c r="AD53" i="1"/>
  <c r="AB53" i="1" s="1"/>
  <c r="AC53" i="1"/>
  <c r="U53" i="1"/>
  <c r="O53" i="1"/>
  <c r="N53" i="1"/>
  <c r="M53" i="1" s="1"/>
  <c r="AF53" i="1" s="1"/>
  <c r="CL52" i="1"/>
  <c r="CK52" i="1"/>
  <c r="CI52" i="1"/>
  <c r="CJ52" i="1" s="1"/>
  <c r="BA52" i="1" s="1"/>
  <c r="BN52" i="1"/>
  <c r="BM52" i="1"/>
  <c r="BI52" i="1"/>
  <c r="BL52" i="1" s="1"/>
  <c r="BF52" i="1"/>
  <c r="BE52" i="1"/>
  <c r="AY52" i="1"/>
  <c r="BC52" i="1" s="1"/>
  <c r="AS52" i="1"/>
  <c r="AN52" i="1"/>
  <c r="AL52" i="1" s="1"/>
  <c r="AM52" i="1" s="1"/>
  <c r="AD52" i="1"/>
  <c r="AC52" i="1"/>
  <c r="U52" i="1"/>
  <c r="N52" i="1"/>
  <c r="M52" i="1" s="1"/>
  <c r="AF52" i="1" s="1"/>
  <c r="CL51" i="1"/>
  <c r="CK51" i="1"/>
  <c r="CJ51" i="1"/>
  <c r="BA51" i="1" s="1"/>
  <c r="CI51" i="1"/>
  <c r="BN51" i="1"/>
  <c r="BM51" i="1"/>
  <c r="BJ51" i="1"/>
  <c r="BI51" i="1"/>
  <c r="BL51" i="1" s="1"/>
  <c r="BF51" i="1"/>
  <c r="BE51" i="1"/>
  <c r="AY51" i="1"/>
  <c r="BC51" i="1" s="1"/>
  <c r="AS51" i="1"/>
  <c r="AN51" i="1"/>
  <c r="AL51" i="1"/>
  <c r="AD51" i="1"/>
  <c r="AC51" i="1"/>
  <c r="AB51" i="1" s="1"/>
  <c r="X51" i="1"/>
  <c r="U51" i="1"/>
  <c r="CL50" i="1"/>
  <c r="CK50" i="1"/>
  <c r="CI50" i="1"/>
  <c r="CJ50" i="1" s="1"/>
  <c r="BA50" i="1" s="1"/>
  <c r="BC50" i="1" s="1"/>
  <c r="BN50" i="1"/>
  <c r="BM50" i="1"/>
  <c r="BI50" i="1"/>
  <c r="BL50" i="1" s="1"/>
  <c r="BE50" i="1"/>
  <c r="AY50" i="1"/>
  <c r="AS50" i="1"/>
  <c r="BF50" i="1" s="1"/>
  <c r="AN50" i="1"/>
  <c r="AL50" i="1"/>
  <c r="AD50" i="1"/>
  <c r="AC50" i="1"/>
  <c r="AB50" i="1"/>
  <c r="U50" i="1"/>
  <c r="CL49" i="1"/>
  <c r="CK49" i="1"/>
  <c r="CI49" i="1"/>
  <c r="CJ49" i="1" s="1"/>
  <c r="BA49" i="1" s="1"/>
  <c r="BN49" i="1"/>
  <c r="BM49" i="1"/>
  <c r="BL49" i="1"/>
  <c r="BI49" i="1"/>
  <c r="BK49" i="1" s="1"/>
  <c r="BO49" i="1" s="1"/>
  <c r="BP49" i="1" s="1"/>
  <c r="BF49" i="1"/>
  <c r="BE49" i="1"/>
  <c r="BC49" i="1"/>
  <c r="AY49" i="1"/>
  <c r="AS49" i="1"/>
  <c r="AN49" i="1"/>
  <c r="AL49" i="1"/>
  <c r="P49" i="1" s="1"/>
  <c r="AD49" i="1"/>
  <c r="AC49" i="1"/>
  <c r="AB49" i="1"/>
  <c r="U49" i="1"/>
  <c r="S49" i="1"/>
  <c r="CL48" i="1"/>
  <c r="CK48" i="1"/>
  <c r="CI48" i="1"/>
  <c r="CJ48" i="1" s="1"/>
  <c r="BA48" i="1" s="1"/>
  <c r="BC48" i="1" s="1"/>
  <c r="BN48" i="1"/>
  <c r="BM48" i="1"/>
  <c r="BL48" i="1"/>
  <c r="BK48" i="1"/>
  <c r="BO48" i="1" s="1"/>
  <c r="BP48" i="1" s="1"/>
  <c r="BI48" i="1"/>
  <c r="BJ48" i="1" s="1"/>
  <c r="BF48" i="1"/>
  <c r="BE48" i="1"/>
  <c r="AY48" i="1"/>
  <c r="AS48" i="1"/>
  <c r="AN48" i="1"/>
  <c r="AM48" i="1"/>
  <c r="AL48" i="1"/>
  <c r="P48" i="1" s="1"/>
  <c r="AD48" i="1"/>
  <c r="AC48" i="1"/>
  <c r="AB48" i="1" s="1"/>
  <c r="U48" i="1"/>
  <c r="S48" i="1"/>
  <c r="CL47" i="1"/>
  <c r="CK47" i="1"/>
  <c r="CJ47" i="1"/>
  <c r="BA47" i="1" s="1"/>
  <c r="CI47" i="1"/>
  <c r="BN47" i="1"/>
  <c r="BM47" i="1"/>
  <c r="BL47" i="1"/>
  <c r="BK47" i="1"/>
  <c r="BO47" i="1" s="1"/>
  <c r="BP47" i="1" s="1"/>
  <c r="BJ47" i="1"/>
  <c r="BI47" i="1"/>
  <c r="BF47" i="1"/>
  <c r="BE47" i="1"/>
  <c r="AY47" i="1"/>
  <c r="AS47" i="1"/>
  <c r="AN47" i="1"/>
  <c r="AL47" i="1"/>
  <c r="O47" i="1" s="1"/>
  <c r="AD47" i="1"/>
  <c r="AC47" i="1"/>
  <c r="AB47" i="1"/>
  <c r="X47" i="1"/>
  <c r="U47" i="1"/>
  <c r="P47" i="1"/>
  <c r="CL46" i="1"/>
  <c r="CK46" i="1"/>
  <c r="CJ46" i="1"/>
  <c r="BA46" i="1" s="1"/>
  <c r="CI46" i="1"/>
  <c r="BN46" i="1"/>
  <c r="BM46" i="1"/>
  <c r="BJ46" i="1"/>
  <c r="BI46" i="1"/>
  <c r="BE46" i="1"/>
  <c r="AY46" i="1"/>
  <c r="AS46" i="1"/>
  <c r="BF46" i="1" s="1"/>
  <c r="AN46" i="1"/>
  <c r="AL46" i="1"/>
  <c r="N46" i="1" s="1"/>
  <c r="M46" i="1" s="1"/>
  <c r="AF46" i="1" s="1"/>
  <c r="AD46" i="1"/>
  <c r="AC46" i="1"/>
  <c r="AB46" i="1"/>
  <c r="X46" i="1"/>
  <c r="U46" i="1"/>
  <c r="S46" i="1"/>
  <c r="P46" i="1"/>
  <c r="O46" i="1"/>
  <c r="CL45" i="1"/>
  <c r="CK45" i="1"/>
  <c r="CJ45" i="1"/>
  <c r="BA45" i="1" s="1"/>
  <c r="CI45" i="1"/>
  <c r="X45" i="1" s="1"/>
  <c r="BP45" i="1"/>
  <c r="BN45" i="1"/>
  <c r="BM45" i="1"/>
  <c r="BL45" i="1"/>
  <c r="BJ45" i="1"/>
  <c r="BI45" i="1"/>
  <c r="BK45" i="1" s="1"/>
  <c r="BO45" i="1" s="1"/>
  <c r="BF45" i="1"/>
  <c r="BE45" i="1"/>
  <c r="AY45" i="1"/>
  <c r="BC45" i="1" s="1"/>
  <c r="AS45" i="1"/>
  <c r="AN45" i="1"/>
  <c r="AL45" i="1" s="1"/>
  <c r="AD45" i="1"/>
  <c r="AB45" i="1" s="1"/>
  <c r="AC45" i="1"/>
  <c r="U45" i="1"/>
  <c r="P45" i="1"/>
  <c r="O45" i="1"/>
  <c r="N45" i="1"/>
  <c r="M45" i="1" s="1"/>
  <c r="CL44" i="1"/>
  <c r="CK44" i="1"/>
  <c r="CI44" i="1"/>
  <c r="BN44" i="1"/>
  <c r="BM44" i="1"/>
  <c r="BK44" i="1"/>
  <c r="BO44" i="1" s="1"/>
  <c r="BP44" i="1" s="1"/>
  <c r="BI44" i="1"/>
  <c r="BE44" i="1"/>
  <c r="AY44" i="1"/>
  <c r="AS44" i="1"/>
  <c r="BF44" i="1" s="1"/>
  <c r="AN44" i="1"/>
  <c r="AL44" i="1" s="1"/>
  <c r="AM44" i="1"/>
  <c r="AD44" i="1"/>
  <c r="AC44" i="1"/>
  <c r="U44" i="1"/>
  <c r="CL43" i="1"/>
  <c r="CK43" i="1"/>
  <c r="CJ43" i="1"/>
  <c r="BA43" i="1" s="1"/>
  <c r="CI43" i="1"/>
  <c r="BN43" i="1"/>
  <c r="BM43" i="1"/>
  <c r="BJ43" i="1"/>
  <c r="BI43" i="1"/>
  <c r="BL43" i="1" s="1"/>
  <c r="BF43" i="1"/>
  <c r="BE43" i="1"/>
  <c r="AY43" i="1"/>
  <c r="AS43" i="1"/>
  <c r="AN43" i="1"/>
  <c r="AL43" i="1"/>
  <c r="AF43" i="1"/>
  <c r="AD43" i="1"/>
  <c r="AB43" i="1" s="1"/>
  <c r="AC43" i="1"/>
  <c r="X43" i="1"/>
  <c r="U43" i="1"/>
  <c r="P43" i="1"/>
  <c r="N43" i="1"/>
  <c r="M43" i="1" s="1"/>
  <c r="CL42" i="1"/>
  <c r="CK42" i="1"/>
  <c r="CI42" i="1"/>
  <c r="BN42" i="1"/>
  <c r="BM42" i="1"/>
  <c r="BI42" i="1"/>
  <c r="BE42" i="1"/>
  <c r="AY42" i="1"/>
  <c r="AS42" i="1"/>
  <c r="BF42" i="1" s="1"/>
  <c r="AN42" i="1"/>
  <c r="AM42" i="1"/>
  <c r="AL42" i="1"/>
  <c r="O42" i="1" s="1"/>
  <c r="AD42" i="1"/>
  <c r="AC42" i="1"/>
  <c r="AB42" i="1" s="1"/>
  <c r="U42" i="1"/>
  <c r="S42" i="1"/>
  <c r="CL41" i="1"/>
  <c r="X41" i="1" s="1"/>
  <c r="CK41" i="1"/>
  <c r="CI41" i="1"/>
  <c r="CJ41" i="1" s="1"/>
  <c r="BA41" i="1" s="1"/>
  <c r="BC41" i="1" s="1"/>
  <c r="BN41" i="1"/>
  <c r="BM41" i="1"/>
  <c r="BL41" i="1"/>
  <c r="BI41" i="1"/>
  <c r="BK41" i="1" s="1"/>
  <c r="BO41" i="1" s="1"/>
  <c r="BP41" i="1" s="1"/>
  <c r="BF41" i="1"/>
  <c r="BE41" i="1"/>
  <c r="AY41" i="1"/>
  <c r="AS41" i="1"/>
  <c r="AN41" i="1"/>
  <c r="AM41" i="1"/>
  <c r="AL41" i="1"/>
  <c r="AD41" i="1"/>
  <c r="AC41" i="1"/>
  <c r="AB41" i="1"/>
  <c r="U41" i="1"/>
  <c r="CL40" i="1"/>
  <c r="X40" i="1" s="1"/>
  <c r="CK40" i="1"/>
  <c r="CI40" i="1"/>
  <c r="BN40" i="1"/>
  <c r="BM40" i="1"/>
  <c r="BL40" i="1"/>
  <c r="BK40" i="1"/>
  <c r="BO40" i="1" s="1"/>
  <c r="BP40" i="1" s="1"/>
  <c r="BI40" i="1"/>
  <c r="BJ40" i="1" s="1"/>
  <c r="BE40" i="1"/>
  <c r="AY40" i="1"/>
  <c r="AS40" i="1"/>
  <c r="BF40" i="1" s="1"/>
  <c r="AN40" i="1"/>
  <c r="AM40" i="1"/>
  <c r="AL40" i="1"/>
  <c r="AD40" i="1"/>
  <c r="AC40" i="1"/>
  <c r="AB40" i="1" s="1"/>
  <c r="U40" i="1"/>
  <c r="S40" i="1"/>
  <c r="CL39" i="1"/>
  <c r="CK39" i="1"/>
  <c r="CJ39" i="1"/>
  <c r="CI39" i="1"/>
  <c r="BN39" i="1"/>
  <c r="BM39" i="1"/>
  <c r="BL39" i="1"/>
  <c r="BK39" i="1"/>
  <c r="BO39" i="1" s="1"/>
  <c r="BP39" i="1" s="1"/>
  <c r="BJ39" i="1"/>
  <c r="BI39" i="1"/>
  <c r="BE39" i="1"/>
  <c r="BC39" i="1"/>
  <c r="BA39" i="1"/>
  <c r="AY39" i="1"/>
  <c r="AS39" i="1"/>
  <c r="BF39" i="1" s="1"/>
  <c r="AN39" i="1"/>
  <c r="AL39" i="1"/>
  <c r="P39" i="1" s="1"/>
  <c r="AD39" i="1"/>
  <c r="AC39" i="1"/>
  <c r="AB39" i="1"/>
  <c r="X39" i="1"/>
  <c r="U39" i="1"/>
  <c r="CL38" i="1"/>
  <c r="CK38" i="1"/>
  <c r="CI38" i="1"/>
  <c r="CJ38" i="1" s="1"/>
  <c r="BN38" i="1"/>
  <c r="BM38" i="1"/>
  <c r="BL38" i="1"/>
  <c r="BK38" i="1"/>
  <c r="BO38" i="1" s="1"/>
  <c r="BP38" i="1" s="1"/>
  <c r="BJ38" i="1"/>
  <c r="BI38" i="1"/>
  <c r="BE38" i="1"/>
  <c r="BA38" i="1"/>
  <c r="AY38" i="1"/>
  <c r="AS38" i="1"/>
  <c r="BF38" i="1" s="1"/>
  <c r="AN38" i="1"/>
  <c r="AL38" i="1" s="1"/>
  <c r="AD38" i="1"/>
  <c r="AB38" i="1" s="1"/>
  <c r="AC38" i="1"/>
  <c r="X38" i="1"/>
  <c r="U38" i="1"/>
  <c r="P38" i="1"/>
  <c r="CL37" i="1"/>
  <c r="CK37" i="1"/>
  <c r="CJ37" i="1"/>
  <c r="BA37" i="1" s="1"/>
  <c r="CI37" i="1"/>
  <c r="X37" i="1" s="1"/>
  <c r="BN37" i="1"/>
  <c r="BM37" i="1"/>
  <c r="BI37" i="1"/>
  <c r="BE37" i="1"/>
  <c r="AY37" i="1"/>
  <c r="AS37" i="1"/>
  <c r="BF37" i="1" s="1"/>
  <c r="AN37" i="1"/>
  <c r="AL37" i="1" s="1"/>
  <c r="O37" i="1" s="1"/>
  <c r="AD37" i="1"/>
  <c r="AB37" i="1" s="1"/>
  <c r="AC37" i="1"/>
  <c r="U37" i="1"/>
  <c r="P37" i="1"/>
  <c r="CL36" i="1"/>
  <c r="CK36" i="1"/>
  <c r="CI36" i="1"/>
  <c r="BN36" i="1"/>
  <c r="BM36" i="1"/>
  <c r="BI36" i="1"/>
  <c r="BE36" i="1"/>
  <c r="AY36" i="1"/>
  <c r="AS36" i="1"/>
  <c r="BF36" i="1" s="1"/>
  <c r="AN36" i="1"/>
  <c r="AL36" i="1" s="1"/>
  <c r="AD36" i="1"/>
  <c r="AC36" i="1"/>
  <c r="U36" i="1"/>
  <c r="O36" i="1"/>
  <c r="N36" i="1"/>
  <c r="M36" i="1" s="1"/>
  <c r="AF36" i="1" s="1"/>
  <c r="CL35" i="1"/>
  <c r="CK35" i="1"/>
  <c r="CJ35" i="1"/>
  <c r="CI35" i="1"/>
  <c r="BN35" i="1"/>
  <c r="BM35" i="1"/>
  <c r="BI35" i="1"/>
  <c r="BL35" i="1" s="1"/>
  <c r="BF35" i="1"/>
  <c r="BE35" i="1"/>
  <c r="BA35" i="1"/>
  <c r="AY35" i="1"/>
  <c r="BC35" i="1" s="1"/>
  <c r="AS35" i="1"/>
  <c r="AN35" i="1"/>
  <c r="AL35" i="1" s="1"/>
  <c r="AM35" i="1" s="1"/>
  <c r="AD35" i="1"/>
  <c r="AC35" i="1"/>
  <c r="AB35" i="1" s="1"/>
  <c r="X35" i="1"/>
  <c r="U35" i="1"/>
  <c r="CL34" i="1"/>
  <c r="X34" i="1" s="1"/>
  <c r="CK34" i="1"/>
  <c r="CI34" i="1"/>
  <c r="CJ34" i="1" s="1"/>
  <c r="BA34" i="1" s="1"/>
  <c r="BC34" i="1" s="1"/>
  <c r="BN34" i="1"/>
  <c r="BM34" i="1"/>
  <c r="BL34" i="1"/>
  <c r="BI34" i="1"/>
  <c r="BK34" i="1" s="1"/>
  <c r="BO34" i="1" s="1"/>
  <c r="BP34" i="1" s="1"/>
  <c r="BE34" i="1"/>
  <c r="AY34" i="1"/>
  <c r="AS34" i="1"/>
  <c r="BF34" i="1" s="1"/>
  <c r="AN34" i="1"/>
  <c r="AM34" i="1"/>
  <c r="AL34" i="1"/>
  <c r="AD34" i="1"/>
  <c r="AC34" i="1"/>
  <c r="AB34" i="1"/>
  <c r="U34" i="1"/>
  <c r="CL33" i="1"/>
  <c r="X33" i="1" s="1"/>
  <c r="CK33" i="1"/>
  <c r="CI33" i="1"/>
  <c r="CJ33" i="1" s="1"/>
  <c r="BA33" i="1" s="1"/>
  <c r="BN33" i="1"/>
  <c r="BM33" i="1"/>
  <c r="BL33" i="1"/>
  <c r="BK33" i="1"/>
  <c r="BO33" i="1" s="1"/>
  <c r="BP33" i="1" s="1"/>
  <c r="BI33" i="1"/>
  <c r="BJ33" i="1" s="1"/>
  <c r="BE33" i="1"/>
  <c r="BC33" i="1"/>
  <c r="AY33" i="1"/>
  <c r="AS33" i="1"/>
  <c r="BF33" i="1" s="1"/>
  <c r="AN33" i="1"/>
  <c r="AL33" i="1"/>
  <c r="AD33" i="1"/>
  <c r="AC33" i="1"/>
  <c r="AB33" i="1"/>
  <c r="U33" i="1"/>
  <c r="S33" i="1"/>
  <c r="CL32" i="1"/>
  <c r="X32" i="1" s="1"/>
  <c r="CK32" i="1"/>
  <c r="CJ32" i="1" s="1"/>
  <c r="BA32" i="1" s="1"/>
  <c r="BC32" i="1" s="1"/>
  <c r="CI32" i="1"/>
  <c r="BN32" i="1"/>
  <c r="BM32" i="1"/>
  <c r="BL32" i="1"/>
  <c r="BK32" i="1"/>
  <c r="BO32" i="1" s="1"/>
  <c r="BP32" i="1" s="1"/>
  <c r="BJ32" i="1"/>
  <c r="BI32" i="1"/>
  <c r="BE32" i="1"/>
  <c r="AY32" i="1"/>
  <c r="AS32" i="1"/>
  <c r="BF32" i="1" s="1"/>
  <c r="AN32" i="1"/>
  <c r="AL32" i="1"/>
  <c r="P32" i="1" s="1"/>
  <c r="AD32" i="1"/>
  <c r="AC32" i="1"/>
  <c r="AB32" i="1"/>
  <c r="U32" i="1"/>
  <c r="S32" i="1"/>
  <c r="CL31" i="1"/>
  <c r="X31" i="1" s="1"/>
  <c r="CK31" i="1"/>
  <c r="CJ31" i="1" s="1"/>
  <c r="BA31" i="1" s="1"/>
  <c r="CI31" i="1"/>
  <c r="BN31" i="1"/>
  <c r="BM31" i="1"/>
  <c r="BL31" i="1"/>
  <c r="BK31" i="1"/>
  <c r="BO31" i="1" s="1"/>
  <c r="BP31" i="1" s="1"/>
  <c r="BJ31" i="1"/>
  <c r="BI31" i="1"/>
  <c r="BE31" i="1"/>
  <c r="BB31" i="1"/>
  <c r="AY31" i="1"/>
  <c r="AS31" i="1"/>
  <c r="BF31" i="1" s="1"/>
  <c r="AN31" i="1"/>
  <c r="AL31" i="1"/>
  <c r="O31" i="1" s="1"/>
  <c r="K31" i="1" s="1"/>
  <c r="AD31" i="1"/>
  <c r="AC31" i="1"/>
  <c r="AB31" i="1"/>
  <c r="U31" i="1"/>
  <c r="S31" i="1"/>
  <c r="P31" i="1"/>
  <c r="CL30" i="1"/>
  <c r="CK30" i="1"/>
  <c r="CJ30" i="1" s="1"/>
  <c r="BA30" i="1" s="1"/>
  <c r="CI30" i="1"/>
  <c r="BN30" i="1"/>
  <c r="BM30" i="1"/>
  <c r="BK30" i="1"/>
  <c r="BO30" i="1" s="1"/>
  <c r="BP30" i="1" s="1"/>
  <c r="BJ30" i="1"/>
  <c r="BI30" i="1"/>
  <c r="BL30" i="1" s="1"/>
  <c r="BE30" i="1"/>
  <c r="AY30" i="1"/>
  <c r="AS30" i="1"/>
  <c r="BF30" i="1" s="1"/>
  <c r="AN30" i="1"/>
  <c r="AL30" i="1"/>
  <c r="AM30" i="1" s="1"/>
  <c r="AD30" i="1"/>
  <c r="AC30" i="1"/>
  <c r="AB30" i="1"/>
  <c r="X30" i="1"/>
  <c r="U30" i="1"/>
  <c r="P30" i="1"/>
  <c r="O30" i="1"/>
  <c r="K30" i="1" s="1"/>
  <c r="N30" i="1"/>
  <c r="M30" i="1" s="1"/>
  <c r="CL29" i="1"/>
  <c r="CK29" i="1"/>
  <c r="CI29" i="1"/>
  <c r="X29" i="1" s="1"/>
  <c r="BN29" i="1"/>
  <c r="BM29" i="1"/>
  <c r="BJ29" i="1"/>
  <c r="BI29" i="1"/>
  <c r="BE29" i="1"/>
  <c r="AY29" i="1"/>
  <c r="AS29" i="1"/>
  <c r="BF29" i="1" s="1"/>
  <c r="AN29" i="1"/>
  <c r="AL29" i="1" s="1"/>
  <c r="P29" i="1" s="1"/>
  <c r="AD29" i="1"/>
  <c r="AC29" i="1"/>
  <c r="AB29" i="1" s="1"/>
  <c r="U29" i="1"/>
  <c r="CL28" i="1"/>
  <c r="CK28" i="1"/>
  <c r="CI28" i="1"/>
  <c r="BN28" i="1"/>
  <c r="BM28" i="1"/>
  <c r="BI28" i="1"/>
  <c r="BE28" i="1"/>
  <c r="AY28" i="1"/>
  <c r="AS28" i="1"/>
  <c r="BF28" i="1" s="1"/>
  <c r="AN28" i="1"/>
  <c r="AL28" i="1" s="1"/>
  <c r="AM28" i="1" s="1"/>
  <c r="AD28" i="1"/>
  <c r="AC28" i="1"/>
  <c r="AB28" i="1" s="1"/>
  <c r="U28" i="1"/>
  <c r="O28" i="1"/>
  <c r="CL27" i="1"/>
  <c r="CK27" i="1"/>
  <c r="CI27" i="1"/>
  <c r="CJ27" i="1" s="1"/>
  <c r="BA27" i="1" s="1"/>
  <c r="BC27" i="1" s="1"/>
  <c r="BN27" i="1"/>
  <c r="BM27" i="1"/>
  <c r="BI27" i="1"/>
  <c r="BL27" i="1" s="1"/>
  <c r="BF27" i="1"/>
  <c r="BE27" i="1"/>
  <c r="AY27" i="1"/>
  <c r="AS27" i="1"/>
  <c r="AN27" i="1"/>
  <c r="AL27" i="1" s="1"/>
  <c r="AD27" i="1"/>
  <c r="AC27" i="1"/>
  <c r="AB27" i="1" s="1"/>
  <c r="U27" i="1"/>
  <c r="CL26" i="1"/>
  <c r="CK26" i="1"/>
  <c r="CJ26" i="1"/>
  <c r="BA26" i="1" s="1"/>
  <c r="BC26" i="1" s="1"/>
  <c r="CI26" i="1"/>
  <c r="BO26" i="1"/>
  <c r="BP26" i="1" s="1"/>
  <c r="BN26" i="1"/>
  <c r="BM26" i="1"/>
  <c r="BL26" i="1"/>
  <c r="BK26" i="1"/>
  <c r="BJ26" i="1"/>
  <c r="BI26" i="1"/>
  <c r="BF26" i="1"/>
  <c r="BE26" i="1"/>
  <c r="AY26" i="1"/>
  <c r="AS26" i="1"/>
  <c r="AN26" i="1"/>
  <c r="AL26" i="1"/>
  <c r="AM26" i="1" s="1"/>
  <c r="AD26" i="1"/>
  <c r="AC26" i="1"/>
  <c r="AB26" i="1" s="1"/>
  <c r="X26" i="1"/>
  <c r="U26" i="1"/>
  <c r="CL25" i="1"/>
  <c r="CK25" i="1"/>
  <c r="CI25" i="1"/>
  <c r="BN25" i="1"/>
  <c r="BM25" i="1"/>
  <c r="BL25" i="1"/>
  <c r="BI25" i="1"/>
  <c r="BJ25" i="1" s="1"/>
  <c r="BE25" i="1"/>
  <c r="BB25" i="1"/>
  <c r="AY25" i="1"/>
  <c r="AS25" i="1"/>
  <c r="BF25" i="1" s="1"/>
  <c r="AN25" i="1"/>
  <c r="AL25" i="1"/>
  <c r="O25" i="1" s="1"/>
  <c r="K25" i="1" s="1"/>
  <c r="AD25" i="1"/>
  <c r="AC25" i="1"/>
  <c r="AB25" i="1" s="1"/>
  <c r="U25" i="1"/>
  <c r="CL24" i="1"/>
  <c r="CK24" i="1"/>
  <c r="CJ24" i="1"/>
  <c r="CI24" i="1"/>
  <c r="BN24" i="1"/>
  <c r="BM24" i="1"/>
  <c r="BL24" i="1"/>
  <c r="BK24" i="1"/>
  <c r="BO24" i="1" s="1"/>
  <c r="BP24" i="1" s="1"/>
  <c r="BJ24" i="1"/>
  <c r="BI24" i="1"/>
  <c r="BE24" i="1"/>
  <c r="BC24" i="1"/>
  <c r="BA24" i="1"/>
  <c r="AY24" i="1"/>
  <c r="AS24" i="1"/>
  <c r="BF24" i="1" s="1"/>
  <c r="AN24" i="1"/>
  <c r="AL24" i="1"/>
  <c r="AM24" i="1" s="1"/>
  <c r="AD24" i="1"/>
  <c r="AC24" i="1"/>
  <c r="AB24" i="1"/>
  <c r="X24" i="1"/>
  <c r="U24" i="1"/>
  <c r="P24" i="1"/>
  <c r="CL23" i="1"/>
  <c r="CK23" i="1"/>
  <c r="CJ23" i="1"/>
  <c r="BA23" i="1" s="1"/>
  <c r="CI23" i="1"/>
  <c r="BN23" i="1"/>
  <c r="BM23" i="1"/>
  <c r="BK23" i="1"/>
  <c r="BO23" i="1" s="1"/>
  <c r="BP23" i="1" s="1"/>
  <c r="BJ23" i="1"/>
  <c r="BI23" i="1"/>
  <c r="BL23" i="1" s="1"/>
  <c r="BE23" i="1"/>
  <c r="AY23" i="1"/>
  <c r="AS23" i="1"/>
  <c r="BF23" i="1" s="1"/>
  <c r="AN23" i="1"/>
  <c r="AL23" i="1"/>
  <c r="N23" i="1" s="1"/>
  <c r="M23" i="1" s="1"/>
  <c r="AF23" i="1"/>
  <c r="AD23" i="1"/>
  <c r="AC23" i="1"/>
  <c r="AB23" i="1"/>
  <c r="X23" i="1"/>
  <c r="U23" i="1"/>
  <c r="P23" i="1"/>
  <c r="O23" i="1"/>
  <c r="K23" i="1" s="1"/>
  <c r="CL22" i="1"/>
  <c r="CK22" i="1"/>
  <c r="CI22" i="1"/>
  <c r="CJ22" i="1" s="1"/>
  <c r="BA22" i="1" s="1"/>
  <c r="BN22" i="1"/>
  <c r="BM22" i="1"/>
  <c r="BI22" i="1"/>
  <c r="BJ22" i="1" s="1"/>
  <c r="BF22" i="1"/>
  <c r="BE22" i="1"/>
  <c r="AY22" i="1"/>
  <c r="AS22" i="1"/>
  <c r="AN22" i="1"/>
  <c r="AL22" i="1" s="1"/>
  <c r="AD22" i="1"/>
  <c r="AB22" i="1" s="1"/>
  <c r="AC22" i="1"/>
  <c r="U22" i="1"/>
  <c r="P22" i="1"/>
  <c r="O22" i="1"/>
  <c r="N22" i="1"/>
  <c r="M22" i="1" s="1"/>
  <c r="CL21" i="1"/>
  <c r="CK21" i="1"/>
  <c r="CI21" i="1"/>
  <c r="BN21" i="1"/>
  <c r="BM21" i="1"/>
  <c r="BI21" i="1"/>
  <c r="BF21" i="1"/>
  <c r="BE21" i="1"/>
  <c r="AY21" i="1"/>
  <c r="AS21" i="1"/>
  <c r="AN21" i="1"/>
  <c r="AL21" i="1" s="1"/>
  <c r="AM21" i="1"/>
  <c r="AD21" i="1"/>
  <c r="AC21" i="1"/>
  <c r="AB21" i="1" s="1"/>
  <c r="U21" i="1"/>
  <c r="O21" i="1"/>
  <c r="N21" i="1"/>
  <c r="M21" i="1" s="1"/>
  <c r="CL20" i="1"/>
  <c r="CK20" i="1"/>
  <c r="CJ20" i="1" s="1"/>
  <c r="BA20" i="1" s="1"/>
  <c r="CI20" i="1"/>
  <c r="BO20" i="1"/>
  <c r="BP20" i="1" s="1"/>
  <c r="BN20" i="1"/>
  <c r="BM20" i="1"/>
  <c r="BL20" i="1"/>
  <c r="BK20" i="1"/>
  <c r="BJ20" i="1"/>
  <c r="BI20" i="1"/>
  <c r="BF20" i="1"/>
  <c r="BE20" i="1"/>
  <c r="AY20" i="1"/>
  <c r="AS20" i="1"/>
  <c r="AN20" i="1"/>
  <c r="AL20" i="1" s="1"/>
  <c r="AD20" i="1"/>
  <c r="AC20" i="1"/>
  <c r="AB20" i="1" s="1"/>
  <c r="X20" i="1"/>
  <c r="U20" i="1"/>
  <c r="CL19" i="1"/>
  <c r="CK19" i="1"/>
  <c r="CI19" i="1"/>
  <c r="X19" i="1" s="1"/>
  <c r="BN19" i="1"/>
  <c r="BM19" i="1"/>
  <c r="BI19" i="1"/>
  <c r="BL19" i="1" s="1"/>
  <c r="BE19" i="1"/>
  <c r="AY19" i="1"/>
  <c r="AS19" i="1"/>
  <c r="BF19" i="1" s="1"/>
  <c r="AN19" i="1"/>
  <c r="AL19" i="1"/>
  <c r="AD19" i="1"/>
  <c r="AC19" i="1"/>
  <c r="AB19" i="1"/>
  <c r="U19" i="1"/>
  <c r="S19" i="1"/>
  <c r="CL18" i="1"/>
  <c r="CK18" i="1"/>
  <c r="CI18" i="1"/>
  <c r="CJ18" i="1" s="1"/>
  <c r="BA18" i="1" s="1"/>
  <c r="BC18" i="1" s="1"/>
  <c r="BN18" i="1"/>
  <c r="BM18" i="1"/>
  <c r="BL18" i="1"/>
  <c r="BI18" i="1"/>
  <c r="BK18" i="1" s="1"/>
  <c r="BO18" i="1" s="1"/>
  <c r="BP18" i="1" s="1"/>
  <c r="BF18" i="1"/>
  <c r="BE18" i="1"/>
  <c r="AY18" i="1"/>
  <c r="AS18" i="1"/>
  <c r="AN18" i="1"/>
  <c r="AL18" i="1"/>
  <c r="AD18" i="1"/>
  <c r="AC18" i="1"/>
  <c r="AB18" i="1"/>
  <c r="U18" i="1"/>
  <c r="S18" i="1"/>
  <c r="CL17" i="1"/>
  <c r="CK17" i="1"/>
  <c r="CI17" i="1"/>
  <c r="CJ17" i="1" s="1"/>
  <c r="BN17" i="1"/>
  <c r="BM17" i="1"/>
  <c r="BL17" i="1"/>
  <c r="BK17" i="1"/>
  <c r="BO17" i="1" s="1"/>
  <c r="BP17" i="1" s="1"/>
  <c r="BI17" i="1"/>
  <c r="BJ17" i="1" s="1"/>
  <c r="BF17" i="1"/>
  <c r="BE17" i="1"/>
  <c r="BA17" i="1"/>
  <c r="BC17" i="1" s="1"/>
  <c r="AY17" i="1"/>
  <c r="AS17" i="1"/>
  <c r="AN17" i="1"/>
  <c r="AL17" i="1" s="1"/>
  <c r="AD17" i="1"/>
  <c r="AC17" i="1"/>
  <c r="AB17" i="1" s="1"/>
  <c r="U17" i="1"/>
  <c r="AF21" i="1" l="1"/>
  <c r="S20" i="1"/>
  <c r="P20" i="1"/>
  <c r="O20" i="1"/>
  <c r="N20" i="1"/>
  <c r="M20" i="1" s="1"/>
  <c r="AM20" i="1"/>
  <c r="K22" i="1"/>
  <c r="BB22" i="1"/>
  <c r="BD22" i="1" s="1"/>
  <c r="P26" i="1"/>
  <c r="CJ29" i="1"/>
  <c r="BA29" i="1" s="1"/>
  <c r="O26" i="1"/>
  <c r="S26" i="1"/>
  <c r="AF22" i="1"/>
  <c r="BC29" i="1"/>
  <c r="K45" i="1"/>
  <c r="BB45" i="1"/>
  <c r="BD45" i="1" s="1"/>
  <c r="P17" i="1"/>
  <c r="O17" i="1"/>
  <c r="N17" i="1"/>
  <c r="M17" i="1" s="1"/>
  <c r="AM17" i="1"/>
  <c r="Y29" i="1"/>
  <c r="Z29" i="1" s="1"/>
  <c r="BC20" i="1"/>
  <c r="P18" i="1"/>
  <c r="N18" i="1"/>
  <c r="M18" i="1" s="1"/>
  <c r="O18" i="1"/>
  <c r="AM18" i="1"/>
  <c r="K21" i="1"/>
  <c r="BB21" i="1"/>
  <c r="BD21" i="1" s="1"/>
  <c r="S21" i="1"/>
  <c r="P21" i="1"/>
  <c r="AM22" i="1"/>
  <c r="S22" i="1"/>
  <c r="AG20" i="1"/>
  <c r="BL22" i="1"/>
  <c r="BK22" i="1"/>
  <c r="BO22" i="1" s="1"/>
  <c r="BP22" i="1" s="1"/>
  <c r="N26" i="1"/>
  <c r="M26" i="1" s="1"/>
  <c r="K37" i="1"/>
  <c r="BB37" i="1"/>
  <c r="BD37" i="1" s="1"/>
  <c r="Y30" i="1"/>
  <c r="Z30" i="1" s="1"/>
  <c r="S17" i="1"/>
  <c r="CJ21" i="1"/>
  <c r="BA21" i="1" s="1"/>
  <c r="BC21" i="1" s="1"/>
  <c r="X21" i="1"/>
  <c r="BC22" i="1"/>
  <c r="K55" i="1"/>
  <c r="BB55" i="1"/>
  <c r="BD55" i="1" s="1"/>
  <c r="BC23" i="1"/>
  <c r="BL21" i="1"/>
  <c r="BK21" i="1"/>
  <c r="BO21" i="1" s="1"/>
  <c r="BP21" i="1" s="1"/>
  <c r="BJ21" i="1"/>
  <c r="CJ28" i="1"/>
  <c r="BA28" i="1" s="1"/>
  <c r="BC28" i="1" s="1"/>
  <c r="X28" i="1"/>
  <c r="P19" i="1"/>
  <c r="O19" i="1"/>
  <c r="N19" i="1"/>
  <c r="M19" i="1" s="1"/>
  <c r="AM19" i="1"/>
  <c r="X22" i="1"/>
  <c r="Y23" i="1"/>
  <c r="Z23" i="1" s="1"/>
  <c r="V23" i="1" s="1"/>
  <c r="T23" i="1" s="1"/>
  <c r="W23" i="1" s="1"/>
  <c r="Q23" i="1" s="1"/>
  <c r="R23" i="1" s="1"/>
  <c r="S27" i="1"/>
  <c r="P27" i="1"/>
  <c r="O27" i="1"/>
  <c r="AM27" i="1"/>
  <c r="N27" i="1"/>
  <c r="M27" i="1" s="1"/>
  <c r="BD31" i="1"/>
  <c r="BC37" i="1"/>
  <c r="BB23" i="1"/>
  <c r="BD23" i="1" s="1"/>
  <c r="S24" i="1"/>
  <c r="AM36" i="1"/>
  <c r="S36" i="1"/>
  <c r="P36" i="1"/>
  <c r="P41" i="1"/>
  <c r="O41" i="1"/>
  <c r="S41" i="1"/>
  <c r="N41" i="1"/>
  <c r="M41" i="1" s="1"/>
  <c r="Y45" i="1"/>
  <c r="Z45" i="1" s="1"/>
  <c r="P58" i="1"/>
  <c r="O58" i="1"/>
  <c r="N58" i="1"/>
  <c r="M58" i="1" s="1"/>
  <c r="AM58" i="1"/>
  <c r="S23" i="1"/>
  <c r="P25" i="1"/>
  <c r="N25" i="1"/>
  <c r="M25" i="1" s="1"/>
  <c r="CJ25" i="1"/>
  <c r="BA25" i="1" s="1"/>
  <c r="BC25" i="1" s="1"/>
  <c r="X25" i="1"/>
  <c r="BC30" i="1"/>
  <c r="S35" i="1"/>
  <c r="P35" i="1"/>
  <c r="O35" i="1"/>
  <c r="BB36" i="1"/>
  <c r="CJ36" i="1"/>
  <c r="BA36" i="1" s="1"/>
  <c r="BC36" i="1" s="1"/>
  <c r="X36" i="1"/>
  <c r="BL37" i="1"/>
  <c r="BK37" i="1"/>
  <c r="BO37" i="1" s="1"/>
  <c r="BP37" i="1" s="1"/>
  <c r="BJ19" i="1"/>
  <c r="AM25" i="1"/>
  <c r="BL28" i="1"/>
  <c r="BK28" i="1"/>
  <c r="BO28" i="1" s="1"/>
  <c r="BP28" i="1" s="1"/>
  <c r="BJ28" i="1"/>
  <c r="N29" i="1"/>
  <c r="M29" i="1" s="1"/>
  <c r="BL29" i="1"/>
  <c r="BK29" i="1"/>
  <c r="BO29" i="1" s="1"/>
  <c r="BP29" i="1" s="1"/>
  <c r="V30" i="1"/>
  <c r="T30" i="1" s="1"/>
  <c r="W30" i="1" s="1"/>
  <c r="Q30" i="1" s="1"/>
  <c r="R30" i="1" s="1"/>
  <c r="Y31" i="1"/>
  <c r="Z31" i="1" s="1"/>
  <c r="S34" i="1"/>
  <c r="P34" i="1"/>
  <c r="O34" i="1"/>
  <c r="N34" i="1"/>
  <c r="M34" i="1" s="1"/>
  <c r="N35" i="1"/>
  <c r="M35" i="1" s="1"/>
  <c r="BJ37" i="1"/>
  <c r="O38" i="1"/>
  <c r="N38" i="1"/>
  <c r="M38" i="1" s="1"/>
  <c r="AM38" i="1"/>
  <c r="S38" i="1"/>
  <c r="S44" i="1"/>
  <c r="P44" i="1"/>
  <c r="O44" i="1"/>
  <c r="N44" i="1"/>
  <c r="M44" i="1" s="1"/>
  <c r="P50" i="1"/>
  <c r="O50" i="1"/>
  <c r="N50" i="1"/>
  <c r="M50" i="1" s="1"/>
  <c r="AM50" i="1"/>
  <c r="S58" i="1"/>
  <c r="CJ19" i="1"/>
  <c r="BA19" i="1" s="1"/>
  <c r="BC19" i="1" s="1"/>
  <c r="Y20" i="1"/>
  <c r="Z20" i="1" s="1"/>
  <c r="X18" i="1"/>
  <c r="BK19" i="1"/>
  <c r="BO19" i="1" s="1"/>
  <c r="BP19" i="1" s="1"/>
  <c r="AM23" i="1"/>
  <c r="N24" i="1"/>
  <c r="M24" i="1" s="1"/>
  <c r="S25" i="1"/>
  <c r="AG26" i="1"/>
  <c r="O29" i="1"/>
  <c r="BL46" i="1"/>
  <c r="BK46" i="1"/>
  <c r="BO46" i="1" s="1"/>
  <c r="BP46" i="1" s="1"/>
  <c r="BJ18" i="1"/>
  <c r="X17" i="1"/>
  <c r="O24" i="1"/>
  <c r="BK25" i="1"/>
  <c r="BO25" i="1" s="1"/>
  <c r="BP25" i="1" s="1"/>
  <c r="N28" i="1"/>
  <c r="M28" i="1" s="1"/>
  <c r="AF30" i="1"/>
  <c r="BC31" i="1"/>
  <c r="P33" i="1"/>
  <c r="O33" i="1"/>
  <c r="N33" i="1"/>
  <c r="M33" i="1" s="1"/>
  <c r="AM33" i="1"/>
  <c r="BC38" i="1"/>
  <c r="BB42" i="1"/>
  <c r="K42" i="1"/>
  <c r="S50" i="1"/>
  <c r="Y26" i="1"/>
  <c r="Z26" i="1" s="1"/>
  <c r="K28" i="1"/>
  <c r="BB28" i="1"/>
  <c r="BD28" i="1" s="1"/>
  <c r="S28" i="1"/>
  <c r="P28" i="1"/>
  <c r="AM29" i="1"/>
  <c r="S29" i="1"/>
  <c r="AB36" i="1"/>
  <c r="K36" i="1" s="1"/>
  <c r="BL36" i="1"/>
  <c r="BK36" i="1"/>
  <c r="BO36" i="1" s="1"/>
  <c r="BP36" i="1" s="1"/>
  <c r="BJ36" i="1"/>
  <c r="N37" i="1"/>
  <c r="M37" i="1" s="1"/>
  <c r="Y37" i="1" s="1"/>
  <c r="Z37" i="1" s="1"/>
  <c r="AM37" i="1"/>
  <c r="S37" i="1"/>
  <c r="Y41" i="1"/>
  <c r="Z41" i="1" s="1"/>
  <c r="AF45" i="1"/>
  <c r="BB30" i="1"/>
  <c r="BD30" i="1" s="1"/>
  <c r="S43" i="1"/>
  <c r="O43" i="1"/>
  <c r="K47" i="1"/>
  <c r="BB47" i="1"/>
  <c r="BD47" i="1" s="1"/>
  <c r="AB52" i="1"/>
  <c r="AM53" i="1"/>
  <c r="S53" i="1"/>
  <c r="P53" i="1"/>
  <c r="X27" i="1"/>
  <c r="BJ27" i="1"/>
  <c r="S30" i="1"/>
  <c r="AM32" i="1"/>
  <c r="BJ35" i="1"/>
  <c r="O39" i="1"/>
  <c r="N39" i="1"/>
  <c r="M39" i="1" s="1"/>
  <c r="AM39" i="1"/>
  <c r="CJ42" i="1"/>
  <c r="BA42" i="1" s="1"/>
  <c r="BC42" i="1" s="1"/>
  <c r="X42" i="1"/>
  <c r="AM43" i="1"/>
  <c r="V46" i="1"/>
  <c r="T46" i="1" s="1"/>
  <c r="W46" i="1" s="1"/>
  <c r="Q46" i="1" s="1"/>
  <c r="R46" i="1" s="1"/>
  <c r="K53" i="1"/>
  <c r="BB53" i="1"/>
  <c r="BD53" i="1" s="1"/>
  <c r="CJ53" i="1"/>
  <c r="BA53" i="1" s="1"/>
  <c r="X53" i="1"/>
  <c r="Y54" i="1"/>
  <c r="Z54" i="1" s="1"/>
  <c r="V54" i="1" s="1"/>
  <c r="T54" i="1" s="1"/>
  <c r="W54" i="1" s="1"/>
  <c r="Q54" i="1" s="1"/>
  <c r="R54" i="1" s="1"/>
  <c r="BK27" i="1"/>
  <c r="BO27" i="1" s="1"/>
  <c r="BP27" i="1" s="1"/>
  <c r="AM31" i="1"/>
  <c r="N32" i="1"/>
  <c r="M32" i="1" s="1"/>
  <c r="BJ34" i="1"/>
  <c r="BK35" i="1"/>
  <c r="BO35" i="1" s="1"/>
  <c r="BP35" i="1" s="1"/>
  <c r="AB44" i="1"/>
  <c r="Y47" i="1"/>
  <c r="Z47" i="1" s="1"/>
  <c r="BC53" i="1"/>
  <c r="BC54" i="1"/>
  <c r="BC55" i="1"/>
  <c r="N31" i="1"/>
  <c r="M31" i="1" s="1"/>
  <c r="O32" i="1"/>
  <c r="S39" i="1"/>
  <c r="Y43" i="1"/>
  <c r="Z43" i="1" s="1"/>
  <c r="V43" i="1" s="1"/>
  <c r="T43" i="1" s="1"/>
  <c r="W43" i="1" s="1"/>
  <c r="Q43" i="1" s="1"/>
  <c r="R43" i="1" s="1"/>
  <c r="CJ44" i="1"/>
  <c r="BA44" i="1" s="1"/>
  <c r="BC44" i="1" s="1"/>
  <c r="X44" i="1"/>
  <c r="Y46" i="1"/>
  <c r="Z46" i="1" s="1"/>
  <c r="BC47" i="1"/>
  <c r="S51" i="1"/>
  <c r="P51" i="1"/>
  <c r="O51" i="1"/>
  <c r="N51" i="1"/>
  <c r="M51" i="1" s="1"/>
  <c r="S52" i="1"/>
  <c r="P52" i="1"/>
  <c r="O52" i="1"/>
  <c r="P40" i="1"/>
  <c r="O40" i="1"/>
  <c r="N40" i="1"/>
  <c r="M40" i="1" s="1"/>
  <c r="CJ40" i="1"/>
  <c r="BA40" i="1" s="1"/>
  <c r="BC40" i="1" s="1"/>
  <c r="BC43" i="1"/>
  <c r="AM45" i="1"/>
  <c r="S45" i="1"/>
  <c r="K46" i="1"/>
  <c r="BB46" i="1"/>
  <c r="BD46" i="1" s="1"/>
  <c r="BC46" i="1"/>
  <c r="AM51" i="1"/>
  <c r="K54" i="1"/>
  <c r="BB54" i="1"/>
  <c r="BD54" i="1" s="1"/>
  <c r="BL54" i="1"/>
  <c r="BK54" i="1"/>
  <c r="BO54" i="1" s="1"/>
  <c r="BP54" i="1" s="1"/>
  <c r="P42" i="1"/>
  <c r="N42" i="1"/>
  <c r="M42" i="1" s="1"/>
  <c r="BL42" i="1"/>
  <c r="BK42" i="1"/>
  <c r="BO42" i="1" s="1"/>
  <c r="BP42" i="1" s="1"/>
  <c r="BJ42" i="1"/>
  <c r="BL44" i="1"/>
  <c r="BJ44" i="1"/>
  <c r="BL53" i="1"/>
  <c r="BK53" i="1"/>
  <c r="BO53" i="1" s="1"/>
  <c r="BP53" i="1" s="1"/>
  <c r="BJ53" i="1"/>
  <c r="S47" i="1"/>
  <c r="AM49" i="1"/>
  <c r="X52" i="1"/>
  <c r="BJ52" i="1"/>
  <c r="AM57" i="1"/>
  <c r="N49" i="1"/>
  <c r="M49" i="1" s="1"/>
  <c r="BK52" i="1"/>
  <c r="BO52" i="1" s="1"/>
  <c r="BP52" i="1" s="1"/>
  <c r="AM56" i="1"/>
  <c r="N57" i="1"/>
  <c r="M57" i="1" s="1"/>
  <c r="BK43" i="1"/>
  <c r="BO43" i="1" s="1"/>
  <c r="BP43" i="1" s="1"/>
  <c r="AM47" i="1"/>
  <c r="N48" i="1"/>
  <c r="M48" i="1" s="1"/>
  <c r="O49" i="1"/>
  <c r="X50" i="1"/>
  <c r="BJ50" i="1"/>
  <c r="BK51" i="1"/>
  <c r="BO51" i="1" s="1"/>
  <c r="BP51" i="1" s="1"/>
  <c r="AM55" i="1"/>
  <c r="N56" i="1"/>
  <c r="M56" i="1" s="1"/>
  <c r="Y56" i="1" s="1"/>
  <c r="Z56" i="1" s="1"/>
  <c r="O57" i="1"/>
  <c r="X58" i="1"/>
  <c r="BJ41" i="1"/>
  <c r="AM46" i="1"/>
  <c r="N47" i="1"/>
  <c r="M47" i="1" s="1"/>
  <c r="O48" i="1"/>
  <c r="X49" i="1"/>
  <c r="BJ49" i="1"/>
  <c r="BK50" i="1"/>
  <c r="BO50" i="1" s="1"/>
  <c r="BP50" i="1" s="1"/>
  <c r="AM54" i="1"/>
  <c r="N55" i="1"/>
  <c r="M55" i="1" s="1"/>
  <c r="O56" i="1"/>
  <c r="X48" i="1"/>
  <c r="AA56" i="1" l="1"/>
  <c r="AE56" i="1" s="1"/>
  <c r="AH56" i="1"/>
  <c r="AG56" i="1"/>
  <c r="AA37" i="1"/>
  <c r="AE37" i="1" s="1"/>
  <c r="AH37" i="1"/>
  <c r="AG37" i="1"/>
  <c r="AF42" i="1"/>
  <c r="AA45" i="1"/>
  <c r="AE45" i="1" s="1"/>
  <c r="AG45" i="1"/>
  <c r="AH45" i="1"/>
  <c r="AI45" i="1" s="1"/>
  <c r="AF55" i="1"/>
  <c r="Y55" i="1"/>
  <c r="Z55" i="1" s="1"/>
  <c r="AA47" i="1"/>
  <c r="AE47" i="1" s="1"/>
  <c r="AH47" i="1"/>
  <c r="AG47" i="1"/>
  <c r="BB33" i="1"/>
  <c r="BD33" i="1" s="1"/>
  <c r="K33" i="1"/>
  <c r="AF35" i="1"/>
  <c r="AA29" i="1"/>
  <c r="AE29" i="1" s="1"/>
  <c r="AH29" i="1"/>
  <c r="AI29" i="1" s="1"/>
  <c r="AG29" i="1"/>
  <c r="AA31" i="1"/>
  <c r="AE31" i="1" s="1"/>
  <c r="AH31" i="1"/>
  <c r="AG31" i="1"/>
  <c r="BB26" i="1"/>
  <c r="BD26" i="1" s="1"/>
  <c r="K26" i="1"/>
  <c r="Y50" i="1"/>
  <c r="Z50" i="1" s="1"/>
  <c r="AF40" i="1"/>
  <c r="BB43" i="1"/>
  <c r="BD43" i="1" s="1"/>
  <c r="K43" i="1"/>
  <c r="Y22" i="1"/>
  <c r="Z22" i="1" s="1"/>
  <c r="Y58" i="1"/>
  <c r="Z58" i="1" s="1"/>
  <c r="K49" i="1"/>
  <c r="BB49" i="1"/>
  <c r="BD49" i="1" s="1"/>
  <c r="K40" i="1"/>
  <c r="BB40" i="1"/>
  <c r="BD40" i="1" s="1"/>
  <c r="BB51" i="1"/>
  <c r="BD51" i="1" s="1"/>
  <c r="K51" i="1"/>
  <c r="V39" i="1"/>
  <c r="T39" i="1" s="1"/>
  <c r="W39" i="1" s="1"/>
  <c r="Q39" i="1" s="1"/>
  <c r="R39" i="1" s="1"/>
  <c r="AF39" i="1"/>
  <c r="Y39" i="1"/>
  <c r="Z39" i="1" s="1"/>
  <c r="AF24" i="1"/>
  <c r="Y24" i="1"/>
  <c r="Z24" i="1" s="1"/>
  <c r="AF34" i="1"/>
  <c r="AF20" i="1"/>
  <c r="V20" i="1"/>
  <c r="T20" i="1" s="1"/>
  <c r="W20" i="1" s="1"/>
  <c r="Q20" i="1" s="1"/>
  <c r="R20" i="1" s="1"/>
  <c r="Y27" i="1"/>
  <c r="Z27" i="1" s="1"/>
  <c r="Y17" i="1"/>
  <c r="Z17" i="1" s="1"/>
  <c r="BB39" i="1"/>
  <c r="BD39" i="1" s="1"/>
  <c r="K39" i="1"/>
  <c r="AF50" i="1"/>
  <c r="V50" i="1"/>
  <c r="T50" i="1" s="1"/>
  <c r="W50" i="1" s="1"/>
  <c r="Q50" i="1" s="1"/>
  <c r="R50" i="1" s="1"/>
  <c r="BB34" i="1"/>
  <c r="BD34" i="1" s="1"/>
  <c r="K34" i="1"/>
  <c r="K35" i="1"/>
  <c r="BB35" i="1"/>
  <c r="BD35" i="1" s="1"/>
  <c r="AF41" i="1"/>
  <c r="V41" i="1"/>
  <c r="T41" i="1" s="1"/>
  <c r="W41" i="1" s="1"/>
  <c r="Q41" i="1" s="1"/>
  <c r="R41" i="1" s="1"/>
  <c r="AF27" i="1"/>
  <c r="V27" i="1"/>
  <c r="T27" i="1" s="1"/>
  <c r="W27" i="1" s="1"/>
  <c r="Q27" i="1" s="1"/>
  <c r="R27" i="1" s="1"/>
  <c r="AF19" i="1"/>
  <c r="BD25" i="1"/>
  <c r="Y21" i="1"/>
  <c r="Z21" i="1" s="1"/>
  <c r="BB20" i="1"/>
  <c r="BD20" i="1" s="1"/>
  <c r="K20" i="1"/>
  <c r="K56" i="1"/>
  <c r="BB56" i="1"/>
  <c r="BD56" i="1" s="1"/>
  <c r="AA43" i="1"/>
  <c r="AE43" i="1" s="1"/>
  <c r="AH43" i="1"/>
  <c r="BD36" i="1"/>
  <c r="AF48" i="1"/>
  <c r="K32" i="1"/>
  <c r="BB32" i="1"/>
  <c r="BD32" i="1" s="1"/>
  <c r="AA54" i="1"/>
  <c r="AE54" i="1" s="1"/>
  <c r="AH54" i="1"/>
  <c r="AI54" i="1" s="1"/>
  <c r="AG54" i="1"/>
  <c r="V37" i="1"/>
  <c r="T37" i="1" s="1"/>
  <c r="W37" i="1" s="1"/>
  <c r="Q37" i="1" s="1"/>
  <c r="R37" i="1" s="1"/>
  <c r="AF37" i="1"/>
  <c r="BD42" i="1"/>
  <c r="BB50" i="1"/>
  <c r="BD50" i="1" s="1"/>
  <c r="K50" i="1"/>
  <c r="V38" i="1"/>
  <c r="T38" i="1" s="1"/>
  <c r="W38" i="1" s="1"/>
  <c r="Q38" i="1" s="1"/>
  <c r="R38" i="1" s="1"/>
  <c r="Y38" i="1"/>
  <c r="Z38" i="1" s="1"/>
  <c r="AF38" i="1"/>
  <c r="AF29" i="1"/>
  <c r="V29" i="1"/>
  <c r="T29" i="1" s="1"/>
  <c r="W29" i="1" s="1"/>
  <c r="Q29" i="1" s="1"/>
  <c r="R29" i="1" s="1"/>
  <c r="Y34" i="1"/>
  <c r="Z34" i="1" s="1"/>
  <c r="BB19" i="1"/>
  <c r="BD19" i="1" s="1"/>
  <c r="K19" i="1"/>
  <c r="K18" i="1"/>
  <c r="BB18" i="1"/>
  <c r="BD18" i="1" s="1"/>
  <c r="K57" i="1"/>
  <c r="BB57" i="1"/>
  <c r="BD57" i="1" s="1"/>
  <c r="AF28" i="1"/>
  <c r="Y18" i="1"/>
  <c r="Z18" i="1" s="1"/>
  <c r="AF58" i="1"/>
  <c r="V58" i="1"/>
  <c r="T58" i="1" s="1"/>
  <c r="W58" i="1" s="1"/>
  <c r="Q58" i="1" s="1"/>
  <c r="R58" i="1" s="1"/>
  <c r="BB41" i="1"/>
  <c r="BD41" i="1" s="1"/>
  <c r="K41" i="1"/>
  <c r="BB27" i="1"/>
  <c r="BD27" i="1" s="1"/>
  <c r="K27" i="1"/>
  <c r="AF18" i="1"/>
  <c r="V18" i="1"/>
  <c r="T18" i="1" s="1"/>
  <c r="W18" i="1" s="1"/>
  <c r="Q18" i="1" s="1"/>
  <c r="R18" i="1" s="1"/>
  <c r="AF17" i="1"/>
  <c r="V17" i="1"/>
  <c r="T17" i="1" s="1"/>
  <c r="W17" i="1" s="1"/>
  <c r="Q17" i="1" s="1"/>
  <c r="R17" i="1" s="1"/>
  <c r="AF33" i="1"/>
  <c r="AH41" i="1"/>
  <c r="AA41" i="1"/>
  <c r="AE41" i="1" s="1"/>
  <c r="AF25" i="1"/>
  <c r="V25" i="1"/>
  <c r="T25" i="1" s="1"/>
  <c r="W25" i="1" s="1"/>
  <c r="Q25" i="1" s="1"/>
  <c r="R25" i="1" s="1"/>
  <c r="AF56" i="1"/>
  <c r="V56" i="1"/>
  <c r="T56" i="1" s="1"/>
  <c r="W56" i="1" s="1"/>
  <c r="Q56" i="1" s="1"/>
  <c r="R56" i="1" s="1"/>
  <c r="AF31" i="1"/>
  <c r="V31" i="1"/>
  <c r="T31" i="1" s="1"/>
  <c r="W31" i="1" s="1"/>
  <c r="Q31" i="1" s="1"/>
  <c r="R31" i="1" s="1"/>
  <c r="AF57" i="1"/>
  <c r="K52" i="1"/>
  <c r="BB52" i="1"/>
  <c r="BD52" i="1" s="1"/>
  <c r="AA46" i="1"/>
  <c r="AE46" i="1" s="1"/>
  <c r="AH46" i="1"/>
  <c r="AI46" i="1" s="1"/>
  <c r="AG46" i="1"/>
  <c r="Y53" i="1"/>
  <c r="Z53" i="1" s="1"/>
  <c r="AG43" i="1"/>
  <c r="V45" i="1"/>
  <c r="T45" i="1" s="1"/>
  <c r="W45" i="1" s="1"/>
  <c r="Q45" i="1" s="1"/>
  <c r="R45" i="1" s="1"/>
  <c r="AA20" i="1"/>
  <c r="AE20" i="1" s="1"/>
  <c r="AH20" i="1"/>
  <c r="AI20" i="1" s="1"/>
  <c r="AF44" i="1"/>
  <c r="Y33" i="1"/>
  <c r="Z33" i="1" s="1"/>
  <c r="BB58" i="1"/>
  <c r="BD58" i="1" s="1"/>
  <c r="K58" i="1"/>
  <c r="Y28" i="1"/>
  <c r="Z28" i="1" s="1"/>
  <c r="V26" i="1"/>
  <c r="T26" i="1" s="1"/>
  <c r="W26" i="1" s="1"/>
  <c r="Q26" i="1" s="1"/>
  <c r="R26" i="1" s="1"/>
  <c r="AF26" i="1"/>
  <c r="K17" i="1"/>
  <c r="BB17" i="1"/>
  <c r="BD17" i="1" s="1"/>
  <c r="AA23" i="1"/>
  <c r="AE23" i="1" s="1"/>
  <c r="AH23" i="1"/>
  <c r="AG23" i="1"/>
  <c r="AF49" i="1"/>
  <c r="AF51" i="1"/>
  <c r="AH26" i="1"/>
  <c r="AA26" i="1"/>
  <c r="AE26" i="1" s="1"/>
  <c r="AG41" i="1"/>
  <c r="Y52" i="1"/>
  <c r="Z52" i="1" s="1"/>
  <c r="Y49" i="1"/>
  <c r="Z49" i="1" s="1"/>
  <c r="Y35" i="1"/>
  <c r="Z35" i="1" s="1"/>
  <c r="V35" i="1" s="1"/>
  <c r="T35" i="1" s="1"/>
  <c r="W35" i="1" s="1"/>
  <c r="Q35" i="1" s="1"/>
  <c r="R35" i="1" s="1"/>
  <c r="K38" i="1"/>
  <c r="BB38" i="1"/>
  <c r="BD38" i="1" s="1"/>
  <c r="K48" i="1"/>
  <c r="BB48" i="1"/>
  <c r="BD48" i="1" s="1"/>
  <c r="Y48" i="1"/>
  <c r="Z48" i="1" s="1"/>
  <c r="V47" i="1"/>
  <c r="T47" i="1" s="1"/>
  <c r="W47" i="1" s="1"/>
  <c r="Q47" i="1" s="1"/>
  <c r="R47" i="1" s="1"/>
  <c r="AF47" i="1"/>
  <c r="Y51" i="1"/>
  <c r="Z51" i="1" s="1"/>
  <c r="Y57" i="1"/>
  <c r="Z57" i="1" s="1"/>
  <c r="V57" i="1" s="1"/>
  <c r="T57" i="1" s="1"/>
  <c r="W57" i="1" s="1"/>
  <c r="Q57" i="1" s="1"/>
  <c r="R57" i="1" s="1"/>
  <c r="Y44" i="1"/>
  <c r="Z44" i="1" s="1"/>
  <c r="AF32" i="1"/>
  <c r="Y42" i="1"/>
  <c r="Z42" i="1" s="1"/>
  <c r="K24" i="1"/>
  <c r="BB24" i="1"/>
  <c r="BD24" i="1" s="1"/>
  <c r="K29" i="1"/>
  <c r="BB29" i="1"/>
  <c r="BD29" i="1" s="1"/>
  <c r="K44" i="1"/>
  <c r="BB44" i="1"/>
  <c r="BD44" i="1" s="1"/>
  <c r="Y32" i="1"/>
  <c r="Z32" i="1" s="1"/>
  <c r="Y36" i="1"/>
  <c r="Z36" i="1" s="1"/>
  <c r="Y25" i="1"/>
  <c r="Z25" i="1" s="1"/>
  <c r="Y40" i="1"/>
  <c r="Z40" i="1" s="1"/>
  <c r="AA30" i="1"/>
  <c r="AE30" i="1" s="1"/>
  <c r="AH30" i="1"/>
  <c r="AG30" i="1"/>
  <c r="Y19" i="1"/>
  <c r="Z19" i="1" s="1"/>
  <c r="AA52" i="1" l="1"/>
  <c r="AE52" i="1" s="1"/>
  <c r="AH52" i="1"/>
  <c r="V52" i="1"/>
  <c r="T52" i="1" s="1"/>
  <c r="W52" i="1" s="1"/>
  <c r="Q52" i="1" s="1"/>
  <c r="R52" i="1" s="1"/>
  <c r="AG52" i="1"/>
  <c r="AG32" i="1"/>
  <c r="AA32" i="1"/>
  <c r="AE32" i="1" s="1"/>
  <c r="AH32" i="1"/>
  <c r="AI32" i="1" s="1"/>
  <c r="AH42" i="1"/>
  <c r="AI42" i="1" s="1"/>
  <c r="AA42" i="1"/>
  <c r="AE42" i="1" s="1"/>
  <c r="AG42" i="1"/>
  <c r="AI30" i="1"/>
  <c r="V32" i="1"/>
  <c r="T32" i="1" s="1"/>
  <c r="W32" i="1" s="1"/>
  <c r="Q32" i="1" s="1"/>
  <c r="R32" i="1" s="1"/>
  <c r="AA48" i="1"/>
  <c r="AE48" i="1" s="1"/>
  <c r="AH48" i="1"/>
  <c r="AI48" i="1" s="1"/>
  <c r="AG48" i="1"/>
  <c r="AH49" i="1"/>
  <c r="AI49" i="1" s="1"/>
  <c r="AA49" i="1"/>
  <c r="AE49" i="1" s="1"/>
  <c r="AG49" i="1"/>
  <c r="V49" i="1"/>
  <c r="T49" i="1" s="1"/>
  <c r="W49" i="1" s="1"/>
  <c r="Q49" i="1" s="1"/>
  <c r="R49" i="1" s="1"/>
  <c r="AA39" i="1"/>
  <c r="AE39" i="1" s="1"/>
  <c r="AH39" i="1"/>
  <c r="AG39" i="1"/>
  <c r="AI47" i="1"/>
  <c r="V42" i="1"/>
  <c r="T42" i="1" s="1"/>
  <c r="W42" i="1" s="1"/>
  <c r="Q42" i="1" s="1"/>
  <c r="R42" i="1" s="1"/>
  <c r="AA44" i="1"/>
  <c r="AE44" i="1" s="1"/>
  <c r="AH44" i="1"/>
  <c r="AG44" i="1"/>
  <c r="AA18" i="1"/>
  <c r="AE18" i="1" s="1"/>
  <c r="AH18" i="1"/>
  <c r="AG18" i="1"/>
  <c r="AH58" i="1"/>
  <c r="AI58" i="1" s="1"/>
  <c r="AA58" i="1"/>
  <c r="AE58" i="1" s="1"/>
  <c r="AG58" i="1"/>
  <c r="AH50" i="1"/>
  <c r="AA50" i="1"/>
  <c r="AE50" i="1" s="1"/>
  <c r="AG50" i="1"/>
  <c r="AA55" i="1"/>
  <c r="AE55" i="1" s="1"/>
  <c r="AH55" i="1"/>
  <c r="AI55" i="1" s="1"/>
  <c r="AG55" i="1"/>
  <c r="AA28" i="1"/>
  <c r="AE28" i="1" s="1"/>
  <c r="AH28" i="1"/>
  <c r="AI28" i="1" s="1"/>
  <c r="AG28" i="1"/>
  <c r="AA25" i="1"/>
  <c r="AE25" i="1" s="1"/>
  <c r="AG25" i="1"/>
  <c r="AH25" i="1"/>
  <c r="AI23" i="1"/>
  <c r="V28" i="1"/>
  <c r="T28" i="1" s="1"/>
  <c r="W28" i="1" s="1"/>
  <c r="Q28" i="1" s="1"/>
  <c r="R28" i="1" s="1"/>
  <c r="AA34" i="1"/>
  <c r="AE34" i="1" s="1"/>
  <c r="AH34" i="1"/>
  <c r="AI34" i="1" s="1"/>
  <c r="AG34" i="1"/>
  <c r="V48" i="1"/>
  <c r="T48" i="1" s="1"/>
  <c r="W48" i="1" s="1"/>
  <c r="Q48" i="1" s="1"/>
  <c r="R48" i="1" s="1"/>
  <c r="V34" i="1"/>
  <c r="T34" i="1" s="1"/>
  <c r="W34" i="1" s="1"/>
  <c r="Q34" i="1" s="1"/>
  <c r="R34" i="1" s="1"/>
  <c r="AA22" i="1"/>
  <c r="AE22" i="1" s="1"/>
  <c r="AH22" i="1"/>
  <c r="AG22" i="1"/>
  <c r="V22" i="1"/>
  <c r="T22" i="1" s="1"/>
  <c r="W22" i="1" s="1"/>
  <c r="Q22" i="1" s="1"/>
  <c r="R22" i="1" s="1"/>
  <c r="AI37" i="1"/>
  <c r="AH57" i="1"/>
  <c r="AA57" i="1"/>
  <c r="AE57" i="1" s="1"/>
  <c r="AG57" i="1"/>
  <c r="AA53" i="1"/>
  <c r="AE53" i="1" s="1"/>
  <c r="AH53" i="1"/>
  <c r="AG53" i="1"/>
  <c r="V53" i="1"/>
  <c r="T53" i="1" s="1"/>
  <c r="W53" i="1" s="1"/>
  <c r="Q53" i="1" s="1"/>
  <c r="R53" i="1" s="1"/>
  <c r="AI41" i="1"/>
  <c r="AA21" i="1"/>
  <c r="AE21" i="1" s="1"/>
  <c r="AH21" i="1"/>
  <c r="AI21" i="1" s="1"/>
  <c r="V21" i="1"/>
  <c r="T21" i="1" s="1"/>
  <c r="W21" i="1" s="1"/>
  <c r="Q21" i="1" s="1"/>
  <c r="R21" i="1" s="1"/>
  <c r="AG21" i="1"/>
  <c r="V55" i="1"/>
  <c r="T55" i="1" s="1"/>
  <c r="W55" i="1" s="1"/>
  <c r="Q55" i="1" s="1"/>
  <c r="R55" i="1" s="1"/>
  <c r="AA36" i="1"/>
  <c r="AE36" i="1" s="1"/>
  <c r="AH36" i="1"/>
  <c r="AI36" i="1" s="1"/>
  <c r="AG36" i="1"/>
  <c r="V36" i="1"/>
  <c r="T36" i="1" s="1"/>
  <c r="W36" i="1" s="1"/>
  <c r="Q36" i="1" s="1"/>
  <c r="R36" i="1" s="1"/>
  <c r="AA51" i="1"/>
  <c r="AE51" i="1" s="1"/>
  <c r="AH51" i="1"/>
  <c r="AI51" i="1" s="1"/>
  <c r="AG51" i="1"/>
  <c r="AI26" i="1"/>
  <c r="AH33" i="1"/>
  <c r="AI33" i="1" s="1"/>
  <c r="AA33" i="1"/>
  <c r="AE33" i="1" s="1"/>
  <c r="AG33" i="1"/>
  <c r="V33" i="1"/>
  <c r="T33" i="1" s="1"/>
  <c r="W33" i="1" s="1"/>
  <c r="Q33" i="1" s="1"/>
  <c r="R33" i="1" s="1"/>
  <c r="AG17" i="1"/>
  <c r="AH17" i="1"/>
  <c r="AI17" i="1" s="1"/>
  <c r="AA17" i="1"/>
  <c r="AE17" i="1" s="1"/>
  <c r="AA24" i="1"/>
  <c r="AE24" i="1" s="1"/>
  <c r="AH24" i="1"/>
  <c r="AG24" i="1"/>
  <c r="AA40" i="1"/>
  <c r="AE40" i="1" s="1"/>
  <c r="AH40" i="1"/>
  <c r="AG40" i="1"/>
  <c r="AH19" i="1"/>
  <c r="AI19" i="1" s="1"/>
  <c r="AA19" i="1"/>
  <c r="AE19" i="1" s="1"/>
  <c r="AG19" i="1"/>
  <c r="AA35" i="1"/>
  <c r="AE35" i="1" s="1"/>
  <c r="AH35" i="1"/>
  <c r="AI35" i="1" s="1"/>
  <c r="AG35" i="1"/>
  <c r="V51" i="1"/>
  <c r="T51" i="1" s="1"/>
  <c r="W51" i="1" s="1"/>
  <c r="Q51" i="1" s="1"/>
  <c r="R51" i="1" s="1"/>
  <c r="V44" i="1"/>
  <c r="T44" i="1" s="1"/>
  <c r="W44" i="1" s="1"/>
  <c r="Q44" i="1" s="1"/>
  <c r="R44" i="1" s="1"/>
  <c r="AI43" i="1"/>
  <c r="V24" i="1"/>
  <c r="T24" i="1" s="1"/>
  <c r="W24" i="1" s="1"/>
  <c r="Q24" i="1" s="1"/>
  <c r="R24" i="1" s="1"/>
  <c r="AI31" i="1"/>
  <c r="AI56" i="1"/>
  <c r="AA38" i="1"/>
  <c r="AE38" i="1" s="1"/>
  <c r="AH38" i="1"/>
  <c r="AG38" i="1"/>
  <c r="V19" i="1"/>
  <c r="T19" i="1" s="1"/>
  <c r="W19" i="1" s="1"/>
  <c r="Q19" i="1" s="1"/>
  <c r="R19" i="1" s="1"/>
  <c r="AA27" i="1"/>
  <c r="AE27" i="1" s="1"/>
  <c r="AH27" i="1"/>
  <c r="AI27" i="1" s="1"/>
  <c r="AG27" i="1"/>
  <c r="V40" i="1"/>
  <c r="T40" i="1" s="1"/>
  <c r="W40" i="1" s="1"/>
  <c r="Q40" i="1" s="1"/>
  <c r="R40" i="1" s="1"/>
  <c r="AI24" i="1" l="1"/>
  <c r="AI53" i="1"/>
  <c r="AI22" i="1"/>
  <c r="AI25" i="1"/>
  <c r="AI18" i="1"/>
  <c r="AI39" i="1"/>
  <c r="AI57" i="1"/>
  <c r="AI50" i="1"/>
  <c r="AI44" i="1"/>
  <c r="AI52" i="1"/>
  <c r="AI40" i="1"/>
  <c r="AI38" i="1"/>
</calcChain>
</file>

<file path=xl/sharedStrings.xml><?xml version="1.0" encoding="utf-8"?>
<sst xmlns="http://schemas.openxmlformats.org/spreadsheetml/2006/main" count="2035" uniqueCount="628">
  <si>
    <t>File opened</t>
  </si>
  <si>
    <t>2022-08-03 12:07:50</t>
  </si>
  <si>
    <t>Console s/n</t>
  </si>
  <si>
    <t>68C-812070</t>
  </si>
  <si>
    <t>Console ver</t>
  </si>
  <si>
    <t>Bluestem v.2.0.04</t>
  </si>
  <si>
    <t>Scripts ver</t>
  </si>
  <si>
    <t>2021.08  2.0.04, Aug 2021</t>
  </si>
  <si>
    <t>Head s/n</t>
  </si>
  <si>
    <t>68H-712060</t>
  </si>
  <si>
    <t>Head ver</t>
  </si>
  <si>
    <t>1.4.7</t>
  </si>
  <si>
    <t>Head cal</t>
  </si>
  <si>
    <t>{"oxygen": "21", "co2azero": "0.959438", "co2aspan1": "1.00141", "co2aspan2": "-0.0291534", "co2aspan2a": "0.300206", "co2aspan2b": "0.298001", "co2aspanconc1": "2486", "co2aspanconc2": "314.9", "co2bzero": "0.928964", "co2bspan1": "1.00129", "co2bspan2": "-0.0292521", "co2bspan2a": "0.3054", "co2bspan2b": "0.303067", "co2bspanconc1": "2486", "co2bspanconc2": "314.9", "h2oazero": "1.03968", "h2oaspan1": "1.01627", "h2oaspan2": "0", "h2oaspan2a": "0.0712948", "h2oaspan2b": "0.0724549", "h2oaspanconc1": "12.3", "h2oaspanconc2": "0", "h2obzero": "1.03666", "h2obspan1": "0.990773", "h2obspan2": "0", "h2obspan2a": "0.0737277", "h2obspan2b": "0.0730474", "h2obspanconc1": "12.3", "h2obspanconc2": "0", "tazero": "0.0982418", "tbzero": "0.142906", "flowmeterzero": "0.991311", "flowazero": "0.3094", "flowbzero": "0.29781", "chamberpressurezero": "2.71136", "ssa_ref": "35284.2", "ssb_ref": "26515.8"}</t>
  </si>
  <si>
    <t>CO2 rangematch</t>
  </si>
  <si>
    <t>Tue Jul 12 16:14</t>
  </si>
  <si>
    <t>H2O rangematch</t>
  </si>
  <si>
    <t>Tue Jul 12 16:21</t>
  </si>
  <si>
    <t>Chamber type</t>
  </si>
  <si>
    <t>6800-01A</t>
  </si>
  <si>
    <t>Chamber s/n</t>
  </si>
  <si>
    <t>MPF-281819</t>
  </si>
  <si>
    <t>Chamber rev</t>
  </si>
  <si>
    <t>0</t>
  </si>
  <si>
    <t>Chamber cal</t>
  </si>
  <si>
    <t>Fluorometer</t>
  </si>
  <si>
    <t>Flr. Version</t>
  </si>
  <si>
    <t>12:07:50</t>
  </si>
  <si>
    <t>Stability Definition:	A (GasEx): Slp&lt;0.5 Std&lt;0.5 Per=120	gsw (GasEx): Slp&lt;0.004 Std&lt;0.004 Per=180</t>
  </si>
  <si>
    <t>12:08:05</t>
  </si>
  <si>
    <t>Config file loaded: 1 topics from file /home/licor/configs/ed stability aci.txt</t>
  </si>
  <si>
    <t>Stability Definition:	A (GasEx): Slp&lt;1 Std&lt;0.2 Per=30	gsw (GasEx): Slp&lt;0.2 Std&lt;0.02 Per=30</t>
  </si>
  <si>
    <t>12:08:07</t>
  </si>
  <si>
    <t>12:08:09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</si>
  <si>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</si>
  <si>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</si>
  <si>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</si>
  <si>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</si>
  <si>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</si>
  <si>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</si>
  <si>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</si>
  <si>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</si>
  <si>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</si>
  <si>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</si>
  <si>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</si>
  <si>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</si>
  <si>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</si>
  <si>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</si>
  <si>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</si>
  <si>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</si>
  <si>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</si>
  <si>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</si>
  <si>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</si>
  <si>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</si>
  <si>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</si>
  <si>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</si>
  <si>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</si>
  <si>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</si>
  <si>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</si>
  <si>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</si>
  <si>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</si>
  <si>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</si>
  <si>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</si>
  <si>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</si>
  <si>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</si>
  <si>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</si>
  <si>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</si>
  <si>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</si>
  <si>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</si>
  <si>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</si>
  <si>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</si>
  <si>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</si>
  <si>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</si>
  <si>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</si>
  <si>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</si>
  <si>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</si>
  <si>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</si>
  <si>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</si>
  <si>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</si>
  <si>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</si>
  <si>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</si>
  <si>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</si>
  <si>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</si>
  <si>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</si>
  <si>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</si>
  <si>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</si>
  <si>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4.22284 73.8308 384.452 639.415 876.989 1062.52 1242.94 1332.17</t>
  </si>
  <si>
    <t>Fs_true</t>
  </si>
  <si>
    <t>0.3399 99.4104 402.312 600.483 800.054 1000.31 1203.2 1400.71</t>
  </si>
  <si>
    <t>leak_wt</t>
  </si>
  <si>
    <t>SysObs</t>
  </si>
  <si>
    <t>UserDefCon</t>
  </si>
  <si>
    <t>UserDefVar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</si>
  <si>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</si>
  <si>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</si>
  <si>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</si>
  <si>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</si>
  <si>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</si>
  <si>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</si>
  <si>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</si>
  <si>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</si>
  <si>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</si>
  <si>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</si>
  <si>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</si>
  <si>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</si>
  <si>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</si>
  <si>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</si>
  <si>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</si>
  <si>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</si>
  <si>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</si>
  <si>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</si>
  <si>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</si>
  <si>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</si>
  <si>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</si>
  <si>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</si>
  <si>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</si>
  <si>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</si>
  <si>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</si>
  <si>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instrument</t>
  </si>
  <si>
    <t>plot</t>
  </si>
  <si>
    <t>replicate</t>
  </si>
  <si>
    <t>species</t>
  </si>
  <si>
    <t>bb index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</si>
  <si>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</si>
  <si>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</si>
  <si>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</si>
  <si>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</si>
  <si>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</si>
  <si>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</si>
  <si>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</si>
  <si>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</si>
  <si>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</si>
  <si>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</si>
  <si>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</si>
  <si>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</si>
  <si>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</si>
  <si>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</si>
  <si>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</si>
  <si>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</si>
  <si>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</si>
  <si>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</si>
  <si>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</si>
  <si>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</si>
  <si>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</si>
  <si>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</si>
  <si>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</si>
  <si>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</si>
  <si>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</si>
  <si>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</si>
  <si>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</si>
  <si>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</si>
  <si>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</si>
  <si>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</si>
  <si>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</si>
  <si>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</si>
  <si>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</si>
  <si>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</si>
  <si>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</si>
  <si>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</si>
  <si>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</si>
  <si>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</si>
  <si>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</si>
  <si>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</si>
  <si>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</si>
  <si>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</si>
  <si>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</si>
  <si>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</si>
  <si>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</si>
  <si>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</si>
  <si>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</si>
  <si>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</si>
  <si>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</si>
  <si>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</si>
  <si>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</si>
  <si>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</si>
  <si>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</si>
  <si>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</si>
  <si>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</si>
  <si>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</si>
  <si>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</si>
  <si>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</si>
  <si>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</si>
  <si>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</si>
  <si>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</si>
  <si>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</si>
  <si>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</si>
  <si>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</si>
  <si>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</si>
  <si>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</si>
  <si>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</si>
  <si>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</si>
  <si>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</si>
  <si>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</si>
  <si>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</si>
  <si>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</si>
  <si>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</si>
  <si>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</si>
  <si>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</si>
  <si>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</si>
  <si>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</si>
  <si>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</si>
  <si>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</si>
  <si>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</si>
  <si>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</si>
  <si>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</si>
  <si>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</si>
  <si>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</si>
  <si>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</si>
  <si>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</si>
  <si>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</si>
  <si>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</si>
  <si>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</si>
  <si>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</si>
  <si>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</si>
  <si>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</si>
  <si>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</si>
  <si>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</si>
  <si>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</si>
  <si>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</si>
  <si>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</si>
  <si>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</si>
  <si>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</si>
  <si>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</si>
  <si>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</si>
  <si>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</si>
  <si>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</si>
  <si>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</si>
  <si>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</si>
  <si>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</si>
  <si>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</si>
  <si>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</si>
  <si>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</si>
  <si>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</si>
  <si>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</si>
  <si>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</si>
  <si>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</si>
  <si>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</si>
  <si>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</si>
  <si>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</si>
  <si>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</si>
  <si>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</si>
  <si>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</si>
  <si>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</si>
  <si>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</si>
  <si>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</si>
  <si>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</si>
  <si>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</si>
  <si>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</si>
  <si>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</si>
  <si>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</si>
  <si>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</si>
  <si>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</si>
  <si>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</si>
  <si>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</si>
  <si>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</si>
  <si>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</si>
  <si>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</si>
  <si>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</si>
  <si>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</si>
  <si>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</si>
  <si>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</si>
  <si>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</si>
  <si>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</si>
  <si>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</si>
  <si>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</si>
  <si>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</si>
  <si>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</si>
  <si>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</si>
  <si>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</si>
  <si>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</si>
  <si>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</si>
  <si>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</si>
  <si>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</si>
  <si>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</si>
  <si>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</si>
  <si>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</si>
  <si>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</si>
  <si>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</si>
  <si>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</si>
  <si>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</si>
  <si>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</si>
  <si>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</si>
  <si>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</si>
  <si>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</si>
  <si>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</si>
  <si>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</si>
  <si>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</si>
  <si>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</si>
  <si>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</si>
  <si>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</si>
  <si>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</si>
  <si>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</si>
  <si>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</si>
  <si>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</si>
  <si>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</si>
  <si>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</si>
  <si>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</si>
  <si>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</si>
  <si>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</si>
  <si>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</si>
  <si>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</si>
  <si>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</si>
  <si>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</si>
  <si>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</si>
  <si>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</si>
  <si>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</si>
  <si>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</si>
  <si>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</si>
  <si>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</si>
  <si>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</si>
  <si>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</si>
  <si>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</si>
  <si>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</si>
  <si>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</si>
  <si>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</si>
  <si>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</si>
  <si>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</si>
  <si>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</si>
  <si>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</si>
  <si>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</si>
  <si>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</si>
  <si>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</si>
  <si>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</si>
  <si>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</si>
  <si>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</si>
  <si>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</si>
  <si>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</si>
  <si>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</si>
  <si>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</si>
  <si>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</si>
  <si>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</si>
  <si>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</si>
  <si>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</si>
  <si>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</si>
  <si>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</si>
  <si>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</si>
  <si>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</si>
  <si>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</si>
  <si>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</si>
  <si>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</si>
  <si>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</si>
  <si>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</si>
  <si>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</si>
  <si>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</si>
  <si>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</si>
  <si>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</si>
  <si>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</si>
  <si>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</si>
  <si>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</si>
  <si>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</si>
  <si>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</si>
  <si>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</si>
  <si>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</si>
  <si>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</si>
  <si>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</si>
  <si>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</si>
  <si>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</si>
  <si>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</si>
  <si>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</si>
  <si>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</si>
  <si>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</si>
  <si>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</si>
  <si>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</si>
  <si>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</si>
  <si>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</si>
  <si>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</si>
  <si>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</si>
  <si>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</si>
  <si>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</si>
  <si>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</si>
  <si>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</si>
  <si>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</si>
  <si>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</si>
  <si>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</si>
  <si>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</si>
  <si>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</si>
  <si>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</si>
  <si>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</si>
  <si>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</si>
  <si>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</si>
  <si>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</si>
  <si>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</si>
  <si>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</si>
  <si>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</si>
  <si>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</si>
  <si>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</si>
  <si>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</si>
  <si>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</si>
  <si>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</si>
  <si>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</si>
  <si>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</si>
  <si>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</si>
  <si>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</si>
  <si>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</si>
  <si>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</si>
  <si>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</si>
  <si>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</si>
  <si>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</si>
  <si>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</si>
  <si>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</si>
  <si>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</si>
  <si>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20220803 12:42:25</t>
  </si>
  <si>
    <t>12:42:25</t>
  </si>
  <si>
    <t>none</t>
  </si>
  <si>
    <t>ripe14</t>
  </si>
  <si>
    <t>1</t>
  </si>
  <si>
    <t>sorghum</t>
  </si>
  <si>
    <t>MPF-918-20220629-11_33_48</t>
  </si>
  <si>
    <t>MPF-6507-20220803-12_42_25</t>
  </si>
  <si>
    <t>DARK-6508-20220803-12_42_32</t>
  </si>
  <si>
    <t>-</t>
  </si>
  <si>
    <t>0: Broadleaf</t>
  </si>
  <si>
    <t>12:41:43</t>
  </si>
  <si>
    <t>2/2</t>
  </si>
  <si>
    <t>00000000</t>
  </si>
  <si>
    <t>iiiiiiii</t>
  </si>
  <si>
    <t>off</t>
  </si>
  <si>
    <t>on</t>
  </si>
  <si>
    <t>20220803 12:44:34</t>
  </si>
  <si>
    <t>12:44:34</t>
  </si>
  <si>
    <t>MPF-6509-20220803-12_44_34</t>
  </si>
  <si>
    <t>DARK-6510-20220803-12_44_41</t>
  </si>
  <si>
    <t>12:43:54</t>
  </si>
  <si>
    <t>20220803 12:46:51</t>
  </si>
  <si>
    <t>12:46:51</t>
  </si>
  <si>
    <t>MPF-6511-20220803-12_46_50</t>
  </si>
  <si>
    <t>DARK-6512-20220803-12_46_58</t>
  </si>
  <si>
    <t>12:46:13</t>
  </si>
  <si>
    <t>20220803 12:49:04</t>
  </si>
  <si>
    <t>12:49:04</t>
  </si>
  <si>
    <t>MPF-6513-20220803-12_49_04</t>
  </si>
  <si>
    <t>DARK-6514-20220803-12_49_11</t>
  </si>
  <si>
    <t>12:48:24</t>
  </si>
  <si>
    <t>20220803 12:51:46</t>
  </si>
  <si>
    <t>12:51:46</t>
  </si>
  <si>
    <t>MPF-6515-20220803-12_51_46</t>
  </si>
  <si>
    <t>DARK-6516-20220803-12_51_53</t>
  </si>
  <si>
    <t>12:51:05</t>
  </si>
  <si>
    <t>20220803 12:54:04</t>
  </si>
  <si>
    <t>12:54:04</t>
  </si>
  <si>
    <t>MPF-6517-20220803-12_54_04</t>
  </si>
  <si>
    <t>DARK-6518-20220803-12_54_11</t>
  </si>
  <si>
    <t>12:53:21</t>
  </si>
  <si>
    <t>20220803 12:56:00</t>
  </si>
  <si>
    <t>12:56:00</t>
  </si>
  <si>
    <t>MPF-6519-20220803-12_56_00</t>
  </si>
  <si>
    <t>DARK-6520-20220803-12_56_07</t>
  </si>
  <si>
    <t>12:55:18</t>
  </si>
  <si>
    <t>20220803 12:59:09</t>
  </si>
  <si>
    <t>12:59:09</t>
  </si>
  <si>
    <t>MPF-6521-20220803-12_59_09</t>
  </si>
  <si>
    <t>DARK-6522-20220803-12_59_16</t>
  </si>
  <si>
    <t>12:57:24</t>
  </si>
  <si>
    <t>1/2</t>
  </si>
  <si>
    <t>20220803 13:02:14</t>
  </si>
  <si>
    <t>13:02:14</t>
  </si>
  <si>
    <t>MPF-6523-20220803-13_02_14</t>
  </si>
  <si>
    <t>DARK-6524-20220803-13_02_21</t>
  </si>
  <si>
    <t>13:00:22</t>
  </si>
  <si>
    <t>20220803 13:04:20</t>
  </si>
  <si>
    <t>13:04:20</t>
  </si>
  <si>
    <t>MPF-6525-20220803-13_04_20</t>
  </si>
  <si>
    <t>DARK-6526-20220803-13_04_27</t>
  </si>
  <si>
    <t>13:03:38</t>
  </si>
  <si>
    <t>20220803 13:06:25</t>
  </si>
  <si>
    <t>13:06:25</t>
  </si>
  <si>
    <t>MPF-6527-20220803-13_06_25</t>
  </si>
  <si>
    <t>DARK-6528-20220803-13_06_32</t>
  </si>
  <si>
    <t>13:05:42</t>
  </si>
  <si>
    <t>20220803 13:08:41</t>
  </si>
  <si>
    <t>13:08:41</t>
  </si>
  <si>
    <t>MPF-6529-20220803-13_08_41</t>
  </si>
  <si>
    <t>DARK-6530-20220803-13_08_48</t>
  </si>
  <si>
    <t>13:07:46</t>
  </si>
  <si>
    <t>20220803 13:10:48</t>
  </si>
  <si>
    <t>13:10:48</t>
  </si>
  <si>
    <t>MPF-6531-20220803-13_10_47</t>
  </si>
  <si>
    <t>DARK-6532-20220803-13_10_55</t>
  </si>
  <si>
    <t>13:09:59</t>
  </si>
  <si>
    <t>20220803 13:12:51</t>
  </si>
  <si>
    <t>13:12:51</t>
  </si>
  <si>
    <t>MPF-6533-20220803-13_12_51</t>
  </si>
  <si>
    <t>DARK-6534-20220803-13_12_58</t>
  </si>
  <si>
    <t>13:12:06</t>
  </si>
  <si>
    <t>20220803 13:38:14</t>
  </si>
  <si>
    <t>13:38:14</t>
  </si>
  <si>
    <t>2</t>
  </si>
  <si>
    <t>MPF-6535-20220803-13_38_14</t>
  </si>
  <si>
    <t>DARK-6536-20220803-13_38_22</t>
  </si>
  <si>
    <t>13:37:37</t>
  </si>
  <si>
    <t>20220803 13:41:14</t>
  </si>
  <si>
    <t>13:41:14</t>
  </si>
  <si>
    <t>MPF-6537-20220803-13_41_14</t>
  </si>
  <si>
    <t>DARK-6538-20220803-13_41_22</t>
  </si>
  <si>
    <t>13:39:44</t>
  </si>
  <si>
    <t>20220803 13:44:11</t>
  </si>
  <si>
    <t>13:44:11</t>
  </si>
  <si>
    <t>MPF-6539-20220803-13_44_11</t>
  </si>
  <si>
    <t>DARK-6540-20220803-13_44_19</t>
  </si>
  <si>
    <t>13:43:32</t>
  </si>
  <si>
    <t>20220803 13:45:51</t>
  </si>
  <si>
    <t>13:45:51</t>
  </si>
  <si>
    <t>MPF-6541-20220803-13_45_51</t>
  </si>
  <si>
    <t>DARK-6542-20220803-13_45_58</t>
  </si>
  <si>
    <t>13:46:24</t>
  </si>
  <si>
    <t>20220803 13:47:55</t>
  </si>
  <si>
    <t>13:47:55</t>
  </si>
  <si>
    <t>MPF-6543-20220803-13_47_55</t>
  </si>
  <si>
    <t>DARK-6544-20220803-13_48_02</t>
  </si>
  <si>
    <t>13:48:23</t>
  </si>
  <si>
    <t>20220803 13:49:54</t>
  </si>
  <si>
    <t>13:49:54</t>
  </si>
  <si>
    <t>MPF-6545-20220803-13_49_54</t>
  </si>
  <si>
    <t>DARK-6546-20220803-13_50_01</t>
  </si>
  <si>
    <t>13:50:33</t>
  </si>
  <si>
    <t>20220803 13:52:04</t>
  </si>
  <si>
    <t>13:52:04</t>
  </si>
  <si>
    <t>MPF-6547-20220803-13_52_04</t>
  </si>
  <si>
    <t>DARK-6548-20220803-13_52_12</t>
  </si>
  <si>
    <t>13:52:43</t>
  </si>
  <si>
    <t>20220803 13:55:42</t>
  </si>
  <si>
    <t>13:55:42</t>
  </si>
  <si>
    <t>MPF-6549-20220803-13_55_42</t>
  </si>
  <si>
    <t>DARK-6550-20220803-13_55_49</t>
  </si>
  <si>
    <t>13:54:17</t>
  </si>
  <si>
    <t>20220803 13:58:08</t>
  </si>
  <si>
    <t>13:58:08</t>
  </si>
  <si>
    <t>MPF-6551-20220803-13_58_08</t>
  </si>
  <si>
    <t>DARK-6552-20220803-13_58_16</t>
  </si>
  <si>
    <t>13:57:03</t>
  </si>
  <si>
    <t>20220803 14:00:16</t>
  </si>
  <si>
    <t>14:00:16</t>
  </si>
  <si>
    <t>MPF-6553-20220803-14_00_16</t>
  </si>
  <si>
    <t>DARK-6554-20220803-14_00_23</t>
  </si>
  <si>
    <t>13:59:32</t>
  </si>
  <si>
    <t>20220803 14:03:06</t>
  </si>
  <si>
    <t>14:03:06</t>
  </si>
  <si>
    <t>MPF-6555-20220803-14_03_06</t>
  </si>
  <si>
    <t>DARK-6556-20220803-14_03_14</t>
  </si>
  <si>
    <t>14:01:58</t>
  </si>
  <si>
    <t>20220803 14:06:16</t>
  </si>
  <si>
    <t>14:06:16</t>
  </si>
  <si>
    <t>MPF-6557-20220803-14_06_16</t>
  </si>
  <si>
    <t>DARK-6558-20220803-14_06_23</t>
  </si>
  <si>
    <t>14:05:43</t>
  </si>
  <si>
    <t>0/2</t>
  </si>
  <si>
    <t>20220803 14:09:18</t>
  </si>
  <si>
    <t>14:09:18</t>
  </si>
  <si>
    <t>MPF-6559-20220803-14_09_18</t>
  </si>
  <si>
    <t>DARK-6560-20220803-14_09_26</t>
  </si>
  <si>
    <t>14:08:23</t>
  </si>
  <si>
    <t>20220803 14:11:11</t>
  </si>
  <si>
    <t>14:11:11</t>
  </si>
  <si>
    <t>MPF-6561-20220803-14_11_11</t>
  </si>
  <si>
    <t>DARK-6562-20220803-14_11_19</t>
  </si>
  <si>
    <t>14:11:36</t>
  </si>
  <si>
    <t>20220803 14:22:48</t>
  </si>
  <si>
    <t>14:22:48</t>
  </si>
  <si>
    <t>5</t>
  </si>
  <si>
    <t>3</t>
  </si>
  <si>
    <t>MPF-6563-20220803-14_22_48</t>
  </si>
  <si>
    <t>DARK-6564-20220803-14_22_55</t>
  </si>
  <si>
    <t>14:22:09</t>
  </si>
  <si>
    <t>20220803 14:24:52</t>
  </si>
  <si>
    <t>14:24:52</t>
  </si>
  <si>
    <t>MPF-6565-20220803-14_24_52</t>
  </si>
  <si>
    <t>DARK-6566-20220803-14_25_00</t>
  </si>
  <si>
    <t>14:24:13</t>
  </si>
  <si>
    <t>20220803 14:26:54</t>
  </si>
  <si>
    <t>14:26:54</t>
  </si>
  <si>
    <t>MPF-6567-20220803-14_26_54</t>
  </si>
  <si>
    <t>DARK-6568-20220803-14_27_02</t>
  </si>
  <si>
    <t>14:26:15</t>
  </si>
  <si>
    <t>20220803 14:29:30</t>
  </si>
  <si>
    <t>14:29:30</t>
  </si>
  <si>
    <t>MPF-6569-20220803-14_29_30</t>
  </si>
  <si>
    <t>DARK-6570-20220803-14_29_38</t>
  </si>
  <si>
    <t>14:28:27</t>
  </si>
  <si>
    <t>20220803 14:31:36</t>
  </si>
  <si>
    <t>14:31:36</t>
  </si>
  <si>
    <t>MPF-6571-20220803-14_31_36</t>
  </si>
  <si>
    <t>DARK-6572-20220803-14_31_44</t>
  </si>
  <si>
    <t>14:30:56</t>
  </si>
  <si>
    <t>20220803 14:34:10</t>
  </si>
  <si>
    <t>14:34:10</t>
  </si>
  <si>
    <t>MPF-6573-20220803-14_34_10</t>
  </si>
  <si>
    <t>DARK-6574-20220803-14_34_18</t>
  </si>
  <si>
    <t>14:33:30</t>
  </si>
  <si>
    <t>20220803 14:36:39</t>
  </si>
  <si>
    <t>14:36:39</t>
  </si>
  <si>
    <t>MPF-6575-20220803-14_36_39</t>
  </si>
  <si>
    <t>DARK-6576-20220803-14_36_47</t>
  </si>
  <si>
    <t>14:35:59</t>
  </si>
  <si>
    <t>20220803 14:39:49</t>
  </si>
  <si>
    <t>14:39:49</t>
  </si>
  <si>
    <t>MPF-6577-20220803-14_39_49</t>
  </si>
  <si>
    <t>DARK-6578-20220803-14_39_56</t>
  </si>
  <si>
    <t>14:38:11</t>
  </si>
  <si>
    <t>20220803 14:42:28</t>
  </si>
  <si>
    <t>14:42:28</t>
  </si>
  <si>
    <t>MPF-6579-20220803-14_42_28</t>
  </si>
  <si>
    <t>DARK-6580-20220803-14_42_36</t>
  </si>
  <si>
    <t>14:41:03</t>
  </si>
  <si>
    <t>20220803 14:44:43</t>
  </si>
  <si>
    <t>14:44:43</t>
  </si>
  <si>
    <t>MPF-6581-20220803-14_44_43</t>
  </si>
  <si>
    <t>DARK-6582-20220803-14_44_51</t>
  </si>
  <si>
    <t>14:43:59</t>
  </si>
  <si>
    <t>20220803 14:46:57</t>
  </si>
  <si>
    <t>14:46:57</t>
  </si>
  <si>
    <t>MPF-6583-20220803-14_46_57</t>
  </si>
  <si>
    <t>DARK-6584-20220803-14_47_04</t>
  </si>
  <si>
    <t>14:46:01</t>
  </si>
  <si>
    <t>20220803 14:49:12</t>
  </si>
  <si>
    <t>14:49:12</t>
  </si>
  <si>
    <t>MPF-6585-20220803-14_49_12</t>
  </si>
  <si>
    <t>DARK-6586-20220803-14_49_19</t>
  </si>
  <si>
    <t>14:48:28</t>
  </si>
  <si>
    <t>20220803 14:51:09</t>
  </si>
  <si>
    <t>14:51:09</t>
  </si>
  <si>
    <t>MPF-6587-20220803-14_51_09</t>
  </si>
  <si>
    <t>DARK-6588-20220803-14_51_16</t>
  </si>
  <si>
    <t>14:50:24</t>
  </si>
  <si>
    <t>20220803 14:53:24</t>
  </si>
  <si>
    <t>14:53:24</t>
  </si>
  <si>
    <t>MPF-6589-20220803-14_53_24</t>
  </si>
  <si>
    <t>DARK-6590-20220803-14_53_31</t>
  </si>
  <si>
    <t>14:52:38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</si>
</sst>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G58"/>
  <sheetViews>
    <sheetView tabSelected="1" workbookViewId="0"/>
  </sheetViews>
  <sheetFormatPr defaultRowHeight="14.4" x14ac:dyDescent="0.3"/>
  <sheetData>
    <row r="2" spans="1:267" x14ac:dyDescent="0.3">
      <c r="A2" t="s">
        <v>34</v>
      </c>
      <c r="B2" t="s">
        <v>35</v>
      </c>
      <c r="C2" t="s">
        <v>37</v>
      </c>
    </row>
    <row r="3" spans="1:267" x14ac:dyDescent="0.3">
      <c r="B3" t="s">
        <v>36</v>
      </c>
      <c r="C3">
        <v>21</v>
      </c>
    </row>
    <row r="4" spans="1:267" x14ac:dyDescent="0.3">
      <c r="A4" t="s">
        <v>38</v>
      </c>
      <c r="B4" t="s">
        <v>39</v>
      </c>
      <c r="C4" t="s">
        <v>40</v>
      </c>
      <c r="D4" t="s">
        <v>42</v>
      </c>
      <c r="E4" t="s">
        <v>43</v>
      </c>
      <c r="F4" t="s">
        <v>44</v>
      </c>
      <c r="G4" t="s">
        <v>45</v>
      </c>
      <c r="H4" t="s">
        <v>46</v>
      </c>
      <c r="I4" t="s">
        <v>47</v>
      </c>
      <c r="J4" t="s">
        <v>48</v>
      </c>
      <c r="K4" t="s">
        <v>49</v>
      </c>
    </row>
    <row r="5" spans="1:267" x14ac:dyDescent="0.3">
      <c r="B5" t="s">
        <v>19</v>
      </c>
      <c r="C5" t="s">
        <v>41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67" x14ac:dyDescent="0.3">
      <c r="A6" t="s">
        <v>50</v>
      </c>
      <c r="B6" t="s">
        <v>51</v>
      </c>
      <c r="C6" t="s">
        <v>52</v>
      </c>
      <c r="D6" t="s">
        <v>53</v>
      </c>
      <c r="E6" t="s">
        <v>54</v>
      </c>
    </row>
    <row r="7" spans="1:267" x14ac:dyDescent="0.3">
      <c r="B7">
        <v>0</v>
      </c>
      <c r="C7">
        <v>1</v>
      </c>
      <c r="D7">
        <v>0</v>
      </c>
      <c r="E7">
        <v>0</v>
      </c>
    </row>
    <row r="8" spans="1:267" x14ac:dyDescent="0.3">
      <c r="A8" t="s">
        <v>55</v>
      </c>
      <c r="B8" t="s">
        <v>56</v>
      </c>
      <c r="C8" t="s">
        <v>58</v>
      </c>
      <c r="D8" t="s">
        <v>60</v>
      </c>
      <c r="E8" t="s">
        <v>61</v>
      </c>
      <c r="F8" t="s">
        <v>62</v>
      </c>
      <c r="G8" t="s">
        <v>63</v>
      </c>
      <c r="H8" t="s">
        <v>64</v>
      </c>
      <c r="I8" t="s">
        <v>65</v>
      </c>
      <c r="J8" t="s">
        <v>66</v>
      </c>
      <c r="K8" t="s">
        <v>67</v>
      </c>
      <c r="L8" t="s">
        <v>68</v>
      </c>
      <c r="M8" t="s">
        <v>69</v>
      </c>
      <c r="N8" t="s">
        <v>70</v>
      </c>
      <c r="O8" t="s">
        <v>71</v>
      </c>
      <c r="P8" t="s">
        <v>72</v>
      </c>
      <c r="Q8" t="s">
        <v>73</v>
      </c>
    </row>
    <row r="9" spans="1:267" x14ac:dyDescent="0.3">
      <c r="B9" t="s">
        <v>57</v>
      </c>
      <c r="C9" t="s">
        <v>59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67" x14ac:dyDescent="0.3">
      <c r="A10" t="s">
        <v>74</v>
      </c>
      <c r="B10" t="s">
        <v>75</v>
      </c>
      <c r="C10" t="s">
        <v>76</v>
      </c>
      <c r="D10" t="s">
        <v>77</v>
      </c>
      <c r="E10" t="s">
        <v>78</v>
      </c>
      <c r="F10" t="s">
        <v>79</v>
      </c>
    </row>
    <row r="11" spans="1:267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267" x14ac:dyDescent="0.3">
      <c r="A12" t="s">
        <v>80</v>
      </c>
      <c r="B12" t="s">
        <v>81</v>
      </c>
      <c r="C12" t="s">
        <v>82</v>
      </c>
      <c r="D12" t="s">
        <v>83</v>
      </c>
      <c r="E12" t="s">
        <v>84</v>
      </c>
      <c r="F12" t="s">
        <v>85</v>
      </c>
      <c r="G12" t="s">
        <v>87</v>
      </c>
      <c r="H12" t="s">
        <v>89</v>
      </c>
    </row>
    <row r="13" spans="1:267" x14ac:dyDescent="0.3">
      <c r="B13">
        <v>-6276</v>
      </c>
      <c r="C13">
        <v>6.6</v>
      </c>
      <c r="D13">
        <v>1.7090000000000001E-5</v>
      </c>
      <c r="E13">
        <v>3.11</v>
      </c>
      <c r="F13" t="s">
        <v>86</v>
      </c>
      <c r="G13" t="s">
        <v>88</v>
      </c>
      <c r="H13">
        <v>0</v>
      </c>
    </row>
    <row r="14" spans="1:267" x14ac:dyDescent="0.3">
      <c r="A14" t="s">
        <v>90</v>
      </c>
      <c r="B14" t="s">
        <v>90</v>
      </c>
      <c r="C14" t="s">
        <v>90</v>
      </c>
      <c r="D14" t="s">
        <v>90</v>
      </c>
      <c r="E14" t="s">
        <v>90</v>
      </c>
      <c r="F14" t="s">
        <v>90</v>
      </c>
      <c r="G14" t="s">
        <v>91</v>
      </c>
      <c r="H14" t="s">
        <v>91</v>
      </c>
      <c r="I14" t="s">
        <v>91</v>
      </c>
      <c r="J14" t="s">
        <v>91</v>
      </c>
      <c r="K14" t="s">
        <v>92</v>
      </c>
      <c r="L14" t="s">
        <v>93</v>
      </c>
      <c r="M14" t="s">
        <v>93</v>
      </c>
      <c r="N14" t="s">
        <v>93</v>
      </c>
      <c r="O14" t="s">
        <v>93</v>
      </c>
      <c r="P14" t="s">
        <v>93</v>
      </c>
      <c r="Q14" t="s">
        <v>93</v>
      </c>
      <c r="R14" t="s">
        <v>93</v>
      </c>
      <c r="S14" t="s">
        <v>93</v>
      </c>
      <c r="T14" t="s">
        <v>93</v>
      </c>
      <c r="U14" t="s">
        <v>93</v>
      </c>
      <c r="V14" t="s">
        <v>93</v>
      </c>
      <c r="W14" t="s">
        <v>93</v>
      </c>
      <c r="X14" t="s">
        <v>93</v>
      </c>
      <c r="Y14" t="s">
        <v>93</v>
      </c>
      <c r="Z14" t="s">
        <v>93</v>
      </c>
      <c r="AA14" t="s">
        <v>93</v>
      </c>
      <c r="AB14" t="s">
        <v>93</v>
      </c>
      <c r="AC14" t="s">
        <v>93</v>
      </c>
      <c r="AD14" t="s">
        <v>93</v>
      </c>
      <c r="AE14" t="s">
        <v>93</v>
      </c>
      <c r="AF14" t="s">
        <v>93</v>
      </c>
      <c r="AG14" t="s">
        <v>93</v>
      </c>
      <c r="AH14" t="s">
        <v>93</v>
      </c>
      <c r="AI14" t="s">
        <v>93</v>
      </c>
      <c r="AJ14" t="s">
        <v>94</v>
      </c>
      <c r="AK14" t="s">
        <v>94</v>
      </c>
      <c r="AL14" t="s">
        <v>94</v>
      </c>
      <c r="AM14" t="s">
        <v>94</v>
      </c>
      <c r="AN14" t="s">
        <v>94</v>
      </c>
      <c r="AO14" t="s">
        <v>95</v>
      </c>
      <c r="AP14" t="s">
        <v>95</v>
      </c>
      <c r="AQ14" t="s">
        <v>95</v>
      </c>
      <c r="AR14" t="s">
        <v>95</v>
      </c>
      <c r="AS14" t="s">
        <v>95</v>
      </c>
      <c r="AT14" t="s">
        <v>95</v>
      </c>
      <c r="AU14" t="s">
        <v>95</v>
      </c>
      <c r="AV14" t="s">
        <v>95</v>
      </c>
      <c r="AW14" t="s">
        <v>95</v>
      </c>
      <c r="AX14" t="s">
        <v>95</v>
      </c>
      <c r="AY14" t="s">
        <v>95</v>
      </c>
      <c r="AZ14" t="s">
        <v>95</v>
      </c>
      <c r="BA14" t="s">
        <v>95</v>
      </c>
      <c r="BB14" t="s">
        <v>95</v>
      </c>
      <c r="BC14" t="s">
        <v>95</v>
      </c>
      <c r="BD14" t="s">
        <v>95</v>
      </c>
      <c r="BE14" t="s">
        <v>95</v>
      </c>
      <c r="BF14" t="s">
        <v>95</v>
      </c>
      <c r="BG14" t="s">
        <v>95</v>
      </c>
      <c r="BH14" t="s">
        <v>95</v>
      </c>
      <c r="BI14" t="s">
        <v>95</v>
      </c>
      <c r="BJ14" t="s">
        <v>95</v>
      </c>
      <c r="BK14" t="s">
        <v>95</v>
      </c>
      <c r="BL14" t="s">
        <v>95</v>
      </c>
      <c r="BM14" t="s">
        <v>95</v>
      </c>
      <c r="BN14" t="s">
        <v>95</v>
      </c>
      <c r="BO14" t="s">
        <v>95</v>
      </c>
      <c r="BP14" t="s">
        <v>95</v>
      </c>
      <c r="BQ14" t="s">
        <v>96</v>
      </c>
      <c r="BR14" t="s">
        <v>96</v>
      </c>
      <c r="BS14" t="s">
        <v>96</v>
      </c>
      <c r="BT14" t="s">
        <v>96</v>
      </c>
      <c r="BU14" t="s">
        <v>96</v>
      </c>
      <c r="BV14" t="s">
        <v>96</v>
      </c>
      <c r="BW14" t="s">
        <v>96</v>
      </c>
      <c r="BX14" t="s">
        <v>96</v>
      </c>
      <c r="BY14" t="s">
        <v>97</v>
      </c>
      <c r="BZ14" t="s">
        <v>97</v>
      </c>
      <c r="CA14" t="s">
        <v>97</v>
      </c>
      <c r="CB14" t="s">
        <v>97</v>
      </c>
      <c r="CC14" t="s">
        <v>97</v>
      </c>
      <c r="CD14" t="s">
        <v>97</v>
      </c>
      <c r="CE14" t="s">
        <v>97</v>
      </c>
      <c r="CF14" t="s">
        <v>97</v>
      </c>
      <c r="CG14" t="s">
        <v>97</v>
      </c>
      <c r="CH14" t="s">
        <v>97</v>
      </c>
      <c r="CI14" t="s">
        <v>98</v>
      </c>
      <c r="CJ14" t="s">
        <v>98</v>
      </c>
      <c r="CK14" t="s">
        <v>98</v>
      </c>
      <c r="CL14" t="s">
        <v>98</v>
      </c>
      <c r="CM14" t="s">
        <v>99</v>
      </c>
      <c r="CN14" t="s">
        <v>99</v>
      </c>
      <c r="CO14" t="s">
        <v>99</v>
      </c>
      <c r="CP14" t="s">
        <v>99</v>
      </c>
      <c r="CQ14" t="s">
        <v>100</v>
      </c>
      <c r="CR14" t="s">
        <v>100</v>
      </c>
      <c r="CS14" t="s">
        <v>100</v>
      </c>
      <c r="CT14" t="s">
        <v>100</v>
      </c>
      <c r="CU14" t="s">
        <v>100</v>
      </c>
      <c r="CV14" t="s">
        <v>100</v>
      </c>
      <c r="CW14" t="s">
        <v>100</v>
      </c>
      <c r="CX14" t="s">
        <v>100</v>
      </c>
      <c r="CY14" t="s">
        <v>100</v>
      </c>
      <c r="CZ14" t="s">
        <v>100</v>
      </c>
      <c r="DA14" t="s">
        <v>100</v>
      </c>
      <c r="DB14" t="s">
        <v>100</v>
      </c>
      <c r="DC14" t="s">
        <v>100</v>
      </c>
      <c r="DD14" t="s">
        <v>100</v>
      </c>
      <c r="DE14" t="s">
        <v>100</v>
      </c>
      <c r="DF14" t="s">
        <v>100</v>
      </c>
      <c r="DG14" t="s">
        <v>100</v>
      </c>
      <c r="DH14" t="s">
        <v>100</v>
      </c>
      <c r="DI14" t="s">
        <v>101</v>
      </c>
      <c r="DJ14" t="s">
        <v>101</v>
      </c>
      <c r="DK14" t="s">
        <v>101</v>
      </c>
      <c r="DL14" t="s">
        <v>101</v>
      </c>
      <c r="DM14" t="s">
        <v>101</v>
      </c>
      <c r="DN14" t="s">
        <v>101</v>
      </c>
      <c r="DO14" t="s">
        <v>101</v>
      </c>
      <c r="DP14" t="s">
        <v>101</v>
      </c>
      <c r="DQ14" t="s">
        <v>101</v>
      </c>
      <c r="DR14" t="s">
        <v>101</v>
      </c>
      <c r="DS14" t="s">
        <v>102</v>
      </c>
      <c r="DT14" t="s">
        <v>102</v>
      </c>
      <c r="DU14" t="s">
        <v>102</v>
      </c>
      <c r="DV14" t="s">
        <v>102</v>
      </c>
      <c r="DW14" t="s">
        <v>102</v>
      </c>
      <c r="DX14" t="s">
        <v>102</v>
      </c>
      <c r="DY14" t="s">
        <v>102</v>
      </c>
      <c r="DZ14" t="s">
        <v>102</v>
      </c>
      <c r="EA14" t="s">
        <v>102</v>
      </c>
      <c r="EB14" t="s">
        <v>102</v>
      </c>
      <c r="EC14" t="s">
        <v>102</v>
      </c>
      <c r="ED14" t="s">
        <v>102</v>
      </c>
      <c r="EE14" t="s">
        <v>102</v>
      </c>
      <c r="EF14" t="s">
        <v>102</v>
      </c>
      <c r="EG14" t="s">
        <v>102</v>
      </c>
      <c r="EH14" t="s">
        <v>102</v>
      </c>
      <c r="EI14" t="s">
        <v>102</v>
      </c>
      <c r="EJ14" t="s">
        <v>102</v>
      </c>
      <c r="EK14" t="s">
        <v>103</v>
      </c>
      <c r="EL14" t="s">
        <v>103</v>
      </c>
      <c r="EM14" t="s">
        <v>103</v>
      </c>
      <c r="EN14" t="s">
        <v>103</v>
      </c>
      <c r="EO14" t="s">
        <v>103</v>
      </c>
      <c r="EP14" t="s">
        <v>104</v>
      </c>
      <c r="EQ14" t="s">
        <v>104</v>
      </c>
      <c r="ER14" t="s">
        <v>104</v>
      </c>
      <c r="ES14" t="s">
        <v>104</v>
      </c>
      <c r="ET14" t="s">
        <v>104</v>
      </c>
      <c r="EU14" t="s">
        <v>104</v>
      </c>
      <c r="EV14" t="s">
        <v>104</v>
      </c>
      <c r="EW14" t="s">
        <v>104</v>
      </c>
      <c r="EX14" t="s">
        <v>104</v>
      </c>
      <c r="EY14" t="s">
        <v>104</v>
      </c>
      <c r="EZ14" t="s">
        <v>104</v>
      </c>
      <c r="FA14" t="s">
        <v>104</v>
      </c>
      <c r="FB14" t="s">
        <v>104</v>
      </c>
      <c r="FC14" t="s">
        <v>105</v>
      </c>
      <c r="FD14" t="s">
        <v>105</v>
      </c>
      <c r="FE14" t="s">
        <v>105</v>
      </c>
      <c r="FF14" t="s">
        <v>105</v>
      </c>
      <c r="FG14" t="s">
        <v>105</v>
      </c>
      <c r="FH14" t="s">
        <v>105</v>
      </c>
      <c r="FI14" t="s">
        <v>105</v>
      </c>
      <c r="FJ14" t="s">
        <v>105</v>
      </c>
      <c r="FK14" t="s">
        <v>105</v>
      </c>
      <c r="FL14" t="s">
        <v>105</v>
      </c>
      <c r="FM14" t="s">
        <v>105</v>
      </c>
      <c r="FN14" t="s">
        <v>106</v>
      </c>
      <c r="FO14" t="s">
        <v>106</v>
      </c>
      <c r="FP14" t="s">
        <v>106</v>
      </c>
      <c r="FQ14" t="s">
        <v>106</v>
      </c>
      <c r="FR14" t="s">
        <v>106</v>
      </c>
      <c r="FS14" t="s">
        <v>106</v>
      </c>
      <c r="FT14" t="s">
        <v>106</v>
      </c>
      <c r="FU14" t="s">
        <v>106</v>
      </c>
      <c r="FV14" t="s">
        <v>106</v>
      </c>
      <c r="FW14" t="s">
        <v>106</v>
      </c>
      <c r="FX14" t="s">
        <v>106</v>
      </c>
      <c r="FY14" t="s">
        <v>106</v>
      </c>
      <c r="FZ14" t="s">
        <v>106</v>
      </c>
      <c r="GA14" t="s">
        <v>106</v>
      </c>
      <c r="GB14" t="s">
        <v>106</v>
      </c>
      <c r="GC14" t="s">
        <v>106</v>
      </c>
      <c r="GD14" t="s">
        <v>106</v>
      </c>
      <c r="GE14" t="s">
        <v>106</v>
      </c>
      <c r="GF14" t="s">
        <v>107</v>
      </c>
      <c r="GG14" t="s">
        <v>107</v>
      </c>
      <c r="GH14" t="s">
        <v>107</v>
      </c>
      <c r="GI14" t="s">
        <v>107</v>
      </c>
      <c r="GJ14" t="s">
        <v>107</v>
      </c>
      <c r="GK14" t="s">
        <v>107</v>
      </c>
      <c r="GL14" t="s">
        <v>107</v>
      </c>
      <c r="GM14" t="s">
        <v>107</v>
      </c>
      <c r="GN14" t="s">
        <v>107</v>
      </c>
      <c r="GO14" t="s">
        <v>107</v>
      </c>
      <c r="GP14" t="s">
        <v>107</v>
      </c>
      <c r="GQ14" t="s">
        <v>107</v>
      </c>
      <c r="GR14" t="s">
        <v>107</v>
      </c>
      <c r="GS14" t="s">
        <v>107</v>
      </c>
      <c r="GT14" t="s">
        <v>107</v>
      </c>
      <c r="GU14" t="s">
        <v>107</v>
      </c>
      <c r="GV14" t="s">
        <v>107</v>
      </c>
      <c r="GW14" t="s">
        <v>107</v>
      </c>
      <c r="GX14" t="s">
        <v>107</v>
      </c>
      <c r="GY14" t="s">
        <v>108</v>
      </c>
      <c r="GZ14" t="s">
        <v>108</v>
      </c>
      <c r="HA14" t="s">
        <v>108</v>
      </c>
      <c r="HB14" t="s">
        <v>108</v>
      </c>
      <c r="HC14" t="s">
        <v>108</v>
      </c>
      <c r="HD14" t="s">
        <v>108</v>
      </c>
      <c r="HE14" t="s">
        <v>108</v>
      </c>
      <c r="HF14" t="s">
        <v>108</v>
      </c>
      <c r="HG14" t="s">
        <v>108</v>
      </c>
      <c r="HH14" t="s">
        <v>108</v>
      </c>
      <c r="HI14" t="s">
        <v>108</v>
      </c>
      <c r="HJ14" t="s">
        <v>108</v>
      </c>
      <c r="HK14" t="s">
        <v>108</v>
      </c>
      <c r="HL14" t="s">
        <v>108</v>
      </c>
      <c r="HM14" t="s">
        <v>108</v>
      </c>
      <c r="HN14" t="s">
        <v>108</v>
      </c>
      <c r="HO14" t="s">
        <v>108</v>
      </c>
      <c r="HP14" t="s">
        <v>108</v>
      </c>
      <c r="HQ14" t="s">
        <v>108</v>
      </c>
      <c r="HR14" t="s">
        <v>109</v>
      </c>
      <c r="HS14" t="s">
        <v>109</v>
      </c>
      <c r="HT14" t="s">
        <v>109</v>
      </c>
      <c r="HU14" t="s">
        <v>109</v>
      </c>
      <c r="HV14" t="s">
        <v>109</v>
      </c>
      <c r="HW14" t="s">
        <v>109</v>
      </c>
      <c r="HX14" t="s">
        <v>109</v>
      </c>
      <c r="HY14" t="s">
        <v>109</v>
      </c>
      <c r="HZ14" t="s">
        <v>109</v>
      </c>
      <c r="IA14" t="s">
        <v>109</v>
      </c>
      <c r="IB14" t="s">
        <v>109</v>
      </c>
      <c r="IC14" t="s">
        <v>109</v>
      </c>
      <c r="ID14" t="s">
        <v>109</v>
      </c>
      <c r="IE14" t="s">
        <v>109</v>
      </c>
      <c r="IF14" t="s">
        <v>109</v>
      </c>
      <c r="IG14" t="s">
        <v>109</v>
      </c>
      <c r="IH14" t="s">
        <v>109</v>
      </c>
      <c r="II14" t="s">
        <v>109</v>
      </c>
      <c r="IJ14" t="s">
        <v>110</v>
      </c>
      <c r="IK14" t="s">
        <v>110</v>
      </c>
      <c r="IL14" t="s">
        <v>110</v>
      </c>
      <c r="IM14" t="s">
        <v>110</v>
      </c>
      <c r="IN14" t="s">
        <v>110</v>
      </c>
      <c r="IO14" t="s">
        <v>110</v>
      </c>
      <c r="IP14" t="s">
        <v>110</v>
      </c>
      <c r="IQ14" t="s">
        <v>110</v>
      </c>
      <c r="IR14" t="s">
        <v>111</v>
      </c>
      <c r="IS14" t="s">
        <v>111</v>
      </c>
      <c r="IT14" t="s">
        <v>111</v>
      </c>
      <c r="IU14" t="s">
        <v>111</v>
      </c>
      <c r="IV14" t="s">
        <v>111</v>
      </c>
      <c r="IW14" t="s">
        <v>111</v>
      </c>
      <c r="IX14" t="s">
        <v>111</v>
      </c>
      <c r="IY14" t="s">
        <v>111</v>
      </c>
      <c r="IZ14" t="s">
        <v>111</v>
      </c>
      <c r="JA14" t="s">
        <v>111</v>
      </c>
      <c r="JB14" t="s">
        <v>111</v>
      </c>
      <c r="JC14" t="s">
        <v>111</v>
      </c>
      <c r="JD14" t="s">
        <v>111</v>
      </c>
      <c r="JE14" t="s">
        <v>111</v>
      </c>
      <c r="JF14" t="s">
        <v>111</v>
      </c>
      <c r="JG14" t="s">
        <v>111</v>
      </c>
    </row>
    <row r="15" spans="1:267" x14ac:dyDescent="0.3">
      <c r="A15" t="s">
        <v>112</v>
      </c>
      <c r="B15" t="s">
        <v>113</v>
      </c>
      <c r="C15" t="s">
        <v>114</v>
      </c>
      <c r="D15" t="s">
        <v>115</v>
      </c>
      <c r="E15" t="s">
        <v>116</v>
      </c>
      <c r="F15" t="s">
        <v>117</v>
      </c>
      <c r="G15" t="s">
        <v>118</v>
      </c>
      <c r="H15" t="s">
        <v>119</v>
      </c>
      <c r="I15" t="s">
        <v>120</v>
      </c>
      <c r="J15" t="s">
        <v>121</v>
      </c>
      <c r="K15" t="s">
        <v>122</v>
      </c>
      <c r="L15" t="s">
        <v>123</v>
      </c>
      <c r="M15" t="s">
        <v>124</v>
      </c>
      <c r="N15" t="s">
        <v>125</v>
      </c>
      <c r="O15" t="s">
        <v>126</v>
      </c>
      <c r="P15" t="s">
        <v>127</v>
      </c>
      <c r="Q15" t="s">
        <v>128</v>
      </c>
      <c r="R15" t="s">
        <v>129</v>
      </c>
      <c r="S15" t="s">
        <v>130</v>
      </c>
      <c r="T15" t="s">
        <v>131</v>
      </c>
      <c r="U15" t="s">
        <v>132</v>
      </c>
      <c r="V15" t="s">
        <v>133</v>
      </c>
      <c r="W15" t="s">
        <v>134</v>
      </c>
      <c r="X15" t="s">
        <v>135</v>
      </c>
      <c r="Y15" t="s">
        <v>136</v>
      </c>
      <c r="Z15" t="s">
        <v>137</v>
      </c>
      <c r="AA15" t="s">
        <v>138</v>
      </c>
      <c r="AB15" t="s">
        <v>139</v>
      </c>
      <c r="AC15" t="s">
        <v>140</v>
      </c>
      <c r="AD15" t="s">
        <v>141</v>
      </c>
      <c r="AE15" t="s">
        <v>142</v>
      </c>
      <c r="AF15" t="s">
        <v>143</v>
      </c>
      <c r="AG15" t="s">
        <v>144</v>
      </c>
      <c r="AH15" t="s">
        <v>145</v>
      </c>
      <c r="AI15" t="s">
        <v>146</v>
      </c>
      <c r="AJ15" t="s">
        <v>94</v>
      </c>
      <c r="AK15" t="s">
        <v>147</v>
      </c>
      <c r="AL15" t="s">
        <v>148</v>
      </c>
      <c r="AM15" t="s">
        <v>149</v>
      </c>
      <c r="AN15" t="s">
        <v>150</v>
      </c>
      <c r="AO15" t="s">
        <v>151</v>
      </c>
      <c r="AP15" t="s">
        <v>152</v>
      </c>
      <c r="AQ15" t="s">
        <v>153</v>
      </c>
      <c r="AR15" t="s">
        <v>154</v>
      </c>
      <c r="AS15" t="s">
        <v>155</v>
      </c>
      <c r="AT15" t="s">
        <v>156</v>
      </c>
      <c r="AU15" t="s">
        <v>157</v>
      </c>
      <c r="AV15" t="s">
        <v>158</v>
      </c>
      <c r="AW15" t="s">
        <v>159</v>
      </c>
      <c r="AX15" t="s">
        <v>160</v>
      </c>
      <c r="AY15" t="s">
        <v>161</v>
      </c>
      <c r="AZ15" t="s">
        <v>162</v>
      </c>
      <c r="BA15" t="s">
        <v>163</v>
      </c>
      <c r="BB15" t="s">
        <v>164</v>
      </c>
      <c r="BC15" t="s">
        <v>165</v>
      </c>
      <c r="BD15" t="s">
        <v>166</v>
      </c>
      <c r="BE15" t="s">
        <v>167</v>
      </c>
      <c r="BF15" t="s">
        <v>168</v>
      </c>
      <c r="BG15" t="s">
        <v>169</v>
      </c>
      <c r="BH15" t="s">
        <v>170</v>
      </c>
      <c r="BI15" t="s">
        <v>171</v>
      </c>
      <c r="BJ15" t="s">
        <v>172</v>
      </c>
      <c r="BK15" t="s">
        <v>173</v>
      </c>
      <c r="BL15" t="s">
        <v>174</v>
      </c>
      <c r="BM15" t="s">
        <v>175</v>
      </c>
      <c r="BN15" t="s">
        <v>176</v>
      </c>
      <c r="BO15" t="s">
        <v>177</v>
      </c>
      <c r="BP15" t="s">
        <v>178</v>
      </c>
      <c r="BQ15" t="s">
        <v>179</v>
      </c>
      <c r="BR15" t="s">
        <v>180</v>
      </c>
      <c r="BS15" t="s">
        <v>181</v>
      </c>
      <c r="BT15" t="s">
        <v>182</v>
      </c>
      <c r="BU15" t="s">
        <v>183</v>
      </c>
      <c r="BV15" t="s">
        <v>184</v>
      </c>
      <c r="BW15" t="s">
        <v>185</v>
      </c>
      <c r="BX15" t="s">
        <v>186</v>
      </c>
      <c r="BY15" t="s">
        <v>179</v>
      </c>
      <c r="BZ15" t="s">
        <v>187</v>
      </c>
      <c r="CA15" t="s">
        <v>153</v>
      </c>
      <c r="CB15" t="s">
        <v>188</v>
      </c>
      <c r="CC15" t="s">
        <v>189</v>
      </c>
      <c r="CD15" t="s">
        <v>190</v>
      </c>
      <c r="CE15" t="s">
        <v>191</v>
      </c>
      <c r="CF15" t="s">
        <v>192</v>
      </c>
      <c r="CG15" t="s">
        <v>193</v>
      </c>
      <c r="CH15" t="s">
        <v>194</v>
      </c>
      <c r="CI15" t="s">
        <v>195</v>
      </c>
      <c r="CJ15" t="s">
        <v>196</v>
      </c>
      <c r="CK15" t="s">
        <v>197</v>
      </c>
      <c r="CL15" t="s">
        <v>198</v>
      </c>
      <c r="CM15" t="s">
        <v>199</v>
      </c>
      <c r="CN15" t="s">
        <v>200</v>
      </c>
      <c r="CO15" t="s">
        <v>201</v>
      </c>
      <c r="CP15" t="s">
        <v>202</v>
      </c>
      <c r="CQ15" t="s">
        <v>123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210</v>
      </c>
      <c r="CZ15" t="s">
        <v>211</v>
      </c>
      <c r="DA15" t="s">
        <v>212</v>
      </c>
      <c r="DB15" t="s">
        <v>213</v>
      </c>
      <c r="DC15" t="s">
        <v>214</v>
      </c>
      <c r="DD15" t="s">
        <v>215</v>
      </c>
      <c r="DE15" t="s">
        <v>216</v>
      </c>
      <c r="DF15" t="s">
        <v>217</v>
      </c>
      <c r="DG15" t="s">
        <v>218</v>
      </c>
      <c r="DH15" t="s">
        <v>219</v>
      </c>
      <c r="DI15" t="s">
        <v>220</v>
      </c>
      <c r="DJ15" t="s">
        <v>221</v>
      </c>
      <c r="DK15" t="s">
        <v>222</v>
      </c>
      <c r="DL15" t="s">
        <v>223</v>
      </c>
      <c r="DM15" t="s">
        <v>224</v>
      </c>
      <c r="DN15" t="s">
        <v>225</v>
      </c>
      <c r="DO15" t="s">
        <v>226</v>
      </c>
      <c r="DP15" t="s">
        <v>227</v>
      </c>
      <c r="DQ15" t="s">
        <v>228</v>
      </c>
      <c r="DR15" t="s">
        <v>229</v>
      </c>
      <c r="DS15" t="s">
        <v>230</v>
      </c>
      <c r="DT15" t="s">
        <v>231</v>
      </c>
      <c r="DU15" t="s">
        <v>232</v>
      </c>
      <c r="DV15" t="s">
        <v>233</v>
      </c>
      <c r="DW15" t="s">
        <v>234</v>
      </c>
      <c r="DX15" t="s">
        <v>235</v>
      </c>
      <c r="DY15" t="s">
        <v>236</v>
      </c>
      <c r="DZ15" t="s">
        <v>237</v>
      </c>
      <c r="EA15" t="s">
        <v>238</v>
      </c>
      <c r="EB15" t="s">
        <v>239</v>
      </c>
      <c r="EC15" t="s">
        <v>240</v>
      </c>
      <c r="ED15" t="s">
        <v>241</v>
      </c>
      <c r="EE15" t="s">
        <v>242</v>
      </c>
      <c r="EF15" t="s">
        <v>243</v>
      </c>
      <c r="EG15" t="s">
        <v>244</v>
      </c>
      <c r="EH15" t="s">
        <v>245</v>
      </c>
      <c r="EI15" t="s">
        <v>246</v>
      </c>
      <c r="EJ15" t="s">
        <v>247</v>
      </c>
      <c r="EK15" t="s">
        <v>248</v>
      </c>
      <c r="EL15" t="s">
        <v>249</v>
      </c>
      <c r="EM15" t="s">
        <v>250</v>
      </c>
      <c r="EN15" t="s">
        <v>251</v>
      </c>
      <c r="EO15" t="s">
        <v>252</v>
      </c>
      <c r="EP15" t="s">
        <v>113</v>
      </c>
      <c r="EQ15" t="s">
        <v>116</v>
      </c>
      <c r="ER15" t="s">
        <v>253</v>
      </c>
      <c r="ES15" t="s">
        <v>254</v>
      </c>
      <c r="ET15" t="s">
        <v>255</v>
      </c>
      <c r="EU15" t="s">
        <v>256</v>
      </c>
      <c r="EV15" t="s">
        <v>257</v>
      </c>
      <c r="EW15" t="s">
        <v>258</v>
      </c>
      <c r="EX15" t="s">
        <v>259</v>
      </c>
      <c r="EY15" t="s">
        <v>260</v>
      </c>
      <c r="EZ15" t="s">
        <v>261</v>
      </c>
      <c r="FA15" t="s">
        <v>262</v>
      </c>
      <c r="FB15" t="s">
        <v>263</v>
      </c>
      <c r="FC15" t="s">
        <v>264</v>
      </c>
      <c r="FD15" t="s">
        <v>265</v>
      </c>
      <c r="FE15" t="s">
        <v>266</v>
      </c>
      <c r="FF15" t="s">
        <v>267</v>
      </c>
      <c r="FG15" t="s">
        <v>268</v>
      </c>
      <c r="FH15" t="s">
        <v>269</v>
      </c>
      <c r="FI15" t="s">
        <v>270</v>
      </c>
      <c r="FJ15" t="s">
        <v>271</v>
      </c>
      <c r="FK15" t="s">
        <v>272</v>
      </c>
      <c r="FL15" t="s">
        <v>273</v>
      </c>
      <c r="FM15" t="s">
        <v>274</v>
      </c>
      <c r="FN15" t="s">
        <v>275</v>
      </c>
      <c r="FO15" t="s">
        <v>276</v>
      </c>
      <c r="FP15" t="s">
        <v>277</v>
      </c>
      <c r="FQ15" t="s">
        <v>278</v>
      </c>
      <c r="FR15" t="s">
        <v>279</v>
      </c>
      <c r="FS15" t="s">
        <v>280</v>
      </c>
      <c r="FT15" t="s">
        <v>281</v>
      </c>
      <c r="FU15" t="s">
        <v>282</v>
      </c>
      <c r="FV15" t="s">
        <v>283</v>
      </c>
      <c r="FW15" t="s">
        <v>284</v>
      </c>
      <c r="FX15" t="s">
        <v>285</v>
      </c>
      <c r="FY15" t="s">
        <v>286</v>
      </c>
      <c r="FZ15" t="s">
        <v>287</v>
      </c>
      <c r="GA15" t="s">
        <v>288</v>
      </c>
      <c r="GB15" t="s">
        <v>289</v>
      </c>
      <c r="GC15" t="s">
        <v>290</v>
      </c>
      <c r="GD15" t="s">
        <v>291</v>
      </c>
      <c r="GE15" t="s">
        <v>292</v>
      </c>
      <c r="GF15" t="s">
        <v>293</v>
      </c>
      <c r="GG15" t="s">
        <v>294</v>
      </c>
      <c r="GH15" t="s">
        <v>295</v>
      </c>
      <c r="GI15" t="s">
        <v>296</v>
      </c>
      <c r="GJ15" t="s">
        <v>297</v>
      </c>
      <c r="GK15" t="s">
        <v>298</v>
      </c>
      <c r="GL15" t="s">
        <v>299</v>
      </c>
      <c r="GM15" t="s">
        <v>300</v>
      </c>
      <c r="GN15" t="s">
        <v>301</v>
      </c>
      <c r="GO15" t="s">
        <v>302</v>
      </c>
      <c r="GP15" t="s">
        <v>303</v>
      </c>
      <c r="GQ15" t="s">
        <v>304</v>
      </c>
      <c r="GR15" t="s">
        <v>305</v>
      </c>
      <c r="GS15" t="s">
        <v>306</v>
      </c>
      <c r="GT15" t="s">
        <v>307</v>
      </c>
      <c r="GU15" t="s">
        <v>308</v>
      </c>
      <c r="GV15" t="s">
        <v>309</v>
      </c>
      <c r="GW15" t="s">
        <v>310</v>
      </c>
      <c r="GX15" t="s">
        <v>311</v>
      </c>
      <c r="GY15" t="s">
        <v>312</v>
      </c>
      <c r="GZ15" t="s">
        <v>313</v>
      </c>
      <c r="HA15" t="s">
        <v>314</v>
      </c>
      <c r="HB15" t="s">
        <v>315</v>
      </c>
      <c r="HC15" t="s">
        <v>316</v>
      </c>
      <c r="HD15" t="s">
        <v>317</v>
      </c>
      <c r="HE15" t="s">
        <v>318</v>
      </c>
      <c r="HF15" t="s">
        <v>319</v>
      </c>
      <c r="HG15" t="s">
        <v>320</v>
      </c>
      <c r="HH15" t="s">
        <v>321</v>
      </c>
      <c r="HI15" t="s">
        <v>322</v>
      </c>
      <c r="HJ15" t="s">
        <v>323</v>
      </c>
      <c r="HK15" t="s">
        <v>324</v>
      </c>
      <c r="HL15" t="s">
        <v>325</v>
      </c>
      <c r="HM15" t="s">
        <v>326</v>
      </c>
      <c r="HN15" t="s">
        <v>327</v>
      </c>
      <c r="HO15" t="s">
        <v>328</v>
      </c>
      <c r="HP15" t="s">
        <v>329</v>
      </c>
      <c r="HQ15" t="s">
        <v>330</v>
      </c>
      <c r="HR15" t="s">
        <v>331</v>
      </c>
      <c r="HS15" t="s">
        <v>332</v>
      </c>
      <c r="HT15" t="s">
        <v>333</v>
      </c>
      <c r="HU15" t="s">
        <v>334</v>
      </c>
      <c r="HV15" t="s">
        <v>335</v>
      </c>
      <c r="HW15" t="s">
        <v>336</v>
      </c>
      <c r="HX15" t="s">
        <v>337</v>
      </c>
      <c r="HY15" t="s">
        <v>338</v>
      </c>
      <c r="HZ15" t="s">
        <v>339</v>
      </c>
      <c r="IA15" t="s">
        <v>340</v>
      </c>
      <c r="IB15" t="s">
        <v>341</v>
      </c>
      <c r="IC15" t="s">
        <v>342</v>
      </c>
      <c r="ID15" t="s">
        <v>343</v>
      </c>
      <c r="IE15" t="s">
        <v>344</v>
      </c>
      <c r="IF15" t="s">
        <v>345</v>
      </c>
      <c r="IG15" t="s">
        <v>346</v>
      </c>
      <c r="IH15" t="s">
        <v>347</v>
      </c>
      <c r="II15" t="s">
        <v>348</v>
      </c>
      <c r="IJ15" t="s">
        <v>349</v>
      </c>
      <c r="IK15" t="s">
        <v>350</v>
      </c>
      <c r="IL15" t="s">
        <v>351</v>
      </c>
      <c r="IM15" t="s">
        <v>352</v>
      </c>
      <c r="IN15" t="s">
        <v>353</v>
      </c>
      <c r="IO15" t="s">
        <v>354</v>
      </c>
      <c r="IP15" t="s">
        <v>355</v>
      </c>
      <c r="IQ15" t="s">
        <v>356</v>
      </c>
      <c r="IR15" t="s">
        <v>357</v>
      </c>
      <c r="IS15" t="s">
        <v>358</v>
      </c>
      <c r="IT15" t="s">
        <v>359</v>
      </c>
      <c r="IU15" t="s">
        <v>360</v>
      </c>
      <c r="IV15" t="s">
        <v>361</v>
      </c>
      <c r="IW15" t="s">
        <v>362</v>
      </c>
      <c r="IX15" t="s">
        <v>363</v>
      </c>
      <c r="IY15" t="s">
        <v>364</v>
      </c>
      <c r="IZ15" t="s">
        <v>365</v>
      </c>
      <c r="JA15" t="s">
        <v>366</v>
      </c>
      <c r="JB15" t="s">
        <v>367</v>
      </c>
      <c r="JC15" t="s">
        <v>368</v>
      </c>
      <c r="JD15" t="s">
        <v>369</v>
      </c>
      <c r="JE15" t="s">
        <v>370</v>
      </c>
      <c r="JF15" t="s">
        <v>371</v>
      </c>
      <c r="JG15" t="s">
        <v>372</v>
      </c>
    </row>
    <row r="16" spans="1:267" x14ac:dyDescent="0.3">
      <c r="B16" t="s">
        <v>373</v>
      </c>
      <c r="C16" t="s">
        <v>373</v>
      </c>
      <c r="F16" t="s">
        <v>373</v>
      </c>
      <c r="L16" t="s">
        <v>373</v>
      </c>
      <c r="M16" t="s">
        <v>374</v>
      </c>
      <c r="N16" t="s">
        <v>375</v>
      </c>
      <c r="O16" t="s">
        <v>376</v>
      </c>
      <c r="P16" t="s">
        <v>377</v>
      </c>
      <c r="Q16" t="s">
        <v>377</v>
      </c>
      <c r="R16" t="s">
        <v>210</v>
      </c>
      <c r="S16" t="s">
        <v>210</v>
      </c>
      <c r="T16" t="s">
        <v>374</v>
      </c>
      <c r="U16" t="s">
        <v>374</v>
      </c>
      <c r="V16" t="s">
        <v>374</v>
      </c>
      <c r="W16" t="s">
        <v>374</v>
      </c>
      <c r="X16" t="s">
        <v>378</v>
      </c>
      <c r="Y16" t="s">
        <v>379</v>
      </c>
      <c r="Z16" t="s">
        <v>379</v>
      </c>
      <c r="AA16" t="s">
        <v>380</v>
      </c>
      <c r="AB16" t="s">
        <v>381</v>
      </c>
      <c r="AC16" t="s">
        <v>380</v>
      </c>
      <c r="AD16" t="s">
        <v>380</v>
      </c>
      <c r="AE16" t="s">
        <v>380</v>
      </c>
      <c r="AF16" t="s">
        <v>378</v>
      </c>
      <c r="AG16" t="s">
        <v>378</v>
      </c>
      <c r="AH16" t="s">
        <v>378</v>
      </c>
      <c r="AI16" t="s">
        <v>378</v>
      </c>
      <c r="AJ16" t="s">
        <v>382</v>
      </c>
      <c r="AK16" t="s">
        <v>381</v>
      </c>
      <c r="AM16" t="s">
        <v>381</v>
      </c>
      <c r="AN16" t="s">
        <v>382</v>
      </c>
      <c r="AT16" t="s">
        <v>376</v>
      </c>
      <c r="BA16" t="s">
        <v>376</v>
      </c>
      <c r="BB16" t="s">
        <v>376</v>
      </c>
      <c r="BC16" t="s">
        <v>376</v>
      </c>
      <c r="BD16" t="s">
        <v>383</v>
      </c>
      <c r="BR16" t="s">
        <v>384</v>
      </c>
      <c r="BS16" t="s">
        <v>384</v>
      </c>
      <c r="BT16" t="s">
        <v>384</v>
      </c>
      <c r="BU16" t="s">
        <v>376</v>
      </c>
      <c r="BW16" t="s">
        <v>385</v>
      </c>
      <c r="BZ16" t="s">
        <v>384</v>
      </c>
      <c r="CE16" t="s">
        <v>373</v>
      </c>
      <c r="CF16" t="s">
        <v>373</v>
      </c>
      <c r="CG16" t="s">
        <v>373</v>
      </c>
      <c r="CH16" t="s">
        <v>373</v>
      </c>
      <c r="CI16" t="s">
        <v>376</v>
      </c>
      <c r="CJ16" t="s">
        <v>376</v>
      </c>
      <c r="CL16" t="s">
        <v>386</v>
      </c>
      <c r="CM16" t="s">
        <v>387</v>
      </c>
      <c r="CP16" t="s">
        <v>374</v>
      </c>
      <c r="CQ16" t="s">
        <v>373</v>
      </c>
      <c r="CR16" t="s">
        <v>377</v>
      </c>
      <c r="CS16" t="s">
        <v>377</v>
      </c>
      <c r="CT16" t="s">
        <v>388</v>
      </c>
      <c r="CU16" t="s">
        <v>388</v>
      </c>
      <c r="CV16" t="s">
        <v>377</v>
      </c>
      <c r="CW16" t="s">
        <v>388</v>
      </c>
      <c r="CX16" t="s">
        <v>382</v>
      </c>
      <c r="CY16" t="s">
        <v>380</v>
      </c>
      <c r="CZ16" t="s">
        <v>380</v>
      </c>
      <c r="DA16" t="s">
        <v>379</v>
      </c>
      <c r="DB16" t="s">
        <v>379</v>
      </c>
      <c r="DC16" t="s">
        <v>379</v>
      </c>
      <c r="DD16" t="s">
        <v>379</v>
      </c>
      <c r="DE16" t="s">
        <v>379</v>
      </c>
      <c r="DF16" t="s">
        <v>389</v>
      </c>
      <c r="DG16" t="s">
        <v>376</v>
      </c>
      <c r="DH16" t="s">
        <v>376</v>
      </c>
      <c r="DI16" t="s">
        <v>377</v>
      </c>
      <c r="DJ16" t="s">
        <v>377</v>
      </c>
      <c r="DK16" t="s">
        <v>377</v>
      </c>
      <c r="DL16" t="s">
        <v>388</v>
      </c>
      <c r="DM16" t="s">
        <v>377</v>
      </c>
      <c r="DN16" t="s">
        <v>388</v>
      </c>
      <c r="DO16" t="s">
        <v>380</v>
      </c>
      <c r="DP16" t="s">
        <v>380</v>
      </c>
      <c r="DQ16" t="s">
        <v>379</v>
      </c>
      <c r="DR16" t="s">
        <v>379</v>
      </c>
      <c r="DS16" t="s">
        <v>376</v>
      </c>
      <c r="DX16" t="s">
        <v>376</v>
      </c>
      <c r="EA16" t="s">
        <v>379</v>
      </c>
      <c r="EB16" t="s">
        <v>379</v>
      </c>
      <c r="EC16" t="s">
        <v>379</v>
      </c>
      <c r="ED16" t="s">
        <v>379</v>
      </c>
      <c r="EE16" t="s">
        <v>379</v>
      </c>
      <c r="EF16" t="s">
        <v>376</v>
      </c>
      <c r="EG16" t="s">
        <v>376</v>
      </c>
      <c r="EH16" t="s">
        <v>376</v>
      </c>
      <c r="EI16" t="s">
        <v>373</v>
      </c>
      <c r="EL16" t="s">
        <v>390</v>
      </c>
      <c r="EM16" t="s">
        <v>390</v>
      </c>
      <c r="EO16" t="s">
        <v>373</v>
      </c>
      <c r="EP16" t="s">
        <v>391</v>
      </c>
      <c r="ER16" t="s">
        <v>373</v>
      </c>
      <c r="ES16" t="s">
        <v>373</v>
      </c>
      <c r="EU16" t="s">
        <v>392</v>
      </c>
      <c r="EV16" t="s">
        <v>393</v>
      </c>
      <c r="EW16" t="s">
        <v>392</v>
      </c>
      <c r="EX16" t="s">
        <v>393</v>
      </c>
      <c r="EY16" t="s">
        <v>392</v>
      </c>
      <c r="EZ16" t="s">
        <v>393</v>
      </c>
      <c r="FA16" t="s">
        <v>381</v>
      </c>
      <c r="FB16" t="s">
        <v>381</v>
      </c>
      <c r="FC16" t="s">
        <v>376</v>
      </c>
      <c r="FD16" t="s">
        <v>394</v>
      </c>
      <c r="FE16" t="s">
        <v>376</v>
      </c>
      <c r="FG16" t="s">
        <v>374</v>
      </c>
      <c r="FH16" t="s">
        <v>395</v>
      </c>
      <c r="FI16" t="s">
        <v>374</v>
      </c>
      <c r="FN16" t="s">
        <v>396</v>
      </c>
      <c r="FO16" t="s">
        <v>396</v>
      </c>
      <c r="GB16" t="s">
        <v>396</v>
      </c>
      <c r="GC16" t="s">
        <v>396</v>
      </c>
      <c r="GD16" t="s">
        <v>397</v>
      </c>
      <c r="GE16" t="s">
        <v>397</v>
      </c>
      <c r="GF16" t="s">
        <v>379</v>
      </c>
      <c r="GG16" t="s">
        <v>379</v>
      </c>
      <c r="GH16" t="s">
        <v>381</v>
      </c>
      <c r="GI16" t="s">
        <v>379</v>
      </c>
      <c r="GJ16" t="s">
        <v>388</v>
      </c>
      <c r="GK16" t="s">
        <v>381</v>
      </c>
      <c r="GL16" t="s">
        <v>381</v>
      </c>
      <c r="GN16" t="s">
        <v>396</v>
      </c>
      <c r="GO16" t="s">
        <v>396</v>
      </c>
      <c r="GP16" t="s">
        <v>396</v>
      </c>
      <c r="GQ16" t="s">
        <v>396</v>
      </c>
      <c r="GR16" t="s">
        <v>396</v>
      </c>
      <c r="GS16" t="s">
        <v>396</v>
      </c>
      <c r="GT16" t="s">
        <v>396</v>
      </c>
      <c r="GU16" t="s">
        <v>398</v>
      </c>
      <c r="GV16" t="s">
        <v>398</v>
      </c>
      <c r="GW16" t="s">
        <v>398</v>
      </c>
      <c r="GX16" t="s">
        <v>399</v>
      </c>
      <c r="GY16" t="s">
        <v>396</v>
      </c>
      <c r="GZ16" t="s">
        <v>396</v>
      </c>
      <c r="HA16" t="s">
        <v>396</v>
      </c>
      <c r="HB16" t="s">
        <v>396</v>
      </c>
      <c r="HC16" t="s">
        <v>396</v>
      </c>
      <c r="HD16" t="s">
        <v>396</v>
      </c>
      <c r="HE16" t="s">
        <v>396</v>
      </c>
      <c r="HF16" t="s">
        <v>396</v>
      </c>
      <c r="HG16" t="s">
        <v>396</v>
      </c>
      <c r="HH16" t="s">
        <v>396</v>
      </c>
      <c r="HI16" t="s">
        <v>396</v>
      </c>
      <c r="HJ16" t="s">
        <v>396</v>
      </c>
      <c r="HQ16" t="s">
        <v>396</v>
      </c>
      <c r="HR16" t="s">
        <v>381</v>
      </c>
      <c r="HS16" t="s">
        <v>381</v>
      </c>
      <c r="HT16" t="s">
        <v>392</v>
      </c>
      <c r="HU16" t="s">
        <v>393</v>
      </c>
      <c r="HV16" t="s">
        <v>393</v>
      </c>
      <c r="HZ16" t="s">
        <v>393</v>
      </c>
      <c r="ID16" t="s">
        <v>377</v>
      </c>
      <c r="IE16" t="s">
        <v>377</v>
      </c>
      <c r="IF16" t="s">
        <v>388</v>
      </c>
      <c r="IG16" t="s">
        <v>388</v>
      </c>
      <c r="IH16" t="s">
        <v>400</v>
      </c>
      <c r="II16" t="s">
        <v>400</v>
      </c>
      <c r="IJ16" t="s">
        <v>396</v>
      </c>
      <c r="IK16" t="s">
        <v>396</v>
      </c>
      <c r="IL16" t="s">
        <v>396</v>
      </c>
      <c r="IM16" t="s">
        <v>396</v>
      </c>
      <c r="IN16" t="s">
        <v>396</v>
      </c>
      <c r="IO16" t="s">
        <v>396</v>
      </c>
      <c r="IP16" t="s">
        <v>379</v>
      </c>
      <c r="IQ16" t="s">
        <v>396</v>
      </c>
      <c r="IS16" t="s">
        <v>382</v>
      </c>
      <c r="IT16" t="s">
        <v>382</v>
      </c>
      <c r="IU16" t="s">
        <v>379</v>
      </c>
      <c r="IV16" t="s">
        <v>379</v>
      </c>
      <c r="IW16" t="s">
        <v>379</v>
      </c>
      <c r="IX16" t="s">
        <v>379</v>
      </c>
      <c r="IY16" t="s">
        <v>379</v>
      </c>
      <c r="IZ16" t="s">
        <v>381</v>
      </c>
      <c r="JA16" t="s">
        <v>381</v>
      </c>
      <c r="JB16" t="s">
        <v>381</v>
      </c>
      <c r="JC16" t="s">
        <v>379</v>
      </c>
      <c r="JD16" t="s">
        <v>377</v>
      </c>
      <c r="JE16" t="s">
        <v>388</v>
      </c>
      <c r="JF16" t="s">
        <v>381</v>
      </c>
      <c r="JG16" t="s">
        <v>381</v>
      </c>
    </row>
    <row r="17" spans="1:267" x14ac:dyDescent="0.3">
      <c r="A17">
        <v>1</v>
      </c>
      <c r="B17">
        <v>1659548545.0999999</v>
      </c>
      <c r="C17">
        <v>0</v>
      </c>
      <c r="D17" t="s">
        <v>401</v>
      </c>
      <c r="E17" t="s">
        <v>402</v>
      </c>
      <c r="F17" t="s">
        <v>403</v>
      </c>
      <c r="G17" t="s">
        <v>404</v>
      </c>
      <c r="H17" t="s">
        <v>405</v>
      </c>
      <c r="I17" t="s">
        <v>405</v>
      </c>
      <c r="J17" t="s">
        <v>406</v>
      </c>
      <c r="K17">
        <f t="shared" ref="K17:K58" si="0">O17 * AB17 / CR17</f>
        <v>9.1543514884595822</v>
      </c>
      <c r="L17">
        <v>1659548545.0999999</v>
      </c>
      <c r="M17">
        <f t="shared" ref="M17:M58" si="1">(N17)/1000</f>
        <v>1.064509227129018E-2</v>
      </c>
      <c r="N17">
        <f t="shared" ref="N17:N58" si="2">1000*CX17*AL17*(CT17-CU17)/(100*CM17*(1000-AL17*CT17))</f>
        <v>10.64509227129018</v>
      </c>
      <c r="O17">
        <f t="shared" ref="O17:O58" si="3">CX17*AL17*(CS17-CR17*(1000-AL17*CU17)/(1000-AL17*CT17))/(100*CM17)</f>
        <v>51.894104080990594</v>
      </c>
      <c r="P17">
        <f t="shared" ref="P17:P58" si="4">CR17 - IF(AL17&gt;1, O17*CM17*100/(AN17*DF17), 0)</f>
        <v>333.33600000000001</v>
      </c>
      <c r="Q17">
        <f t="shared" ref="Q17:Q58" si="5">((W17-M17/2)*P17-O17)/(W17+M17/2)</f>
        <v>169.82643905736577</v>
      </c>
      <c r="R17">
        <f t="shared" ref="R17:R58" si="6">Q17*(CY17+CZ17)/1000</f>
        <v>16.797315114929518</v>
      </c>
      <c r="S17">
        <f t="shared" ref="S17:S58" si="7">(CR17 - IF(AL17&gt;1, O17*CM17*100/(AN17*DF17), 0))*(CY17+CZ17)/1000</f>
        <v>32.969835923243998</v>
      </c>
      <c r="T17">
        <f t="shared" ref="T17:T58" si="8">2/((1/V17-1/U17)+SIGN(V17)*SQRT((1/V17-1/U17)*(1/V17-1/U17) + 4*CN17/((CN17+1)*(CN17+1))*(2*1/V17*1/U17-1/U17*1/U17)))</f>
        <v>0.5846261902626132</v>
      </c>
      <c r="U17">
        <f t="shared" ref="U17:U58" si="9">IF(LEFT(CO17,1)&lt;&gt;"0",IF(LEFT(CO17,1)="1",3,CP17),$D$5+$E$5*(DF17*CY17/($K$5*1000))+$F$5*(DF17*CY17/($K$5*1000))*MAX(MIN(CM17,$J$5),$I$5)*MAX(MIN(CM17,$J$5),$I$5)+$G$5*MAX(MIN(CM17,$J$5),$I$5)*(DF17*CY17/($K$5*1000))+$H$5*(DF17*CY17/($K$5*1000))*(DF17*CY17/($K$5*1000)))</f>
        <v>2.913144499387021</v>
      </c>
      <c r="V17">
        <f t="shared" ref="V17:V58" si="10">M17*(1000-(1000*0.61365*EXP(17.502*Z17/(240.97+Z17))/(CY17+CZ17)+CT17)/2)/(1000*0.61365*EXP(17.502*Z17/(240.97+Z17))/(CY17+CZ17)-CT17)</f>
        <v>0.52641566980999521</v>
      </c>
      <c r="W17">
        <f t="shared" ref="W17:W58" si="11">1/((CN17+1)/(T17/1.6)+1/(U17/1.37)) + CN17/((CN17+1)/(T17/1.6) + CN17/(U17/1.37))</f>
        <v>0.33375546397401967</v>
      </c>
      <c r="X17">
        <f t="shared" ref="X17:X58" si="12">(CI17*CL17)</f>
        <v>321.47509720289008</v>
      </c>
      <c r="Y17">
        <f t="shared" ref="Y17:Y58" si="13">(DA17+(X17+2*0.95*0.0000000567*(((DA17+$B$7)+273)^4-(DA17+273)^4)-44100*M17)/(1.84*29.3*U17+8*0.95*0.0000000567*(DA17+273)^3))</f>
        <v>31.474080749347589</v>
      </c>
      <c r="Z17">
        <f t="shared" ref="Z17:Z58" si="14">($C$7*DB17+$D$7*DC17+$E$7*Y17)</f>
        <v>32.041800000000002</v>
      </c>
      <c r="AA17">
        <f t="shared" ref="AA17:AA58" si="15">0.61365*EXP(17.502*Z17/(240.97+Z17))</f>
        <v>4.7863922570098705</v>
      </c>
      <c r="AB17">
        <f t="shared" ref="AB17:AB58" si="16">(AC17/AD17*100)</f>
        <v>58.801957598010709</v>
      </c>
      <c r="AC17">
        <f t="shared" ref="AC17:AC58" si="17">CT17*(CY17+CZ17)/1000</f>
        <v>2.8636249418513002</v>
      </c>
      <c r="AD17">
        <f t="shared" ref="AD17:AD58" si="18">0.61365*EXP(17.502*DA17/(240.97+DA17))</f>
        <v>4.8699483126530767</v>
      </c>
      <c r="AE17">
        <f t="shared" ref="AE17:AE58" si="19">(AA17-CT17*(CY17+CZ17)/1000)</f>
        <v>1.9227673151585702</v>
      </c>
      <c r="AF17">
        <f t="shared" ref="AF17:AF58" si="20">(-M17*44100)</f>
        <v>-469.44856916389693</v>
      </c>
      <c r="AG17">
        <f t="shared" ref="AG17:AG58" si="21">2*29.3*U17*0.92*(DA17-Z17)</f>
        <v>48.089765242041345</v>
      </c>
      <c r="AH17">
        <f t="shared" ref="AH17:AH58" si="22">2*0.95*0.0000000567*(((DA17+$B$7)+273)^4-(Z17+273)^4)</f>
        <v>3.7508851184607872</v>
      </c>
      <c r="AI17">
        <f t="shared" ref="AI17:AI58" si="23">X17+AH17+AF17+AG17</f>
        <v>-96.132821600504684</v>
      </c>
      <c r="AJ17">
        <v>0</v>
      </c>
      <c r="AK17">
        <v>0</v>
      </c>
      <c r="AL17">
        <f t="shared" ref="AL17:AL58" si="24">IF(AJ17*$H$13&gt;=AN17,1,(AN17/(AN17-AJ17*$H$13)))</f>
        <v>1</v>
      </c>
      <c r="AM17">
        <f t="shared" ref="AM17:AM58" si="25">(AL17-1)*100</f>
        <v>0</v>
      </c>
      <c r="AN17">
        <f t="shared" ref="AN17:AN58" si="26">MAX(0,($B$13+$C$13*DF17)/(1+$D$13*DF17)*CY17/(DA17+273)*$E$13)</f>
        <v>51461.212423449404</v>
      </c>
      <c r="AO17" t="s">
        <v>407</v>
      </c>
      <c r="AP17">
        <v>10366.9</v>
      </c>
      <c r="AQ17">
        <v>993.59653846153856</v>
      </c>
      <c r="AR17">
        <v>3431.87</v>
      </c>
      <c r="AS17">
        <f t="shared" ref="AS17:AS58" si="27">1-AQ17/AR17</f>
        <v>0.71047955241266758</v>
      </c>
      <c r="AT17">
        <v>-3.9894345373445681</v>
      </c>
      <c r="AU17" t="s">
        <v>408</v>
      </c>
      <c r="AV17">
        <v>10298.4</v>
      </c>
      <c r="AW17">
        <v>764.96257692307688</v>
      </c>
      <c r="AX17">
        <v>1119.76</v>
      </c>
      <c r="AY17">
        <f t="shared" ref="AY17:AY58" si="28">1-AW17/AX17</f>
        <v>0.31685131017086077</v>
      </c>
      <c r="AZ17">
        <v>0.5</v>
      </c>
      <c r="BA17">
        <f t="shared" ref="BA17:BA58" si="29">CJ17</f>
        <v>1681.0121995869895</v>
      </c>
      <c r="BB17">
        <f t="shared" ref="BB17:BB58" si="30">O17</f>
        <v>51.894104080990594</v>
      </c>
      <c r="BC17">
        <f t="shared" ref="BC17:BC58" si="31">AY17*AZ17*BA17</f>
        <v>266.31545892616907</v>
      </c>
      <c r="BD17">
        <f t="shared" ref="BD17:BD58" si="32">(BB17-AT17)/BA17</f>
        <v>3.3243981591606103E-2</v>
      </c>
      <c r="BE17">
        <f t="shared" ref="BE17:BE58" si="33">(AR17-AX17)/AX17</f>
        <v>2.064826391369579</v>
      </c>
      <c r="BF17">
        <f t="shared" ref="BF17:BF58" si="34">AQ17/(AS17+AQ17/AX17)</f>
        <v>621.84920211173994</v>
      </c>
      <c r="BG17" t="s">
        <v>409</v>
      </c>
      <c r="BH17">
        <v>555.52</v>
      </c>
      <c r="BI17">
        <f t="shared" ref="BI17:BI58" si="35">IF(BH17&lt;&gt;0, BH17, BF17)</f>
        <v>555.52</v>
      </c>
      <c r="BJ17">
        <f t="shared" ref="BJ17:BJ58" si="36">1-BI17/AX17</f>
        <v>0.50389369150532259</v>
      </c>
      <c r="BK17">
        <f t="shared" ref="BK17:BK58" si="37">(AX17-AW17)/(AX17-BI17)</f>
        <v>0.62880586820665518</v>
      </c>
      <c r="BL17">
        <f t="shared" ref="BL17:BL58" si="38">(AR17-AX17)/(AR17-BI17)</f>
        <v>0.80383472108748921</v>
      </c>
      <c r="BM17">
        <f t="shared" ref="BM17:BM58" si="39">(AX17-AW17)/(AX17-AQ17)</f>
        <v>2.8122042527246425</v>
      </c>
      <c r="BN17">
        <f t="shared" ref="BN17:BN58" si="40">(AR17-AX17)/(AR17-AQ17)</f>
        <v>0.94825705011001626</v>
      </c>
      <c r="BO17">
        <f t="shared" ref="BO17:BO58" si="41">(BK17*BI17/AW17)</f>
        <v>0.45664225472468756</v>
      </c>
      <c r="BP17">
        <f t="shared" ref="BP17:BP58" si="42">(1-BO17)</f>
        <v>0.54335774527531244</v>
      </c>
      <c r="BQ17">
        <v>6507</v>
      </c>
      <c r="BR17">
        <v>300</v>
      </c>
      <c r="BS17">
        <v>300</v>
      </c>
      <c r="BT17">
        <v>300</v>
      </c>
      <c r="BU17">
        <v>10298.4</v>
      </c>
      <c r="BV17">
        <v>1019.98</v>
      </c>
      <c r="BW17">
        <v>-1.09695E-2</v>
      </c>
      <c r="BX17">
        <v>-9.44</v>
      </c>
      <c r="BY17" t="s">
        <v>410</v>
      </c>
      <c r="BZ17" t="s">
        <v>410</v>
      </c>
      <c r="CA17" t="s">
        <v>410</v>
      </c>
      <c r="CB17" t="s">
        <v>410</v>
      </c>
      <c r="CC17" t="s">
        <v>410</v>
      </c>
      <c r="CD17" t="s">
        <v>410</v>
      </c>
      <c r="CE17" t="s">
        <v>410</v>
      </c>
      <c r="CF17" t="s">
        <v>410</v>
      </c>
      <c r="CG17" t="s">
        <v>410</v>
      </c>
      <c r="CH17" t="s">
        <v>410</v>
      </c>
      <c r="CI17">
        <f t="shared" ref="CI17:CI58" si="43">$B$11*DG17+$C$11*DH17+$F$11*DS17*(1-DV17)</f>
        <v>1999.78</v>
      </c>
      <c r="CJ17">
        <f t="shared" ref="CJ17:CJ58" si="44">CI17*CK17</f>
        <v>1681.0121995869895</v>
      </c>
      <c r="CK17">
        <f t="shared" ref="CK17:CK58" si="45">($B$11*$D$9+$C$11*$D$9+$F$11*((EF17+DX17)/MAX(EF17+DX17+EG17, 0.1)*$I$9+EG17/MAX(EF17+DX17+EG17, 0.1)*$J$9))/($B$11+$C$11+$F$11)</f>
        <v>0.84059856563571467</v>
      </c>
      <c r="CL17">
        <f t="shared" ref="CL17:CL58" si="46">($B$11*$K$9+$C$11*$K$9+$F$11*((EF17+DX17)/MAX(EF17+DX17+EG17, 0.1)*$P$9+EG17/MAX(EF17+DX17+EG17, 0.1)*$Q$9))/($B$11+$C$11+$F$11)</f>
        <v>0.16075523167692951</v>
      </c>
      <c r="CM17">
        <v>6</v>
      </c>
      <c r="CN17">
        <v>0.5</v>
      </c>
      <c r="CO17" t="s">
        <v>411</v>
      </c>
      <c r="CP17">
        <v>2</v>
      </c>
      <c r="CQ17">
        <v>1659548545.0999999</v>
      </c>
      <c r="CR17">
        <v>333.33600000000001</v>
      </c>
      <c r="CS17">
        <v>399.86500000000001</v>
      </c>
      <c r="CT17">
        <v>28.952200000000001</v>
      </c>
      <c r="CU17">
        <v>16.548300000000001</v>
      </c>
      <c r="CV17">
        <v>334.46300000000002</v>
      </c>
      <c r="CW17">
        <v>28.4651</v>
      </c>
      <c r="CX17">
        <v>500.01499999999999</v>
      </c>
      <c r="CY17">
        <v>98.808899999999994</v>
      </c>
      <c r="CZ17">
        <v>9.9816500000000002E-2</v>
      </c>
      <c r="DA17">
        <v>32.347999999999999</v>
      </c>
      <c r="DB17">
        <v>32.041800000000002</v>
      </c>
      <c r="DC17">
        <v>999.9</v>
      </c>
      <c r="DD17">
        <v>0</v>
      </c>
      <c r="DE17">
        <v>0</v>
      </c>
      <c r="DF17">
        <v>10026.200000000001</v>
      </c>
      <c r="DG17">
        <v>0</v>
      </c>
      <c r="DH17">
        <v>1903.37</v>
      </c>
      <c r="DI17">
        <v>-66.528700000000001</v>
      </c>
      <c r="DJ17">
        <v>343.27499999999998</v>
      </c>
      <c r="DK17">
        <v>406.59399999999999</v>
      </c>
      <c r="DL17">
        <v>12.4038</v>
      </c>
      <c r="DM17">
        <v>399.86500000000001</v>
      </c>
      <c r="DN17">
        <v>16.548300000000001</v>
      </c>
      <c r="DO17">
        <v>2.8607300000000002</v>
      </c>
      <c r="DP17">
        <v>1.6351199999999999</v>
      </c>
      <c r="DQ17">
        <v>23.238800000000001</v>
      </c>
      <c r="DR17">
        <v>14.293799999999999</v>
      </c>
      <c r="DS17">
        <v>1999.78</v>
      </c>
      <c r="DT17">
        <v>0.97999599999999998</v>
      </c>
      <c r="DU17">
        <v>2.0004500000000001E-2</v>
      </c>
      <c r="DV17">
        <v>0</v>
      </c>
      <c r="DW17">
        <v>764.82799999999997</v>
      </c>
      <c r="DX17">
        <v>5.0006899999999996</v>
      </c>
      <c r="DY17">
        <v>15985</v>
      </c>
      <c r="DZ17">
        <v>16624.7</v>
      </c>
      <c r="EA17">
        <v>47.936999999999998</v>
      </c>
      <c r="EB17">
        <v>49.811999999999998</v>
      </c>
      <c r="EC17">
        <v>49</v>
      </c>
      <c r="ED17">
        <v>48.561999999999998</v>
      </c>
      <c r="EE17">
        <v>49.625</v>
      </c>
      <c r="EF17">
        <v>1954.88</v>
      </c>
      <c r="EG17">
        <v>39.9</v>
      </c>
      <c r="EH17">
        <v>0</v>
      </c>
      <c r="EI17">
        <v>2130.400000095367</v>
      </c>
      <c r="EJ17">
        <v>0</v>
      </c>
      <c r="EK17">
        <v>764.96257692307688</v>
      </c>
      <c r="EL17">
        <v>-0.39928204229556291</v>
      </c>
      <c r="EM17">
        <v>-18.745299196981051</v>
      </c>
      <c r="EN17">
        <v>15987.134615384621</v>
      </c>
      <c r="EO17">
        <v>15</v>
      </c>
      <c r="EP17">
        <v>1659548503.0999999</v>
      </c>
      <c r="EQ17" t="s">
        <v>412</v>
      </c>
      <c r="ER17">
        <v>1659548502.0999999</v>
      </c>
      <c r="ES17">
        <v>1659548503.0999999</v>
      </c>
      <c r="ET17">
        <v>37</v>
      </c>
      <c r="EU17">
        <v>0.11899999999999999</v>
      </c>
      <c r="EV17">
        <v>-6.5000000000000002E-2</v>
      </c>
      <c r="EW17">
        <v>-1.157</v>
      </c>
      <c r="EX17">
        <v>0.23499999999999999</v>
      </c>
      <c r="EY17">
        <v>400</v>
      </c>
      <c r="EZ17">
        <v>15</v>
      </c>
      <c r="FA17">
        <v>0.06</v>
      </c>
      <c r="FB17">
        <v>0.01</v>
      </c>
      <c r="FC17">
        <v>52.107572925424513</v>
      </c>
      <c r="FD17">
        <v>-0.75170937632820622</v>
      </c>
      <c r="FE17">
        <v>0.1908795928591909</v>
      </c>
      <c r="FF17">
        <v>1</v>
      </c>
      <c r="FG17">
        <v>0.61073617276039627</v>
      </c>
      <c r="FH17">
        <v>-6.1362361893762499E-2</v>
      </c>
      <c r="FI17">
        <v>1.369210198889895E-2</v>
      </c>
      <c r="FJ17">
        <v>1</v>
      </c>
      <c r="FK17">
        <v>2</v>
      </c>
      <c r="FL17">
        <v>2</v>
      </c>
      <c r="FM17" t="s">
        <v>413</v>
      </c>
      <c r="FN17">
        <v>2.8865400000000001</v>
      </c>
      <c r="FO17">
        <v>2.8598400000000002</v>
      </c>
      <c r="FP17">
        <v>7.8820000000000001E-2</v>
      </c>
      <c r="FQ17">
        <v>9.2971300000000007E-2</v>
      </c>
      <c r="FR17">
        <v>0.12851299999999999</v>
      </c>
      <c r="FS17">
        <v>9.0345900000000007E-2</v>
      </c>
      <c r="FT17">
        <v>27620.799999999999</v>
      </c>
      <c r="FU17">
        <v>20906.2</v>
      </c>
      <c r="FV17">
        <v>28946.1</v>
      </c>
      <c r="FW17">
        <v>21526</v>
      </c>
      <c r="FX17">
        <v>33708.800000000003</v>
      </c>
      <c r="FY17">
        <v>26869.4</v>
      </c>
      <c r="FZ17">
        <v>40224.199999999997</v>
      </c>
      <c r="GA17">
        <v>30658.400000000001</v>
      </c>
      <c r="GB17">
        <v>1.96</v>
      </c>
      <c r="GC17">
        <v>1.7698</v>
      </c>
      <c r="GD17">
        <v>-1.79559E-2</v>
      </c>
      <c r="GE17">
        <v>0</v>
      </c>
      <c r="GF17">
        <v>32.332999999999998</v>
      </c>
      <c r="GG17">
        <v>999.9</v>
      </c>
      <c r="GH17">
        <v>49.3</v>
      </c>
      <c r="GI17">
        <v>40.299999999999997</v>
      </c>
      <c r="GJ17">
        <v>37.583799999999997</v>
      </c>
      <c r="GK17">
        <v>62.493600000000001</v>
      </c>
      <c r="GL17">
        <v>12.071300000000001</v>
      </c>
      <c r="GM17">
        <v>1</v>
      </c>
      <c r="GN17">
        <v>0.922454</v>
      </c>
      <c r="GO17">
        <v>6.1568300000000002</v>
      </c>
      <c r="GP17">
        <v>20.223800000000001</v>
      </c>
      <c r="GQ17">
        <v>5.2319699999999996</v>
      </c>
      <c r="GR17">
        <v>11.992000000000001</v>
      </c>
      <c r="GS17">
        <v>4.9742499999999996</v>
      </c>
      <c r="GT17">
        <v>3.2842199999999999</v>
      </c>
      <c r="GU17">
        <v>9999</v>
      </c>
      <c r="GV17">
        <v>9999</v>
      </c>
      <c r="GW17">
        <v>9999</v>
      </c>
      <c r="GX17">
        <v>62.3</v>
      </c>
      <c r="GY17">
        <v>1.8609599999999999</v>
      </c>
      <c r="GZ17">
        <v>1.8626400000000001</v>
      </c>
      <c r="HA17">
        <v>1.86792</v>
      </c>
      <c r="HB17">
        <v>1.8587499999999999</v>
      </c>
      <c r="HC17">
        <v>1.8570500000000001</v>
      </c>
      <c r="HD17">
        <v>1.8608100000000001</v>
      </c>
      <c r="HE17">
        <v>1.8646199999999999</v>
      </c>
      <c r="HF17">
        <v>1.8666100000000001</v>
      </c>
      <c r="HG17">
        <v>0</v>
      </c>
      <c r="HH17">
        <v>0</v>
      </c>
      <c r="HI17">
        <v>0</v>
      </c>
      <c r="HJ17">
        <v>4.5</v>
      </c>
      <c r="HK17" t="s">
        <v>414</v>
      </c>
      <c r="HL17" t="s">
        <v>415</v>
      </c>
      <c r="HM17" t="s">
        <v>416</v>
      </c>
      <c r="HN17" t="s">
        <v>417</v>
      </c>
      <c r="HO17" t="s">
        <v>417</v>
      </c>
      <c r="HP17" t="s">
        <v>416</v>
      </c>
      <c r="HQ17">
        <v>0</v>
      </c>
      <c r="HR17">
        <v>100</v>
      </c>
      <c r="HS17">
        <v>100</v>
      </c>
      <c r="HT17">
        <v>-1.127</v>
      </c>
      <c r="HU17">
        <v>0.48709999999999998</v>
      </c>
      <c r="HV17">
        <v>-1.1638366800267701</v>
      </c>
      <c r="HW17">
        <v>7.2017937835690661E-4</v>
      </c>
      <c r="HX17">
        <v>-2.1401732963678211E-6</v>
      </c>
      <c r="HY17">
        <v>9.6926120888077628E-10</v>
      </c>
      <c r="HZ17">
        <v>0.48700679743364961</v>
      </c>
      <c r="IA17">
        <v>0</v>
      </c>
      <c r="IB17">
        <v>0</v>
      </c>
      <c r="IC17">
        <v>0</v>
      </c>
      <c r="ID17">
        <v>10</v>
      </c>
      <c r="IE17">
        <v>1941</v>
      </c>
      <c r="IF17">
        <v>1</v>
      </c>
      <c r="IG17">
        <v>24</v>
      </c>
      <c r="IH17">
        <v>0.7</v>
      </c>
      <c r="II17">
        <v>0.7</v>
      </c>
      <c r="IJ17">
        <v>1.0571299999999999</v>
      </c>
      <c r="IK17">
        <v>2.50854</v>
      </c>
      <c r="IL17">
        <v>1.3940399999999999</v>
      </c>
      <c r="IM17">
        <v>2.2814899999999998</v>
      </c>
      <c r="IN17">
        <v>1.5918000000000001</v>
      </c>
      <c r="IO17">
        <v>2.4401899999999999</v>
      </c>
      <c r="IP17">
        <v>43.6173</v>
      </c>
      <c r="IQ17">
        <v>14.5085</v>
      </c>
      <c r="IR17">
        <v>18</v>
      </c>
      <c r="IS17">
        <v>529.99599999999998</v>
      </c>
      <c r="IT17">
        <v>436.85700000000003</v>
      </c>
      <c r="IU17">
        <v>24.104900000000001</v>
      </c>
      <c r="IV17">
        <v>38.407899999999998</v>
      </c>
      <c r="IW17">
        <v>30.000800000000002</v>
      </c>
      <c r="IX17">
        <v>38.344000000000001</v>
      </c>
      <c r="IY17">
        <v>38.309800000000003</v>
      </c>
      <c r="IZ17">
        <v>21.2392</v>
      </c>
      <c r="JA17">
        <v>57.296500000000002</v>
      </c>
      <c r="JB17">
        <v>0</v>
      </c>
      <c r="JC17">
        <v>24.071300000000001</v>
      </c>
      <c r="JD17">
        <v>400</v>
      </c>
      <c r="JE17">
        <v>16.647300000000001</v>
      </c>
      <c r="JF17">
        <v>98.018799999999999</v>
      </c>
      <c r="JG17">
        <v>98.4024</v>
      </c>
    </row>
    <row r="18" spans="1:267" x14ac:dyDescent="0.3">
      <c r="A18">
        <v>2</v>
      </c>
      <c r="B18">
        <v>1659548674.5999999</v>
      </c>
      <c r="C18">
        <v>129.5</v>
      </c>
      <c r="D18" t="s">
        <v>418</v>
      </c>
      <c r="E18" t="s">
        <v>419</v>
      </c>
      <c r="F18" t="s">
        <v>403</v>
      </c>
      <c r="G18" t="s">
        <v>404</v>
      </c>
      <c r="H18" t="s">
        <v>405</v>
      </c>
      <c r="I18" t="s">
        <v>405</v>
      </c>
      <c r="J18" t="s">
        <v>406</v>
      </c>
      <c r="K18">
        <f t="shared" si="0"/>
        <v>9.949110921686243</v>
      </c>
      <c r="L18">
        <v>1659548674.5999999</v>
      </c>
      <c r="M18">
        <f t="shared" si="1"/>
        <v>9.5527357029406273E-3</v>
      </c>
      <c r="N18">
        <f t="shared" si="2"/>
        <v>9.5527357029406268</v>
      </c>
      <c r="O18">
        <f t="shared" si="3"/>
        <v>41.466339009482972</v>
      </c>
      <c r="P18">
        <f t="shared" si="4"/>
        <v>247.404</v>
      </c>
      <c r="Q18">
        <f t="shared" si="5"/>
        <v>105.72125053877632</v>
      </c>
      <c r="R18">
        <f t="shared" si="6"/>
        <v>10.457045358241162</v>
      </c>
      <c r="S18">
        <f t="shared" si="7"/>
        <v>24.47109579792</v>
      </c>
      <c r="T18">
        <f t="shared" si="8"/>
        <v>0.52923239366646524</v>
      </c>
      <c r="U18">
        <f t="shared" si="9"/>
        <v>2.9081758770604447</v>
      </c>
      <c r="V18">
        <f t="shared" si="10"/>
        <v>0.48096995883289551</v>
      </c>
      <c r="W18">
        <f t="shared" si="11"/>
        <v>0.3045748001630153</v>
      </c>
      <c r="X18">
        <f t="shared" si="12"/>
        <v>321.48365620271028</v>
      </c>
      <c r="Y18">
        <f t="shared" si="13"/>
        <v>31.690874695229549</v>
      </c>
      <c r="Z18">
        <f t="shared" si="14"/>
        <v>31.9756</v>
      </c>
      <c r="AA18">
        <f t="shared" si="15"/>
        <v>4.7684925434117771</v>
      </c>
      <c r="AB18">
        <f t="shared" si="16"/>
        <v>59.360191839119246</v>
      </c>
      <c r="AC18">
        <f t="shared" si="17"/>
        <v>2.8799264339759998</v>
      </c>
      <c r="AD18">
        <f t="shared" si="18"/>
        <v>4.8516124101844387</v>
      </c>
      <c r="AE18">
        <f t="shared" si="19"/>
        <v>1.8885661094357773</v>
      </c>
      <c r="AF18">
        <f t="shared" si="20"/>
        <v>-421.27564449968168</v>
      </c>
      <c r="AG18">
        <f t="shared" si="21"/>
        <v>47.91367260137541</v>
      </c>
      <c r="AH18">
        <f t="shared" si="22"/>
        <v>3.7410886989382219</v>
      </c>
      <c r="AI18">
        <f t="shared" si="23"/>
        <v>-48.137226996657787</v>
      </c>
      <c r="AJ18">
        <v>0</v>
      </c>
      <c r="AK18">
        <v>0</v>
      </c>
      <c r="AL18">
        <f t="shared" si="24"/>
        <v>1</v>
      </c>
      <c r="AM18">
        <f t="shared" si="25"/>
        <v>0</v>
      </c>
      <c r="AN18">
        <f t="shared" si="26"/>
        <v>51332.435548220667</v>
      </c>
      <c r="AO18" t="s">
        <v>407</v>
      </c>
      <c r="AP18">
        <v>10366.9</v>
      </c>
      <c r="AQ18">
        <v>993.59653846153856</v>
      </c>
      <c r="AR18">
        <v>3431.87</v>
      </c>
      <c r="AS18">
        <f t="shared" si="27"/>
        <v>0.71047955241266758</v>
      </c>
      <c r="AT18">
        <v>-3.9894345373445681</v>
      </c>
      <c r="AU18" t="s">
        <v>420</v>
      </c>
      <c r="AV18">
        <v>10297.9</v>
      </c>
      <c r="AW18">
        <v>757.35088461538464</v>
      </c>
      <c r="AX18">
        <v>1033.06</v>
      </c>
      <c r="AY18">
        <f t="shared" si="28"/>
        <v>0.26688586856970098</v>
      </c>
      <c r="AZ18">
        <v>0.5</v>
      </c>
      <c r="BA18">
        <f t="shared" si="29"/>
        <v>1681.0544995868963</v>
      </c>
      <c r="BB18">
        <f t="shared" si="30"/>
        <v>41.466339009482972</v>
      </c>
      <c r="BC18">
        <f t="shared" si="31"/>
        <v>224.32484511762644</v>
      </c>
      <c r="BD18">
        <f t="shared" si="32"/>
        <v>2.7040035619307928E-2</v>
      </c>
      <c r="BE18">
        <f t="shared" si="33"/>
        <v>2.3220432501500397</v>
      </c>
      <c r="BF18">
        <f t="shared" si="34"/>
        <v>594.15715787115596</v>
      </c>
      <c r="BG18" t="s">
        <v>421</v>
      </c>
      <c r="BH18">
        <v>542.47</v>
      </c>
      <c r="BI18">
        <f t="shared" si="35"/>
        <v>542.47</v>
      </c>
      <c r="BJ18">
        <f t="shared" si="36"/>
        <v>0.47489013222852494</v>
      </c>
      <c r="BK18">
        <f t="shared" si="37"/>
        <v>0.56199497622172356</v>
      </c>
      <c r="BL18">
        <f t="shared" si="38"/>
        <v>0.83021042430954528</v>
      </c>
      <c r="BM18">
        <f t="shared" si="39"/>
        <v>6.9864402319575314</v>
      </c>
      <c r="BN18">
        <f t="shared" si="40"/>
        <v>0.98381499771827829</v>
      </c>
      <c r="BO18">
        <f t="shared" si="41"/>
        <v>0.40254183489311191</v>
      </c>
      <c r="BP18">
        <f t="shared" si="42"/>
        <v>0.59745816510688809</v>
      </c>
      <c r="BQ18">
        <v>6509</v>
      </c>
      <c r="BR18">
        <v>300</v>
      </c>
      <c r="BS18">
        <v>300</v>
      </c>
      <c r="BT18">
        <v>300</v>
      </c>
      <c r="BU18">
        <v>10297.9</v>
      </c>
      <c r="BV18">
        <v>956.16</v>
      </c>
      <c r="BW18">
        <v>-1.09681E-2</v>
      </c>
      <c r="BX18">
        <v>-6.02</v>
      </c>
      <c r="BY18" t="s">
        <v>410</v>
      </c>
      <c r="BZ18" t="s">
        <v>410</v>
      </c>
      <c r="CA18" t="s">
        <v>410</v>
      </c>
      <c r="CB18" t="s">
        <v>410</v>
      </c>
      <c r="CC18" t="s">
        <v>410</v>
      </c>
      <c r="CD18" t="s">
        <v>410</v>
      </c>
      <c r="CE18" t="s">
        <v>410</v>
      </c>
      <c r="CF18" t="s">
        <v>410</v>
      </c>
      <c r="CG18" t="s">
        <v>410</v>
      </c>
      <c r="CH18" t="s">
        <v>410</v>
      </c>
      <c r="CI18">
        <f t="shared" si="43"/>
        <v>1999.83</v>
      </c>
      <c r="CJ18">
        <f t="shared" si="44"/>
        <v>1681.0544995868963</v>
      </c>
      <c r="CK18">
        <f t="shared" si="45"/>
        <v>0.84059870068300624</v>
      </c>
      <c r="CL18">
        <f t="shared" si="46"/>
        <v>0.16075549231820219</v>
      </c>
      <c r="CM18">
        <v>6</v>
      </c>
      <c r="CN18">
        <v>0.5</v>
      </c>
      <c r="CO18" t="s">
        <v>411</v>
      </c>
      <c r="CP18">
        <v>2</v>
      </c>
      <c r="CQ18">
        <v>1659548674.5999999</v>
      </c>
      <c r="CR18">
        <v>247.404</v>
      </c>
      <c r="CS18">
        <v>299.98399999999998</v>
      </c>
      <c r="CT18">
        <v>29.116199999999999</v>
      </c>
      <c r="CU18">
        <v>17.989999999999998</v>
      </c>
      <c r="CV18">
        <v>248.65600000000001</v>
      </c>
      <c r="CW18">
        <v>28.629300000000001</v>
      </c>
      <c r="CX18">
        <v>500.149</v>
      </c>
      <c r="CY18">
        <v>98.811300000000003</v>
      </c>
      <c r="CZ18">
        <v>0.10018000000000001</v>
      </c>
      <c r="DA18">
        <v>32.281199999999998</v>
      </c>
      <c r="DB18">
        <v>31.9756</v>
      </c>
      <c r="DC18">
        <v>999.9</v>
      </c>
      <c r="DD18">
        <v>0</v>
      </c>
      <c r="DE18">
        <v>0</v>
      </c>
      <c r="DF18">
        <v>9997.5</v>
      </c>
      <c r="DG18">
        <v>0</v>
      </c>
      <c r="DH18">
        <v>1934.69</v>
      </c>
      <c r="DI18">
        <v>-52.579500000000003</v>
      </c>
      <c r="DJ18">
        <v>254.82400000000001</v>
      </c>
      <c r="DK18">
        <v>305.47899999999998</v>
      </c>
      <c r="DL18">
        <v>11.126200000000001</v>
      </c>
      <c r="DM18">
        <v>299.98399999999998</v>
      </c>
      <c r="DN18">
        <v>17.989999999999998</v>
      </c>
      <c r="DO18">
        <v>2.8770099999999998</v>
      </c>
      <c r="DP18">
        <v>1.7776099999999999</v>
      </c>
      <c r="DQ18">
        <v>23.332699999999999</v>
      </c>
      <c r="DR18">
        <v>15.5913</v>
      </c>
      <c r="DS18">
        <v>1999.83</v>
      </c>
      <c r="DT18">
        <v>0.97999599999999998</v>
      </c>
      <c r="DU18">
        <v>2.0004500000000001E-2</v>
      </c>
      <c r="DV18">
        <v>0</v>
      </c>
      <c r="DW18">
        <v>757.44200000000001</v>
      </c>
      <c r="DX18">
        <v>5.0006899999999996</v>
      </c>
      <c r="DY18">
        <v>15838.6</v>
      </c>
      <c r="DZ18">
        <v>16625.099999999999</v>
      </c>
      <c r="EA18">
        <v>48</v>
      </c>
      <c r="EB18">
        <v>49.936999999999998</v>
      </c>
      <c r="EC18">
        <v>49.125</v>
      </c>
      <c r="ED18">
        <v>48.375</v>
      </c>
      <c r="EE18">
        <v>49.75</v>
      </c>
      <c r="EF18">
        <v>1954.92</v>
      </c>
      <c r="EG18">
        <v>39.909999999999997</v>
      </c>
      <c r="EH18">
        <v>0</v>
      </c>
      <c r="EI18">
        <v>128.79999995231631</v>
      </c>
      <c r="EJ18">
        <v>0</v>
      </c>
      <c r="EK18">
        <v>757.35088461538464</v>
      </c>
      <c r="EL18">
        <v>-0.87606837463865295</v>
      </c>
      <c r="EM18">
        <v>-24.07179498018186</v>
      </c>
      <c r="EN18">
        <v>15845.880769230769</v>
      </c>
      <c r="EO18">
        <v>15</v>
      </c>
      <c r="EP18">
        <v>1659548634.0999999</v>
      </c>
      <c r="EQ18" t="s">
        <v>422</v>
      </c>
      <c r="ER18">
        <v>1659548622.0999999</v>
      </c>
      <c r="ES18">
        <v>1659548634.0999999</v>
      </c>
      <c r="ET18">
        <v>38</v>
      </c>
      <c r="EU18">
        <v>-0.14899999999999999</v>
      </c>
      <c r="EV18">
        <v>0</v>
      </c>
      <c r="EW18">
        <v>-1.264</v>
      </c>
      <c r="EX18">
        <v>0.27600000000000002</v>
      </c>
      <c r="EY18">
        <v>300</v>
      </c>
      <c r="EZ18">
        <v>17</v>
      </c>
      <c r="FA18">
        <v>0.03</v>
      </c>
      <c r="FB18">
        <v>0.01</v>
      </c>
      <c r="FC18">
        <v>41.46803006921332</v>
      </c>
      <c r="FD18">
        <v>-0.30408444948136598</v>
      </c>
      <c r="FE18">
        <v>9.2294184632171192E-2</v>
      </c>
      <c r="FF18">
        <v>1</v>
      </c>
      <c r="FG18">
        <v>0.51539594770549157</v>
      </c>
      <c r="FH18">
        <v>9.1577362665478376E-2</v>
      </c>
      <c r="FI18">
        <v>1.5770041933840701E-2</v>
      </c>
      <c r="FJ18">
        <v>1</v>
      </c>
      <c r="FK18">
        <v>2</v>
      </c>
      <c r="FL18">
        <v>2</v>
      </c>
      <c r="FM18" t="s">
        <v>413</v>
      </c>
      <c r="FN18">
        <v>2.8867600000000002</v>
      </c>
      <c r="FO18">
        <v>2.85995</v>
      </c>
      <c r="FP18">
        <v>6.1471600000000001E-2</v>
      </c>
      <c r="FQ18">
        <v>7.3856500000000005E-2</v>
      </c>
      <c r="FR18">
        <v>0.12900200000000001</v>
      </c>
      <c r="FS18">
        <v>9.5858100000000002E-2</v>
      </c>
      <c r="FT18">
        <v>28136.9</v>
      </c>
      <c r="FU18">
        <v>21343.8</v>
      </c>
      <c r="FV18">
        <v>28942.400000000001</v>
      </c>
      <c r="FW18">
        <v>21523</v>
      </c>
      <c r="FX18">
        <v>33685.4</v>
      </c>
      <c r="FY18">
        <v>26703.200000000001</v>
      </c>
      <c r="FZ18">
        <v>40218.5</v>
      </c>
      <c r="GA18">
        <v>30655</v>
      </c>
      <c r="GB18">
        <v>1.9580200000000001</v>
      </c>
      <c r="GC18">
        <v>1.76963</v>
      </c>
      <c r="GD18">
        <v>-1.6503E-2</v>
      </c>
      <c r="GE18">
        <v>0</v>
      </c>
      <c r="GF18">
        <v>32.243200000000002</v>
      </c>
      <c r="GG18">
        <v>999.9</v>
      </c>
      <c r="GH18">
        <v>49.2</v>
      </c>
      <c r="GI18">
        <v>40.4</v>
      </c>
      <c r="GJ18">
        <v>37.711500000000001</v>
      </c>
      <c r="GK18">
        <v>62.883600000000001</v>
      </c>
      <c r="GL18">
        <v>11.7188</v>
      </c>
      <c r="GM18">
        <v>1</v>
      </c>
      <c r="GN18">
        <v>0.92579299999999998</v>
      </c>
      <c r="GO18">
        <v>5.3882099999999999</v>
      </c>
      <c r="GP18">
        <v>20.251200000000001</v>
      </c>
      <c r="GQ18">
        <v>5.2346599999999999</v>
      </c>
      <c r="GR18">
        <v>11.992000000000001</v>
      </c>
      <c r="GS18">
        <v>4.9755500000000001</v>
      </c>
      <c r="GT18">
        <v>3.2849499999999998</v>
      </c>
      <c r="GU18">
        <v>9999</v>
      </c>
      <c r="GV18">
        <v>9999</v>
      </c>
      <c r="GW18">
        <v>9999</v>
      </c>
      <c r="GX18">
        <v>62.3</v>
      </c>
      <c r="GY18">
        <v>1.8609599999999999</v>
      </c>
      <c r="GZ18">
        <v>1.8626400000000001</v>
      </c>
      <c r="HA18">
        <v>1.8679399999999999</v>
      </c>
      <c r="HB18">
        <v>1.8587899999999999</v>
      </c>
      <c r="HC18">
        <v>1.8570899999999999</v>
      </c>
      <c r="HD18">
        <v>1.8608100000000001</v>
      </c>
      <c r="HE18">
        <v>1.8646400000000001</v>
      </c>
      <c r="HF18">
        <v>1.86663</v>
      </c>
      <c r="HG18">
        <v>0</v>
      </c>
      <c r="HH18">
        <v>0</v>
      </c>
      <c r="HI18">
        <v>0</v>
      </c>
      <c r="HJ18">
        <v>4.5</v>
      </c>
      <c r="HK18" t="s">
        <v>414</v>
      </c>
      <c r="HL18" t="s">
        <v>415</v>
      </c>
      <c r="HM18" t="s">
        <v>416</v>
      </c>
      <c r="HN18" t="s">
        <v>417</v>
      </c>
      <c r="HO18" t="s">
        <v>417</v>
      </c>
      <c r="HP18" t="s">
        <v>416</v>
      </c>
      <c r="HQ18">
        <v>0</v>
      </c>
      <c r="HR18">
        <v>100</v>
      </c>
      <c r="HS18">
        <v>100</v>
      </c>
      <c r="HT18">
        <v>-1.252</v>
      </c>
      <c r="HU18">
        <v>0.4869</v>
      </c>
      <c r="HV18">
        <v>-1.3132457970668809</v>
      </c>
      <c r="HW18">
        <v>7.2017937835690661E-4</v>
      </c>
      <c r="HX18">
        <v>-2.1401732963678211E-6</v>
      </c>
      <c r="HY18">
        <v>9.6926120888077628E-10</v>
      </c>
      <c r="HZ18">
        <v>0.48692211446232908</v>
      </c>
      <c r="IA18">
        <v>0</v>
      </c>
      <c r="IB18">
        <v>0</v>
      </c>
      <c r="IC18">
        <v>0</v>
      </c>
      <c r="ID18">
        <v>10</v>
      </c>
      <c r="IE18">
        <v>1941</v>
      </c>
      <c r="IF18">
        <v>1</v>
      </c>
      <c r="IG18">
        <v>24</v>
      </c>
      <c r="IH18">
        <v>0.9</v>
      </c>
      <c r="II18">
        <v>0.7</v>
      </c>
      <c r="IJ18">
        <v>0.83984400000000003</v>
      </c>
      <c r="IK18">
        <v>2.5146500000000001</v>
      </c>
      <c r="IL18">
        <v>1.3940399999999999</v>
      </c>
      <c r="IM18">
        <v>2.2814899999999998</v>
      </c>
      <c r="IN18">
        <v>1.5918000000000001</v>
      </c>
      <c r="IO18">
        <v>2.3754900000000001</v>
      </c>
      <c r="IP18">
        <v>43.6995</v>
      </c>
      <c r="IQ18">
        <v>14.4648</v>
      </c>
      <c r="IR18">
        <v>18</v>
      </c>
      <c r="IS18">
        <v>529.26300000000003</v>
      </c>
      <c r="IT18">
        <v>437.25400000000002</v>
      </c>
      <c r="IU18">
        <v>24.280200000000001</v>
      </c>
      <c r="IV18">
        <v>38.5124</v>
      </c>
      <c r="IW18">
        <v>30.0001</v>
      </c>
      <c r="IX18">
        <v>38.426000000000002</v>
      </c>
      <c r="IY18">
        <v>38.386299999999999</v>
      </c>
      <c r="IZ18">
        <v>16.896000000000001</v>
      </c>
      <c r="JA18">
        <v>53.827199999999998</v>
      </c>
      <c r="JB18">
        <v>0</v>
      </c>
      <c r="JC18">
        <v>24.299600000000002</v>
      </c>
      <c r="JD18">
        <v>300</v>
      </c>
      <c r="JE18">
        <v>17.919599999999999</v>
      </c>
      <c r="JF18">
        <v>98.005399999999995</v>
      </c>
      <c r="JG18">
        <v>98.390500000000003</v>
      </c>
    </row>
    <row r="19" spans="1:267" x14ac:dyDescent="0.3">
      <c r="A19">
        <v>3</v>
      </c>
      <c r="B19">
        <v>1659548811.0999999</v>
      </c>
      <c r="C19">
        <v>266</v>
      </c>
      <c r="D19" t="s">
        <v>423</v>
      </c>
      <c r="E19" t="s">
        <v>424</v>
      </c>
      <c r="F19" t="s">
        <v>403</v>
      </c>
      <c r="G19" t="s">
        <v>404</v>
      </c>
      <c r="H19" t="s">
        <v>405</v>
      </c>
      <c r="I19" t="s">
        <v>405</v>
      </c>
      <c r="J19" t="s">
        <v>406</v>
      </c>
      <c r="K19">
        <f t="shared" si="0"/>
        <v>10.884482796593316</v>
      </c>
      <c r="L19">
        <v>1659548811.0999999</v>
      </c>
      <c r="M19">
        <f t="shared" si="1"/>
        <v>9.2249533625666253E-3</v>
      </c>
      <c r="N19">
        <f t="shared" si="2"/>
        <v>9.2249533625666249</v>
      </c>
      <c r="O19">
        <f t="shared" si="3"/>
        <v>29.637399219039512</v>
      </c>
      <c r="P19">
        <f t="shared" si="4"/>
        <v>162.61699999999999</v>
      </c>
      <c r="Q19">
        <f t="shared" si="5"/>
        <v>59.677978359556072</v>
      </c>
      <c r="R19">
        <f t="shared" si="6"/>
        <v>5.9031936791943833</v>
      </c>
      <c r="S19">
        <f t="shared" si="7"/>
        <v>16.085659617118001</v>
      </c>
      <c r="T19">
        <f t="shared" si="8"/>
        <v>0.51666250487497545</v>
      </c>
      <c r="U19">
        <f t="shared" si="9"/>
        <v>2.9050046805281724</v>
      </c>
      <c r="V19">
        <f t="shared" si="10"/>
        <v>0.47051309224649968</v>
      </c>
      <c r="W19">
        <f t="shared" si="11"/>
        <v>0.2978727516003728</v>
      </c>
      <c r="X19">
        <f t="shared" si="12"/>
        <v>321.50063320295385</v>
      </c>
      <c r="Y19">
        <f t="shared" si="13"/>
        <v>31.851501962183203</v>
      </c>
      <c r="Z19">
        <f t="shared" si="14"/>
        <v>31.995699999999999</v>
      </c>
      <c r="AA19">
        <f t="shared" si="15"/>
        <v>4.7739211796065426</v>
      </c>
      <c r="AB19">
        <f t="shared" si="16"/>
        <v>59.721904943553191</v>
      </c>
      <c r="AC19">
        <f t="shared" si="17"/>
        <v>2.9098547443180003</v>
      </c>
      <c r="AD19">
        <f t="shared" si="18"/>
        <v>4.8723408053850275</v>
      </c>
      <c r="AE19">
        <f t="shared" si="19"/>
        <v>1.8640664352885423</v>
      </c>
      <c r="AF19">
        <f t="shared" si="20"/>
        <v>-406.82044328918818</v>
      </c>
      <c r="AG19">
        <f t="shared" si="21"/>
        <v>56.537875053524729</v>
      </c>
      <c r="AH19">
        <f t="shared" si="22"/>
        <v>4.4213611201158001</v>
      </c>
      <c r="AI19">
        <f t="shared" si="23"/>
        <v>-24.360573912593779</v>
      </c>
      <c r="AJ19">
        <v>0</v>
      </c>
      <c r="AK19">
        <v>0</v>
      </c>
      <c r="AL19">
        <f t="shared" si="24"/>
        <v>1</v>
      </c>
      <c r="AM19">
        <f t="shared" si="25"/>
        <v>0</v>
      </c>
      <c r="AN19">
        <f t="shared" si="26"/>
        <v>51230.560265998058</v>
      </c>
      <c r="AO19" t="s">
        <v>407</v>
      </c>
      <c r="AP19">
        <v>10366.9</v>
      </c>
      <c r="AQ19">
        <v>993.59653846153856</v>
      </c>
      <c r="AR19">
        <v>3431.87</v>
      </c>
      <c r="AS19">
        <f t="shared" si="27"/>
        <v>0.71047955241266758</v>
      </c>
      <c r="AT19">
        <v>-3.9894345373445681</v>
      </c>
      <c r="AU19" t="s">
        <v>425</v>
      </c>
      <c r="AV19">
        <v>10297</v>
      </c>
      <c r="AW19">
        <v>765.12320000000011</v>
      </c>
      <c r="AX19">
        <v>957.245</v>
      </c>
      <c r="AY19">
        <f t="shared" si="28"/>
        <v>0.20070285036746072</v>
      </c>
      <c r="AZ19">
        <v>0.5</v>
      </c>
      <c r="BA19">
        <f t="shared" si="29"/>
        <v>1681.1465995870228</v>
      </c>
      <c r="BB19">
        <f t="shared" si="30"/>
        <v>29.637399219039512</v>
      </c>
      <c r="BC19">
        <f t="shared" si="31"/>
        <v>168.70545721133982</v>
      </c>
      <c r="BD19">
        <f t="shared" si="32"/>
        <v>2.000232089494431E-2</v>
      </c>
      <c r="BE19">
        <f t="shared" si="33"/>
        <v>2.5851532261855636</v>
      </c>
      <c r="BF19">
        <f t="shared" si="34"/>
        <v>568.27124408322879</v>
      </c>
      <c r="BG19" t="s">
        <v>426</v>
      </c>
      <c r="BH19">
        <v>541.41999999999996</v>
      </c>
      <c r="BI19">
        <f t="shared" si="35"/>
        <v>541.41999999999996</v>
      </c>
      <c r="BJ19">
        <f t="shared" si="36"/>
        <v>0.43439767248718986</v>
      </c>
      <c r="BK19">
        <f t="shared" si="37"/>
        <v>0.46202561173570583</v>
      </c>
      <c r="BL19">
        <f t="shared" si="38"/>
        <v>0.85613831756300929</v>
      </c>
      <c r="BM19">
        <f t="shared" si="39"/>
        <v>-5.2851078147152641</v>
      </c>
      <c r="BN19">
        <f t="shared" si="40"/>
        <v>1.0149087208776828</v>
      </c>
      <c r="BO19">
        <f t="shared" si="41"/>
        <v>0.32694068969016465</v>
      </c>
      <c r="BP19">
        <f t="shared" si="42"/>
        <v>0.67305931030983535</v>
      </c>
      <c r="BQ19">
        <v>6511</v>
      </c>
      <c r="BR19">
        <v>300</v>
      </c>
      <c r="BS19">
        <v>300</v>
      </c>
      <c r="BT19">
        <v>300</v>
      </c>
      <c r="BU19">
        <v>10297</v>
      </c>
      <c r="BV19">
        <v>903.67</v>
      </c>
      <c r="BW19">
        <v>-1.0966800000000001E-2</v>
      </c>
      <c r="BX19">
        <v>-2.92</v>
      </c>
      <c r="BY19" t="s">
        <v>410</v>
      </c>
      <c r="BZ19" t="s">
        <v>410</v>
      </c>
      <c r="CA19" t="s">
        <v>410</v>
      </c>
      <c r="CB19" t="s">
        <v>410</v>
      </c>
      <c r="CC19" t="s">
        <v>410</v>
      </c>
      <c r="CD19" t="s">
        <v>410</v>
      </c>
      <c r="CE19" t="s">
        <v>410</v>
      </c>
      <c r="CF19" t="s">
        <v>410</v>
      </c>
      <c r="CG19" t="s">
        <v>410</v>
      </c>
      <c r="CH19" t="s">
        <v>410</v>
      </c>
      <c r="CI19">
        <f t="shared" si="43"/>
        <v>1999.94</v>
      </c>
      <c r="CJ19">
        <f t="shared" si="44"/>
        <v>1681.1465995870228</v>
      </c>
      <c r="CK19">
        <f t="shared" si="45"/>
        <v>0.84059851774904382</v>
      </c>
      <c r="CL19">
        <f t="shared" si="46"/>
        <v>0.1607551392556546</v>
      </c>
      <c r="CM19">
        <v>6</v>
      </c>
      <c r="CN19">
        <v>0.5</v>
      </c>
      <c r="CO19" t="s">
        <v>411</v>
      </c>
      <c r="CP19">
        <v>2</v>
      </c>
      <c r="CQ19">
        <v>1659548811.0999999</v>
      </c>
      <c r="CR19">
        <v>162.61699999999999</v>
      </c>
      <c r="CS19">
        <v>199.97300000000001</v>
      </c>
      <c r="CT19">
        <v>29.417000000000002</v>
      </c>
      <c r="CU19">
        <v>18.6753</v>
      </c>
      <c r="CV19">
        <v>163.94800000000001</v>
      </c>
      <c r="CW19">
        <v>28.9438</v>
      </c>
      <c r="CX19">
        <v>500.12099999999998</v>
      </c>
      <c r="CY19">
        <v>98.817400000000006</v>
      </c>
      <c r="CZ19">
        <v>0.100054</v>
      </c>
      <c r="DA19">
        <v>32.356699999999996</v>
      </c>
      <c r="DB19">
        <v>31.995699999999999</v>
      </c>
      <c r="DC19">
        <v>999.9</v>
      </c>
      <c r="DD19">
        <v>0</v>
      </c>
      <c r="DE19">
        <v>0</v>
      </c>
      <c r="DF19">
        <v>9978.75</v>
      </c>
      <c r="DG19">
        <v>0</v>
      </c>
      <c r="DH19">
        <v>1983.07</v>
      </c>
      <c r="DI19">
        <v>-37.356699999999996</v>
      </c>
      <c r="DJ19">
        <v>167.54499999999999</v>
      </c>
      <c r="DK19">
        <v>203.779</v>
      </c>
      <c r="DL19">
        <v>10.7416</v>
      </c>
      <c r="DM19">
        <v>199.97300000000001</v>
      </c>
      <c r="DN19">
        <v>18.6753</v>
      </c>
      <c r="DO19">
        <v>2.9069099999999999</v>
      </c>
      <c r="DP19">
        <v>1.84545</v>
      </c>
      <c r="DQ19">
        <v>23.504100000000001</v>
      </c>
      <c r="DR19">
        <v>16.177099999999999</v>
      </c>
      <c r="DS19">
        <v>1999.94</v>
      </c>
      <c r="DT19">
        <v>0.97999899999999995</v>
      </c>
      <c r="DU19">
        <v>2.00013E-2</v>
      </c>
      <c r="DV19">
        <v>0</v>
      </c>
      <c r="DW19">
        <v>764.97900000000004</v>
      </c>
      <c r="DX19">
        <v>5.0006899999999996</v>
      </c>
      <c r="DY19">
        <v>15994.5</v>
      </c>
      <c r="DZ19">
        <v>16626.099999999999</v>
      </c>
      <c r="EA19">
        <v>48.061999999999998</v>
      </c>
      <c r="EB19">
        <v>49.936999999999998</v>
      </c>
      <c r="EC19">
        <v>49.186999999999998</v>
      </c>
      <c r="ED19">
        <v>48.686999999999998</v>
      </c>
      <c r="EE19">
        <v>49.75</v>
      </c>
      <c r="EF19">
        <v>1955.04</v>
      </c>
      <c r="EG19">
        <v>39.9</v>
      </c>
      <c r="EH19">
        <v>0</v>
      </c>
      <c r="EI19">
        <v>135.79999995231631</v>
      </c>
      <c r="EJ19">
        <v>0</v>
      </c>
      <c r="EK19">
        <v>765.12320000000011</v>
      </c>
      <c r="EL19">
        <v>-0.94953847423644855</v>
      </c>
      <c r="EM19">
        <v>60.515384548768687</v>
      </c>
      <c r="EN19">
        <v>15986.86</v>
      </c>
      <c r="EO19">
        <v>15</v>
      </c>
      <c r="EP19">
        <v>1659548773.0999999</v>
      </c>
      <c r="EQ19" t="s">
        <v>427</v>
      </c>
      <c r="ER19">
        <v>1659548761.0999999</v>
      </c>
      <c r="ES19">
        <v>1659548773.0999999</v>
      </c>
      <c r="ET19">
        <v>39</v>
      </c>
      <c r="EU19">
        <v>-8.3000000000000004E-2</v>
      </c>
      <c r="EV19">
        <v>-1.4E-2</v>
      </c>
      <c r="EW19">
        <v>-1.33</v>
      </c>
      <c r="EX19">
        <v>0.29099999999999998</v>
      </c>
      <c r="EY19">
        <v>200</v>
      </c>
      <c r="EZ19">
        <v>18</v>
      </c>
      <c r="FA19">
        <v>0.03</v>
      </c>
      <c r="FB19">
        <v>0.01</v>
      </c>
      <c r="FC19">
        <v>29.449355423682299</v>
      </c>
      <c r="FD19">
        <v>0.14078795174873429</v>
      </c>
      <c r="FE19">
        <v>0.10810328804529221</v>
      </c>
      <c r="FF19">
        <v>1</v>
      </c>
      <c r="FG19">
        <v>0.51390613138091223</v>
      </c>
      <c r="FH19">
        <v>8.2253712543674098E-2</v>
      </c>
      <c r="FI19">
        <v>1.9349156360733491E-2</v>
      </c>
      <c r="FJ19">
        <v>1</v>
      </c>
      <c r="FK19">
        <v>2</v>
      </c>
      <c r="FL19">
        <v>2</v>
      </c>
      <c r="FM19" t="s">
        <v>413</v>
      </c>
      <c r="FN19">
        <v>2.8866399999999999</v>
      </c>
      <c r="FO19">
        <v>2.8596599999999999</v>
      </c>
      <c r="FP19">
        <v>4.2298599999999999E-2</v>
      </c>
      <c r="FQ19">
        <v>5.2044899999999998E-2</v>
      </c>
      <c r="FR19">
        <v>0.129966</v>
      </c>
      <c r="FS19">
        <v>9.8415699999999995E-2</v>
      </c>
      <c r="FT19">
        <v>28707.4</v>
      </c>
      <c r="FU19">
        <v>21846.5</v>
      </c>
      <c r="FV19">
        <v>28938.6</v>
      </c>
      <c r="FW19">
        <v>21523.3</v>
      </c>
      <c r="FX19">
        <v>33644.300000000003</v>
      </c>
      <c r="FY19">
        <v>26627.4</v>
      </c>
      <c r="FZ19">
        <v>40213.9</v>
      </c>
      <c r="GA19">
        <v>30655.4</v>
      </c>
      <c r="GB19">
        <v>1.9569700000000001</v>
      </c>
      <c r="GC19">
        <v>1.7694300000000001</v>
      </c>
      <c r="GD19">
        <v>-1.9688199999999999E-2</v>
      </c>
      <c r="GE19">
        <v>0</v>
      </c>
      <c r="GF19">
        <v>32.314900000000002</v>
      </c>
      <c r="GG19">
        <v>999.9</v>
      </c>
      <c r="GH19">
        <v>49.1</v>
      </c>
      <c r="GI19">
        <v>40.5</v>
      </c>
      <c r="GJ19">
        <v>37.831800000000001</v>
      </c>
      <c r="GK19">
        <v>63.013599999999997</v>
      </c>
      <c r="GL19">
        <v>11.6226</v>
      </c>
      <c r="GM19">
        <v>1</v>
      </c>
      <c r="GN19">
        <v>0.93051799999999996</v>
      </c>
      <c r="GO19">
        <v>5.4955800000000004</v>
      </c>
      <c r="GP19">
        <v>20.246600000000001</v>
      </c>
      <c r="GQ19">
        <v>5.2297200000000004</v>
      </c>
      <c r="GR19">
        <v>11.992000000000001</v>
      </c>
      <c r="GS19">
        <v>4.97445</v>
      </c>
      <c r="GT19">
        <v>3.2842500000000001</v>
      </c>
      <c r="GU19">
        <v>9999</v>
      </c>
      <c r="GV19">
        <v>9999</v>
      </c>
      <c r="GW19">
        <v>9999</v>
      </c>
      <c r="GX19">
        <v>62.3</v>
      </c>
      <c r="GY19">
        <v>1.8609599999999999</v>
      </c>
      <c r="GZ19">
        <v>1.8626400000000001</v>
      </c>
      <c r="HA19">
        <v>1.86791</v>
      </c>
      <c r="HB19">
        <v>1.8587499999999999</v>
      </c>
      <c r="HC19">
        <v>1.8570800000000001</v>
      </c>
      <c r="HD19">
        <v>1.8608199999999999</v>
      </c>
      <c r="HE19">
        <v>1.8646199999999999</v>
      </c>
      <c r="HF19">
        <v>1.8666400000000001</v>
      </c>
      <c r="HG19">
        <v>0</v>
      </c>
      <c r="HH19">
        <v>0</v>
      </c>
      <c r="HI19">
        <v>0</v>
      </c>
      <c r="HJ19">
        <v>4.5</v>
      </c>
      <c r="HK19" t="s">
        <v>414</v>
      </c>
      <c r="HL19" t="s">
        <v>415</v>
      </c>
      <c r="HM19" t="s">
        <v>416</v>
      </c>
      <c r="HN19" t="s">
        <v>417</v>
      </c>
      <c r="HO19" t="s">
        <v>417</v>
      </c>
      <c r="HP19" t="s">
        <v>416</v>
      </c>
      <c r="HQ19">
        <v>0</v>
      </c>
      <c r="HR19">
        <v>100</v>
      </c>
      <c r="HS19">
        <v>100</v>
      </c>
      <c r="HT19">
        <v>-1.331</v>
      </c>
      <c r="HU19">
        <v>0.47320000000000001</v>
      </c>
      <c r="HV19">
        <v>-1.3960563988481829</v>
      </c>
      <c r="HW19">
        <v>7.2017937835690661E-4</v>
      </c>
      <c r="HX19">
        <v>-2.1401732963678211E-6</v>
      </c>
      <c r="HY19">
        <v>9.6926120888077628E-10</v>
      </c>
      <c r="HZ19">
        <v>0.47313934615907638</v>
      </c>
      <c r="IA19">
        <v>0</v>
      </c>
      <c r="IB19">
        <v>0</v>
      </c>
      <c r="IC19">
        <v>0</v>
      </c>
      <c r="ID19">
        <v>10</v>
      </c>
      <c r="IE19">
        <v>1941</v>
      </c>
      <c r="IF19">
        <v>1</v>
      </c>
      <c r="IG19">
        <v>24</v>
      </c>
      <c r="IH19">
        <v>0.8</v>
      </c>
      <c r="II19">
        <v>0.6</v>
      </c>
      <c r="IJ19">
        <v>0.611572</v>
      </c>
      <c r="IK19">
        <v>2.52197</v>
      </c>
      <c r="IL19">
        <v>1.3940399999999999</v>
      </c>
      <c r="IM19">
        <v>2.2814899999999998</v>
      </c>
      <c r="IN19">
        <v>1.5918000000000001</v>
      </c>
      <c r="IO19">
        <v>2.48047</v>
      </c>
      <c r="IP19">
        <v>43.809199999999997</v>
      </c>
      <c r="IQ19">
        <v>14.420999999999999</v>
      </c>
      <c r="IR19">
        <v>18</v>
      </c>
      <c r="IS19">
        <v>528.90700000000004</v>
      </c>
      <c r="IT19">
        <v>437.46499999999997</v>
      </c>
      <c r="IU19">
        <v>24.468599999999999</v>
      </c>
      <c r="IV19">
        <v>38.549500000000002</v>
      </c>
      <c r="IW19">
        <v>29.9999</v>
      </c>
      <c r="IX19">
        <v>38.474400000000003</v>
      </c>
      <c r="IY19">
        <v>38.437600000000003</v>
      </c>
      <c r="IZ19">
        <v>12.335699999999999</v>
      </c>
      <c r="JA19">
        <v>52.189500000000002</v>
      </c>
      <c r="JB19">
        <v>0</v>
      </c>
      <c r="JC19">
        <v>24.480899999999998</v>
      </c>
      <c r="JD19">
        <v>200</v>
      </c>
      <c r="JE19">
        <v>18.726800000000001</v>
      </c>
      <c r="JF19">
        <v>97.993600000000001</v>
      </c>
      <c r="JG19">
        <v>98.3917</v>
      </c>
    </row>
    <row r="20" spans="1:267" x14ac:dyDescent="0.3">
      <c r="A20">
        <v>4</v>
      </c>
      <c r="B20">
        <v>1659548944.5999999</v>
      </c>
      <c r="C20">
        <v>399.5</v>
      </c>
      <c r="D20" t="s">
        <v>428</v>
      </c>
      <c r="E20" t="s">
        <v>429</v>
      </c>
      <c r="F20" t="s">
        <v>403</v>
      </c>
      <c r="G20" t="s">
        <v>404</v>
      </c>
      <c r="H20" t="s">
        <v>405</v>
      </c>
      <c r="I20" t="s">
        <v>405</v>
      </c>
      <c r="J20" t="s">
        <v>406</v>
      </c>
      <c r="K20">
        <f t="shared" si="0"/>
        <v>12.443422495432616</v>
      </c>
      <c r="L20">
        <v>1659548944.5999999</v>
      </c>
      <c r="M20">
        <f t="shared" si="1"/>
        <v>9.4745425472085362E-3</v>
      </c>
      <c r="N20">
        <f t="shared" si="2"/>
        <v>9.4745425472085358</v>
      </c>
      <c r="O20">
        <f t="shared" si="3"/>
        <v>19.704068916848872</v>
      </c>
      <c r="P20">
        <f t="shared" si="4"/>
        <v>95.354500000000002</v>
      </c>
      <c r="Q20">
        <f t="shared" si="5"/>
        <v>30.656863013710577</v>
      </c>
      <c r="R20">
        <f t="shared" si="6"/>
        <v>3.032618276081319</v>
      </c>
      <c r="S20">
        <f t="shared" si="7"/>
        <v>9.4325958685750013</v>
      </c>
      <c r="T20">
        <f t="shared" si="8"/>
        <v>0.54661628657815475</v>
      </c>
      <c r="U20">
        <f t="shared" si="9"/>
        <v>2.9098710415923263</v>
      </c>
      <c r="V20">
        <f t="shared" si="10"/>
        <v>0.49532247961708542</v>
      </c>
      <c r="W20">
        <f t="shared" si="11"/>
        <v>0.31378300464518649</v>
      </c>
      <c r="X20">
        <f t="shared" si="12"/>
        <v>321.51818920299769</v>
      </c>
      <c r="Y20">
        <f t="shared" si="13"/>
        <v>31.911266460924868</v>
      </c>
      <c r="Z20">
        <f t="shared" si="14"/>
        <v>31.991800000000001</v>
      </c>
      <c r="AA20">
        <f t="shared" si="15"/>
        <v>4.7728674416553618</v>
      </c>
      <c r="AB20">
        <f t="shared" si="16"/>
        <v>60.217832943434679</v>
      </c>
      <c r="AC20">
        <f t="shared" si="17"/>
        <v>2.9546026660700004</v>
      </c>
      <c r="AD20">
        <f t="shared" si="18"/>
        <v>4.9065243992512846</v>
      </c>
      <c r="AE20">
        <f t="shared" si="19"/>
        <v>1.8182647755853614</v>
      </c>
      <c r="AF20">
        <f t="shared" si="20"/>
        <v>-417.82732633189647</v>
      </c>
      <c r="AG20">
        <f t="shared" si="21"/>
        <v>76.681461760106515</v>
      </c>
      <c r="AH20">
        <f t="shared" si="22"/>
        <v>5.9901299143548039</v>
      </c>
      <c r="AI20">
        <f t="shared" si="23"/>
        <v>-13.637545454437486</v>
      </c>
      <c r="AJ20">
        <v>0</v>
      </c>
      <c r="AK20">
        <v>0</v>
      </c>
      <c r="AL20">
        <f t="shared" si="24"/>
        <v>1</v>
      </c>
      <c r="AM20">
        <f t="shared" si="25"/>
        <v>0</v>
      </c>
      <c r="AN20">
        <f t="shared" si="26"/>
        <v>51346.886564283457</v>
      </c>
      <c r="AO20" t="s">
        <v>407</v>
      </c>
      <c r="AP20">
        <v>10366.9</v>
      </c>
      <c r="AQ20">
        <v>993.59653846153856</v>
      </c>
      <c r="AR20">
        <v>3431.87</v>
      </c>
      <c r="AS20">
        <f t="shared" si="27"/>
        <v>0.71047955241266758</v>
      </c>
      <c r="AT20">
        <v>-3.9894345373445681</v>
      </c>
      <c r="AU20" t="s">
        <v>430</v>
      </c>
      <c r="AV20">
        <v>10295.4</v>
      </c>
      <c r="AW20">
        <v>779.1643200000002</v>
      </c>
      <c r="AX20">
        <v>909.46</v>
      </c>
      <c r="AY20">
        <f t="shared" si="28"/>
        <v>0.14326708156488444</v>
      </c>
      <c r="AZ20">
        <v>0.5</v>
      </c>
      <c r="BA20">
        <f t="shared" si="29"/>
        <v>1681.2389995870453</v>
      </c>
      <c r="BB20">
        <f t="shared" si="30"/>
        <v>19.704068916848872</v>
      </c>
      <c r="BC20">
        <f t="shared" si="31"/>
        <v>120.43310244195096</v>
      </c>
      <c r="BD20">
        <f t="shared" si="32"/>
        <v>1.4092882368308825E-2</v>
      </c>
      <c r="BE20">
        <f t="shared" si="33"/>
        <v>2.7735249488707581</v>
      </c>
      <c r="BF20">
        <f t="shared" si="34"/>
        <v>551.08199966299242</v>
      </c>
      <c r="BG20" t="s">
        <v>431</v>
      </c>
      <c r="BH20">
        <v>554.48</v>
      </c>
      <c r="BI20">
        <f t="shared" si="35"/>
        <v>554.48</v>
      </c>
      <c r="BJ20">
        <f t="shared" si="36"/>
        <v>0.39031953027071009</v>
      </c>
      <c r="BK20">
        <f t="shared" si="37"/>
        <v>0.36705076342329096</v>
      </c>
      <c r="BL20">
        <f t="shared" si="38"/>
        <v>0.87663125262824992</v>
      </c>
      <c r="BM20">
        <f t="shared" si="39"/>
        <v>-1.5486218280724982</v>
      </c>
      <c r="BN20">
        <f t="shared" si="40"/>
        <v>1.034506604689226</v>
      </c>
      <c r="BO20">
        <f t="shared" si="41"/>
        <v>0.26120588697252761</v>
      </c>
      <c r="BP20">
        <f t="shared" si="42"/>
        <v>0.73879411302747244</v>
      </c>
      <c r="BQ20">
        <v>6513</v>
      </c>
      <c r="BR20">
        <v>300</v>
      </c>
      <c r="BS20">
        <v>300</v>
      </c>
      <c r="BT20">
        <v>300</v>
      </c>
      <c r="BU20">
        <v>10295.4</v>
      </c>
      <c r="BV20">
        <v>873.71</v>
      </c>
      <c r="BW20">
        <v>-1.09645E-2</v>
      </c>
      <c r="BX20">
        <v>-0.87</v>
      </c>
      <c r="BY20" t="s">
        <v>410</v>
      </c>
      <c r="BZ20" t="s">
        <v>410</v>
      </c>
      <c r="CA20" t="s">
        <v>410</v>
      </c>
      <c r="CB20" t="s">
        <v>410</v>
      </c>
      <c r="CC20" t="s">
        <v>410</v>
      </c>
      <c r="CD20" t="s">
        <v>410</v>
      </c>
      <c r="CE20" t="s">
        <v>410</v>
      </c>
      <c r="CF20" t="s">
        <v>410</v>
      </c>
      <c r="CG20" t="s">
        <v>410</v>
      </c>
      <c r="CH20" t="s">
        <v>410</v>
      </c>
      <c r="CI20">
        <f t="shared" si="43"/>
        <v>2000.05</v>
      </c>
      <c r="CJ20">
        <f t="shared" si="44"/>
        <v>1681.2389995870453</v>
      </c>
      <c r="CK20">
        <f t="shared" si="45"/>
        <v>0.84059848483140187</v>
      </c>
      <c r="CL20">
        <f t="shared" si="46"/>
        <v>0.16075507572460573</v>
      </c>
      <c r="CM20">
        <v>6</v>
      </c>
      <c r="CN20">
        <v>0.5</v>
      </c>
      <c r="CO20" t="s">
        <v>411</v>
      </c>
      <c r="CP20">
        <v>2</v>
      </c>
      <c r="CQ20">
        <v>1659548944.5999999</v>
      </c>
      <c r="CR20">
        <v>95.354500000000002</v>
      </c>
      <c r="CS20">
        <v>120.08</v>
      </c>
      <c r="CT20">
        <v>29.868200000000002</v>
      </c>
      <c r="CU20">
        <v>18.8399</v>
      </c>
      <c r="CV20">
        <v>96.664900000000003</v>
      </c>
      <c r="CW20">
        <v>29.395299999999999</v>
      </c>
      <c r="CX20">
        <v>500.07100000000003</v>
      </c>
      <c r="CY20">
        <v>98.821200000000005</v>
      </c>
      <c r="CZ20">
        <v>0.10015</v>
      </c>
      <c r="DA20">
        <v>32.480600000000003</v>
      </c>
      <c r="DB20">
        <v>31.991800000000001</v>
      </c>
      <c r="DC20">
        <v>999.9</v>
      </c>
      <c r="DD20">
        <v>0</v>
      </c>
      <c r="DE20">
        <v>0</v>
      </c>
      <c r="DF20">
        <v>10006.200000000001</v>
      </c>
      <c r="DG20">
        <v>0</v>
      </c>
      <c r="DH20">
        <v>1963.7</v>
      </c>
      <c r="DI20">
        <v>-24.725999999999999</v>
      </c>
      <c r="DJ20">
        <v>98.290199999999999</v>
      </c>
      <c r="DK20">
        <v>122.386</v>
      </c>
      <c r="DL20">
        <v>11.0283</v>
      </c>
      <c r="DM20">
        <v>120.08</v>
      </c>
      <c r="DN20">
        <v>18.8399</v>
      </c>
      <c r="DO20">
        <v>2.9516100000000001</v>
      </c>
      <c r="DP20">
        <v>1.86178</v>
      </c>
      <c r="DQ20">
        <v>23.757400000000001</v>
      </c>
      <c r="DR20">
        <v>16.3154</v>
      </c>
      <c r="DS20">
        <v>2000.05</v>
      </c>
      <c r="DT20">
        <v>0.98000200000000004</v>
      </c>
      <c r="DU20">
        <v>1.9998100000000001E-2</v>
      </c>
      <c r="DV20">
        <v>0</v>
      </c>
      <c r="DW20">
        <v>778.73800000000006</v>
      </c>
      <c r="DX20">
        <v>5.0006899999999996</v>
      </c>
      <c r="DY20">
        <v>16297.2</v>
      </c>
      <c r="DZ20">
        <v>16627</v>
      </c>
      <c r="EA20">
        <v>48.436999999999998</v>
      </c>
      <c r="EB20">
        <v>50.375</v>
      </c>
      <c r="EC20">
        <v>49.5</v>
      </c>
      <c r="ED20">
        <v>49.061999999999998</v>
      </c>
      <c r="EE20">
        <v>50.125</v>
      </c>
      <c r="EF20">
        <v>1955.15</v>
      </c>
      <c r="EG20">
        <v>39.9</v>
      </c>
      <c r="EH20">
        <v>0</v>
      </c>
      <c r="EI20">
        <v>133</v>
      </c>
      <c r="EJ20">
        <v>0</v>
      </c>
      <c r="EK20">
        <v>779.1643200000002</v>
      </c>
      <c r="EL20">
        <v>-2.503615391864034</v>
      </c>
      <c r="EM20">
        <v>54.553845979170212</v>
      </c>
      <c r="EN20">
        <v>16290.564</v>
      </c>
      <c r="EO20">
        <v>15</v>
      </c>
      <c r="EP20">
        <v>1659548904.5999999</v>
      </c>
      <c r="EQ20" t="s">
        <v>432</v>
      </c>
      <c r="ER20">
        <v>1659548890.5999999</v>
      </c>
      <c r="ES20">
        <v>1659548904.5999999</v>
      </c>
      <c r="ET20">
        <v>40</v>
      </c>
      <c r="EU20">
        <v>3.5000000000000003E-2</v>
      </c>
      <c r="EV20">
        <v>0</v>
      </c>
      <c r="EW20">
        <v>-1.3029999999999999</v>
      </c>
      <c r="EX20">
        <v>0.29099999999999998</v>
      </c>
      <c r="EY20">
        <v>120</v>
      </c>
      <c r="EZ20">
        <v>18</v>
      </c>
      <c r="FA20">
        <v>7.0000000000000007E-2</v>
      </c>
      <c r="FB20">
        <v>0.01</v>
      </c>
      <c r="FC20">
        <v>19.515242484226661</v>
      </c>
      <c r="FD20">
        <v>0.32932016030254713</v>
      </c>
      <c r="FE20">
        <v>7.9177079861736416E-2</v>
      </c>
      <c r="FF20">
        <v>1</v>
      </c>
      <c r="FG20">
        <v>0.52469013929043551</v>
      </c>
      <c r="FH20">
        <v>0.1191538188661026</v>
      </c>
      <c r="FI20">
        <v>1.903245770639498E-2</v>
      </c>
      <c r="FJ20">
        <v>1</v>
      </c>
      <c r="FK20">
        <v>2</v>
      </c>
      <c r="FL20">
        <v>2</v>
      </c>
      <c r="FM20" t="s">
        <v>413</v>
      </c>
      <c r="FN20">
        <v>2.8864000000000001</v>
      </c>
      <c r="FO20">
        <v>2.86</v>
      </c>
      <c r="FP20">
        <v>2.5548899999999999E-2</v>
      </c>
      <c r="FQ20">
        <v>3.23769E-2</v>
      </c>
      <c r="FR20">
        <v>0.13133</v>
      </c>
      <c r="FS20">
        <v>9.9008899999999997E-2</v>
      </c>
      <c r="FT20">
        <v>29203.9</v>
      </c>
      <c r="FU20">
        <v>22294.9</v>
      </c>
      <c r="FV20">
        <v>28934.3</v>
      </c>
      <c r="FW20">
        <v>21519.4</v>
      </c>
      <c r="FX20">
        <v>33586.400000000001</v>
      </c>
      <c r="FY20">
        <v>26605.599999999999</v>
      </c>
      <c r="FZ20">
        <v>40206.800000000003</v>
      </c>
      <c r="GA20">
        <v>30650.9</v>
      </c>
      <c r="GB20">
        <v>1.9561999999999999</v>
      </c>
      <c r="GC20">
        <v>1.7670699999999999</v>
      </c>
      <c r="GD20">
        <v>-2.7485200000000001E-2</v>
      </c>
      <c r="GE20">
        <v>0</v>
      </c>
      <c r="GF20">
        <v>32.4375</v>
      </c>
      <c r="GG20">
        <v>999.9</v>
      </c>
      <c r="GH20">
        <v>49.1</v>
      </c>
      <c r="GI20">
        <v>40.5</v>
      </c>
      <c r="GJ20">
        <v>37.830300000000001</v>
      </c>
      <c r="GK20">
        <v>62.823700000000002</v>
      </c>
      <c r="GL20">
        <v>12.0954</v>
      </c>
      <c r="GM20">
        <v>1</v>
      </c>
      <c r="GN20">
        <v>0.93731200000000003</v>
      </c>
      <c r="GO20">
        <v>5.2664600000000004</v>
      </c>
      <c r="GP20">
        <v>20.254000000000001</v>
      </c>
      <c r="GQ20">
        <v>5.2333100000000004</v>
      </c>
      <c r="GR20">
        <v>11.992000000000001</v>
      </c>
      <c r="GS20">
        <v>4.97445</v>
      </c>
      <c r="GT20">
        <v>3.2849499999999998</v>
      </c>
      <c r="GU20">
        <v>9999</v>
      </c>
      <c r="GV20">
        <v>9999</v>
      </c>
      <c r="GW20">
        <v>9999</v>
      </c>
      <c r="GX20">
        <v>62.4</v>
      </c>
      <c r="GY20">
        <v>1.8609599999999999</v>
      </c>
      <c r="GZ20">
        <v>1.8626400000000001</v>
      </c>
      <c r="HA20">
        <v>1.8679600000000001</v>
      </c>
      <c r="HB20">
        <v>1.85883</v>
      </c>
      <c r="HC20">
        <v>1.8571299999999999</v>
      </c>
      <c r="HD20">
        <v>1.86083</v>
      </c>
      <c r="HE20">
        <v>1.8646199999999999</v>
      </c>
      <c r="HF20">
        <v>1.8666499999999999</v>
      </c>
      <c r="HG20">
        <v>0</v>
      </c>
      <c r="HH20">
        <v>0</v>
      </c>
      <c r="HI20">
        <v>0</v>
      </c>
      <c r="HJ20">
        <v>4.5</v>
      </c>
      <c r="HK20" t="s">
        <v>414</v>
      </c>
      <c r="HL20" t="s">
        <v>415</v>
      </c>
      <c r="HM20" t="s">
        <v>416</v>
      </c>
      <c r="HN20" t="s">
        <v>417</v>
      </c>
      <c r="HO20" t="s">
        <v>417</v>
      </c>
      <c r="HP20" t="s">
        <v>416</v>
      </c>
      <c r="HQ20">
        <v>0</v>
      </c>
      <c r="HR20">
        <v>100</v>
      </c>
      <c r="HS20">
        <v>100</v>
      </c>
      <c r="HT20">
        <v>-1.31</v>
      </c>
      <c r="HU20">
        <v>0.47289999999999999</v>
      </c>
      <c r="HV20">
        <v>-1.3608624752824661</v>
      </c>
      <c r="HW20">
        <v>7.2017937835690661E-4</v>
      </c>
      <c r="HX20">
        <v>-2.1401732963678211E-6</v>
      </c>
      <c r="HY20">
        <v>9.6926120888077628E-10</v>
      </c>
      <c r="HZ20">
        <v>0.47289710765851528</v>
      </c>
      <c r="IA20">
        <v>0</v>
      </c>
      <c r="IB20">
        <v>0</v>
      </c>
      <c r="IC20">
        <v>0</v>
      </c>
      <c r="ID20">
        <v>10</v>
      </c>
      <c r="IE20">
        <v>1941</v>
      </c>
      <c r="IF20">
        <v>1</v>
      </c>
      <c r="IG20">
        <v>24</v>
      </c>
      <c r="IH20">
        <v>0.9</v>
      </c>
      <c r="II20">
        <v>0.7</v>
      </c>
      <c r="IJ20">
        <v>0.42236299999999999</v>
      </c>
      <c r="IK20">
        <v>2.5354000000000001</v>
      </c>
      <c r="IL20">
        <v>1.3940399999999999</v>
      </c>
      <c r="IM20">
        <v>2.2814899999999998</v>
      </c>
      <c r="IN20">
        <v>1.5918000000000001</v>
      </c>
      <c r="IO20">
        <v>2.4108900000000002</v>
      </c>
      <c r="IP20">
        <v>43.919199999999996</v>
      </c>
      <c r="IQ20">
        <v>14.3772</v>
      </c>
      <c r="IR20">
        <v>18</v>
      </c>
      <c r="IS20">
        <v>529.077</v>
      </c>
      <c r="IT20">
        <v>436.48899999999998</v>
      </c>
      <c r="IU20">
        <v>24.771799999999999</v>
      </c>
      <c r="IV20">
        <v>38.655999999999999</v>
      </c>
      <c r="IW20">
        <v>30.000499999999999</v>
      </c>
      <c r="IX20">
        <v>38.566200000000002</v>
      </c>
      <c r="IY20">
        <v>38.528500000000001</v>
      </c>
      <c r="IZ20">
        <v>8.5497800000000002</v>
      </c>
      <c r="JA20">
        <v>52.116100000000003</v>
      </c>
      <c r="JB20">
        <v>0</v>
      </c>
      <c r="JC20">
        <v>24.778600000000001</v>
      </c>
      <c r="JD20">
        <v>120</v>
      </c>
      <c r="JE20">
        <v>18.744900000000001</v>
      </c>
      <c r="JF20">
        <v>97.9773</v>
      </c>
      <c r="JG20">
        <v>98.375900000000001</v>
      </c>
    </row>
    <row r="21" spans="1:267" x14ac:dyDescent="0.3">
      <c r="A21">
        <v>5</v>
      </c>
      <c r="B21">
        <v>1659549106.5</v>
      </c>
      <c r="C21">
        <v>561.40000009536743</v>
      </c>
      <c r="D21" t="s">
        <v>433</v>
      </c>
      <c r="E21" t="s">
        <v>434</v>
      </c>
      <c r="F21" t="s">
        <v>403</v>
      </c>
      <c r="G21" t="s">
        <v>404</v>
      </c>
      <c r="H21" t="s">
        <v>405</v>
      </c>
      <c r="I21" t="s">
        <v>405</v>
      </c>
      <c r="J21" t="s">
        <v>406</v>
      </c>
      <c r="K21">
        <f t="shared" si="0"/>
        <v>14.073299805651839</v>
      </c>
      <c r="L21">
        <v>1659549106.5</v>
      </c>
      <c r="M21">
        <f t="shared" si="1"/>
        <v>1.018114779754787E-2</v>
      </c>
      <c r="N21">
        <f t="shared" si="2"/>
        <v>10.181147797547869</v>
      </c>
      <c r="O21">
        <f t="shared" si="3"/>
        <v>12.79894715947168</v>
      </c>
      <c r="P21">
        <f t="shared" si="4"/>
        <v>53.964100000000002</v>
      </c>
      <c r="Q21">
        <f t="shared" si="5"/>
        <v>14.829768324618605</v>
      </c>
      <c r="R21">
        <f t="shared" si="6"/>
        <v>1.4669944203942109</v>
      </c>
      <c r="S21">
        <f t="shared" si="7"/>
        <v>5.3382515403274997</v>
      </c>
      <c r="T21">
        <f t="shared" si="8"/>
        <v>0.58898921464587517</v>
      </c>
      <c r="U21">
        <f t="shared" si="9"/>
        <v>2.910115796139455</v>
      </c>
      <c r="V21">
        <f t="shared" si="10"/>
        <v>0.52989862836400325</v>
      </c>
      <c r="W21">
        <f t="shared" si="11"/>
        <v>0.33600030630477162</v>
      </c>
      <c r="X21">
        <f t="shared" si="12"/>
        <v>321.48626920291798</v>
      </c>
      <c r="Y21">
        <f t="shared" si="13"/>
        <v>31.885911343049695</v>
      </c>
      <c r="Z21">
        <f t="shared" si="14"/>
        <v>31.959800000000001</v>
      </c>
      <c r="AA21">
        <f t="shared" si="15"/>
        <v>4.7642290305893988</v>
      </c>
      <c r="AB21">
        <f t="shared" si="16"/>
        <v>59.33714301493572</v>
      </c>
      <c r="AC21">
        <f t="shared" si="17"/>
        <v>2.9375859861725004</v>
      </c>
      <c r="AD21">
        <f t="shared" si="18"/>
        <v>4.9506697439630392</v>
      </c>
      <c r="AE21">
        <f t="shared" si="19"/>
        <v>1.8266430444168984</v>
      </c>
      <c r="AF21">
        <f t="shared" si="20"/>
        <v>-448.98861787186104</v>
      </c>
      <c r="AG21">
        <f t="shared" si="21"/>
        <v>106.63824365615886</v>
      </c>
      <c r="AH21">
        <f t="shared" si="22"/>
        <v>8.3347653678134233</v>
      </c>
      <c r="AI21">
        <f t="shared" si="23"/>
        <v>-12.529339644970776</v>
      </c>
      <c r="AJ21">
        <v>0</v>
      </c>
      <c r="AK21">
        <v>0</v>
      </c>
      <c r="AL21">
        <f t="shared" si="24"/>
        <v>1</v>
      </c>
      <c r="AM21">
        <f t="shared" si="25"/>
        <v>0</v>
      </c>
      <c r="AN21">
        <f t="shared" si="26"/>
        <v>51327.104894646196</v>
      </c>
      <c r="AO21" t="s">
        <v>407</v>
      </c>
      <c r="AP21">
        <v>10366.9</v>
      </c>
      <c r="AQ21">
        <v>993.59653846153856</v>
      </c>
      <c r="AR21">
        <v>3431.87</v>
      </c>
      <c r="AS21">
        <f t="shared" si="27"/>
        <v>0.71047955241266758</v>
      </c>
      <c r="AT21">
        <v>-3.9894345373445681</v>
      </c>
      <c r="AU21" t="s">
        <v>435</v>
      </c>
      <c r="AV21">
        <v>10295.9</v>
      </c>
      <c r="AW21">
        <v>788.95484615384623</v>
      </c>
      <c r="AX21">
        <v>883.46199999999999</v>
      </c>
      <c r="AY21">
        <f t="shared" si="28"/>
        <v>0.10697364894715766</v>
      </c>
      <c r="AZ21">
        <v>0.5</v>
      </c>
      <c r="BA21">
        <f t="shared" si="29"/>
        <v>1681.0709995870041</v>
      </c>
      <c r="BB21">
        <f t="shared" si="30"/>
        <v>12.79894715947168</v>
      </c>
      <c r="BC21">
        <f t="shared" si="31"/>
        <v>89.915149482533792</v>
      </c>
      <c r="BD21">
        <f t="shared" si="32"/>
        <v>9.9867178131921395E-3</v>
      </c>
      <c r="BE21">
        <f t="shared" si="33"/>
        <v>2.8845700211214518</v>
      </c>
      <c r="BF21">
        <f t="shared" si="34"/>
        <v>541.4276042430813</v>
      </c>
      <c r="BG21" t="s">
        <v>436</v>
      </c>
      <c r="BH21">
        <v>565.83000000000004</v>
      </c>
      <c r="BI21">
        <f t="shared" si="35"/>
        <v>565.83000000000004</v>
      </c>
      <c r="BJ21">
        <f t="shared" si="36"/>
        <v>0.35953102680137905</v>
      </c>
      <c r="BK21">
        <f t="shared" si="37"/>
        <v>0.29753662680760684</v>
      </c>
      <c r="BL21">
        <f t="shared" si="38"/>
        <v>0.88917391243667221</v>
      </c>
      <c r="BM21">
        <f t="shared" si="39"/>
        <v>-0.85810641390355269</v>
      </c>
      <c r="BN21">
        <f t="shared" si="40"/>
        <v>1.0451690674564647</v>
      </c>
      <c r="BO21">
        <f t="shared" si="41"/>
        <v>0.21339009496839942</v>
      </c>
      <c r="BP21">
        <f t="shared" si="42"/>
        <v>0.78660990503160055</v>
      </c>
      <c r="BQ21">
        <v>6515</v>
      </c>
      <c r="BR21">
        <v>300</v>
      </c>
      <c r="BS21">
        <v>300</v>
      </c>
      <c r="BT21">
        <v>300</v>
      </c>
      <c r="BU21">
        <v>10295.9</v>
      </c>
      <c r="BV21">
        <v>857.67</v>
      </c>
      <c r="BW21">
        <v>-1.0964700000000001E-2</v>
      </c>
      <c r="BX21">
        <v>-1.4</v>
      </c>
      <c r="BY21" t="s">
        <v>410</v>
      </c>
      <c r="BZ21" t="s">
        <v>410</v>
      </c>
      <c r="CA21" t="s">
        <v>410</v>
      </c>
      <c r="CB21" t="s">
        <v>410</v>
      </c>
      <c r="CC21" t="s">
        <v>410</v>
      </c>
      <c r="CD21" t="s">
        <v>410</v>
      </c>
      <c r="CE21" t="s">
        <v>410</v>
      </c>
      <c r="CF21" t="s">
        <v>410</v>
      </c>
      <c r="CG21" t="s">
        <v>410</v>
      </c>
      <c r="CH21" t="s">
        <v>410</v>
      </c>
      <c r="CI21">
        <f t="shared" si="43"/>
        <v>1999.85</v>
      </c>
      <c r="CJ21">
        <f t="shared" si="44"/>
        <v>1681.0709995870041</v>
      </c>
      <c r="CK21">
        <f t="shared" si="45"/>
        <v>0.84059854468435335</v>
      </c>
      <c r="CL21">
        <f t="shared" si="46"/>
        <v>0.16075519124080206</v>
      </c>
      <c r="CM21">
        <v>6</v>
      </c>
      <c r="CN21">
        <v>0.5</v>
      </c>
      <c r="CO21" t="s">
        <v>411</v>
      </c>
      <c r="CP21">
        <v>2</v>
      </c>
      <c r="CQ21">
        <v>1659549106.5</v>
      </c>
      <c r="CR21">
        <v>53.964100000000002</v>
      </c>
      <c r="CS21">
        <v>69.976500000000001</v>
      </c>
      <c r="CT21">
        <v>29.695900000000002</v>
      </c>
      <c r="CU21">
        <v>17.845500000000001</v>
      </c>
      <c r="CV21">
        <v>55.094200000000001</v>
      </c>
      <c r="CW21">
        <v>29.217500000000001</v>
      </c>
      <c r="CX21">
        <v>500.17599999999999</v>
      </c>
      <c r="CY21">
        <v>98.822199999999995</v>
      </c>
      <c r="CZ21">
        <v>0.100075</v>
      </c>
      <c r="DA21">
        <v>32.639499999999998</v>
      </c>
      <c r="DB21">
        <v>31.959800000000001</v>
      </c>
      <c r="DC21">
        <v>999.9</v>
      </c>
      <c r="DD21">
        <v>0</v>
      </c>
      <c r="DE21">
        <v>0</v>
      </c>
      <c r="DF21">
        <v>10007.5</v>
      </c>
      <c r="DG21">
        <v>0</v>
      </c>
      <c r="DH21">
        <v>1914.58</v>
      </c>
      <c r="DI21">
        <v>-16.0124</v>
      </c>
      <c r="DJ21">
        <v>55.615699999999997</v>
      </c>
      <c r="DK21">
        <v>71.247900000000001</v>
      </c>
      <c r="DL21">
        <v>11.8504</v>
      </c>
      <c r="DM21">
        <v>69.976500000000001</v>
      </c>
      <c r="DN21">
        <v>17.845500000000001</v>
      </c>
      <c r="DO21">
        <v>2.9346199999999998</v>
      </c>
      <c r="DP21">
        <v>1.76353</v>
      </c>
      <c r="DQ21">
        <v>23.6615</v>
      </c>
      <c r="DR21">
        <v>15.4673</v>
      </c>
      <c r="DS21">
        <v>1999.85</v>
      </c>
      <c r="DT21">
        <v>0.97999899999999995</v>
      </c>
      <c r="DU21">
        <v>2.00013E-2</v>
      </c>
      <c r="DV21">
        <v>0</v>
      </c>
      <c r="DW21">
        <v>789.04</v>
      </c>
      <c r="DX21">
        <v>5.0006899999999996</v>
      </c>
      <c r="DY21">
        <v>16470</v>
      </c>
      <c r="DZ21">
        <v>16625.3</v>
      </c>
      <c r="EA21">
        <v>48.375</v>
      </c>
      <c r="EB21">
        <v>50.25</v>
      </c>
      <c r="EC21">
        <v>49.5</v>
      </c>
      <c r="ED21">
        <v>48.875</v>
      </c>
      <c r="EE21">
        <v>50.125</v>
      </c>
      <c r="EF21">
        <v>1954.95</v>
      </c>
      <c r="EG21">
        <v>39.9</v>
      </c>
      <c r="EH21">
        <v>0</v>
      </c>
      <c r="EI21">
        <v>161.69999980926511</v>
      </c>
      <c r="EJ21">
        <v>0</v>
      </c>
      <c r="EK21">
        <v>788.95484615384623</v>
      </c>
      <c r="EL21">
        <v>-0.13558974180542971</v>
      </c>
      <c r="EM21">
        <v>-30.475213559147921</v>
      </c>
      <c r="EN21">
        <v>16475.530769230769</v>
      </c>
      <c r="EO21">
        <v>15</v>
      </c>
      <c r="EP21">
        <v>1659549065.5999999</v>
      </c>
      <c r="EQ21" t="s">
        <v>437</v>
      </c>
      <c r="ER21">
        <v>1659549049.0999999</v>
      </c>
      <c r="ES21">
        <v>1659549065.5999999</v>
      </c>
      <c r="ET21">
        <v>41</v>
      </c>
      <c r="EU21">
        <v>0.19700000000000001</v>
      </c>
      <c r="EV21">
        <v>6.0000000000000001E-3</v>
      </c>
      <c r="EW21">
        <v>-1.123</v>
      </c>
      <c r="EX21">
        <v>0.27</v>
      </c>
      <c r="EY21">
        <v>70</v>
      </c>
      <c r="EZ21">
        <v>17</v>
      </c>
      <c r="FA21">
        <v>0.08</v>
      </c>
      <c r="FB21">
        <v>0.01</v>
      </c>
      <c r="FC21">
        <v>12.761449200986</v>
      </c>
      <c r="FD21">
        <v>8.4137008805827279E-2</v>
      </c>
      <c r="FE21">
        <v>2.9682369905804959E-2</v>
      </c>
      <c r="FF21">
        <v>1</v>
      </c>
      <c r="FG21">
        <v>0.61459135635328954</v>
      </c>
      <c r="FH21">
        <v>2.9212288536886628E-2</v>
      </c>
      <c r="FI21">
        <v>1.8591708069171049E-2</v>
      </c>
      <c r="FJ21">
        <v>1</v>
      </c>
      <c r="FK21">
        <v>2</v>
      </c>
      <c r="FL21">
        <v>2</v>
      </c>
      <c r="FM21" t="s">
        <v>413</v>
      </c>
      <c r="FN21">
        <v>2.8866499999999999</v>
      </c>
      <c r="FO21">
        <v>2.8599299999999999</v>
      </c>
      <c r="FP21">
        <v>1.4667400000000001E-2</v>
      </c>
      <c r="FQ21">
        <v>1.9113700000000001E-2</v>
      </c>
      <c r="FR21">
        <v>0.13077</v>
      </c>
      <c r="FS21">
        <v>9.5278100000000004E-2</v>
      </c>
      <c r="FT21">
        <v>29526.6</v>
      </c>
      <c r="FU21">
        <v>22597.200000000001</v>
      </c>
      <c r="FV21">
        <v>28931.599999999999</v>
      </c>
      <c r="FW21">
        <v>21516.799999999999</v>
      </c>
      <c r="FX21">
        <v>33604.9</v>
      </c>
      <c r="FY21">
        <v>26712.9</v>
      </c>
      <c r="FZ21">
        <v>40203.5</v>
      </c>
      <c r="GA21">
        <v>30648</v>
      </c>
      <c r="GB21">
        <v>1.95642</v>
      </c>
      <c r="GC21">
        <v>1.76373</v>
      </c>
      <c r="GD21">
        <v>-3.1590500000000001E-2</v>
      </c>
      <c r="GE21">
        <v>0</v>
      </c>
      <c r="GF21">
        <v>32.472000000000001</v>
      </c>
      <c r="GG21">
        <v>999.9</v>
      </c>
      <c r="GH21">
        <v>49.1</v>
      </c>
      <c r="GI21">
        <v>40.6</v>
      </c>
      <c r="GJ21">
        <v>38.029899999999998</v>
      </c>
      <c r="GK21">
        <v>62.793700000000001</v>
      </c>
      <c r="GL21">
        <v>11.506399999999999</v>
      </c>
      <c r="GM21">
        <v>1</v>
      </c>
      <c r="GN21">
        <v>0.94124699999999994</v>
      </c>
      <c r="GO21">
        <v>5.0946400000000001</v>
      </c>
      <c r="GP21">
        <v>20.258500000000002</v>
      </c>
      <c r="GQ21">
        <v>5.2346599999999999</v>
      </c>
      <c r="GR21">
        <v>11.992000000000001</v>
      </c>
      <c r="GS21">
        <v>4.97485</v>
      </c>
      <c r="GT21">
        <v>3.2849499999999998</v>
      </c>
      <c r="GU21">
        <v>9999</v>
      </c>
      <c r="GV21">
        <v>9999</v>
      </c>
      <c r="GW21">
        <v>9999</v>
      </c>
      <c r="GX21">
        <v>62.4</v>
      </c>
      <c r="GY21">
        <v>1.8609599999999999</v>
      </c>
      <c r="GZ21">
        <v>1.8626400000000001</v>
      </c>
      <c r="HA21">
        <v>1.86798</v>
      </c>
      <c r="HB21">
        <v>1.85883</v>
      </c>
      <c r="HC21">
        <v>1.8571200000000001</v>
      </c>
      <c r="HD21">
        <v>1.8608199999999999</v>
      </c>
      <c r="HE21">
        <v>1.8646400000000001</v>
      </c>
      <c r="HF21">
        <v>1.86673</v>
      </c>
      <c r="HG21">
        <v>0</v>
      </c>
      <c r="HH21">
        <v>0</v>
      </c>
      <c r="HI21">
        <v>0</v>
      </c>
      <c r="HJ21">
        <v>4.5</v>
      </c>
      <c r="HK21" t="s">
        <v>414</v>
      </c>
      <c r="HL21" t="s">
        <v>415</v>
      </c>
      <c r="HM21" t="s">
        <v>416</v>
      </c>
      <c r="HN21" t="s">
        <v>417</v>
      </c>
      <c r="HO21" t="s">
        <v>417</v>
      </c>
      <c r="HP21" t="s">
        <v>416</v>
      </c>
      <c r="HQ21">
        <v>0</v>
      </c>
      <c r="HR21">
        <v>100</v>
      </c>
      <c r="HS21">
        <v>100</v>
      </c>
      <c r="HT21">
        <v>-1.1299999999999999</v>
      </c>
      <c r="HU21">
        <v>0.47839999999999999</v>
      </c>
      <c r="HV21">
        <v>-1.163400407541564</v>
      </c>
      <c r="HW21">
        <v>7.2017937835690661E-4</v>
      </c>
      <c r="HX21">
        <v>-2.1401732963678211E-6</v>
      </c>
      <c r="HY21">
        <v>9.6926120888077628E-10</v>
      </c>
      <c r="HZ21">
        <v>0.47846617558141508</v>
      </c>
      <c r="IA21">
        <v>0</v>
      </c>
      <c r="IB21">
        <v>0</v>
      </c>
      <c r="IC21">
        <v>0</v>
      </c>
      <c r="ID21">
        <v>10</v>
      </c>
      <c r="IE21">
        <v>1941</v>
      </c>
      <c r="IF21">
        <v>1</v>
      </c>
      <c r="IG21">
        <v>24</v>
      </c>
      <c r="IH21">
        <v>1</v>
      </c>
      <c r="II21">
        <v>0.7</v>
      </c>
      <c r="IJ21">
        <v>0.305176</v>
      </c>
      <c r="IK21">
        <v>2.5549300000000001</v>
      </c>
      <c r="IL21">
        <v>1.3940399999999999</v>
      </c>
      <c r="IM21">
        <v>2.2802699999999998</v>
      </c>
      <c r="IN21">
        <v>1.5918000000000001</v>
      </c>
      <c r="IO21">
        <v>2.4572799999999999</v>
      </c>
      <c r="IP21">
        <v>44.001899999999999</v>
      </c>
      <c r="IQ21">
        <v>14.3422</v>
      </c>
      <c r="IR21">
        <v>18</v>
      </c>
      <c r="IS21">
        <v>529.68700000000001</v>
      </c>
      <c r="IT21">
        <v>434.637</v>
      </c>
      <c r="IU21">
        <v>25.200299999999999</v>
      </c>
      <c r="IV21">
        <v>38.683599999999998</v>
      </c>
      <c r="IW21">
        <v>29.999199999999998</v>
      </c>
      <c r="IX21">
        <v>38.625500000000002</v>
      </c>
      <c r="IY21">
        <v>38.588700000000003</v>
      </c>
      <c r="IZ21">
        <v>6.1807999999999996</v>
      </c>
      <c r="JA21">
        <v>54.207700000000003</v>
      </c>
      <c r="JB21">
        <v>0</v>
      </c>
      <c r="JC21">
        <v>25.250399999999999</v>
      </c>
      <c r="JD21">
        <v>70</v>
      </c>
      <c r="JE21">
        <v>18.098199999999999</v>
      </c>
      <c r="JF21">
        <v>97.968900000000005</v>
      </c>
      <c r="JG21">
        <v>98.365499999999997</v>
      </c>
    </row>
    <row r="22" spans="1:267" x14ac:dyDescent="0.3">
      <c r="A22">
        <v>6</v>
      </c>
      <c r="B22">
        <v>1659549244.5</v>
      </c>
      <c r="C22">
        <v>699.40000009536743</v>
      </c>
      <c r="D22" t="s">
        <v>438</v>
      </c>
      <c r="E22" t="s">
        <v>439</v>
      </c>
      <c r="F22" t="s">
        <v>403</v>
      </c>
      <c r="G22" t="s">
        <v>404</v>
      </c>
      <c r="H22" t="s">
        <v>405</v>
      </c>
      <c r="I22" t="s">
        <v>405</v>
      </c>
      <c r="J22" t="s">
        <v>406</v>
      </c>
      <c r="K22">
        <f t="shared" si="0"/>
        <v>16.201510783508311</v>
      </c>
      <c r="L22">
        <v>1659549244.5</v>
      </c>
      <c r="M22">
        <f t="shared" si="1"/>
        <v>1.021970806776705E-2</v>
      </c>
      <c r="N22">
        <f t="shared" si="2"/>
        <v>10.21970806776705</v>
      </c>
      <c r="O22">
        <f t="shared" si="3"/>
        <v>6.0587029654322437</v>
      </c>
      <c r="P22">
        <f t="shared" si="4"/>
        <v>22.479299999999999</v>
      </c>
      <c r="Q22">
        <f t="shared" si="5"/>
        <v>4.6767374221187108</v>
      </c>
      <c r="R22">
        <f t="shared" si="6"/>
        <v>0.46264289626236182</v>
      </c>
      <c r="S22">
        <f t="shared" si="7"/>
        <v>2.2237486348418996</v>
      </c>
      <c r="T22">
        <f t="shared" si="8"/>
        <v>0.61233772326416114</v>
      </c>
      <c r="U22">
        <f t="shared" si="9"/>
        <v>2.9099241013862001</v>
      </c>
      <c r="V22">
        <f t="shared" si="10"/>
        <v>0.54873585607732145</v>
      </c>
      <c r="W22">
        <f t="shared" si="11"/>
        <v>0.34812214958861948</v>
      </c>
      <c r="X22">
        <f t="shared" si="12"/>
        <v>321.49482820273823</v>
      </c>
      <c r="Y22">
        <f t="shared" si="13"/>
        <v>31.96411270769331</v>
      </c>
      <c r="Z22">
        <f t="shared" si="14"/>
        <v>31.947600000000001</v>
      </c>
      <c r="AA22">
        <f t="shared" si="15"/>
        <v>4.7609392219994726</v>
      </c>
      <c r="AB22">
        <f t="shared" si="16"/>
        <v>60.111648224651901</v>
      </c>
      <c r="AC22">
        <f t="shared" si="17"/>
        <v>2.9907481706541001</v>
      </c>
      <c r="AD22">
        <f t="shared" si="18"/>
        <v>4.9753221862706942</v>
      </c>
      <c r="AE22">
        <f t="shared" si="19"/>
        <v>1.7701910513453725</v>
      </c>
      <c r="AF22">
        <f t="shared" si="20"/>
        <v>-450.68912578852689</v>
      </c>
      <c r="AG22">
        <f t="shared" si="21"/>
        <v>122.38195394288259</v>
      </c>
      <c r="AH22">
        <f t="shared" si="22"/>
        <v>9.5694882622970905</v>
      </c>
      <c r="AI22">
        <f t="shared" si="23"/>
        <v>2.7571446193910418</v>
      </c>
      <c r="AJ22">
        <v>0</v>
      </c>
      <c r="AK22">
        <v>0</v>
      </c>
      <c r="AL22">
        <f t="shared" si="24"/>
        <v>1</v>
      </c>
      <c r="AM22">
        <f t="shared" si="25"/>
        <v>0</v>
      </c>
      <c r="AN22">
        <f t="shared" si="26"/>
        <v>51306.943706118975</v>
      </c>
      <c r="AO22" t="s">
        <v>407</v>
      </c>
      <c r="AP22">
        <v>10366.9</v>
      </c>
      <c r="AQ22">
        <v>993.59653846153856</v>
      </c>
      <c r="AR22">
        <v>3431.87</v>
      </c>
      <c r="AS22">
        <f t="shared" si="27"/>
        <v>0.71047955241266758</v>
      </c>
      <c r="AT22">
        <v>-3.9894345373445681</v>
      </c>
      <c r="AU22" t="s">
        <v>440</v>
      </c>
      <c r="AV22">
        <v>10297.700000000001</v>
      </c>
      <c r="AW22">
        <v>798.0222692307691</v>
      </c>
      <c r="AX22">
        <v>861.83600000000001</v>
      </c>
      <c r="AY22">
        <f t="shared" si="28"/>
        <v>7.4043937325930842E-2</v>
      </c>
      <c r="AZ22">
        <v>0.5</v>
      </c>
      <c r="BA22">
        <f t="shared" si="29"/>
        <v>1681.1132995869111</v>
      </c>
      <c r="BB22">
        <f t="shared" si="30"/>
        <v>6.0587029654322437</v>
      </c>
      <c r="BC22">
        <f t="shared" si="31"/>
        <v>62.238123896201024</v>
      </c>
      <c r="BD22">
        <f t="shared" si="32"/>
        <v>5.9770733508835326E-3</v>
      </c>
      <c r="BE22">
        <f t="shared" si="33"/>
        <v>2.9820453079240128</v>
      </c>
      <c r="BF22">
        <f t="shared" si="34"/>
        <v>533.22755107700709</v>
      </c>
      <c r="BG22" t="s">
        <v>441</v>
      </c>
      <c r="BH22">
        <v>593.33000000000004</v>
      </c>
      <c r="BI22">
        <f t="shared" si="35"/>
        <v>593.33000000000004</v>
      </c>
      <c r="BJ22">
        <f t="shared" si="36"/>
        <v>0.31155115358374441</v>
      </c>
      <c r="BK22">
        <f t="shared" si="37"/>
        <v>0.23766221525489531</v>
      </c>
      <c r="BL22">
        <f t="shared" si="38"/>
        <v>0.90540700500961746</v>
      </c>
      <c r="BM22">
        <f t="shared" si="39"/>
        <v>-0.48431595312475451</v>
      </c>
      <c r="BN22">
        <f t="shared" si="40"/>
        <v>1.0540384581713005</v>
      </c>
      <c r="BO22">
        <f t="shared" si="41"/>
        <v>0.17670198892207817</v>
      </c>
      <c r="BP22">
        <f t="shared" si="42"/>
        <v>0.82329801107792178</v>
      </c>
      <c r="BQ22">
        <v>6517</v>
      </c>
      <c r="BR22">
        <v>300</v>
      </c>
      <c r="BS22">
        <v>300</v>
      </c>
      <c r="BT22">
        <v>300</v>
      </c>
      <c r="BU22">
        <v>10297.700000000001</v>
      </c>
      <c r="BV22">
        <v>847.14</v>
      </c>
      <c r="BW22">
        <v>-1.0966699999999999E-2</v>
      </c>
      <c r="BX22">
        <v>-0.23</v>
      </c>
      <c r="BY22" t="s">
        <v>410</v>
      </c>
      <c r="BZ22" t="s">
        <v>410</v>
      </c>
      <c r="CA22" t="s">
        <v>410</v>
      </c>
      <c r="CB22" t="s">
        <v>410</v>
      </c>
      <c r="CC22" t="s">
        <v>410</v>
      </c>
      <c r="CD22" t="s">
        <v>410</v>
      </c>
      <c r="CE22" t="s">
        <v>410</v>
      </c>
      <c r="CF22" t="s">
        <v>410</v>
      </c>
      <c r="CG22" t="s">
        <v>410</v>
      </c>
      <c r="CH22" t="s">
        <v>410</v>
      </c>
      <c r="CI22">
        <f t="shared" si="43"/>
        <v>1999.9</v>
      </c>
      <c r="CJ22">
        <f t="shared" si="44"/>
        <v>1681.1132995869111</v>
      </c>
      <c r="CK22">
        <f t="shared" si="45"/>
        <v>0.84059867972744184</v>
      </c>
      <c r="CL22">
        <f t="shared" si="46"/>
        <v>0.16075545187396281</v>
      </c>
      <c r="CM22">
        <v>6</v>
      </c>
      <c r="CN22">
        <v>0.5</v>
      </c>
      <c r="CO22" t="s">
        <v>411</v>
      </c>
      <c r="CP22">
        <v>2</v>
      </c>
      <c r="CQ22">
        <v>1659549244.5</v>
      </c>
      <c r="CR22">
        <v>22.479299999999999</v>
      </c>
      <c r="CS22">
        <v>30.023399999999999</v>
      </c>
      <c r="CT22">
        <v>30.232700000000001</v>
      </c>
      <c r="CU22">
        <v>18.343</v>
      </c>
      <c r="CV22">
        <v>23.668900000000001</v>
      </c>
      <c r="CW22">
        <v>29.7651</v>
      </c>
      <c r="CX22">
        <v>500.13400000000001</v>
      </c>
      <c r="CY22">
        <v>98.824200000000005</v>
      </c>
      <c r="CZ22">
        <v>0.10008300000000001</v>
      </c>
      <c r="DA22">
        <v>32.727699999999999</v>
      </c>
      <c r="DB22">
        <v>31.947600000000001</v>
      </c>
      <c r="DC22">
        <v>999.9</v>
      </c>
      <c r="DD22">
        <v>0</v>
      </c>
      <c r="DE22">
        <v>0</v>
      </c>
      <c r="DF22">
        <v>10006.200000000001</v>
      </c>
      <c r="DG22">
        <v>0</v>
      </c>
      <c r="DH22">
        <v>1971.72</v>
      </c>
      <c r="DI22">
        <v>-7.5441000000000003</v>
      </c>
      <c r="DJ22">
        <v>23.180099999999999</v>
      </c>
      <c r="DK22">
        <v>30.584399999999999</v>
      </c>
      <c r="DL22">
        <v>11.889699999999999</v>
      </c>
      <c r="DM22">
        <v>30.023399999999999</v>
      </c>
      <c r="DN22">
        <v>18.343</v>
      </c>
      <c r="DO22">
        <v>2.9877199999999999</v>
      </c>
      <c r="DP22">
        <v>1.81273</v>
      </c>
      <c r="DQ22">
        <v>23.959599999999998</v>
      </c>
      <c r="DR22">
        <v>15.897</v>
      </c>
      <c r="DS22">
        <v>1999.9</v>
      </c>
      <c r="DT22">
        <v>0.97999599999999998</v>
      </c>
      <c r="DU22">
        <v>2.0004500000000001E-2</v>
      </c>
      <c r="DV22">
        <v>0</v>
      </c>
      <c r="DW22">
        <v>798.26800000000003</v>
      </c>
      <c r="DX22">
        <v>5.0006899999999996</v>
      </c>
      <c r="DY22">
        <v>16652.099999999999</v>
      </c>
      <c r="DZ22">
        <v>16625.7</v>
      </c>
      <c r="EA22">
        <v>48.186999999999998</v>
      </c>
      <c r="EB22">
        <v>50.125</v>
      </c>
      <c r="EC22">
        <v>49.375</v>
      </c>
      <c r="ED22">
        <v>48.561999999999998</v>
      </c>
      <c r="EE22">
        <v>49.875</v>
      </c>
      <c r="EF22">
        <v>1954.99</v>
      </c>
      <c r="EG22">
        <v>39.909999999999997</v>
      </c>
      <c r="EH22">
        <v>0</v>
      </c>
      <c r="EI22">
        <v>137.5999999046326</v>
      </c>
      <c r="EJ22">
        <v>0</v>
      </c>
      <c r="EK22">
        <v>798.0222692307691</v>
      </c>
      <c r="EL22">
        <v>-2.0958290694652111</v>
      </c>
      <c r="EM22">
        <v>-34.977777755527399</v>
      </c>
      <c r="EN22">
        <v>16657.834615384611</v>
      </c>
      <c r="EO22">
        <v>15</v>
      </c>
      <c r="EP22">
        <v>1659549201.5</v>
      </c>
      <c r="EQ22" t="s">
        <v>442</v>
      </c>
      <c r="ER22">
        <v>1659549181.5</v>
      </c>
      <c r="ES22">
        <v>1659549201.5</v>
      </c>
      <c r="ET22">
        <v>42</v>
      </c>
      <c r="EU22">
        <v>-4.2000000000000003E-2</v>
      </c>
      <c r="EV22">
        <v>-1.0999999999999999E-2</v>
      </c>
      <c r="EW22">
        <v>-1.1850000000000001</v>
      </c>
      <c r="EX22">
        <v>0.29799999999999999</v>
      </c>
      <c r="EY22">
        <v>30</v>
      </c>
      <c r="EZ22">
        <v>18</v>
      </c>
      <c r="FA22">
        <v>0.17</v>
      </c>
      <c r="FB22">
        <v>0.01</v>
      </c>
      <c r="FC22">
        <v>6.0505612175586503</v>
      </c>
      <c r="FD22">
        <v>1.382698622764275E-2</v>
      </c>
      <c r="FE22">
        <v>4.9237480065280399E-2</v>
      </c>
      <c r="FF22">
        <v>1</v>
      </c>
      <c r="FG22">
        <v>0.60954810994318942</v>
      </c>
      <c r="FH22">
        <v>6.8242919567397461E-2</v>
      </c>
      <c r="FI22">
        <v>1.3389927904078971E-2</v>
      </c>
      <c r="FJ22">
        <v>1</v>
      </c>
      <c r="FK22">
        <v>2</v>
      </c>
      <c r="FL22">
        <v>2</v>
      </c>
      <c r="FM22" t="s">
        <v>413</v>
      </c>
      <c r="FN22">
        <v>2.8865699999999999</v>
      </c>
      <c r="FO22">
        <v>2.8599299999999999</v>
      </c>
      <c r="FP22">
        <v>6.3041E-3</v>
      </c>
      <c r="FQ22">
        <v>8.2232299999999998E-3</v>
      </c>
      <c r="FR22">
        <v>0.13244700000000001</v>
      </c>
      <c r="FS22">
        <v>9.7149700000000005E-2</v>
      </c>
      <c r="FT22">
        <v>29779.9</v>
      </c>
      <c r="FU22">
        <v>22851.599999999999</v>
      </c>
      <c r="FV22">
        <v>28934.7</v>
      </c>
      <c r="FW22">
        <v>21520.5</v>
      </c>
      <c r="FX22">
        <v>33543.9</v>
      </c>
      <c r="FY22">
        <v>26661</v>
      </c>
      <c r="FZ22">
        <v>40207.800000000003</v>
      </c>
      <c r="GA22">
        <v>30652.3</v>
      </c>
      <c r="GB22">
        <v>1.9567000000000001</v>
      </c>
      <c r="GC22">
        <v>1.7643</v>
      </c>
      <c r="GD22">
        <v>-2.8293599999999999E-2</v>
      </c>
      <c r="GE22">
        <v>0</v>
      </c>
      <c r="GF22">
        <v>32.406399999999998</v>
      </c>
      <c r="GG22">
        <v>999.9</v>
      </c>
      <c r="GH22">
        <v>49</v>
      </c>
      <c r="GI22">
        <v>40.6</v>
      </c>
      <c r="GJ22">
        <v>37.955199999999998</v>
      </c>
      <c r="GK22">
        <v>62.403700000000001</v>
      </c>
      <c r="GL22">
        <v>11.4824</v>
      </c>
      <c r="GM22">
        <v>1</v>
      </c>
      <c r="GN22">
        <v>0.92952199999999996</v>
      </c>
      <c r="GO22">
        <v>4.0785200000000001</v>
      </c>
      <c r="GP22">
        <v>20.285599999999999</v>
      </c>
      <c r="GQ22">
        <v>5.2340600000000004</v>
      </c>
      <c r="GR22">
        <v>11.992000000000001</v>
      </c>
      <c r="GS22">
        <v>4.97485</v>
      </c>
      <c r="GT22">
        <v>3.2849499999999998</v>
      </c>
      <c r="GU22">
        <v>9999</v>
      </c>
      <c r="GV22">
        <v>9999</v>
      </c>
      <c r="GW22">
        <v>9999</v>
      </c>
      <c r="GX22">
        <v>62.5</v>
      </c>
      <c r="GY22">
        <v>1.8609599999999999</v>
      </c>
      <c r="GZ22">
        <v>1.8626400000000001</v>
      </c>
      <c r="HA22">
        <v>1.86798</v>
      </c>
      <c r="HB22">
        <v>1.85883</v>
      </c>
      <c r="HC22">
        <v>1.85714</v>
      </c>
      <c r="HD22">
        <v>1.8608100000000001</v>
      </c>
      <c r="HE22">
        <v>1.86463</v>
      </c>
      <c r="HF22">
        <v>1.86673</v>
      </c>
      <c r="HG22">
        <v>0</v>
      </c>
      <c r="HH22">
        <v>0</v>
      </c>
      <c r="HI22">
        <v>0</v>
      </c>
      <c r="HJ22">
        <v>4.5</v>
      </c>
      <c r="HK22" t="s">
        <v>414</v>
      </c>
      <c r="HL22" t="s">
        <v>415</v>
      </c>
      <c r="HM22" t="s">
        <v>416</v>
      </c>
      <c r="HN22" t="s">
        <v>417</v>
      </c>
      <c r="HO22" t="s">
        <v>417</v>
      </c>
      <c r="HP22" t="s">
        <v>416</v>
      </c>
      <c r="HQ22">
        <v>0</v>
      </c>
      <c r="HR22">
        <v>100</v>
      </c>
      <c r="HS22">
        <v>100</v>
      </c>
      <c r="HT22">
        <v>-1.19</v>
      </c>
      <c r="HU22">
        <v>0.46760000000000002</v>
      </c>
      <c r="HV22">
        <v>-1.205448395657414</v>
      </c>
      <c r="HW22">
        <v>7.2017937835690661E-4</v>
      </c>
      <c r="HX22">
        <v>-2.1401732963678211E-6</v>
      </c>
      <c r="HY22">
        <v>9.6926120888077628E-10</v>
      </c>
      <c r="HZ22">
        <v>0.46753796637536132</v>
      </c>
      <c r="IA22">
        <v>0</v>
      </c>
      <c r="IB22">
        <v>0</v>
      </c>
      <c r="IC22">
        <v>0</v>
      </c>
      <c r="ID22">
        <v>10</v>
      </c>
      <c r="IE22">
        <v>1941</v>
      </c>
      <c r="IF22">
        <v>1</v>
      </c>
      <c r="IG22">
        <v>24</v>
      </c>
      <c r="IH22">
        <v>1.1000000000000001</v>
      </c>
      <c r="II22">
        <v>0.7</v>
      </c>
      <c r="IJ22">
        <v>0.21240200000000001</v>
      </c>
      <c r="IK22">
        <v>2.5720200000000002</v>
      </c>
      <c r="IL22">
        <v>1.3940399999999999</v>
      </c>
      <c r="IM22">
        <v>2.2802699999999998</v>
      </c>
      <c r="IN22">
        <v>1.5918000000000001</v>
      </c>
      <c r="IO22">
        <v>2.4682599999999999</v>
      </c>
      <c r="IP22">
        <v>44.029499999999999</v>
      </c>
      <c r="IQ22">
        <v>14.3247</v>
      </c>
      <c r="IR22">
        <v>18</v>
      </c>
      <c r="IS22">
        <v>529.85</v>
      </c>
      <c r="IT22">
        <v>435.04899999999998</v>
      </c>
      <c r="IU22">
        <v>26.030999999999999</v>
      </c>
      <c r="IV22">
        <v>38.646900000000002</v>
      </c>
      <c r="IW22">
        <v>29.999600000000001</v>
      </c>
      <c r="IX22">
        <v>38.621899999999997</v>
      </c>
      <c r="IY22">
        <v>38.592399999999998</v>
      </c>
      <c r="IZ22">
        <v>4.3425500000000001</v>
      </c>
      <c r="JA22">
        <v>53.455399999999997</v>
      </c>
      <c r="JB22">
        <v>0</v>
      </c>
      <c r="JC22">
        <v>26.070599999999999</v>
      </c>
      <c r="JD22">
        <v>30</v>
      </c>
      <c r="JE22">
        <v>18.345600000000001</v>
      </c>
      <c r="JF22">
        <v>97.979399999999998</v>
      </c>
      <c r="JG22">
        <v>98.380600000000001</v>
      </c>
    </row>
    <row r="23" spans="1:267" x14ac:dyDescent="0.3">
      <c r="A23">
        <v>7</v>
      </c>
      <c r="B23">
        <v>1659549360</v>
      </c>
      <c r="C23">
        <v>814.90000009536743</v>
      </c>
      <c r="D23" t="s">
        <v>443</v>
      </c>
      <c r="E23" t="s">
        <v>444</v>
      </c>
      <c r="F23" t="s">
        <v>403</v>
      </c>
      <c r="G23" t="s">
        <v>404</v>
      </c>
      <c r="H23" t="s">
        <v>405</v>
      </c>
      <c r="I23" t="s">
        <v>405</v>
      </c>
      <c r="J23" t="s">
        <v>406</v>
      </c>
      <c r="K23">
        <f t="shared" si="0"/>
        <v>19.710803383277636</v>
      </c>
      <c r="L23">
        <v>1659549360</v>
      </c>
      <c r="M23">
        <f t="shared" si="1"/>
        <v>9.9224305248274101E-3</v>
      </c>
      <c r="N23">
        <f t="shared" si="2"/>
        <v>9.9224305248274103</v>
      </c>
      <c r="O23">
        <f t="shared" si="3"/>
        <v>2.3370126438514105</v>
      </c>
      <c r="P23">
        <f t="shared" si="4"/>
        <v>7.1648100000000001</v>
      </c>
      <c r="Q23">
        <f t="shared" si="5"/>
        <v>0.20430052156810838</v>
      </c>
      <c r="R23">
        <f t="shared" si="6"/>
        <v>2.0211004855855006E-2</v>
      </c>
      <c r="S23">
        <f t="shared" si="7"/>
        <v>0.70879902111754201</v>
      </c>
      <c r="T23">
        <f t="shared" si="8"/>
        <v>0.59856389830939316</v>
      </c>
      <c r="U23">
        <f t="shared" si="9"/>
        <v>2.912400761801313</v>
      </c>
      <c r="V23">
        <f t="shared" si="10"/>
        <v>0.53768528256633097</v>
      </c>
      <c r="W23">
        <f t="shared" si="11"/>
        <v>0.34100555351533857</v>
      </c>
      <c r="X23">
        <f t="shared" si="12"/>
        <v>321.50601175693419</v>
      </c>
      <c r="Y23">
        <f t="shared" si="13"/>
        <v>32.09172870726146</v>
      </c>
      <c r="Z23">
        <f t="shared" si="14"/>
        <v>31.976500000000001</v>
      </c>
      <c r="AA23">
        <f t="shared" si="15"/>
        <v>4.768735501695283</v>
      </c>
      <c r="AB23">
        <f t="shared" si="16"/>
        <v>60.429352643896351</v>
      </c>
      <c r="AC23">
        <f t="shared" si="17"/>
        <v>3.0149439730268401</v>
      </c>
      <c r="AD23">
        <f t="shared" si="18"/>
        <v>4.9892044860940006</v>
      </c>
      <c r="AE23">
        <f t="shared" si="19"/>
        <v>1.7537915286684429</v>
      </c>
      <c r="AF23">
        <f t="shared" si="20"/>
        <v>-437.57918614488881</v>
      </c>
      <c r="AG23">
        <f t="shared" si="21"/>
        <v>125.72058924109493</v>
      </c>
      <c r="AH23">
        <f t="shared" si="22"/>
        <v>9.8259728332275724</v>
      </c>
      <c r="AI23">
        <f t="shared" si="23"/>
        <v>19.473387686367886</v>
      </c>
      <c r="AJ23">
        <v>0</v>
      </c>
      <c r="AK23">
        <v>0</v>
      </c>
      <c r="AL23">
        <f t="shared" si="24"/>
        <v>1</v>
      </c>
      <c r="AM23">
        <f t="shared" si="25"/>
        <v>0</v>
      </c>
      <c r="AN23">
        <f t="shared" si="26"/>
        <v>51368.445519637156</v>
      </c>
      <c r="AO23" t="s">
        <v>407</v>
      </c>
      <c r="AP23">
        <v>10366.9</v>
      </c>
      <c r="AQ23">
        <v>993.59653846153856</v>
      </c>
      <c r="AR23">
        <v>3431.87</v>
      </c>
      <c r="AS23">
        <f t="shared" si="27"/>
        <v>0.71047955241266758</v>
      </c>
      <c r="AT23">
        <v>-3.9894345373445681</v>
      </c>
      <c r="AU23" t="s">
        <v>445</v>
      </c>
      <c r="AV23">
        <v>10299.4</v>
      </c>
      <c r="AW23">
        <v>801.40287999999998</v>
      </c>
      <c r="AX23">
        <v>854.18600000000004</v>
      </c>
      <c r="AY23">
        <f t="shared" si="28"/>
        <v>6.1793473552598677E-2</v>
      </c>
      <c r="AZ23">
        <v>0.5</v>
      </c>
      <c r="BA23">
        <f t="shared" si="29"/>
        <v>1681.1721055735411</v>
      </c>
      <c r="BB23">
        <f t="shared" si="30"/>
        <v>2.3370126438514105</v>
      </c>
      <c r="BC23">
        <f t="shared" si="31"/>
        <v>51.94273202156262</v>
      </c>
      <c r="BD23">
        <f t="shared" si="32"/>
        <v>3.7631169112442991E-3</v>
      </c>
      <c r="BE23">
        <f t="shared" si="33"/>
        <v>3.0177080869974451</v>
      </c>
      <c r="BF23">
        <f t="shared" si="34"/>
        <v>530.28915940438537</v>
      </c>
      <c r="BG23" t="s">
        <v>446</v>
      </c>
      <c r="BH23">
        <v>611.05999999999995</v>
      </c>
      <c r="BI23">
        <f t="shared" si="35"/>
        <v>611.05999999999995</v>
      </c>
      <c r="BJ23">
        <f t="shared" si="36"/>
        <v>0.28462887474156695</v>
      </c>
      <c r="BK23">
        <f t="shared" si="37"/>
        <v>0.21710191423377193</v>
      </c>
      <c r="BL23">
        <f t="shared" si="38"/>
        <v>0.91380986312442158</v>
      </c>
      <c r="BM23">
        <f t="shared" si="39"/>
        <v>-0.37861642729801376</v>
      </c>
      <c r="BN23">
        <f t="shared" si="40"/>
        <v>1.0571759241367353</v>
      </c>
      <c r="BO23">
        <f t="shared" si="41"/>
        <v>0.16553758293417747</v>
      </c>
      <c r="BP23">
        <f t="shared" si="42"/>
        <v>0.83446241706582258</v>
      </c>
      <c r="BQ23">
        <v>6519</v>
      </c>
      <c r="BR23">
        <v>300</v>
      </c>
      <c r="BS23">
        <v>300</v>
      </c>
      <c r="BT23">
        <v>300</v>
      </c>
      <c r="BU23">
        <v>10299.4</v>
      </c>
      <c r="BV23">
        <v>838.32</v>
      </c>
      <c r="BW23">
        <v>-1.0968200000000001E-2</v>
      </c>
      <c r="BX23">
        <v>-1</v>
      </c>
      <c r="BY23" t="s">
        <v>410</v>
      </c>
      <c r="BZ23" t="s">
        <v>410</v>
      </c>
      <c r="CA23" t="s">
        <v>410</v>
      </c>
      <c r="CB23" t="s">
        <v>410</v>
      </c>
      <c r="CC23" t="s">
        <v>410</v>
      </c>
      <c r="CD23" t="s">
        <v>410</v>
      </c>
      <c r="CE23" t="s">
        <v>410</v>
      </c>
      <c r="CF23" t="s">
        <v>410</v>
      </c>
      <c r="CG23" t="s">
        <v>410</v>
      </c>
      <c r="CH23" t="s">
        <v>410</v>
      </c>
      <c r="CI23">
        <f t="shared" si="43"/>
        <v>1999.97</v>
      </c>
      <c r="CJ23">
        <f t="shared" si="44"/>
        <v>1681.1721055735411</v>
      </c>
      <c r="CK23">
        <f t="shared" si="45"/>
        <v>0.84059866176669706</v>
      </c>
      <c r="CL23">
        <f t="shared" si="46"/>
        <v>0.16075541720972525</v>
      </c>
      <c r="CM23">
        <v>6</v>
      </c>
      <c r="CN23">
        <v>0.5</v>
      </c>
      <c r="CO23" t="s">
        <v>411</v>
      </c>
      <c r="CP23">
        <v>2</v>
      </c>
      <c r="CQ23">
        <v>1659549360</v>
      </c>
      <c r="CR23">
        <v>7.1648100000000001</v>
      </c>
      <c r="CS23">
        <v>10.053599999999999</v>
      </c>
      <c r="CT23">
        <v>30.476199999999999</v>
      </c>
      <c r="CU23">
        <v>18.9359</v>
      </c>
      <c r="CV23">
        <v>8.4070300000000007</v>
      </c>
      <c r="CW23">
        <v>30.012599999999999</v>
      </c>
      <c r="CX23">
        <v>500.16199999999998</v>
      </c>
      <c r="CY23">
        <v>98.828000000000003</v>
      </c>
      <c r="CZ23">
        <v>9.9818199999999996E-2</v>
      </c>
      <c r="DA23">
        <v>32.777200000000001</v>
      </c>
      <c r="DB23">
        <v>31.976500000000001</v>
      </c>
      <c r="DC23">
        <v>999.9</v>
      </c>
      <c r="DD23">
        <v>0</v>
      </c>
      <c r="DE23">
        <v>0</v>
      </c>
      <c r="DF23">
        <v>10020</v>
      </c>
      <c r="DG23">
        <v>0</v>
      </c>
      <c r="DH23">
        <v>1885.31</v>
      </c>
      <c r="DI23">
        <v>-2.88883</v>
      </c>
      <c r="DJ23">
        <v>7.3900300000000003</v>
      </c>
      <c r="DK23">
        <v>10.2477</v>
      </c>
      <c r="DL23">
        <v>11.5403</v>
      </c>
      <c r="DM23">
        <v>10.053599999999999</v>
      </c>
      <c r="DN23">
        <v>18.9359</v>
      </c>
      <c r="DO23">
        <v>3.0118999999999998</v>
      </c>
      <c r="DP23">
        <v>1.8713900000000001</v>
      </c>
      <c r="DQ23">
        <v>24.093900000000001</v>
      </c>
      <c r="DR23">
        <v>16.3962</v>
      </c>
      <c r="DS23">
        <v>1999.97</v>
      </c>
      <c r="DT23">
        <v>0.97999199999999997</v>
      </c>
      <c r="DU23">
        <v>2.00077E-2</v>
      </c>
      <c r="DV23">
        <v>0</v>
      </c>
      <c r="DW23">
        <v>801.00099999999998</v>
      </c>
      <c r="DX23">
        <v>5.0006899999999996</v>
      </c>
      <c r="DY23">
        <v>16691.900000000001</v>
      </c>
      <c r="DZ23">
        <v>16626.3</v>
      </c>
      <c r="EA23">
        <v>48.125</v>
      </c>
      <c r="EB23">
        <v>50</v>
      </c>
      <c r="EC23">
        <v>49.311999999999998</v>
      </c>
      <c r="ED23">
        <v>48.311999999999998</v>
      </c>
      <c r="EE23">
        <v>49.811999999999998</v>
      </c>
      <c r="EF23">
        <v>1955.05</v>
      </c>
      <c r="EG23">
        <v>39.909999999999997</v>
      </c>
      <c r="EH23">
        <v>0</v>
      </c>
      <c r="EI23">
        <v>115.3999998569489</v>
      </c>
      <c r="EJ23">
        <v>0</v>
      </c>
      <c r="EK23">
        <v>801.40287999999998</v>
      </c>
      <c r="EL23">
        <v>-3.426769250216859</v>
      </c>
      <c r="EM23">
        <v>7.8307692901774386</v>
      </c>
      <c r="EN23">
        <v>16691.691999999999</v>
      </c>
      <c r="EO23">
        <v>15</v>
      </c>
      <c r="EP23">
        <v>1659549318</v>
      </c>
      <c r="EQ23" t="s">
        <v>447</v>
      </c>
      <c r="ER23">
        <v>1659549304.5</v>
      </c>
      <c r="ES23">
        <v>1659549318</v>
      </c>
      <c r="ET23">
        <v>43</v>
      </c>
      <c r="EU23">
        <v>-4.2999999999999997E-2</v>
      </c>
      <c r="EV23">
        <v>-4.0000000000000001E-3</v>
      </c>
      <c r="EW23">
        <v>-1.24</v>
      </c>
      <c r="EX23">
        <v>0.29799999999999999</v>
      </c>
      <c r="EY23">
        <v>10</v>
      </c>
      <c r="EZ23">
        <v>19</v>
      </c>
      <c r="FA23">
        <v>0.5</v>
      </c>
      <c r="FB23">
        <v>0.01</v>
      </c>
      <c r="FC23">
        <v>2.3289789003438042</v>
      </c>
      <c r="FD23">
        <v>-0.12980033831680071</v>
      </c>
      <c r="FE23">
        <v>5.0274486222215337E-2</v>
      </c>
      <c r="FF23">
        <v>1</v>
      </c>
      <c r="FG23">
        <v>0.58969028310625771</v>
      </c>
      <c r="FH23">
        <v>9.3393036284724507E-2</v>
      </c>
      <c r="FI23">
        <v>1.7157186572198779E-2</v>
      </c>
      <c r="FJ23">
        <v>1</v>
      </c>
      <c r="FK23">
        <v>2</v>
      </c>
      <c r="FL23">
        <v>2</v>
      </c>
      <c r="FM23" t="s">
        <v>413</v>
      </c>
      <c r="FN23">
        <v>2.88673</v>
      </c>
      <c r="FO23">
        <v>2.8597899999999998</v>
      </c>
      <c r="FP23">
        <v>2.2359699999999999E-3</v>
      </c>
      <c r="FQ23">
        <v>2.7493299999999999E-3</v>
      </c>
      <c r="FR23">
        <v>0.133216</v>
      </c>
      <c r="FS23">
        <v>9.9363499999999993E-2</v>
      </c>
      <c r="FT23">
        <v>29905.4</v>
      </c>
      <c r="FU23">
        <v>22981.3</v>
      </c>
      <c r="FV23">
        <v>28937.9</v>
      </c>
      <c r="FW23">
        <v>21523.9</v>
      </c>
      <c r="FX23">
        <v>33517.300000000003</v>
      </c>
      <c r="FY23">
        <v>26599</v>
      </c>
      <c r="FZ23">
        <v>40212.1</v>
      </c>
      <c r="GA23">
        <v>30656.6</v>
      </c>
      <c r="GB23">
        <v>1.9573199999999999</v>
      </c>
      <c r="GC23">
        <v>1.7663500000000001</v>
      </c>
      <c r="GD23">
        <v>-2.9101999999999999E-2</v>
      </c>
      <c r="GE23">
        <v>0</v>
      </c>
      <c r="GF23">
        <v>32.448399999999999</v>
      </c>
      <c r="GG23">
        <v>999.9</v>
      </c>
      <c r="GH23">
        <v>48.9</v>
      </c>
      <c r="GI23">
        <v>40.6</v>
      </c>
      <c r="GJ23">
        <v>37.875700000000002</v>
      </c>
      <c r="GK23">
        <v>62.533700000000003</v>
      </c>
      <c r="GL23">
        <v>11.5345</v>
      </c>
      <c r="GM23">
        <v>1</v>
      </c>
      <c r="GN23">
        <v>0.92420000000000002</v>
      </c>
      <c r="GO23">
        <v>3.6769099999999999</v>
      </c>
      <c r="GP23">
        <v>20.2942</v>
      </c>
      <c r="GQ23">
        <v>5.2336099999999997</v>
      </c>
      <c r="GR23">
        <v>11.992000000000001</v>
      </c>
      <c r="GS23">
        <v>4.9750500000000004</v>
      </c>
      <c r="GT23">
        <v>3.2848799999999998</v>
      </c>
      <c r="GU23">
        <v>9999</v>
      </c>
      <c r="GV23">
        <v>9999</v>
      </c>
      <c r="GW23">
        <v>9999</v>
      </c>
      <c r="GX23">
        <v>62.5</v>
      </c>
      <c r="GY23">
        <v>1.8609800000000001</v>
      </c>
      <c r="GZ23">
        <v>1.8626400000000001</v>
      </c>
      <c r="HA23">
        <v>1.86798</v>
      </c>
      <c r="HB23">
        <v>1.85883</v>
      </c>
      <c r="HC23">
        <v>1.8571500000000001</v>
      </c>
      <c r="HD23">
        <v>1.8608199999999999</v>
      </c>
      <c r="HE23">
        <v>1.8646499999999999</v>
      </c>
      <c r="HF23">
        <v>1.86673</v>
      </c>
      <c r="HG23">
        <v>0</v>
      </c>
      <c r="HH23">
        <v>0</v>
      </c>
      <c r="HI23">
        <v>0</v>
      </c>
      <c r="HJ23">
        <v>4.5</v>
      </c>
      <c r="HK23" t="s">
        <v>414</v>
      </c>
      <c r="HL23" t="s">
        <v>415</v>
      </c>
      <c r="HM23" t="s">
        <v>416</v>
      </c>
      <c r="HN23" t="s">
        <v>417</v>
      </c>
      <c r="HO23" t="s">
        <v>417</v>
      </c>
      <c r="HP23" t="s">
        <v>416</v>
      </c>
      <c r="HQ23">
        <v>0</v>
      </c>
      <c r="HR23">
        <v>100</v>
      </c>
      <c r="HS23">
        <v>100</v>
      </c>
      <c r="HT23">
        <v>-1.242</v>
      </c>
      <c r="HU23">
        <v>0.46360000000000001</v>
      </c>
      <c r="HV23">
        <v>-1.248122701407925</v>
      </c>
      <c r="HW23">
        <v>7.2017937835690661E-4</v>
      </c>
      <c r="HX23">
        <v>-2.1401732963678211E-6</v>
      </c>
      <c r="HY23">
        <v>9.6926120888077628E-10</v>
      </c>
      <c r="HZ23">
        <v>0.46361810976886758</v>
      </c>
      <c r="IA23">
        <v>0</v>
      </c>
      <c r="IB23">
        <v>0</v>
      </c>
      <c r="IC23">
        <v>0</v>
      </c>
      <c r="ID23">
        <v>10</v>
      </c>
      <c r="IE23">
        <v>1941</v>
      </c>
      <c r="IF23">
        <v>1</v>
      </c>
      <c r="IG23">
        <v>24</v>
      </c>
      <c r="IH23">
        <v>0.9</v>
      </c>
      <c r="II23">
        <v>0.7</v>
      </c>
      <c r="IJ23">
        <v>0.168457</v>
      </c>
      <c r="IK23">
        <v>2.5878899999999998</v>
      </c>
      <c r="IL23">
        <v>1.3940399999999999</v>
      </c>
      <c r="IM23">
        <v>2.2802699999999998</v>
      </c>
      <c r="IN23">
        <v>1.5918000000000001</v>
      </c>
      <c r="IO23">
        <v>2.48169</v>
      </c>
      <c r="IP23">
        <v>44.029499999999999</v>
      </c>
      <c r="IQ23">
        <v>14.298400000000001</v>
      </c>
      <c r="IR23">
        <v>18</v>
      </c>
      <c r="IS23">
        <v>529.96900000000005</v>
      </c>
      <c r="IT23">
        <v>436.20600000000002</v>
      </c>
      <c r="IU23">
        <v>25.9086</v>
      </c>
      <c r="IV23">
        <v>38.566400000000002</v>
      </c>
      <c r="IW23">
        <v>29.998200000000001</v>
      </c>
      <c r="IX23">
        <v>38.581000000000003</v>
      </c>
      <c r="IY23">
        <v>38.559100000000001</v>
      </c>
      <c r="IZ23">
        <v>3.44977</v>
      </c>
      <c r="JA23">
        <v>51.946599999999997</v>
      </c>
      <c r="JB23">
        <v>0</v>
      </c>
      <c r="JC23">
        <v>26.112200000000001</v>
      </c>
      <c r="JD23">
        <v>10</v>
      </c>
      <c r="JE23">
        <v>18.883600000000001</v>
      </c>
      <c r="JF23">
        <v>97.990200000000002</v>
      </c>
      <c r="JG23">
        <v>98.395099999999999</v>
      </c>
    </row>
    <row r="24" spans="1:267" x14ac:dyDescent="0.3">
      <c r="A24">
        <v>8</v>
      </c>
      <c r="B24">
        <v>1659549549.5</v>
      </c>
      <c r="C24">
        <v>1004.400000095367</v>
      </c>
      <c r="D24" t="s">
        <v>448</v>
      </c>
      <c r="E24" t="s">
        <v>449</v>
      </c>
      <c r="F24" t="s">
        <v>403</v>
      </c>
      <c r="G24" t="s">
        <v>404</v>
      </c>
      <c r="H24" t="s">
        <v>405</v>
      </c>
      <c r="I24" t="s">
        <v>405</v>
      </c>
      <c r="J24" t="s">
        <v>406</v>
      </c>
      <c r="K24">
        <f t="shared" si="0"/>
        <v>8.8638234414330661</v>
      </c>
      <c r="L24">
        <v>1659549549.5</v>
      </c>
      <c r="M24">
        <f t="shared" si="1"/>
        <v>8.3498889338696099E-3</v>
      </c>
      <c r="N24">
        <f t="shared" si="2"/>
        <v>8.3498889338696092</v>
      </c>
      <c r="O24">
        <f t="shared" si="3"/>
        <v>50.114425686538986</v>
      </c>
      <c r="P24">
        <f t="shared" si="4"/>
        <v>336.315</v>
      </c>
      <c r="Q24">
        <f t="shared" si="5"/>
        <v>146.75562543489221</v>
      </c>
      <c r="R24">
        <f t="shared" si="6"/>
        <v>14.519466714975776</v>
      </c>
      <c r="S24">
        <f t="shared" si="7"/>
        <v>33.273780366350998</v>
      </c>
      <c r="T24">
        <f t="shared" si="8"/>
        <v>0.47392657755366446</v>
      </c>
      <c r="U24">
        <f t="shared" si="9"/>
        <v>2.9086196789767613</v>
      </c>
      <c r="V24">
        <f t="shared" si="10"/>
        <v>0.43483084499721802</v>
      </c>
      <c r="W24">
        <f t="shared" si="11"/>
        <v>0.27501261196360222</v>
      </c>
      <c r="X24">
        <f t="shared" si="12"/>
        <v>321.52036420280194</v>
      </c>
      <c r="Y24">
        <f t="shared" si="13"/>
        <v>32.475917756504302</v>
      </c>
      <c r="Z24">
        <f t="shared" si="14"/>
        <v>32.051499999999997</v>
      </c>
      <c r="AA24">
        <f t="shared" si="15"/>
        <v>4.7890199316887676</v>
      </c>
      <c r="AB24">
        <f t="shared" si="16"/>
        <v>59.484604280445438</v>
      </c>
      <c r="AC24">
        <f t="shared" si="17"/>
        <v>2.9636187387359194</v>
      </c>
      <c r="AD24">
        <f t="shared" si="18"/>
        <v>4.9821609718771533</v>
      </c>
      <c r="AE24">
        <f t="shared" si="19"/>
        <v>1.8254011929528482</v>
      </c>
      <c r="AF24">
        <f t="shared" si="20"/>
        <v>-368.23010198364977</v>
      </c>
      <c r="AG24">
        <f t="shared" si="21"/>
        <v>109.86073859557663</v>
      </c>
      <c r="AH24">
        <f t="shared" si="22"/>
        <v>8.5996768634011094</v>
      </c>
      <c r="AI24">
        <f t="shared" si="23"/>
        <v>71.750677678129904</v>
      </c>
      <c r="AJ24">
        <v>0</v>
      </c>
      <c r="AK24">
        <v>0</v>
      </c>
      <c r="AL24">
        <f t="shared" si="24"/>
        <v>1</v>
      </c>
      <c r="AM24">
        <f t="shared" si="25"/>
        <v>0</v>
      </c>
      <c r="AN24">
        <f t="shared" si="26"/>
        <v>51266.395944060612</v>
      </c>
      <c r="AO24" t="s">
        <v>407</v>
      </c>
      <c r="AP24">
        <v>10366.9</v>
      </c>
      <c r="AQ24">
        <v>993.59653846153856</v>
      </c>
      <c r="AR24">
        <v>3431.87</v>
      </c>
      <c r="AS24">
        <f t="shared" si="27"/>
        <v>0.71047955241266758</v>
      </c>
      <c r="AT24">
        <v>-3.9894345373445681</v>
      </c>
      <c r="AU24" t="s">
        <v>450</v>
      </c>
      <c r="AV24">
        <v>10299.4</v>
      </c>
      <c r="AW24">
        <v>756.35546153846144</v>
      </c>
      <c r="AX24">
        <v>1080.69</v>
      </c>
      <c r="AY24">
        <f t="shared" si="28"/>
        <v>0.30011801576912767</v>
      </c>
      <c r="AZ24">
        <v>0.5</v>
      </c>
      <c r="BA24">
        <f t="shared" si="29"/>
        <v>1681.2476995869438</v>
      </c>
      <c r="BB24">
        <f t="shared" si="30"/>
        <v>50.114425686538986</v>
      </c>
      <c r="BC24">
        <f t="shared" si="31"/>
        <v>252.28636180822201</v>
      </c>
      <c r="BD24">
        <f t="shared" si="32"/>
        <v>3.2180778737824316E-2</v>
      </c>
      <c r="BE24">
        <f t="shared" si="33"/>
        <v>2.1756285336220373</v>
      </c>
      <c r="BF24">
        <f t="shared" si="34"/>
        <v>609.60996170267333</v>
      </c>
      <c r="BG24" t="s">
        <v>451</v>
      </c>
      <c r="BH24">
        <v>564.77</v>
      </c>
      <c r="BI24">
        <f t="shared" si="35"/>
        <v>564.77</v>
      </c>
      <c r="BJ24">
        <f t="shared" si="36"/>
        <v>0.47739869897935583</v>
      </c>
      <c r="BK24">
        <f t="shared" si="37"/>
        <v>0.62865277264215103</v>
      </c>
      <c r="BL24">
        <f t="shared" si="38"/>
        <v>0.82005510794879843</v>
      </c>
      <c r="BM24">
        <f t="shared" si="39"/>
        <v>3.7239826358068071</v>
      </c>
      <c r="BN24">
        <f t="shared" si="40"/>
        <v>0.96428068347858364</v>
      </c>
      <c r="BO24">
        <f t="shared" si="41"/>
        <v>0.4694145074102215</v>
      </c>
      <c r="BP24">
        <f t="shared" si="42"/>
        <v>0.5305854925897785</v>
      </c>
      <c r="BQ24">
        <v>6521</v>
      </c>
      <c r="BR24">
        <v>300</v>
      </c>
      <c r="BS24">
        <v>300</v>
      </c>
      <c r="BT24">
        <v>300</v>
      </c>
      <c r="BU24">
        <v>10299.4</v>
      </c>
      <c r="BV24">
        <v>977.08</v>
      </c>
      <c r="BW24">
        <v>-1.09698E-2</v>
      </c>
      <c r="BX24">
        <v>-17.46</v>
      </c>
      <c r="BY24" t="s">
        <v>410</v>
      </c>
      <c r="BZ24" t="s">
        <v>410</v>
      </c>
      <c r="CA24" t="s">
        <v>410</v>
      </c>
      <c r="CB24" t="s">
        <v>410</v>
      </c>
      <c r="CC24" t="s">
        <v>410</v>
      </c>
      <c r="CD24" t="s">
        <v>410</v>
      </c>
      <c r="CE24" t="s">
        <v>410</v>
      </c>
      <c r="CF24" t="s">
        <v>410</v>
      </c>
      <c r="CG24" t="s">
        <v>410</v>
      </c>
      <c r="CH24" t="s">
        <v>410</v>
      </c>
      <c r="CI24">
        <f t="shared" si="43"/>
        <v>2000.06</v>
      </c>
      <c r="CJ24">
        <f t="shared" si="44"/>
        <v>1681.2476995869438</v>
      </c>
      <c r="CK24">
        <f t="shared" si="45"/>
        <v>0.84059863183451689</v>
      </c>
      <c r="CL24">
        <f t="shared" si="46"/>
        <v>0.16075535944061775</v>
      </c>
      <c r="CM24">
        <v>6</v>
      </c>
      <c r="CN24">
        <v>0.5</v>
      </c>
      <c r="CO24" t="s">
        <v>411</v>
      </c>
      <c r="CP24">
        <v>2</v>
      </c>
      <c r="CQ24">
        <v>1659549549.5</v>
      </c>
      <c r="CR24">
        <v>336.315</v>
      </c>
      <c r="CS24">
        <v>399.80500000000001</v>
      </c>
      <c r="CT24">
        <v>29.954799999999999</v>
      </c>
      <c r="CU24">
        <v>20.2377</v>
      </c>
      <c r="CV24">
        <v>337.34300000000002</v>
      </c>
      <c r="CW24">
        <v>29.483799999999999</v>
      </c>
      <c r="CX24">
        <v>500.13499999999999</v>
      </c>
      <c r="CY24">
        <v>98.836399999999998</v>
      </c>
      <c r="CZ24">
        <v>9.99554E-2</v>
      </c>
      <c r="DA24">
        <v>32.752099999999999</v>
      </c>
      <c r="DB24">
        <v>32.051499999999997</v>
      </c>
      <c r="DC24">
        <v>999.9</v>
      </c>
      <c r="DD24">
        <v>0</v>
      </c>
      <c r="DE24">
        <v>0</v>
      </c>
      <c r="DF24">
        <v>9997.5</v>
      </c>
      <c r="DG24">
        <v>0</v>
      </c>
      <c r="DH24">
        <v>1939</v>
      </c>
      <c r="DI24">
        <v>-63.490600000000001</v>
      </c>
      <c r="DJ24">
        <v>346.7</v>
      </c>
      <c r="DK24">
        <v>408.06299999999999</v>
      </c>
      <c r="DL24">
        <v>9.7171000000000003</v>
      </c>
      <c r="DM24">
        <v>399.80500000000001</v>
      </c>
      <c r="DN24">
        <v>20.2377</v>
      </c>
      <c r="DO24">
        <v>2.96062</v>
      </c>
      <c r="DP24">
        <v>2.0002200000000001</v>
      </c>
      <c r="DQ24">
        <v>23.8081</v>
      </c>
      <c r="DR24">
        <v>17.446100000000001</v>
      </c>
      <c r="DS24">
        <v>2000.06</v>
      </c>
      <c r="DT24">
        <v>0.97999599999999998</v>
      </c>
      <c r="DU24">
        <v>2.0004500000000001E-2</v>
      </c>
      <c r="DV24">
        <v>0</v>
      </c>
      <c r="DW24">
        <v>754.87199999999996</v>
      </c>
      <c r="DX24">
        <v>5.0006899999999996</v>
      </c>
      <c r="DY24">
        <v>15815</v>
      </c>
      <c r="DZ24">
        <v>16627.099999999999</v>
      </c>
      <c r="EA24">
        <v>48.25</v>
      </c>
      <c r="EB24">
        <v>50.125</v>
      </c>
      <c r="EC24">
        <v>49.375</v>
      </c>
      <c r="ED24">
        <v>48.75</v>
      </c>
      <c r="EE24">
        <v>49.936999999999998</v>
      </c>
      <c r="EF24">
        <v>1955.15</v>
      </c>
      <c r="EG24">
        <v>39.909999999999997</v>
      </c>
      <c r="EH24">
        <v>0</v>
      </c>
      <c r="EI24">
        <v>188.79999995231631</v>
      </c>
      <c r="EJ24">
        <v>0</v>
      </c>
      <c r="EK24">
        <v>756.35546153846144</v>
      </c>
      <c r="EL24">
        <v>-13.23022223818065</v>
      </c>
      <c r="EM24">
        <v>-284.70427365873491</v>
      </c>
      <c r="EN24">
        <v>15848.34615384616</v>
      </c>
      <c r="EO24">
        <v>15</v>
      </c>
      <c r="EP24">
        <v>1659549444.5</v>
      </c>
      <c r="EQ24" t="s">
        <v>452</v>
      </c>
      <c r="ER24">
        <v>1659549438.5</v>
      </c>
      <c r="ES24">
        <v>1659549444.5</v>
      </c>
      <c r="ET24">
        <v>44</v>
      </c>
      <c r="EU24">
        <v>0.183</v>
      </c>
      <c r="EV24">
        <v>7.0000000000000001E-3</v>
      </c>
      <c r="EW24">
        <v>-1.0580000000000001</v>
      </c>
      <c r="EX24">
        <v>0.30599999999999999</v>
      </c>
      <c r="EY24">
        <v>400</v>
      </c>
      <c r="EZ24">
        <v>19</v>
      </c>
      <c r="FA24">
        <v>0.03</v>
      </c>
      <c r="FB24">
        <v>0.01</v>
      </c>
      <c r="FC24">
        <v>49.92907421034203</v>
      </c>
      <c r="FD24">
        <v>1.044987096728544</v>
      </c>
      <c r="FE24">
        <v>0.16257652733423519</v>
      </c>
      <c r="FF24">
        <v>0</v>
      </c>
      <c r="FG24">
        <v>0.50139908879488082</v>
      </c>
      <c r="FH24">
        <v>-9.9249135157378168E-2</v>
      </c>
      <c r="FI24">
        <v>1.4346482112674039E-2</v>
      </c>
      <c r="FJ24">
        <v>1</v>
      </c>
      <c r="FK24">
        <v>1</v>
      </c>
      <c r="FL24">
        <v>2</v>
      </c>
      <c r="FM24" t="s">
        <v>453</v>
      </c>
      <c r="FN24">
        <v>2.88673</v>
      </c>
      <c r="FO24">
        <v>2.8597299999999999</v>
      </c>
      <c r="FP24">
        <v>7.9362299999999997E-2</v>
      </c>
      <c r="FQ24">
        <v>9.2973600000000003E-2</v>
      </c>
      <c r="FR24">
        <v>0.131637</v>
      </c>
      <c r="FS24">
        <v>0.104127</v>
      </c>
      <c r="FT24">
        <v>27600.7</v>
      </c>
      <c r="FU24">
        <v>20907.099999999999</v>
      </c>
      <c r="FV24">
        <v>28942.5</v>
      </c>
      <c r="FW24">
        <v>21527.200000000001</v>
      </c>
      <c r="FX24">
        <v>33585.599999999999</v>
      </c>
      <c r="FY24">
        <v>26464.5</v>
      </c>
      <c r="FZ24">
        <v>40218.800000000003</v>
      </c>
      <c r="GA24">
        <v>30660.9</v>
      </c>
      <c r="GB24">
        <v>1.9565999999999999</v>
      </c>
      <c r="GC24">
        <v>1.7706999999999999</v>
      </c>
      <c r="GD24">
        <v>-3.23839E-2</v>
      </c>
      <c r="GE24">
        <v>0</v>
      </c>
      <c r="GF24">
        <v>32.576500000000003</v>
      </c>
      <c r="GG24">
        <v>999.9</v>
      </c>
      <c r="GH24">
        <v>48.8</v>
      </c>
      <c r="GI24">
        <v>40.700000000000003</v>
      </c>
      <c r="GJ24">
        <v>37.9968</v>
      </c>
      <c r="GK24">
        <v>63.283799999999999</v>
      </c>
      <c r="GL24">
        <v>11.4864</v>
      </c>
      <c r="GM24">
        <v>1</v>
      </c>
      <c r="GN24">
        <v>0.92720999999999998</v>
      </c>
      <c r="GO24">
        <v>5.8002799999999999</v>
      </c>
      <c r="GP24">
        <v>20.236899999999999</v>
      </c>
      <c r="GQ24">
        <v>5.2348100000000004</v>
      </c>
      <c r="GR24">
        <v>11.992000000000001</v>
      </c>
      <c r="GS24">
        <v>4.9751000000000003</v>
      </c>
      <c r="GT24">
        <v>3.2850000000000001</v>
      </c>
      <c r="GU24">
        <v>9999</v>
      </c>
      <c r="GV24">
        <v>9999</v>
      </c>
      <c r="GW24">
        <v>9999</v>
      </c>
      <c r="GX24">
        <v>62.6</v>
      </c>
      <c r="GY24">
        <v>1.8609599999999999</v>
      </c>
      <c r="GZ24">
        <v>1.8626400000000001</v>
      </c>
      <c r="HA24">
        <v>1.8679300000000001</v>
      </c>
      <c r="HB24">
        <v>1.8587800000000001</v>
      </c>
      <c r="HC24">
        <v>1.8571</v>
      </c>
      <c r="HD24">
        <v>1.8608100000000001</v>
      </c>
      <c r="HE24">
        <v>1.8646199999999999</v>
      </c>
      <c r="HF24">
        <v>1.8666799999999999</v>
      </c>
      <c r="HG24">
        <v>0</v>
      </c>
      <c r="HH24">
        <v>0</v>
      </c>
      <c r="HI24">
        <v>0</v>
      </c>
      <c r="HJ24">
        <v>4.5</v>
      </c>
      <c r="HK24" t="s">
        <v>414</v>
      </c>
      <c r="HL24" t="s">
        <v>415</v>
      </c>
      <c r="HM24" t="s">
        <v>416</v>
      </c>
      <c r="HN24" t="s">
        <v>417</v>
      </c>
      <c r="HO24" t="s">
        <v>417</v>
      </c>
      <c r="HP24" t="s">
        <v>416</v>
      </c>
      <c r="HQ24">
        <v>0</v>
      </c>
      <c r="HR24">
        <v>100</v>
      </c>
      <c r="HS24">
        <v>100</v>
      </c>
      <c r="HT24">
        <v>-1.028</v>
      </c>
      <c r="HU24">
        <v>0.47099999999999997</v>
      </c>
      <c r="HV24">
        <v>-1.0647440688461389</v>
      </c>
      <c r="HW24">
        <v>7.2017937835690661E-4</v>
      </c>
      <c r="HX24">
        <v>-2.1401732963678211E-6</v>
      </c>
      <c r="HY24">
        <v>9.6926120888077628E-10</v>
      </c>
      <c r="HZ24">
        <v>0.47097310976886447</v>
      </c>
      <c r="IA24">
        <v>0</v>
      </c>
      <c r="IB24">
        <v>0</v>
      </c>
      <c r="IC24">
        <v>0</v>
      </c>
      <c r="ID24">
        <v>10</v>
      </c>
      <c r="IE24">
        <v>1941</v>
      </c>
      <c r="IF24">
        <v>1</v>
      </c>
      <c r="IG24">
        <v>24</v>
      </c>
      <c r="IH24">
        <v>1.9</v>
      </c>
      <c r="II24">
        <v>1.8</v>
      </c>
      <c r="IJ24">
        <v>1.0607899999999999</v>
      </c>
      <c r="IK24">
        <v>2.5317400000000001</v>
      </c>
      <c r="IL24">
        <v>1.3940399999999999</v>
      </c>
      <c r="IM24">
        <v>2.2802699999999998</v>
      </c>
      <c r="IN24">
        <v>1.5918000000000001</v>
      </c>
      <c r="IO24">
        <v>2.49146</v>
      </c>
      <c r="IP24">
        <v>44.001899999999999</v>
      </c>
      <c r="IQ24">
        <v>14.193300000000001</v>
      </c>
      <c r="IR24">
        <v>18</v>
      </c>
      <c r="IS24">
        <v>528.928</v>
      </c>
      <c r="IT24">
        <v>438.72199999999998</v>
      </c>
      <c r="IU24">
        <v>24.788599999999999</v>
      </c>
      <c r="IV24">
        <v>38.495100000000001</v>
      </c>
      <c r="IW24">
        <v>30.0002</v>
      </c>
      <c r="IX24">
        <v>38.510800000000003</v>
      </c>
      <c r="IY24">
        <v>38.496499999999997</v>
      </c>
      <c r="IZ24">
        <v>21.324000000000002</v>
      </c>
      <c r="JA24">
        <v>47.540999999999997</v>
      </c>
      <c r="JB24">
        <v>0</v>
      </c>
      <c r="JC24">
        <v>24.7499</v>
      </c>
      <c r="JD24">
        <v>400</v>
      </c>
      <c r="JE24">
        <v>20.463000000000001</v>
      </c>
      <c r="JF24">
        <v>98.006</v>
      </c>
      <c r="JG24">
        <v>98.409499999999994</v>
      </c>
    </row>
    <row r="25" spans="1:267" x14ac:dyDescent="0.3">
      <c r="A25">
        <v>9</v>
      </c>
      <c r="B25">
        <v>1659549734</v>
      </c>
      <c r="C25">
        <v>1188.900000095367</v>
      </c>
      <c r="D25" t="s">
        <v>454</v>
      </c>
      <c r="E25" t="s">
        <v>455</v>
      </c>
      <c r="F25" t="s">
        <v>403</v>
      </c>
      <c r="G25" t="s">
        <v>404</v>
      </c>
      <c r="H25" t="s">
        <v>405</v>
      </c>
      <c r="I25" t="s">
        <v>405</v>
      </c>
      <c r="J25" t="s">
        <v>406</v>
      </c>
      <c r="K25">
        <f t="shared" si="0"/>
        <v>10.13433624870795</v>
      </c>
      <c r="L25">
        <v>1659549734</v>
      </c>
      <c r="M25">
        <f t="shared" si="1"/>
        <v>7.9617789667721893E-3</v>
      </c>
      <c r="N25">
        <f t="shared" si="2"/>
        <v>7.9617789667721892</v>
      </c>
      <c r="O25">
        <f t="shared" si="3"/>
        <v>56.171126383699971</v>
      </c>
      <c r="P25">
        <f t="shared" si="4"/>
        <v>329.38200000000001</v>
      </c>
      <c r="Q25">
        <f t="shared" si="5"/>
        <v>104.69268046933968</v>
      </c>
      <c r="R25">
        <f t="shared" si="6"/>
        <v>10.358757594210948</v>
      </c>
      <c r="S25">
        <f t="shared" si="7"/>
        <v>32.590514242259999</v>
      </c>
      <c r="T25">
        <f t="shared" si="8"/>
        <v>0.44193021696182933</v>
      </c>
      <c r="U25">
        <f t="shared" si="9"/>
        <v>2.9088694813477094</v>
      </c>
      <c r="V25">
        <f t="shared" si="10"/>
        <v>0.40773399097706609</v>
      </c>
      <c r="W25">
        <f t="shared" si="11"/>
        <v>0.25768527776543393</v>
      </c>
      <c r="X25">
        <f t="shared" si="12"/>
        <v>321.50382520296182</v>
      </c>
      <c r="Y25">
        <f t="shared" si="13"/>
        <v>32.32820308316704</v>
      </c>
      <c r="Z25">
        <f t="shared" si="14"/>
        <v>32.005099999999999</v>
      </c>
      <c r="AA25">
        <f t="shared" si="15"/>
        <v>4.7764617906399653</v>
      </c>
      <c r="AB25">
        <f t="shared" si="16"/>
        <v>59.426758143852709</v>
      </c>
      <c r="AC25">
        <f t="shared" si="17"/>
        <v>2.9195236126809996</v>
      </c>
      <c r="AD25">
        <f t="shared" si="18"/>
        <v>4.9128098248499263</v>
      </c>
      <c r="AE25">
        <f t="shared" si="19"/>
        <v>1.8569381779589658</v>
      </c>
      <c r="AF25">
        <f t="shared" si="20"/>
        <v>-351.11445243465357</v>
      </c>
      <c r="AG25">
        <f t="shared" si="21"/>
        <v>78.129204390548367</v>
      </c>
      <c r="AH25">
        <f t="shared" si="22"/>
        <v>6.1064050419116462</v>
      </c>
      <c r="AI25">
        <f t="shared" si="23"/>
        <v>54.624982200768287</v>
      </c>
      <c r="AJ25">
        <v>0</v>
      </c>
      <c r="AK25">
        <v>0</v>
      </c>
      <c r="AL25">
        <f t="shared" si="24"/>
        <v>1</v>
      </c>
      <c r="AM25">
        <f t="shared" si="25"/>
        <v>0</v>
      </c>
      <c r="AN25">
        <f t="shared" si="26"/>
        <v>51315.352214597326</v>
      </c>
      <c r="AO25" t="s">
        <v>407</v>
      </c>
      <c r="AP25">
        <v>10366.9</v>
      </c>
      <c r="AQ25">
        <v>993.59653846153856</v>
      </c>
      <c r="AR25">
        <v>3431.87</v>
      </c>
      <c r="AS25">
        <f t="shared" si="27"/>
        <v>0.71047955241266758</v>
      </c>
      <c r="AT25">
        <v>-3.9894345373445681</v>
      </c>
      <c r="AU25" t="s">
        <v>456</v>
      </c>
      <c r="AV25">
        <v>10297.6</v>
      </c>
      <c r="AW25">
        <v>755.23761538461554</v>
      </c>
      <c r="AX25">
        <v>1126.29</v>
      </c>
      <c r="AY25">
        <f t="shared" si="28"/>
        <v>0.32944657647265307</v>
      </c>
      <c r="AZ25">
        <v>0.5</v>
      </c>
      <c r="BA25">
        <f t="shared" si="29"/>
        <v>1681.1633995870268</v>
      </c>
      <c r="BB25">
        <f t="shared" si="30"/>
        <v>56.171126383699971</v>
      </c>
      <c r="BC25">
        <f t="shared" si="31"/>
        <v>276.92676324253642</v>
      </c>
      <c r="BD25">
        <f t="shared" si="32"/>
        <v>3.5785076534394465E-2</v>
      </c>
      <c r="BE25">
        <f t="shared" si="33"/>
        <v>2.0470571522432057</v>
      </c>
      <c r="BF25">
        <f t="shared" si="34"/>
        <v>623.8578728133416</v>
      </c>
      <c r="BG25" t="s">
        <v>457</v>
      </c>
      <c r="BH25">
        <v>558.74</v>
      </c>
      <c r="BI25">
        <f t="shared" si="35"/>
        <v>558.74</v>
      </c>
      <c r="BJ25">
        <f t="shared" si="36"/>
        <v>0.50391107086096831</v>
      </c>
      <c r="BK25">
        <f t="shared" si="37"/>
        <v>0.65377919939280149</v>
      </c>
      <c r="BL25">
        <f t="shared" si="38"/>
        <v>0.80246281929463681</v>
      </c>
      <c r="BM25">
        <f t="shared" si="39"/>
        <v>2.7963124958333707</v>
      </c>
      <c r="BN25">
        <f t="shared" si="40"/>
        <v>0.94557892556697187</v>
      </c>
      <c r="BO25">
        <f t="shared" si="41"/>
        <v>0.48367902025470944</v>
      </c>
      <c r="BP25">
        <f t="shared" si="42"/>
        <v>0.51632097974529056</v>
      </c>
      <c r="BQ25">
        <v>6523</v>
      </c>
      <c r="BR25">
        <v>300</v>
      </c>
      <c r="BS25">
        <v>300</v>
      </c>
      <c r="BT25">
        <v>300</v>
      </c>
      <c r="BU25">
        <v>10297.6</v>
      </c>
      <c r="BV25">
        <v>1016.74</v>
      </c>
      <c r="BW25">
        <v>-1.09681E-2</v>
      </c>
      <c r="BX25">
        <v>-15.22</v>
      </c>
      <c r="BY25" t="s">
        <v>410</v>
      </c>
      <c r="BZ25" t="s">
        <v>410</v>
      </c>
      <c r="CA25" t="s">
        <v>410</v>
      </c>
      <c r="CB25" t="s">
        <v>410</v>
      </c>
      <c r="CC25" t="s">
        <v>410</v>
      </c>
      <c r="CD25" t="s">
        <v>410</v>
      </c>
      <c r="CE25" t="s">
        <v>410</v>
      </c>
      <c r="CF25" t="s">
        <v>410</v>
      </c>
      <c r="CG25" t="s">
        <v>410</v>
      </c>
      <c r="CH25" t="s">
        <v>410</v>
      </c>
      <c r="CI25">
        <f t="shared" si="43"/>
        <v>1999.96</v>
      </c>
      <c r="CJ25">
        <f t="shared" si="44"/>
        <v>1681.1633995870268</v>
      </c>
      <c r="CK25">
        <f t="shared" si="45"/>
        <v>0.84059851176374867</v>
      </c>
      <c r="CL25">
        <f t="shared" si="46"/>
        <v>0.16075512770403499</v>
      </c>
      <c r="CM25">
        <v>6</v>
      </c>
      <c r="CN25">
        <v>0.5</v>
      </c>
      <c r="CO25" t="s">
        <v>411</v>
      </c>
      <c r="CP25">
        <v>2</v>
      </c>
      <c r="CQ25">
        <v>1659549734</v>
      </c>
      <c r="CR25">
        <v>329.38200000000001</v>
      </c>
      <c r="CS25">
        <v>399.92500000000001</v>
      </c>
      <c r="CT25">
        <v>29.506699999999999</v>
      </c>
      <c r="CU25">
        <v>20.235700000000001</v>
      </c>
      <c r="CV25">
        <v>330.45100000000002</v>
      </c>
      <c r="CW25">
        <v>29.052800000000001</v>
      </c>
      <c r="CX25">
        <v>500.06599999999997</v>
      </c>
      <c r="CY25">
        <v>98.844399999999993</v>
      </c>
      <c r="CZ25">
        <v>0.10002999999999999</v>
      </c>
      <c r="DA25">
        <v>32.503300000000003</v>
      </c>
      <c r="DB25">
        <v>32.005099999999999</v>
      </c>
      <c r="DC25">
        <v>999.9</v>
      </c>
      <c r="DD25">
        <v>0</v>
      </c>
      <c r="DE25">
        <v>0</v>
      </c>
      <c r="DF25">
        <v>9998.1200000000008</v>
      </c>
      <c r="DG25">
        <v>0</v>
      </c>
      <c r="DH25">
        <v>1872.03</v>
      </c>
      <c r="DI25">
        <v>-70.543000000000006</v>
      </c>
      <c r="DJ25">
        <v>339.39699999999999</v>
      </c>
      <c r="DK25">
        <v>408.185</v>
      </c>
      <c r="DL25">
        <v>9.2709200000000003</v>
      </c>
      <c r="DM25">
        <v>399.92500000000001</v>
      </c>
      <c r="DN25">
        <v>20.235700000000001</v>
      </c>
      <c r="DO25">
        <v>2.9165700000000001</v>
      </c>
      <c r="DP25">
        <v>2.0001899999999999</v>
      </c>
      <c r="DQ25">
        <v>23.559100000000001</v>
      </c>
      <c r="DR25">
        <v>17.445799999999998</v>
      </c>
      <c r="DS25">
        <v>1999.96</v>
      </c>
      <c r="DT25">
        <v>0.97999899999999995</v>
      </c>
      <c r="DU25">
        <v>2.00013E-2</v>
      </c>
      <c r="DV25">
        <v>0</v>
      </c>
      <c r="DW25">
        <v>755.34299999999996</v>
      </c>
      <c r="DX25">
        <v>5.0006899999999996</v>
      </c>
      <c r="DY25">
        <v>15821.1</v>
      </c>
      <c r="DZ25">
        <v>16626.2</v>
      </c>
      <c r="EA25">
        <v>48.436999999999998</v>
      </c>
      <c r="EB25">
        <v>50.375</v>
      </c>
      <c r="EC25">
        <v>49.561999999999998</v>
      </c>
      <c r="ED25">
        <v>48.936999999999998</v>
      </c>
      <c r="EE25">
        <v>50.125</v>
      </c>
      <c r="EF25">
        <v>1955.06</v>
      </c>
      <c r="EG25">
        <v>39.9</v>
      </c>
      <c r="EH25">
        <v>0</v>
      </c>
      <c r="EI25">
        <v>184</v>
      </c>
      <c r="EJ25">
        <v>0</v>
      </c>
      <c r="EK25">
        <v>755.23761538461554</v>
      </c>
      <c r="EL25">
        <v>0.1262222211640078</v>
      </c>
      <c r="EM25">
        <v>-0.98119665624907726</v>
      </c>
      <c r="EN25">
        <v>15823.24230769231</v>
      </c>
      <c r="EO25">
        <v>15</v>
      </c>
      <c r="EP25">
        <v>1659549622</v>
      </c>
      <c r="EQ25" t="s">
        <v>458</v>
      </c>
      <c r="ER25">
        <v>1659549610</v>
      </c>
      <c r="ES25">
        <v>1659549622</v>
      </c>
      <c r="ET25">
        <v>45</v>
      </c>
      <c r="EU25">
        <v>-4.2999999999999997E-2</v>
      </c>
      <c r="EV25">
        <v>-1.7000000000000001E-2</v>
      </c>
      <c r="EW25">
        <v>-1.101</v>
      </c>
      <c r="EX25">
        <v>0.34100000000000003</v>
      </c>
      <c r="EY25">
        <v>400</v>
      </c>
      <c r="EZ25">
        <v>20</v>
      </c>
      <c r="FA25">
        <v>0.06</v>
      </c>
      <c r="FB25">
        <v>0.01</v>
      </c>
      <c r="FC25">
        <v>56.042753224318041</v>
      </c>
      <c r="FD25">
        <v>0.95907678127097928</v>
      </c>
      <c r="FE25">
        <v>0.14716562378169171</v>
      </c>
      <c r="FF25">
        <v>1</v>
      </c>
      <c r="FG25">
        <v>0.45117034220822549</v>
      </c>
      <c r="FH25">
        <v>-4.0678062086179252E-2</v>
      </c>
      <c r="FI25">
        <v>6.0449087794183587E-3</v>
      </c>
      <c r="FJ25">
        <v>1</v>
      </c>
      <c r="FK25">
        <v>2</v>
      </c>
      <c r="FL25">
        <v>2</v>
      </c>
      <c r="FM25" t="s">
        <v>413</v>
      </c>
      <c r="FN25">
        <v>2.8864399999999999</v>
      </c>
      <c r="FO25">
        <v>2.85981</v>
      </c>
      <c r="FP25">
        <v>7.8040300000000007E-2</v>
      </c>
      <c r="FQ25">
        <v>9.2996400000000007E-2</v>
      </c>
      <c r="FR25">
        <v>0.13031499999999999</v>
      </c>
      <c r="FS25">
        <v>0.10412200000000001</v>
      </c>
      <c r="FT25">
        <v>27635.9</v>
      </c>
      <c r="FU25">
        <v>20905.099999999999</v>
      </c>
      <c r="FV25">
        <v>28938.2</v>
      </c>
      <c r="FW25">
        <v>21525.9</v>
      </c>
      <c r="FX25">
        <v>33631.599999999999</v>
      </c>
      <c r="FY25">
        <v>26463.9</v>
      </c>
      <c r="FZ25">
        <v>40212.6</v>
      </c>
      <c r="GA25">
        <v>30659.9</v>
      </c>
      <c r="GB25">
        <v>1.95522</v>
      </c>
      <c r="GC25">
        <v>1.7683</v>
      </c>
      <c r="GD25">
        <v>-2.8297300000000001E-2</v>
      </c>
      <c r="GE25">
        <v>0</v>
      </c>
      <c r="GF25">
        <v>32.463999999999999</v>
      </c>
      <c r="GG25">
        <v>999.9</v>
      </c>
      <c r="GH25">
        <v>48.8</v>
      </c>
      <c r="GI25">
        <v>40.700000000000003</v>
      </c>
      <c r="GJ25">
        <v>37.994599999999998</v>
      </c>
      <c r="GK25">
        <v>63.143799999999999</v>
      </c>
      <c r="GL25">
        <v>11.8429</v>
      </c>
      <c r="GM25">
        <v>1</v>
      </c>
      <c r="GN25">
        <v>0.93560200000000004</v>
      </c>
      <c r="GO25">
        <v>5.8984399999999999</v>
      </c>
      <c r="GP25">
        <v>20.233899999999998</v>
      </c>
      <c r="GQ25">
        <v>5.2343599999999997</v>
      </c>
      <c r="GR25">
        <v>11.992000000000001</v>
      </c>
      <c r="GS25">
        <v>4.9749999999999996</v>
      </c>
      <c r="GT25">
        <v>3.2849499999999998</v>
      </c>
      <c r="GU25">
        <v>9999</v>
      </c>
      <c r="GV25">
        <v>9999</v>
      </c>
      <c r="GW25">
        <v>9999</v>
      </c>
      <c r="GX25">
        <v>62.6</v>
      </c>
      <c r="GY25">
        <v>1.8609599999999999</v>
      </c>
      <c r="GZ25">
        <v>1.8626400000000001</v>
      </c>
      <c r="HA25">
        <v>1.86795</v>
      </c>
      <c r="HB25">
        <v>1.8588100000000001</v>
      </c>
      <c r="HC25">
        <v>1.85707</v>
      </c>
      <c r="HD25">
        <v>1.8608100000000001</v>
      </c>
      <c r="HE25">
        <v>1.86463</v>
      </c>
      <c r="HF25">
        <v>1.86669</v>
      </c>
      <c r="HG25">
        <v>0</v>
      </c>
      <c r="HH25">
        <v>0</v>
      </c>
      <c r="HI25">
        <v>0</v>
      </c>
      <c r="HJ25">
        <v>4.5</v>
      </c>
      <c r="HK25" t="s">
        <v>414</v>
      </c>
      <c r="HL25" t="s">
        <v>415</v>
      </c>
      <c r="HM25" t="s">
        <v>416</v>
      </c>
      <c r="HN25" t="s">
        <v>417</v>
      </c>
      <c r="HO25" t="s">
        <v>417</v>
      </c>
      <c r="HP25" t="s">
        <v>416</v>
      </c>
      <c r="HQ25">
        <v>0</v>
      </c>
      <c r="HR25">
        <v>100</v>
      </c>
      <c r="HS25">
        <v>100</v>
      </c>
      <c r="HT25">
        <v>-1.069</v>
      </c>
      <c r="HU25">
        <v>0.45390000000000003</v>
      </c>
      <c r="HV25">
        <v>-1.107635676821064</v>
      </c>
      <c r="HW25">
        <v>7.2017937835690661E-4</v>
      </c>
      <c r="HX25">
        <v>-2.1401732963678211E-6</v>
      </c>
      <c r="HY25">
        <v>9.6926120888077628E-10</v>
      </c>
      <c r="HZ25">
        <v>0.45387809497622378</v>
      </c>
      <c r="IA25">
        <v>0</v>
      </c>
      <c r="IB25">
        <v>0</v>
      </c>
      <c r="IC25">
        <v>0</v>
      </c>
      <c r="ID25">
        <v>10</v>
      </c>
      <c r="IE25">
        <v>1941</v>
      </c>
      <c r="IF25">
        <v>1</v>
      </c>
      <c r="IG25">
        <v>24</v>
      </c>
      <c r="IH25">
        <v>2.1</v>
      </c>
      <c r="II25">
        <v>1.9</v>
      </c>
      <c r="IJ25">
        <v>1.0620099999999999</v>
      </c>
      <c r="IK25">
        <v>2.5378400000000001</v>
      </c>
      <c r="IL25">
        <v>1.3940399999999999</v>
      </c>
      <c r="IM25">
        <v>2.2802699999999998</v>
      </c>
      <c r="IN25">
        <v>1.5918000000000001</v>
      </c>
      <c r="IO25">
        <v>2.4145500000000002</v>
      </c>
      <c r="IP25">
        <v>44.112400000000001</v>
      </c>
      <c r="IQ25">
        <v>14.132</v>
      </c>
      <c r="IR25">
        <v>18</v>
      </c>
      <c r="IS25">
        <v>528.25</v>
      </c>
      <c r="IT25">
        <v>437.274</v>
      </c>
      <c r="IU25">
        <v>24.258199999999999</v>
      </c>
      <c r="IV25">
        <v>38.597799999999999</v>
      </c>
      <c r="IW25">
        <v>30.0001</v>
      </c>
      <c r="IX25">
        <v>38.546300000000002</v>
      </c>
      <c r="IY25">
        <v>38.522199999999998</v>
      </c>
      <c r="IZ25">
        <v>21.322199999999999</v>
      </c>
      <c r="JA25">
        <v>49.173099999999998</v>
      </c>
      <c r="JB25">
        <v>0</v>
      </c>
      <c r="JC25">
        <v>24.261199999999999</v>
      </c>
      <c r="JD25">
        <v>400</v>
      </c>
      <c r="JE25">
        <v>20.1402</v>
      </c>
      <c r="JF25">
        <v>97.991299999999995</v>
      </c>
      <c r="JG25">
        <v>98.405100000000004</v>
      </c>
    </row>
    <row r="26" spans="1:267" x14ac:dyDescent="0.3">
      <c r="A26">
        <v>10</v>
      </c>
      <c r="B26">
        <v>1659549860</v>
      </c>
      <c r="C26">
        <v>1314.900000095367</v>
      </c>
      <c r="D26" t="s">
        <v>459</v>
      </c>
      <c r="E26" t="s">
        <v>460</v>
      </c>
      <c r="F26" t="s">
        <v>403</v>
      </c>
      <c r="G26" t="s">
        <v>404</v>
      </c>
      <c r="H26" t="s">
        <v>405</v>
      </c>
      <c r="I26" t="s">
        <v>405</v>
      </c>
      <c r="J26" t="s">
        <v>406</v>
      </c>
      <c r="K26">
        <f t="shared" si="0"/>
        <v>8.1916354660233122</v>
      </c>
      <c r="L26">
        <v>1659549860</v>
      </c>
      <c r="M26">
        <f t="shared" si="1"/>
        <v>7.9567109807289708E-3</v>
      </c>
      <c r="N26">
        <f t="shared" si="2"/>
        <v>7.9567109807289711</v>
      </c>
      <c r="O26">
        <f t="shared" si="3"/>
        <v>58.677431221503355</v>
      </c>
      <c r="P26">
        <f t="shared" si="4"/>
        <v>425.52699999999999</v>
      </c>
      <c r="Q26">
        <f t="shared" si="5"/>
        <v>185.98251886541286</v>
      </c>
      <c r="R26">
        <f t="shared" si="6"/>
        <v>18.402303271223449</v>
      </c>
      <c r="S26">
        <f t="shared" si="7"/>
        <v>42.104370625072605</v>
      </c>
      <c r="T26">
        <f t="shared" si="8"/>
        <v>0.43717693240394284</v>
      </c>
      <c r="U26">
        <f t="shared" si="9"/>
        <v>2.9111935484606373</v>
      </c>
      <c r="V26">
        <f t="shared" si="10"/>
        <v>0.40370704840143529</v>
      </c>
      <c r="W26">
        <f t="shared" si="11"/>
        <v>0.2551101707033574</v>
      </c>
      <c r="X26">
        <f t="shared" si="12"/>
        <v>321.50701720296979</v>
      </c>
      <c r="Y26">
        <f t="shared" si="13"/>
        <v>32.220758738941321</v>
      </c>
      <c r="Z26">
        <f t="shared" si="14"/>
        <v>32.000100000000003</v>
      </c>
      <c r="AA26">
        <f t="shared" si="15"/>
        <v>4.7751102552998503</v>
      </c>
      <c r="AB26">
        <f t="shared" si="16"/>
        <v>59.405498713670411</v>
      </c>
      <c r="AC26">
        <f t="shared" si="17"/>
        <v>2.9006042259056204</v>
      </c>
      <c r="AD26">
        <f t="shared" si="18"/>
        <v>4.8827200995084521</v>
      </c>
      <c r="AE26">
        <f t="shared" si="19"/>
        <v>1.8745060293942299</v>
      </c>
      <c r="AF26">
        <f t="shared" si="20"/>
        <v>-350.89095425014762</v>
      </c>
      <c r="AG26">
        <f t="shared" si="21"/>
        <v>61.884701514310748</v>
      </c>
      <c r="AH26">
        <f t="shared" si="22"/>
        <v>4.8302038267045857</v>
      </c>
      <c r="AI26">
        <f t="shared" si="23"/>
        <v>37.3309682938375</v>
      </c>
      <c r="AJ26">
        <v>0</v>
      </c>
      <c r="AK26">
        <v>0</v>
      </c>
      <c r="AL26">
        <f t="shared" si="24"/>
        <v>1</v>
      </c>
      <c r="AM26">
        <f t="shared" si="25"/>
        <v>0</v>
      </c>
      <c r="AN26">
        <f t="shared" si="26"/>
        <v>51399.197528571698</v>
      </c>
      <c r="AO26" t="s">
        <v>407</v>
      </c>
      <c r="AP26">
        <v>10366.9</v>
      </c>
      <c r="AQ26">
        <v>993.59653846153856</v>
      </c>
      <c r="AR26">
        <v>3431.87</v>
      </c>
      <c r="AS26">
        <f t="shared" si="27"/>
        <v>0.71047955241266758</v>
      </c>
      <c r="AT26">
        <v>-3.9894345373445681</v>
      </c>
      <c r="AU26" t="s">
        <v>461</v>
      </c>
      <c r="AV26">
        <v>10296.299999999999</v>
      </c>
      <c r="AW26">
        <v>757.1201538461537</v>
      </c>
      <c r="AX26">
        <v>1150.8</v>
      </c>
      <c r="AY26">
        <f t="shared" si="28"/>
        <v>0.34209232373465959</v>
      </c>
      <c r="AZ26">
        <v>0.5</v>
      </c>
      <c r="BA26">
        <f t="shared" si="29"/>
        <v>1681.1801995870308</v>
      </c>
      <c r="BB26">
        <f t="shared" si="30"/>
        <v>58.677431221503355</v>
      </c>
      <c r="BC26">
        <f t="shared" si="31"/>
        <v>287.55942054671306</v>
      </c>
      <c r="BD26">
        <f t="shared" si="32"/>
        <v>3.7275519765365764E-2</v>
      </c>
      <c r="BE26">
        <f t="shared" si="33"/>
        <v>1.9821602363573165</v>
      </c>
      <c r="BF26">
        <f t="shared" si="34"/>
        <v>631.30550927196975</v>
      </c>
      <c r="BG26" t="s">
        <v>462</v>
      </c>
      <c r="BH26">
        <v>562.09</v>
      </c>
      <c r="BI26">
        <f t="shared" si="35"/>
        <v>562.09</v>
      </c>
      <c r="BJ26">
        <f t="shared" si="36"/>
        <v>0.51156586722280151</v>
      </c>
      <c r="BK26">
        <f t="shared" si="37"/>
        <v>0.66871608458128162</v>
      </c>
      <c r="BL26">
        <f t="shared" si="38"/>
        <v>0.79485883935353929</v>
      </c>
      <c r="BM26">
        <f t="shared" si="39"/>
        <v>2.5042695771525905</v>
      </c>
      <c r="BN26">
        <f t="shared" si="40"/>
        <v>0.93552673068948045</v>
      </c>
      <c r="BO26">
        <f t="shared" si="41"/>
        <v>0.49645835218206447</v>
      </c>
      <c r="BP26">
        <f t="shared" si="42"/>
        <v>0.50354164781793553</v>
      </c>
      <c r="BQ26">
        <v>6525</v>
      </c>
      <c r="BR26">
        <v>300</v>
      </c>
      <c r="BS26">
        <v>300</v>
      </c>
      <c r="BT26">
        <v>300</v>
      </c>
      <c r="BU26">
        <v>10296.299999999999</v>
      </c>
      <c r="BV26">
        <v>1033.18</v>
      </c>
      <c r="BW26">
        <v>-1.0966800000000001E-2</v>
      </c>
      <c r="BX26">
        <v>-14.53</v>
      </c>
      <c r="BY26" t="s">
        <v>410</v>
      </c>
      <c r="BZ26" t="s">
        <v>410</v>
      </c>
      <c r="CA26" t="s">
        <v>410</v>
      </c>
      <c r="CB26" t="s">
        <v>410</v>
      </c>
      <c r="CC26" t="s">
        <v>410</v>
      </c>
      <c r="CD26" t="s">
        <v>410</v>
      </c>
      <c r="CE26" t="s">
        <v>410</v>
      </c>
      <c r="CF26" t="s">
        <v>410</v>
      </c>
      <c r="CG26" t="s">
        <v>410</v>
      </c>
      <c r="CH26" t="s">
        <v>410</v>
      </c>
      <c r="CI26">
        <f t="shared" si="43"/>
        <v>1999.98</v>
      </c>
      <c r="CJ26">
        <f t="shared" si="44"/>
        <v>1681.1801995870308</v>
      </c>
      <c r="CK26">
        <f t="shared" si="45"/>
        <v>0.8405985057785732</v>
      </c>
      <c r="CL26">
        <f t="shared" si="46"/>
        <v>0.16075511615264643</v>
      </c>
      <c r="CM26">
        <v>6</v>
      </c>
      <c r="CN26">
        <v>0.5</v>
      </c>
      <c r="CO26" t="s">
        <v>411</v>
      </c>
      <c r="CP26">
        <v>2</v>
      </c>
      <c r="CQ26">
        <v>1659549860</v>
      </c>
      <c r="CR26">
        <v>425.52699999999999</v>
      </c>
      <c r="CS26">
        <v>499.99200000000002</v>
      </c>
      <c r="CT26">
        <v>29.314900000000002</v>
      </c>
      <c r="CU26">
        <v>20.048100000000002</v>
      </c>
      <c r="CV26">
        <v>426.47199999999998</v>
      </c>
      <c r="CW26">
        <v>28.8584</v>
      </c>
      <c r="CX26">
        <v>500.07299999999998</v>
      </c>
      <c r="CY26">
        <v>98.846599999999995</v>
      </c>
      <c r="CZ26">
        <v>9.9813799999999994E-2</v>
      </c>
      <c r="DA26">
        <v>32.394399999999997</v>
      </c>
      <c r="DB26">
        <v>32.000100000000003</v>
      </c>
      <c r="DC26">
        <v>999.9</v>
      </c>
      <c r="DD26">
        <v>0</v>
      </c>
      <c r="DE26">
        <v>0</v>
      </c>
      <c r="DF26">
        <v>10011.200000000001</v>
      </c>
      <c r="DG26">
        <v>0</v>
      </c>
      <c r="DH26">
        <v>1905.29</v>
      </c>
      <c r="DI26">
        <v>-74.464799999999997</v>
      </c>
      <c r="DJ26">
        <v>438.37799999999999</v>
      </c>
      <c r="DK26">
        <v>510.221</v>
      </c>
      <c r="DL26">
        <v>9.2667800000000007</v>
      </c>
      <c r="DM26">
        <v>499.99200000000002</v>
      </c>
      <c r="DN26">
        <v>20.048100000000002</v>
      </c>
      <c r="DO26">
        <v>2.8976799999999998</v>
      </c>
      <c r="DP26">
        <v>1.98169</v>
      </c>
      <c r="DQ26">
        <v>23.4513</v>
      </c>
      <c r="DR26">
        <v>17.2988</v>
      </c>
      <c r="DS26">
        <v>1999.98</v>
      </c>
      <c r="DT26">
        <v>0.98000200000000004</v>
      </c>
      <c r="DU26">
        <v>1.9998100000000001E-2</v>
      </c>
      <c r="DV26">
        <v>0</v>
      </c>
      <c r="DW26">
        <v>756.87300000000005</v>
      </c>
      <c r="DX26">
        <v>5.0006899999999996</v>
      </c>
      <c r="DY26">
        <v>15861.7</v>
      </c>
      <c r="DZ26">
        <v>16626.5</v>
      </c>
      <c r="EA26">
        <v>48.561999999999998</v>
      </c>
      <c r="EB26">
        <v>50.436999999999998</v>
      </c>
      <c r="EC26">
        <v>49.686999999999998</v>
      </c>
      <c r="ED26">
        <v>49.061999999999998</v>
      </c>
      <c r="EE26">
        <v>50.25</v>
      </c>
      <c r="EF26">
        <v>1955.08</v>
      </c>
      <c r="EG26">
        <v>39.9</v>
      </c>
      <c r="EH26">
        <v>0</v>
      </c>
      <c r="EI26">
        <v>125.5999999046326</v>
      </c>
      <c r="EJ26">
        <v>0</v>
      </c>
      <c r="EK26">
        <v>757.1201538461537</v>
      </c>
      <c r="EL26">
        <v>-2.9723760529762702</v>
      </c>
      <c r="EM26">
        <v>-77.596581215542173</v>
      </c>
      <c r="EN26">
        <v>15868.73461538461</v>
      </c>
      <c r="EO26">
        <v>15</v>
      </c>
      <c r="EP26">
        <v>1659549818.5</v>
      </c>
      <c r="EQ26" t="s">
        <v>463</v>
      </c>
      <c r="ER26">
        <v>1659549813.5</v>
      </c>
      <c r="ES26">
        <v>1659549818.5</v>
      </c>
      <c r="ET26">
        <v>46</v>
      </c>
      <c r="EU26">
        <v>0.17</v>
      </c>
      <c r="EV26">
        <v>3.0000000000000001E-3</v>
      </c>
      <c r="EW26">
        <v>-0.99199999999999999</v>
      </c>
      <c r="EX26">
        <v>0.309</v>
      </c>
      <c r="EY26">
        <v>500</v>
      </c>
      <c r="EZ26">
        <v>19</v>
      </c>
      <c r="FA26">
        <v>0.05</v>
      </c>
      <c r="FB26">
        <v>0.01</v>
      </c>
      <c r="FC26">
        <v>58.829433694222708</v>
      </c>
      <c r="FD26">
        <v>-0.81120967928183596</v>
      </c>
      <c r="FE26">
        <v>0.15406508193417939</v>
      </c>
      <c r="FF26">
        <v>1</v>
      </c>
      <c r="FG26">
        <v>0.43819470486408341</v>
      </c>
      <c r="FH26">
        <v>1.0248208668688539E-3</v>
      </c>
      <c r="FI26">
        <v>4.3538387938424688E-3</v>
      </c>
      <c r="FJ26">
        <v>1</v>
      </c>
      <c r="FK26">
        <v>2</v>
      </c>
      <c r="FL26">
        <v>2</v>
      </c>
      <c r="FM26" t="s">
        <v>413</v>
      </c>
      <c r="FN26">
        <v>2.8863799999999999</v>
      </c>
      <c r="FO26">
        <v>2.8597000000000001</v>
      </c>
      <c r="FP26">
        <v>9.5453399999999994E-2</v>
      </c>
      <c r="FQ26">
        <v>0.110066</v>
      </c>
      <c r="FR26">
        <v>0.12970300000000001</v>
      </c>
      <c r="FS26">
        <v>0.103437</v>
      </c>
      <c r="FT26">
        <v>27110.2</v>
      </c>
      <c r="FU26">
        <v>20509.400000000001</v>
      </c>
      <c r="FV26">
        <v>28935</v>
      </c>
      <c r="FW26">
        <v>21524.3</v>
      </c>
      <c r="FX26">
        <v>33651.800000000003</v>
      </c>
      <c r="FY26">
        <v>26483.200000000001</v>
      </c>
      <c r="FZ26">
        <v>40207.4</v>
      </c>
      <c r="GA26">
        <v>30658</v>
      </c>
      <c r="GB26">
        <v>1.95485</v>
      </c>
      <c r="GC26">
        <v>1.76695</v>
      </c>
      <c r="GD26">
        <v>-2.2977600000000001E-2</v>
      </c>
      <c r="GE26">
        <v>0</v>
      </c>
      <c r="GF26">
        <v>32.372700000000002</v>
      </c>
      <c r="GG26">
        <v>999.9</v>
      </c>
      <c r="GH26">
        <v>48.8</v>
      </c>
      <c r="GI26">
        <v>40.700000000000003</v>
      </c>
      <c r="GJ26">
        <v>37.995100000000001</v>
      </c>
      <c r="GK26">
        <v>63.113799999999998</v>
      </c>
      <c r="GL26">
        <v>11.666700000000001</v>
      </c>
      <c r="GM26">
        <v>1</v>
      </c>
      <c r="GN26">
        <v>0.93995200000000001</v>
      </c>
      <c r="GO26">
        <v>5.1952299999999996</v>
      </c>
      <c r="GP26">
        <v>20.256</v>
      </c>
      <c r="GQ26">
        <v>5.2316700000000003</v>
      </c>
      <c r="GR26">
        <v>11.992000000000001</v>
      </c>
      <c r="GS26">
        <v>4.9741499999999998</v>
      </c>
      <c r="GT26">
        <v>3.2842199999999999</v>
      </c>
      <c r="GU26">
        <v>9999</v>
      </c>
      <c r="GV26">
        <v>9999</v>
      </c>
      <c r="GW26">
        <v>9999</v>
      </c>
      <c r="GX26">
        <v>62.6</v>
      </c>
      <c r="GY26">
        <v>1.8609599999999999</v>
      </c>
      <c r="GZ26">
        <v>1.8626400000000001</v>
      </c>
      <c r="HA26">
        <v>1.86798</v>
      </c>
      <c r="HB26">
        <v>1.85883</v>
      </c>
      <c r="HC26">
        <v>1.8570899999999999</v>
      </c>
      <c r="HD26">
        <v>1.8608100000000001</v>
      </c>
      <c r="HE26">
        <v>1.8646799999999999</v>
      </c>
      <c r="HF26">
        <v>1.8667199999999999</v>
      </c>
      <c r="HG26">
        <v>0</v>
      </c>
      <c r="HH26">
        <v>0</v>
      </c>
      <c r="HI26">
        <v>0</v>
      </c>
      <c r="HJ26">
        <v>4.5</v>
      </c>
      <c r="HK26" t="s">
        <v>414</v>
      </c>
      <c r="HL26" t="s">
        <v>415</v>
      </c>
      <c r="HM26" t="s">
        <v>416</v>
      </c>
      <c r="HN26" t="s">
        <v>417</v>
      </c>
      <c r="HO26" t="s">
        <v>417</v>
      </c>
      <c r="HP26" t="s">
        <v>416</v>
      </c>
      <c r="HQ26">
        <v>0</v>
      </c>
      <c r="HR26">
        <v>100</v>
      </c>
      <c r="HS26">
        <v>100</v>
      </c>
      <c r="HT26">
        <v>-0.94499999999999995</v>
      </c>
      <c r="HU26">
        <v>0.45650000000000002</v>
      </c>
      <c r="HV26">
        <v>-0.93755677393532411</v>
      </c>
      <c r="HW26">
        <v>7.2017937835690661E-4</v>
      </c>
      <c r="HX26">
        <v>-2.1401732963678211E-6</v>
      </c>
      <c r="HY26">
        <v>9.6926120888077628E-10</v>
      </c>
      <c r="HZ26">
        <v>0.45646869871101892</v>
      </c>
      <c r="IA26">
        <v>0</v>
      </c>
      <c r="IB26">
        <v>0</v>
      </c>
      <c r="IC26">
        <v>0</v>
      </c>
      <c r="ID26">
        <v>10</v>
      </c>
      <c r="IE26">
        <v>1941</v>
      </c>
      <c r="IF26">
        <v>1</v>
      </c>
      <c r="IG26">
        <v>24</v>
      </c>
      <c r="IH26">
        <v>0.8</v>
      </c>
      <c r="II26">
        <v>0.7</v>
      </c>
      <c r="IJ26">
        <v>1.27197</v>
      </c>
      <c r="IK26">
        <v>2.52197</v>
      </c>
      <c r="IL26">
        <v>1.3940399999999999</v>
      </c>
      <c r="IM26">
        <v>2.2802699999999998</v>
      </c>
      <c r="IN26">
        <v>1.5918000000000001</v>
      </c>
      <c r="IO26">
        <v>2.4340799999999998</v>
      </c>
      <c r="IP26">
        <v>44.195399999999999</v>
      </c>
      <c r="IQ26">
        <v>14.1233</v>
      </c>
      <c r="IR26">
        <v>18</v>
      </c>
      <c r="IS26">
        <v>528.42899999999997</v>
      </c>
      <c r="IT26">
        <v>436.709</v>
      </c>
      <c r="IU26">
        <v>24.261099999999999</v>
      </c>
      <c r="IV26">
        <v>38.676099999999998</v>
      </c>
      <c r="IW26">
        <v>29.999199999999998</v>
      </c>
      <c r="IX26">
        <v>38.603499999999997</v>
      </c>
      <c r="IY26">
        <v>38.573900000000002</v>
      </c>
      <c r="IZ26">
        <v>25.5321</v>
      </c>
      <c r="JA26">
        <v>49.473700000000001</v>
      </c>
      <c r="JB26">
        <v>0</v>
      </c>
      <c r="JC26">
        <v>24.392099999999999</v>
      </c>
      <c r="JD26">
        <v>500</v>
      </c>
      <c r="JE26">
        <v>19.913399999999999</v>
      </c>
      <c r="JF26">
        <v>97.979100000000003</v>
      </c>
      <c r="JG26">
        <v>98.398499999999999</v>
      </c>
    </row>
    <row r="27" spans="1:267" x14ac:dyDescent="0.3">
      <c r="A27">
        <v>11</v>
      </c>
      <c r="B27">
        <v>1659549985.5</v>
      </c>
      <c r="C27">
        <v>1440.400000095367</v>
      </c>
      <c r="D27" t="s">
        <v>464</v>
      </c>
      <c r="E27" t="s">
        <v>465</v>
      </c>
      <c r="F27" t="s">
        <v>403</v>
      </c>
      <c r="G27" t="s">
        <v>404</v>
      </c>
      <c r="H27" t="s">
        <v>405</v>
      </c>
      <c r="I27" t="s">
        <v>405</v>
      </c>
      <c r="J27" t="s">
        <v>406</v>
      </c>
      <c r="K27">
        <f t="shared" si="0"/>
        <v>6.7052142126419279</v>
      </c>
      <c r="L27">
        <v>1659549985.5</v>
      </c>
      <c r="M27">
        <f t="shared" si="1"/>
        <v>7.460999727256422E-3</v>
      </c>
      <c r="N27">
        <f t="shared" si="2"/>
        <v>7.4609997272564224</v>
      </c>
      <c r="O27">
        <f t="shared" si="3"/>
        <v>59.410268395963101</v>
      </c>
      <c r="P27">
        <f t="shared" si="4"/>
        <v>524.16700000000003</v>
      </c>
      <c r="Q27">
        <f t="shared" si="5"/>
        <v>257.35140011487198</v>
      </c>
      <c r="R27">
        <f t="shared" si="6"/>
        <v>25.464014701205659</v>
      </c>
      <c r="S27">
        <f t="shared" si="7"/>
        <v>51.864478638659406</v>
      </c>
      <c r="T27">
        <f t="shared" si="8"/>
        <v>0.39796172603876034</v>
      </c>
      <c r="U27">
        <f t="shared" si="9"/>
        <v>2.9072683719003374</v>
      </c>
      <c r="V27">
        <f t="shared" si="10"/>
        <v>0.3699866106191193</v>
      </c>
      <c r="W27">
        <f t="shared" si="11"/>
        <v>0.2335909995811625</v>
      </c>
      <c r="X27">
        <f t="shared" si="12"/>
        <v>321.50006575170488</v>
      </c>
      <c r="Y27">
        <f t="shared" si="13"/>
        <v>32.233742728145131</v>
      </c>
      <c r="Z27">
        <f t="shared" si="14"/>
        <v>32.046999999999997</v>
      </c>
      <c r="AA27">
        <f t="shared" si="15"/>
        <v>4.7878007512384055</v>
      </c>
      <c r="AB27">
        <f t="shared" si="16"/>
        <v>59.158999161106308</v>
      </c>
      <c r="AC27">
        <f t="shared" si="17"/>
        <v>2.8696952339955</v>
      </c>
      <c r="AD27">
        <f t="shared" si="18"/>
        <v>4.850817753323593</v>
      </c>
      <c r="AE27">
        <f t="shared" si="19"/>
        <v>1.9181055172429056</v>
      </c>
      <c r="AF27">
        <f t="shared" si="20"/>
        <v>-329.03008797200823</v>
      </c>
      <c r="AG27">
        <f t="shared" si="21"/>
        <v>36.2531877153613</v>
      </c>
      <c r="AH27">
        <f t="shared" si="22"/>
        <v>2.8324775681033887</v>
      </c>
      <c r="AI27">
        <f t="shared" si="23"/>
        <v>31.555643063161348</v>
      </c>
      <c r="AJ27">
        <v>0</v>
      </c>
      <c r="AK27">
        <v>0</v>
      </c>
      <c r="AL27">
        <f t="shared" si="24"/>
        <v>1</v>
      </c>
      <c r="AM27">
        <f t="shared" si="25"/>
        <v>0</v>
      </c>
      <c r="AN27">
        <f t="shared" si="26"/>
        <v>51308.094951680978</v>
      </c>
      <c r="AO27" t="s">
        <v>407</v>
      </c>
      <c r="AP27">
        <v>10366.9</v>
      </c>
      <c r="AQ27">
        <v>993.59653846153856</v>
      </c>
      <c r="AR27">
        <v>3431.87</v>
      </c>
      <c r="AS27">
        <f t="shared" si="27"/>
        <v>0.71047955241266758</v>
      </c>
      <c r="AT27">
        <v>-3.9894345373445681</v>
      </c>
      <c r="AU27" t="s">
        <v>466</v>
      </c>
      <c r="AV27">
        <v>10295.9</v>
      </c>
      <c r="AW27">
        <v>752.26080000000002</v>
      </c>
      <c r="AX27">
        <v>1149.1400000000001</v>
      </c>
      <c r="AY27">
        <f t="shared" si="28"/>
        <v>0.3453706249891223</v>
      </c>
      <c r="AZ27">
        <v>0.5</v>
      </c>
      <c r="BA27">
        <f t="shared" si="29"/>
        <v>1681.1463055708314</v>
      </c>
      <c r="BB27">
        <f t="shared" si="30"/>
        <v>59.410268395963101</v>
      </c>
      <c r="BC27">
        <f t="shared" si="31"/>
        <v>290.30927512657598</v>
      </c>
      <c r="BD27">
        <f t="shared" si="32"/>
        <v>3.7712186454694298E-2</v>
      </c>
      <c r="BE27">
        <f t="shared" si="33"/>
        <v>1.986468141392693</v>
      </c>
      <c r="BF27">
        <f t="shared" si="34"/>
        <v>630.80562389957902</v>
      </c>
      <c r="BG27" t="s">
        <v>467</v>
      </c>
      <c r="BH27">
        <v>562.04999999999995</v>
      </c>
      <c r="BI27">
        <f t="shared" si="35"/>
        <v>562.04999999999995</v>
      </c>
      <c r="BJ27">
        <f t="shared" si="36"/>
        <v>0.51089510416485373</v>
      </c>
      <c r="BK27">
        <f t="shared" si="37"/>
        <v>0.67601083309203014</v>
      </c>
      <c r="BL27">
        <f t="shared" si="38"/>
        <v>0.7954261939773225</v>
      </c>
      <c r="BM27">
        <f t="shared" si="39"/>
        <v>2.5515646628570301</v>
      </c>
      <c r="BN27">
        <f t="shared" si="40"/>
        <v>0.93620754029766629</v>
      </c>
      <c r="BO27">
        <f t="shared" si="41"/>
        <v>0.50508000515163831</v>
      </c>
      <c r="BP27">
        <f t="shared" si="42"/>
        <v>0.49491999484836169</v>
      </c>
      <c r="BQ27">
        <v>6527</v>
      </c>
      <c r="BR27">
        <v>300</v>
      </c>
      <c r="BS27">
        <v>300</v>
      </c>
      <c r="BT27">
        <v>300</v>
      </c>
      <c r="BU27">
        <v>10295.9</v>
      </c>
      <c r="BV27">
        <v>1032.7</v>
      </c>
      <c r="BW27">
        <v>-1.0966200000000001E-2</v>
      </c>
      <c r="BX27">
        <v>-14.5</v>
      </c>
      <c r="BY27" t="s">
        <v>410</v>
      </c>
      <c r="BZ27" t="s">
        <v>410</v>
      </c>
      <c r="CA27" t="s">
        <v>410</v>
      </c>
      <c r="CB27" t="s">
        <v>410</v>
      </c>
      <c r="CC27" t="s">
        <v>410</v>
      </c>
      <c r="CD27" t="s">
        <v>410</v>
      </c>
      <c r="CE27" t="s">
        <v>410</v>
      </c>
      <c r="CF27" t="s">
        <v>410</v>
      </c>
      <c r="CG27" t="s">
        <v>410</v>
      </c>
      <c r="CH27" t="s">
        <v>410</v>
      </c>
      <c r="CI27">
        <f t="shared" si="43"/>
        <v>1999.94</v>
      </c>
      <c r="CJ27">
        <f t="shared" si="44"/>
        <v>1681.1463055708314</v>
      </c>
      <c r="CK27">
        <f t="shared" si="45"/>
        <v>0.84059837073653776</v>
      </c>
      <c r="CL27">
        <f t="shared" si="46"/>
        <v>0.16075485552151808</v>
      </c>
      <c r="CM27">
        <v>6</v>
      </c>
      <c r="CN27">
        <v>0.5</v>
      </c>
      <c r="CO27" t="s">
        <v>411</v>
      </c>
      <c r="CP27">
        <v>2</v>
      </c>
      <c r="CQ27">
        <v>1659549985.5</v>
      </c>
      <c r="CR27">
        <v>524.16700000000003</v>
      </c>
      <c r="CS27">
        <v>600.14499999999998</v>
      </c>
      <c r="CT27">
        <v>29.002500000000001</v>
      </c>
      <c r="CU27">
        <v>20.309799999999999</v>
      </c>
      <c r="CV27">
        <v>524.93799999999999</v>
      </c>
      <c r="CW27">
        <v>28.543099999999999</v>
      </c>
      <c r="CX27">
        <v>500.048</v>
      </c>
      <c r="CY27">
        <v>98.846500000000006</v>
      </c>
      <c r="CZ27">
        <v>9.9978200000000003E-2</v>
      </c>
      <c r="DA27">
        <v>32.278300000000002</v>
      </c>
      <c r="DB27">
        <v>32.046999999999997</v>
      </c>
      <c r="DC27">
        <v>999.9</v>
      </c>
      <c r="DD27">
        <v>0</v>
      </c>
      <c r="DE27">
        <v>0</v>
      </c>
      <c r="DF27">
        <v>9988.75</v>
      </c>
      <c r="DG27">
        <v>0</v>
      </c>
      <c r="DH27">
        <v>2002.49</v>
      </c>
      <c r="DI27">
        <v>-75.978399999999993</v>
      </c>
      <c r="DJ27">
        <v>539.82299999999998</v>
      </c>
      <c r="DK27">
        <v>612.58699999999999</v>
      </c>
      <c r="DL27">
        <v>8.6926799999999993</v>
      </c>
      <c r="DM27">
        <v>600.14499999999998</v>
      </c>
      <c r="DN27">
        <v>20.309799999999999</v>
      </c>
      <c r="DO27">
        <v>2.8668</v>
      </c>
      <c r="DP27">
        <v>2.0075500000000002</v>
      </c>
      <c r="DQ27">
        <v>23.273800000000001</v>
      </c>
      <c r="DR27">
        <v>17.504000000000001</v>
      </c>
      <c r="DS27">
        <v>1999.94</v>
      </c>
      <c r="DT27">
        <v>0.98000200000000004</v>
      </c>
      <c r="DU27">
        <v>1.9998100000000001E-2</v>
      </c>
      <c r="DV27">
        <v>0</v>
      </c>
      <c r="DW27">
        <v>751.89099999999996</v>
      </c>
      <c r="DX27">
        <v>5.0006899999999996</v>
      </c>
      <c r="DY27">
        <v>15809.7</v>
      </c>
      <c r="DZ27">
        <v>16626.099999999999</v>
      </c>
      <c r="EA27">
        <v>48.625</v>
      </c>
      <c r="EB27">
        <v>50.561999999999998</v>
      </c>
      <c r="EC27">
        <v>49.75</v>
      </c>
      <c r="ED27">
        <v>49.061999999999998</v>
      </c>
      <c r="EE27">
        <v>50.25</v>
      </c>
      <c r="EF27">
        <v>1955.04</v>
      </c>
      <c r="EG27">
        <v>39.89</v>
      </c>
      <c r="EH27">
        <v>0</v>
      </c>
      <c r="EI27">
        <v>125.0999999046326</v>
      </c>
      <c r="EJ27">
        <v>0</v>
      </c>
      <c r="EK27">
        <v>752.26080000000002</v>
      </c>
      <c r="EL27">
        <v>-5.2270768911545993</v>
      </c>
      <c r="EM27">
        <v>-25.499999905643602</v>
      </c>
      <c r="EN27">
        <v>15819.092000000001</v>
      </c>
      <c r="EO27">
        <v>15</v>
      </c>
      <c r="EP27">
        <v>1659549942.5</v>
      </c>
      <c r="EQ27" t="s">
        <v>468</v>
      </c>
      <c r="ER27">
        <v>1659549935.5</v>
      </c>
      <c r="ES27">
        <v>1659549942.5</v>
      </c>
      <c r="ET27">
        <v>47</v>
      </c>
      <c r="EU27">
        <v>0.23799999999999999</v>
      </c>
      <c r="EV27">
        <v>3.0000000000000001E-3</v>
      </c>
      <c r="EW27">
        <v>-0.82899999999999996</v>
      </c>
      <c r="EX27">
        <v>0.32100000000000001</v>
      </c>
      <c r="EY27">
        <v>600</v>
      </c>
      <c r="EZ27">
        <v>19</v>
      </c>
      <c r="FA27">
        <v>0.03</v>
      </c>
      <c r="FB27">
        <v>0.01</v>
      </c>
      <c r="FC27">
        <v>59.463987834536979</v>
      </c>
      <c r="FD27">
        <v>-0.62248082849930197</v>
      </c>
      <c r="FE27">
        <v>0.1593286070568149</v>
      </c>
      <c r="FF27">
        <v>1</v>
      </c>
      <c r="FG27">
        <v>0.36014802697927573</v>
      </c>
      <c r="FH27">
        <v>6.3678365803703951E-2</v>
      </c>
      <c r="FI27">
        <v>1.082263698946939E-2</v>
      </c>
      <c r="FJ27">
        <v>1</v>
      </c>
      <c r="FK27">
        <v>2</v>
      </c>
      <c r="FL27">
        <v>2</v>
      </c>
      <c r="FM27" t="s">
        <v>413</v>
      </c>
      <c r="FN27">
        <v>2.8862399999999999</v>
      </c>
      <c r="FO27">
        <v>2.8596699999999999</v>
      </c>
      <c r="FP27">
        <v>0.111512</v>
      </c>
      <c r="FQ27">
        <v>0.125553</v>
      </c>
      <c r="FR27">
        <v>0.12871199999999999</v>
      </c>
      <c r="FS27">
        <v>0.104366</v>
      </c>
      <c r="FT27">
        <v>26626.3</v>
      </c>
      <c r="FU27">
        <v>20150.900000000001</v>
      </c>
      <c r="FV27">
        <v>28933.1</v>
      </c>
      <c r="FW27">
        <v>21523.4</v>
      </c>
      <c r="FX27">
        <v>33688.699999999997</v>
      </c>
      <c r="FY27">
        <v>26455.1</v>
      </c>
      <c r="FZ27">
        <v>40205</v>
      </c>
      <c r="GA27">
        <v>30656.7</v>
      </c>
      <c r="GB27">
        <v>1.9536</v>
      </c>
      <c r="GC27">
        <v>1.7657499999999999</v>
      </c>
      <c r="GD27">
        <v>-1.40369E-2</v>
      </c>
      <c r="GE27">
        <v>0</v>
      </c>
      <c r="GF27">
        <v>32.2746</v>
      </c>
      <c r="GG27">
        <v>999.9</v>
      </c>
      <c r="GH27">
        <v>48.7</v>
      </c>
      <c r="GI27">
        <v>40.799999999999997</v>
      </c>
      <c r="GJ27">
        <v>38.117199999999997</v>
      </c>
      <c r="GK27">
        <v>63.183799999999998</v>
      </c>
      <c r="GL27">
        <v>11.9071</v>
      </c>
      <c r="GM27">
        <v>1</v>
      </c>
      <c r="GN27">
        <v>0.93985799999999997</v>
      </c>
      <c r="GO27">
        <v>5.2550100000000004</v>
      </c>
      <c r="GP27">
        <v>20.255600000000001</v>
      </c>
      <c r="GQ27">
        <v>5.2313700000000001</v>
      </c>
      <c r="GR27">
        <v>11.992000000000001</v>
      </c>
      <c r="GS27">
        <v>4.9737499999999999</v>
      </c>
      <c r="GT27">
        <v>3.2842500000000001</v>
      </c>
      <c r="GU27">
        <v>9999</v>
      </c>
      <c r="GV27">
        <v>9999</v>
      </c>
      <c r="GW27">
        <v>9999</v>
      </c>
      <c r="GX27">
        <v>62.7</v>
      </c>
      <c r="GY27">
        <v>1.8609599999999999</v>
      </c>
      <c r="GZ27">
        <v>1.8626400000000001</v>
      </c>
      <c r="HA27">
        <v>1.86798</v>
      </c>
      <c r="HB27">
        <v>1.8588199999999999</v>
      </c>
      <c r="HC27">
        <v>1.85711</v>
      </c>
      <c r="HD27">
        <v>1.8608199999999999</v>
      </c>
      <c r="HE27">
        <v>1.86463</v>
      </c>
      <c r="HF27">
        <v>1.86673</v>
      </c>
      <c r="HG27">
        <v>0</v>
      </c>
      <c r="HH27">
        <v>0</v>
      </c>
      <c r="HI27">
        <v>0</v>
      </c>
      <c r="HJ27">
        <v>4.5</v>
      </c>
      <c r="HK27" t="s">
        <v>414</v>
      </c>
      <c r="HL27" t="s">
        <v>415</v>
      </c>
      <c r="HM27" t="s">
        <v>416</v>
      </c>
      <c r="HN27" t="s">
        <v>417</v>
      </c>
      <c r="HO27" t="s">
        <v>417</v>
      </c>
      <c r="HP27" t="s">
        <v>416</v>
      </c>
      <c r="HQ27">
        <v>0</v>
      </c>
      <c r="HR27">
        <v>100</v>
      </c>
      <c r="HS27">
        <v>100</v>
      </c>
      <c r="HT27">
        <v>-0.77100000000000002</v>
      </c>
      <c r="HU27">
        <v>0.45939999999999998</v>
      </c>
      <c r="HV27">
        <v>-0.6997034831403659</v>
      </c>
      <c r="HW27">
        <v>7.2017937835690661E-4</v>
      </c>
      <c r="HX27">
        <v>-2.1401732963678211E-6</v>
      </c>
      <c r="HY27">
        <v>9.6926120888077628E-10</v>
      </c>
      <c r="HZ27">
        <v>0.45943666172952419</v>
      </c>
      <c r="IA27">
        <v>0</v>
      </c>
      <c r="IB27">
        <v>0</v>
      </c>
      <c r="IC27">
        <v>0</v>
      </c>
      <c r="ID27">
        <v>10</v>
      </c>
      <c r="IE27">
        <v>1941</v>
      </c>
      <c r="IF27">
        <v>1</v>
      </c>
      <c r="IG27">
        <v>24</v>
      </c>
      <c r="IH27">
        <v>0.8</v>
      </c>
      <c r="II27">
        <v>0.7</v>
      </c>
      <c r="IJ27">
        <v>1.47583</v>
      </c>
      <c r="IK27">
        <v>2.5293000000000001</v>
      </c>
      <c r="IL27">
        <v>1.3940399999999999</v>
      </c>
      <c r="IM27">
        <v>2.2802699999999998</v>
      </c>
      <c r="IN27">
        <v>1.5918000000000001</v>
      </c>
      <c r="IO27">
        <v>2.3706100000000001</v>
      </c>
      <c r="IP27">
        <v>44.250900000000001</v>
      </c>
      <c r="IQ27">
        <v>14.079499999999999</v>
      </c>
      <c r="IR27">
        <v>18</v>
      </c>
      <c r="IS27">
        <v>527.98699999999997</v>
      </c>
      <c r="IT27">
        <v>436.24700000000001</v>
      </c>
      <c r="IU27">
        <v>24.191099999999999</v>
      </c>
      <c r="IV27">
        <v>38.738900000000001</v>
      </c>
      <c r="IW27">
        <v>29.999400000000001</v>
      </c>
      <c r="IX27">
        <v>38.658700000000003</v>
      </c>
      <c r="IY27">
        <v>38.625700000000002</v>
      </c>
      <c r="IZ27">
        <v>29.6035</v>
      </c>
      <c r="JA27">
        <v>49.1462</v>
      </c>
      <c r="JB27">
        <v>0</v>
      </c>
      <c r="JC27">
        <v>24.157699999999998</v>
      </c>
      <c r="JD27">
        <v>600</v>
      </c>
      <c r="JE27">
        <v>20.2698</v>
      </c>
      <c r="JF27">
        <v>97.973200000000006</v>
      </c>
      <c r="JG27">
        <v>98.394300000000001</v>
      </c>
    </row>
    <row r="28" spans="1:267" x14ac:dyDescent="0.3">
      <c r="A28">
        <v>12</v>
      </c>
      <c r="B28">
        <v>1659550121</v>
      </c>
      <c r="C28">
        <v>1575.900000095367</v>
      </c>
      <c r="D28" t="s">
        <v>469</v>
      </c>
      <c r="E28" t="s">
        <v>470</v>
      </c>
      <c r="F28" t="s">
        <v>403</v>
      </c>
      <c r="G28" t="s">
        <v>404</v>
      </c>
      <c r="H28" t="s">
        <v>405</v>
      </c>
      <c r="I28" t="s">
        <v>405</v>
      </c>
      <c r="J28" t="s">
        <v>406</v>
      </c>
      <c r="K28">
        <f t="shared" si="0"/>
        <v>4.7209772259002785</v>
      </c>
      <c r="L28">
        <v>1659550121</v>
      </c>
      <c r="M28">
        <f t="shared" si="1"/>
        <v>6.4041347300638294E-3</v>
      </c>
      <c r="N28">
        <f t="shared" si="2"/>
        <v>6.4041347300638298</v>
      </c>
      <c r="O28">
        <f t="shared" si="3"/>
        <v>59.40802028811401</v>
      </c>
      <c r="P28">
        <f t="shared" si="4"/>
        <v>722.98800000000006</v>
      </c>
      <c r="Q28">
        <f t="shared" si="5"/>
        <v>388.39203415570194</v>
      </c>
      <c r="R28">
        <f t="shared" si="6"/>
        <v>38.428285031825503</v>
      </c>
      <c r="S28">
        <f t="shared" si="7"/>
        <v>71.533879418988008</v>
      </c>
      <c r="T28">
        <f t="shared" si="8"/>
        <v>0.31660975806572744</v>
      </c>
      <c r="U28">
        <f t="shared" si="9"/>
        <v>2.9122121157860983</v>
      </c>
      <c r="V28">
        <f t="shared" si="10"/>
        <v>0.29865450695977586</v>
      </c>
      <c r="W28">
        <f t="shared" si="11"/>
        <v>0.18818736761139909</v>
      </c>
      <c r="X28">
        <f t="shared" si="12"/>
        <v>321.5367622032453</v>
      </c>
      <c r="Y28">
        <f t="shared" si="13"/>
        <v>32.422700899928579</v>
      </c>
      <c r="Z28">
        <f t="shared" si="14"/>
        <v>32.142200000000003</v>
      </c>
      <c r="AA28">
        <f t="shared" si="15"/>
        <v>4.8136508774619839</v>
      </c>
      <c r="AB28">
        <f t="shared" si="16"/>
        <v>57.45368834116973</v>
      </c>
      <c r="AC28">
        <f t="shared" si="17"/>
        <v>2.7733541822301002</v>
      </c>
      <c r="AD28">
        <f t="shared" si="18"/>
        <v>4.8271125184539132</v>
      </c>
      <c r="AE28">
        <f t="shared" si="19"/>
        <v>2.0402966952318837</v>
      </c>
      <c r="AF28">
        <f t="shared" si="20"/>
        <v>-282.42234159581488</v>
      </c>
      <c r="AG28">
        <f t="shared" si="21"/>
        <v>7.7559570715610242</v>
      </c>
      <c r="AH28">
        <f t="shared" si="22"/>
        <v>0.60497284455554323</v>
      </c>
      <c r="AI28">
        <f t="shared" si="23"/>
        <v>47.475350523547007</v>
      </c>
      <c r="AJ28">
        <v>0</v>
      </c>
      <c r="AK28">
        <v>0</v>
      </c>
      <c r="AL28">
        <f t="shared" si="24"/>
        <v>1</v>
      </c>
      <c r="AM28">
        <f t="shared" si="25"/>
        <v>0</v>
      </c>
      <c r="AN28">
        <f t="shared" si="26"/>
        <v>51461.989608665957</v>
      </c>
      <c r="AO28" t="s">
        <v>407</v>
      </c>
      <c r="AP28">
        <v>10366.9</v>
      </c>
      <c r="AQ28">
        <v>993.59653846153856</v>
      </c>
      <c r="AR28">
        <v>3431.87</v>
      </c>
      <c r="AS28">
        <f t="shared" si="27"/>
        <v>0.71047955241266758</v>
      </c>
      <c r="AT28">
        <v>-3.9894345373445681</v>
      </c>
      <c r="AU28" t="s">
        <v>471</v>
      </c>
      <c r="AV28">
        <v>10294.4</v>
      </c>
      <c r="AW28">
        <v>746.51076923076937</v>
      </c>
      <c r="AX28">
        <v>1144.07</v>
      </c>
      <c r="AY28">
        <f t="shared" si="28"/>
        <v>0.34749554727353271</v>
      </c>
      <c r="AZ28">
        <v>0.5</v>
      </c>
      <c r="BA28">
        <f t="shared" si="29"/>
        <v>1681.3394995871736</v>
      </c>
      <c r="BB28">
        <f t="shared" si="30"/>
        <v>59.40802028811401</v>
      </c>
      <c r="BC28">
        <f t="shared" si="31"/>
        <v>292.12899478082625</v>
      </c>
      <c r="BD28">
        <f t="shared" si="32"/>
        <v>3.7706516049271922E-2</v>
      </c>
      <c r="BE28">
        <f t="shared" si="33"/>
        <v>1.9997028153871705</v>
      </c>
      <c r="BF28">
        <f t="shared" si="34"/>
        <v>629.2748243234746</v>
      </c>
      <c r="BG28" t="s">
        <v>472</v>
      </c>
      <c r="BH28">
        <v>558.87</v>
      </c>
      <c r="BI28">
        <f t="shared" si="35"/>
        <v>558.87</v>
      </c>
      <c r="BJ28">
        <f t="shared" si="36"/>
        <v>0.51150716302324151</v>
      </c>
      <c r="BK28">
        <f t="shared" si="37"/>
        <v>0.67935617014564353</v>
      </c>
      <c r="BL28">
        <f t="shared" si="38"/>
        <v>0.79631047685346334</v>
      </c>
      <c r="BM28">
        <f t="shared" si="39"/>
        <v>2.6420554608402722</v>
      </c>
      <c r="BN28">
        <f t="shared" si="40"/>
        <v>0.93828688048652342</v>
      </c>
      <c r="BO28">
        <f t="shared" si="41"/>
        <v>0.50859518503734757</v>
      </c>
      <c r="BP28">
        <f t="shared" si="42"/>
        <v>0.49140481496265243</v>
      </c>
      <c r="BQ28">
        <v>6529</v>
      </c>
      <c r="BR28">
        <v>300</v>
      </c>
      <c r="BS28">
        <v>300</v>
      </c>
      <c r="BT28">
        <v>300</v>
      </c>
      <c r="BU28">
        <v>10294.4</v>
      </c>
      <c r="BV28">
        <v>1027.44</v>
      </c>
      <c r="BW28">
        <v>-1.09648E-2</v>
      </c>
      <c r="BX28">
        <v>-13.97</v>
      </c>
      <c r="BY28" t="s">
        <v>410</v>
      </c>
      <c r="BZ28" t="s">
        <v>410</v>
      </c>
      <c r="CA28" t="s">
        <v>410</v>
      </c>
      <c r="CB28" t="s">
        <v>410</v>
      </c>
      <c r="CC28" t="s">
        <v>410</v>
      </c>
      <c r="CD28" t="s">
        <v>410</v>
      </c>
      <c r="CE28" t="s">
        <v>410</v>
      </c>
      <c r="CF28" t="s">
        <v>410</v>
      </c>
      <c r="CG28" t="s">
        <v>410</v>
      </c>
      <c r="CH28" t="s">
        <v>410</v>
      </c>
      <c r="CI28">
        <f t="shared" si="43"/>
        <v>2000.17</v>
      </c>
      <c r="CJ28">
        <f t="shared" si="44"/>
        <v>1681.3394995871736</v>
      </c>
      <c r="CK28">
        <f t="shared" si="45"/>
        <v>0.84059829893817706</v>
      </c>
      <c r="CL28">
        <f t="shared" si="46"/>
        <v>0.16075471695068183</v>
      </c>
      <c r="CM28">
        <v>6</v>
      </c>
      <c r="CN28">
        <v>0.5</v>
      </c>
      <c r="CO28" t="s">
        <v>411</v>
      </c>
      <c r="CP28">
        <v>2</v>
      </c>
      <c r="CQ28">
        <v>1659550121</v>
      </c>
      <c r="CR28">
        <v>722.98800000000006</v>
      </c>
      <c r="CS28">
        <v>799.82500000000005</v>
      </c>
      <c r="CT28">
        <v>28.030100000000001</v>
      </c>
      <c r="CU28">
        <v>20.561399999999999</v>
      </c>
      <c r="CV28">
        <v>723.69200000000001</v>
      </c>
      <c r="CW28">
        <v>27.578499999999998</v>
      </c>
      <c r="CX28">
        <v>500.05700000000002</v>
      </c>
      <c r="CY28">
        <v>98.841999999999999</v>
      </c>
      <c r="CZ28">
        <v>0.10000100000000001</v>
      </c>
      <c r="DA28">
        <v>32.191600000000001</v>
      </c>
      <c r="DB28">
        <v>32.142200000000003</v>
      </c>
      <c r="DC28">
        <v>999.9</v>
      </c>
      <c r="DD28">
        <v>0</v>
      </c>
      <c r="DE28">
        <v>0</v>
      </c>
      <c r="DF28">
        <v>10017.5</v>
      </c>
      <c r="DG28">
        <v>0</v>
      </c>
      <c r="DH28">
        <v>1984.92</v>
      </c>
      <c r="DI28">
        <v>-76.836799999999997</v>
      </c>
      <c r="DJ28">
        <v>743.83799999999997</v>
      </c>
      <c r="DK28">
        <v>816.61599999999999</v>
      </c>
      <c r="DL28">
        <v>7.4687000000000001</v>
      </c>
      <c r="DM28">
        <v>799.82500000000005</v>
      </c>
      <c r="DN28">
        <v>20.561399999999999</v>
      </c>
      <c r="DO28">
        <v>2.7705500000000001</v>
      </c>
      <c r="DP28">
        <v>2.03233</v>
      </c>
      <c r="DQ28">
        <v>22.709700000000002</v>
      </c>
      <c r="DR28">
        <v>17.698499999999999</v>
      </c>
      <c r="DS28">
        <v>2000.17</v>
      </c>
      <c r="DT28">
        <v>0.98000799999999999</v>
      </c>
      <c r="DU28">
        <v>1.9991700000000001E-2</v>
      </c>
      <c r="DV28">
        <v>0</v>
      </c>
      <c r="DW28">
        <v>746.09199999999998</v>
      </c>
      <c r="DX28">
        <v>5.0006899999999996</v>
      </c>
      <c r="DY28">
        <v>15708.9</v>
      </c>
      <c r="DZ28">
        <v>16628</v>
      </c>
      <c r="EA28">
        <v>48.75</v>
      </c>
      <c r="EB28">
        <v>50.686999999999998</v>
      </c>
      <c r="EC28">
        <v>49.875</v>
      </c>
      <c r="ED28">
        <v>49.375</v>
      </c>
      <c r="EE28">
        <v>50.375</v>
      </c>
      <c r="EF28">
        <v>1955.28</v>
      </c>
      <c r="EG28">
        <v>39.89</v>
      </c>
      <c r="EH28">
        <v>0</v>
      </c>
      <c r="EI28">
        <v>135.19999980926511</v>
      </c>
      <c r="EJ28">
        <v>0</v>
      </c>
      <c r="EK28">
        <v>746.51076923076937</v>
      </c>
      <c r="EL28">
        <v>-2.3134358907567631</v>
      </c>
      <c r="EM28">
        <v>-76.858119705228518</v>
      </c>
      <c r="EN28">
        <v>15716.36538461539</v>
      </c>
      <c r="EO28">
        <v>15</v>
      </c>
      <c r="EP28">
        <v>1659550066.5</v>
      </c>
      <c r="EQ28" t="s">
        <v>473</v>
      </c>
      <c r="ER28">
        <v>1659550066.5</v>
      </c>
      <c r="ES28">
        <v>1659550060.5</v>
      </c>
      <c r="ET28">
        <v>48</v>
      </c>
      <c r="EU28">
        <v>0.22800000000000001</v>
      </c>
      <c r="EV28">
        <v>-8.0000000000000002E-3</v>
      </c>
      <c r="EW28">
        <v>-0.76900000000000002</v>
      </c>
      <c r="EX28">
        <v>0.34</v>
      </c>
      <c r="EY28">
        <v>800</v>
      </c>
      <c r="EZ28">
        <v>20</v>
      </c>
      <c r="FA28">
        <v>0.06</v>
      </c>
      <c r="FB28">
        <v>0.01</v>
      </c>
      <c r="FC28">
        <v>59.529265370033762</v>
      </c>
      <c r="FD28">
        <v>0.19289597951536541</v>
      </c>
      <c r="FE28">
        <v>9.2838052173077737E-2</v>
      </c>
      <c r="FF28">
        <v>1</v>
      </c>
      <c r="FG28">
        <v>0.32687343886041959</v>
      </c>
      <c r="FH28">
        <v>6.6560510049980412E-2</v>
      </c>
      <c r="FI28">
        <v>1.808445929539218E-2</v>
      </c>
      <c r="FJ28">
        <v>1</v>
      </c>
      <c r="FK28">
        <v>2</v>
      </c>
      <c r="FL28">
        <v>2</v>
      </c>
      <c r="FM28" t="s">
        <v>413</v>
      </c>
      <c r="FN28">
        <v>2.88618</v>
      </c>
      <c r="FO28">
        <v>2.85995</v>
      </c>
      <c r="FP28">
        <v>0.13992299999999999</v>
      </c>
      <c r="FQ28">
        <v>0.152944</v>
      </c>
      <c r="FR28">
        <v>0.12568099999999999</v>
      </c>
      <c r="FS28">
        <v>0.10524699999999999</v>
      </c>
      <c r="FT28">
        <v>25766.5</v>
      </c>
      <c r="FU28">
        <v>19513.8</v>
      </c>
      <c r="FV28">
        <v>28926.3</v>
      </c>
      <c r="FW28">
        <v>21519</v>
      </c>
      <c r="FX28">
        <v>33798.199999999997</v>
      </c>
      <c r="FY28">
        <v>26425.1</v>
      </c>
      <c r="FZ28">
        <v>40195.599999999999</v>
      </c>
      <c r="GA28">
        <v>30651</v>
      </c>
      <c r="GB28">
        <v>1.9515199999999999</v>
      </c>
      <c r="GC28">
        <v>1.76515</v>
      </c>
      <c r="GD28">
        <v>-6.6384699999999996E-3</v>
      </c>
      <c r="GE28">
        <v>0</v>
      </c>
      <c r="GF28">
        <v>32.2498</v>
      </c>
      <c r="GG28">
        <v>999.9</v>
      </c>
      <c r="GH28">
        <v>48.7</v>
      </c>
      <c r="GI28">
        <v>40.799999999999997</v>
      </c>
      <c r="GJ28">
        <v>38.116300000000003</v>
      </c>
      <c r="GK28">
        <v>63.143799999999999</v>
      </c>
      <c r="GL28">
        <v>12.0152</v>
      </c>
      <c r="GM28">
        <v>1</v>
      </c>
      <c r="GN28">
        <v>0.96176099999999998</v>
      </c>
      <c r="GO28">
        <v>6.9222299999999999</v>
      </c>
      <c r="GP28">
        <v>20.1951</v>
      </c>
      <c r="GQ28">
        <v>5.2336099999999997</v>
      </c>
      <c r="GR28">
        <v>11.992000000000001</v>
      </c>
      <c r="GS28">
        <v>4.9750500000000004</v>
      </c>
      <c r="GT28">
        <v>3.2844699999999998</v>
      </c>
      <c r="GU28">
        <v>9999</v>
      </c>
      <c r="GV28">
        <v>9999</v>
      </c>
      <c r="GW28">
        <v>9999</v>
      </c>
      <c r="GX28">
        <v>62.7</v>
      </c>
      <c r="GY28">
        <v>1.8609599999999999</v>
      </c>
      <c r="GZ28">
        <v>1.8626400000000001</v>
      </c>
      <c r="HA28">
        <v>1.8679699999999999</v>
      </c>
      <c r="HB28">
        <v>1.8588</v>
      </c>
      <c r="HC28">
        <v>1.85707</v>
      </c>
      <c r="HD28">
        <v>1.8608100000000001</v>
      </c>
      <c r="HE28">
        <v>1.8646199999999999</v>
      </c>
      <c r="HF28">
        <v>1.8667400000000001</v>
      </c>
      <c r="HG28">
        <v>0</v>
      </c>
      <c r="HH28">
        <v>0</v>
      </c>
      <c r="HI28">
        <v>0</v>
      </c>
      <c r="HJ28">
        <v>4.5</v>
      </c>
      <c r="HK28" t="s">
        <v>414</v>
      </c>
      <c r="HL28" t="s">
        <v>415</v>
      </c>
      <c r="HM28" t="s">
        <v>416</v>
      </c>
      <c r="HN28" t="s">
        <v>417</v>
      </c>
      <c r="HO28" t="s">
        <v>417</v>
      </c>
      <c r="HP28" t="s">
        <v>416</v>
      </c>
      <c r="HQ28">
        <v>0</v>
      </c>
      <c r="HR28">
        <v>100</v>
      </c>
      <c r="HS28">
        <v>100</v>
      </c>
      <c r="HT28">
        <v>-0.70399999999999996</v>
      </c>
      <c r="HU28">
        <v>0.4516</v>
      </c>
      <c r="HV28">
        <v>-0.4712265766373096</v>
      </c>
      <c r="HW28">
        <v>7.2017937835690661E-4</v>
      </c>
      <c r="HX28">
        <v>-2.1401732963678211E-6</v>
      </c>
      <c r="HY28">
        <v>9.6926120888077628E-10</v>
      </c>
      <c r="HZ28">
        <v>0.4516423555675656</v>
      </c>
      <c r="IA28">
        <v>0</v>
      </c>
      <c r="IB28">
        <v>0</v>
      </c>
      <c r="IC28">
        <v>0</v>
      </c>
      <c r="ID28">
        <v>10</v>
      </c>
      <c r="IE28">
        <v>1941</v>
      </c>
      <c r="IF28">
        <v>1</v>
      </c>
      <c r="IG28">
        <v>24</v>
      </c>
      <c r="IH28">
        <v>0.9</v>
      </c>
      <c r="II28">
        <v>1</v>
      </c>
      <c r="IJ28">
        <v>1.86768</v>
      </c>
      <c r="IK28">
        <v>2.52197</v>
      </c>
      <c r="IL28">
        <v>1.3940399999999999</v>
      </c>
      <c r="IM28">
        <v>2.2802699999999998</v>
      </c>
      <c r="IN28">
        <v>1.5918000000000001</v>
      </c>
      <c r="IO28">
        <v>2.3718300000000001</v>
      </c>
      <c r="IP28">
        <v>44.362099999999998</v>
      </c>
      <c r="IQ28">
        <v>13.9832</v>
      </c>
      <c r="IR28">
        <v>18</v>
      </c>
      <c r="IS28">
        <v>527.024</v>
      </c>
      <c r="IT28">
        <v>436.26299999999998</v>
      </c>
      <c r="IU28">
        <v>23.425000000000001</v>
      </c>
      <c r="IV28">
        <v>38.823599999999999</v>
      </c>
      <c r="IW28">
        <v>30.002800000000001</v>
      </c>
      <c r="IX28">
        <v>38.720399999999998</v>
      </c>
      <c r="IY28">
        <v>38.688699999999997</v>
      </c>
      <c r="IZ28">
        <v>37.451900000000002</v>
      </c>
      <c r="JA28">
        <v>48.065300000000001</v>
      </c>
      <c r="JB28">
        <v>0</v>
      </c>
      <c r="JC28">
        <v>23.410499999999999</v>
      </c>
      <c r="JD28">
        <v>800</v>
      </c>
      <c r="JE28">
        <v>20.5716</v>
      </c>
      <c r="JF28">
        <v>97.950199999999995</v>
      </c>
      <c r="JG28">
        <v>98.375399999999999</v>
      </c>
    </row>
    <row r="29" spans="1:267" x14ac:dyDescent="0.3">
      <c r="A29">
        <v>13</v>
      </c>
      <c r="B29">
        <v>1659550248</v>
      </c>
      <c r="C29">
        <v>1702.900000095367</v>
      </c>
      <c r="D29" t="s">
        <v>474</v>
      </c>
      <c r="E29" t="s">
        <v>475</v>
      </c>
      <c r="F29" t="s">
        <v>403</v>
      </c>
      <c r="G29" t="s">
        <v>404</v>
      </c>
      <c r="H29" t="s">
        <v>405</v>
      </c>
      <c r="I29" t="s">
        <v>405</v>
      </c>
      <c r="J29" t="s">
        <v>406</v>
      </c>
      <c r="K29">
        <f t="shared" si="0"/>
        <v>2.8948758638279628</v>
      </c>
      <c r="L29">
        <v>1659550248</v>
      </c>
      <c r="M29">
        <f t="shared" si="1"/>
        <v>5.5179099266610956E-3</v>
      </c>
      <c r="N29">
        <f t="shared" si="2"/>
        <v>5.5179099266610958</v>
      </c>
      <c r="O29">
        <f t="shared" si="3"/>
        <v>58.526214247776458</v>
      </c>
      <c r="P29">
        <f t="shared" si="4"/>
        <v>1122.32</v>
      </c>
      <c r="Q29">
        <f t="shared" si="5"/>
        <v>709.71943893591754</v>
      </c>
      <c r="R29">
        <f t="shared" si="6"/>
        <v>70.217401484742339</v>
      </c>
      <c r="S29">
        <f t="shared" si="7"/>
        <v>111.03879887031199</v>
      </c>
      <c r="T29">
        <f t="shared" si="8"/>
        <v>0.25687500562056181</v>
      </c>
      <c r="U29">
        <f t="shared" si="9"/>
        <v>2.9101557832057852</v>
      </c>
      <c r="V29">
        <f t="shared" si="10"/>
        <v>0.24491041567372149</v>
      </c>
      <c r="W29">
        <f t="shared" si="11"/>
        <v>0.15409753294293524</v>
      </c>
      <c r="X29">
        <f t="shared" si="12"/>
        <v>321.53197420323335</v>
      </c>
      <c r="Y29">
        <f t="shared" si="13"/>
        <v>32.413866762756477</v>
      </c>
      <c r="Z29">
        <f t="shared" si="14"/>
        <v>32.051000000000002</v>
      </c>
      <c r="AA29">
        <f t="shared" si="15"/>
        <v>4.7888844538494455</v>
      </c>
      <c r="AB29">
        <f t="shared" si="16"/>
        <v>55.513193895243873</v>
      </c>
      <c r="AC29">
        <f t="shared" si="17"/>
        <v>2.6435331122455401</v>
      </c>
      <c r="AD29">
        <f t="shared" si="18"/>
        <v>4.7619906670007444</v>
      </c>
      <c r="AE29">
        <f t="shared" si="19"/>
        <v>2.1453513416039054</v>
      </c>
      <c r="AF29">
        <f t="shared" si="20"/>
        <v>-243.33982776575431</v>
      </c>
      <c r="AG29">
        <f t="shared" si="21"/>
        <v>-15.610785699127339</v>
      </c>
      <c r="AH29">
        <f t="shared" si="22"/>
        <v>-1.2165349803588119</v>
      </c>
      <c r="AI29">
        <f t="shared" si="23"/>
        <v>61.364825757992897</v>
      </c>
      <c r="AJ29">
        <v>0</v>
      </c>
      <c r="AK29">
        <v>0</v>
      </c>
      <c r="AL29">
        <f t="shared" si="24"/>
        <v>1</v>
      </c>
      <c r="AM29">
        <f t="shared" si="25"/>
        <v>0</v>
      </c>
      <c r="AN29">
        <f t="shared" si="26"/>
        <v>51444.354927817156</v>
      </c>
      <c r="AO29" t="s">
        <v>407</v>
      </c>
      <c r="AP29">
        <v>10366.9</v>
      </c>
      <c r="AQ29">
        <v>993.59653846153856</v>
      </c>
      <c r="AR29">
        <v>3431.87</v>
      </c>
      <c r="AS29">
        <f t="shared" si="27"/>
        <v>0.71047955241266758</v>
      </c>
      <c r="AT29">
        <v>-3.9894345373445681</v>
      </c>
      <c r="AU29" t="s">
        <v>476</v>
      </c>
      <c r="AV29">
        <v>10294.9</v>
      </c>
      <c r="AW29">
        <v>742.41642307692314</v>
      </c>
      <c r="AX29">
        <v>1141.1199999999999</v>
      </c>
      <c r="AY29">
        <f t="shared" si="28"/>
        <v>0.34939671281116513</v>
      </c>
      <c r="AZ29">
        <v>0.5</v>
      </c>
      <c r="BA29">
        <f t="shared" si="29"/>
        <v>1681.3142995871674</v>
      </c>
      <c r="BB29">
        <f t="shared" si="30"/>
        <v>58.526214247776458</v>
      </c>
      <c r="BC29">
        <f t="shared" si="31"/>
        <v>293.72284473908138</v>
      </c>
      <c r="BD29">
        <f t="shared" si="32"/>
        <v>3.7182606964367829E-2</v>
      </c>
      <c r="BE29">
        <f t="shared" si="33"/>
        <v>2.0074575855300059</v>
      </c>
      <c r="BF29">
        <f t="shared" si="34"/>
        <v>628.38130959168438</v>
      </c>
      <c r="BG29" t="s">
        <v>477</v>
      </c>
      <c r="BH29">
        <v>555.75</v>
      </c>
      <c r="BI29">
        <f t="shared" si="35"/>
        <v>555.75</v>
      </c>
      <c r="BJ29">
        <f t="shared" si="36"/>
        <v>0.51297847728547386</v>
      </c>
      <c r="BK29">
        <f t="shared" si="37"/>
        <v>0.68111378602093864</v>
      </c>
      <c r="BL29">
        <f t="shared" si="38"/>
        <v>0.79647233077896618</v>
      </c>
      <c r="BM29">
        <f t="shared" si="39"/>
        <v>2.7026452115830364</v>
      </c>
      <c r="BN29">
        <f t="shared" si="40"/>
        <v>0.93949675298299817</v>
      </c>
      <c r="BO29">
        <f t="shared" si="41"/>
        <v>0.50986073962687184</v>
      </c>
      <c r="BP29">
        <f t="shared" si="42"/>
        <v>0.49013926037312816</v>
      </c>
      <c r="BQ29">
        <v>6531</v>
      </c>
      <c r="BR29">
        <v>300</v>
      </c>
      <c r="BS29">
        <v>300</v>
      </c>
      <c r="BT29">
        <v>300</v>
      </c>
      <c r="BU29">
        <v>10294.9</v>
      </c>
      <c r="BV29">
        <v>1021.13</v>
      </c>
      <c r="BW29">
        <v>-1.09652E-2</v>
      </c>
      <c r="BX29">
        <v>-13.47</v>
      </c>
      <c r="BY29" t="s">
        <v>410</v>
      </c>
      <c r="BZ29" t="s">
        <v>410</v>
      </c>
      <c r="CA29" t="s">
        <v>410</v>
      </c>
      <c r="CB29" t="s">
        <v>410</v>
      </c>
      <c r="CC29" t="s">
        <v>410</v>
      </c>
      <c r="CD29" t="s">
        <v>410</v>
      </c>
      <c r="CE29" t="s">
        <v>410</v>
      </c>
      <c r="CF29" t="s">
        <v>410</v>
      </c>
      <c r="CG29" t="s">
        <v>410</v>
      </c>
      <c r="CH29" t="s">
        <v>410</v>
      </c>
      <c r="CI29">
        <f t="shared" si="43"/>
        <v>2000.14</v>
      </c>
      <c r="CJ29">
        <f t="shared" si="44"/>
        <v>1681.3142995871674</v>
      </c>
      <c r="CK29">
        <f t="shared" si="45"/>
        <v>0.84059830791202983</v>
      </c>
      <c r="CL29">
        <f t="shared" si="46"/>
        <v>0.16075473427021775</v>
      </c>
      <c r="CM29">
        <v>6</v>
      </c>
      <c r="CN29">
        <v>0.5</v>
      </c>
      <c r="CO29" t="s">
        <v>411</v>
      </c>
      <c r="CP29">
        <v>2</v>
      </c>
      <c r="CQ29">
        <v>1659550248</v>
      </c>
      <c r="CR29">
        <v>1122.32</v>
      </c>
      <c r="CS29">
        <v>1199.97</v>
      </c>
      <c r="CT29">
        <v>26.7194</v>
      </c>
      <c r="CU29">
        <v>20.2759</v>
      </c>
      <c r="CV29">
        <v>1122.9000000000001</v>
      </c>
      <c r="CW29">
        <v>26.266400000000001</v>
      </c>
      <c r="CX29">
        <v>500.08300000000003</v>
      </c>
      <c r="CY29">
        <v>98.837299999999999</v>
      </c>
      <c r="CZ29">
        <v>9.9544099999999996E-2</v>
      </c>
      <c r="DA29">
        <v>31.951499999999999</v>
      </c>
      <c r="DB29">
        <v>32.051000000000002</v>
      </c>
      <c r="DC29">
        <v>999.9</v>
      </c>
      <c r="DD29">
        <v>0</v>
      </c>
      <c r="DE29">
        <v>0</v>
      </c>
      <c r="DF29">
        <v>10006.200000000001</v>
      </c>
      <c r="DG29">
        <v>0</v>
      </c>
      <c r="DH29">
        <v>2000.74</v>
      </c>
      <c r="DI29">
        <v>-77.655600000000007</v>
      </c>
      <c r="DJ29">
        <v>1153.1300000000001</v>
      </c>
      <c r="DK29">
        <v>1224.81</v>
      </c>
      <c r="DL29">
        <v>6.4435799999999999</v>
      </c>
      <c r="DM29">
        <v>1199.97</v>
      </c>
      <c r="DN29">
        <v>20.2759</v>
      </c>
      <c r="DO29">
        <v>2.6408800000000001</v>
      </c>
      <c r="DP29">
        <v>2.0040100000000001</v>
      </c>
      <c r="DQ29">
        <v>21.921800000000001</v>
      </c>
      <c r="DR29">
        <v>17.476099999999999</v>
      </c>
      <c r="DS29">
        <v>2000.14</v>
      </c>
      <c r="DT29">
        <v>0.98000500000000001</v>
      </c>
      <c r="DU29">
        <v>1.9994899999999999E-2</v>
      </c>
      <c r="DV29">
        <v>0</v>
      </c>
      <c r="DW29">
        <v>742.34400000000005</v>
      </c>
      <c r="DX29">
        <v>5.0006899999999996</v>
      </c>
      <c r="DY29">
        <v>15639.4</v>
      </c>
      <c r="DZ29">
        <v>16627.8</v>
      </c>
      <c r="EA29">
        <v>48.686999999999998</v>
      </c>
      <c r="EB29">
        <v>50.686999999999998</v>
      </c>
      <c r="EC29">
        <v>49.875</v>
      </c>
      <c r="ED29">
        <v>49</v>
      </c>
      <c r="EE29">
        <v>50.375</v>
      </c>
      <c r="EF29">
        <v>1955.25</v>
      </c>
      <c r="EG29">
        <v>39.89</v>
      </c>
      <c r="EH29">
        <v>0</v>
      </c>
      <c r="EI29">
        <v>126.7000000476837</v>
      </c>
      <c r="EJ29">
        <v>0</v>
      </c>
      <c r="EK29">
        <v>742.41642307692314</v>
      </c>
      <c r="EL29">
        <v>-0.63641025414639141</v>
      </c>
      <c r="EM29">
        <v>-15.695726301342409</v>
      </c>
      <c r="EN29">
        <v>15641.10384615385</v>
      </c>
      <c r="EO29">
        <v>15</v>
      </c>
      <c r="EP29">
        <v>1659550199.5</v>
      </c>
      <c r="EQ29" t="s">
        <v>478</v>
      </c>
      <c r="ER29">
        <v>1659550199.5</v>
      </c>
      <c r="ES29">
        <v>1659550198.5</v>
      </c>
      <c r="ET29">
        <v>49</v>
      </c>
      <c r="EU29">
        <v>0.40100000000000002</v>
      </c>
      <c r="EV29">
        <v>1E-3</v>
      </c>
      <c r="EW29">
        <v>-0.61299999999999999</v>
      </c>
      <c r="EX29">
        <v>0.34100000000000003</v>
      </c>
      <c r="EY29">
        <v>1201</v>
      </c>
      <c r="EZ29">
        <v>20</v>
      </c>
      <c r="FA29">
        <v>0.03</v>
      </c>
      <c r="FB29">
        <v>0.02</v>
      </c>
      <c r="FC29">
        <v>58.447665307161408</v>
      </c>
      <c r="FD29">
        <v>0.13733483614900971</v>
      </c>
      <c r="FE29">
        <v>0.15410365312790861</v>
      </c>
      <c r="FF29">
        <v>1</v>
      </c>
      <c r="FG29">
        <v>0.25132912858579498</v>
      </c>
      <c r="FH29">
        <v>0.1026247944171189</v>
      </c>
      <c r="FI29">
        <v>1.857956721001747E-2</v>
      </c>
      <c r="FJ29">
        <v>1</v>
      </c>
      <c r="FK29">
        <v>2</v>
      </c>
      <c r="FL29">
        <v>2</v>
      </c>
      <c r="FM29" t="s">
        <v>413</v>
      </c>
      <c r="FN29">
        <v>2.8860999999999999</v>
      </c>
      <c r="FO29">
        <v>2.8593899999999999</v>
      </c>
      <c r="FP29">
        <v>0.18684999999999999</v>
      </c>
      <c r="FQ29">
        <v>0.198745</v>
      </c>
      <c r="FR29">
        <v>0.121488</v>
      </c>
      <c r="FS29">
        <v>0.1042</v>
      </c>
      <c r="FT29">
        <v>24349.599999999999</v>
      </c>
      <c r="FU29">
        <v>18451.599999999999</v>
      </c>
      <c r="FV29">
        <v>28920.3</v>
      </c>
      <c r="FW29">
        <v>21516.2</v>
      </c>
      <c r="FX29">
        <v>33954</v>
      </c>
      <c r="FY29">
        <v>26454.6</v>
      </c>
      <c r="FZ29">
        <v>40187.5</v>
      </c>
      <c r="GA29">
        <v>30647.5</v>
      </c>
      <c r="GB29">
        <v>1.94953</v>
      </c>
      <c r="GC29">
        <v>1.76292</v>
      </c>
      <c r="GD29">
        <v>-4.4517200000000002E-3</v>
      </c>
      <c r="GE29">
        <v>0</v>
      </c>
      <c r="GF29">
        <v>32.123199999999997</v>
      </c>
      <c r="GG29">
        <v>999.9</v>
      </c>
      <c r="GH29">
        <v>48.7</v>
      </c>
      <c r="GI29">
        <v>40.9</v>
      </c>
      <c r="GJ29">
        <v>38.3215</v>
      </c>
      <c r="GK29">
        <v>63.163899999999998</v>
      </c>
      <c r="GL29">
        <v>11.442299999999999</v>
      </c>
      <c r="GM29">
        <v>1</v>
      </c>
      <c r="GN29">
        <v>0.97624200000000005</v>
      </c>
      <c r="GO29">
        <v>7.7551800000000002</v>
      </c>
      <c r="GP29">
        <v>20.160900000000002</v>
      </c>
      <c r="GQ29">
        <v>5.2318199999999999</v>
      </c>
      <c r="GR29">
        <v>11.995900000000001</v>
      </c>
      <c r="GS29">
        <v>4.9745999999999997</v>
      </c>
      <c r="GT29">
        <v>3.2843300000000002</v>
      </c>
      <c r="GU29">
        <v>9999</v>
      </c>
      <c r="GV29">
        <v>9999</v>
      </c>
      <c r="GW29">
        <v>9999</v>
      </c>
      <c r="GX29">
        <v>62.7</v>
      </c>
      <c r="GY29">
        <v>1.8609599999999999</v>
      </c>
      <c r="GZ29">
        <v>1.8626400000000001</v>
      </c>
      <c r="HA29">
        <v>1.86795</v>
      </c>
      <c r="HB29">
        <v>1.8587899999999999</v>
      </c>
      <c r="HC29">
        <v>1.85704</v>
      </c>
      <c r="HD29">
        <v>1.8608100000000001</v>
      </c>
      <c r="HE29">
        <v>1.8646199999999999</v>
      </c>
      <c r="HF29">
        <v>1.8667</v>
      </c>
      <c r="HG29">
        <v>0</v>
      </c>
      <c r="HH29">
        <v>0</v>
      </c>
      <c r="HI29">
        <v>0</v>
      </c>
      <c r="HJ29">
        <v>4.5</v>
      </c>
      <c r="HK29" t="s">
        <v>414</v>
      </c>
      <c r="HL29" t="s">
        <v>415</v>
      </c>
      <c r="HM29" t="s">
        <v>416</v>
      </c>
      <c r="HN29" t="s">
        <v>417</v>
      </c>
      <c r="HO29" t="s">
        <v>417</v>
      </c>
      <c r="HP29" t="s">
        <v>416</v>
      </c>
      <c r="HQ29">
        <v>0</v>
      </c>
      <c r="HR29">
        <v>100</v>
      </c>
      <c r="HS29">
        <v>100</v>
      </c>
      <c r="HT29">
        <v>-0.57999999999999996</v>
      </c>
      <c r="HU29">
        <v>0.45300000000000001</v>
      </c>
      <c r="HV29">
        <v>-6.9458358302095125E-2</v>
      </c>
      <c r="HW29">
        <v>7.2017937835690661E-4</v>
      </c>
      <c r="HX29">
        <v>-2.1401732963678211E-6</v>
      </c>
      <c r="HY29">
        <v>9.6926120888077628E-10</v>
      </c>
      <c r="HZ29">
        <v>0.45309303476323709</v>
      </c>
      <c r="IA29">
        <v>0</v>
      </c>
      <c r="IB29">
        <v>0</v>
      </c>
      <c r="IC29">
        <v>0</v>
      </c>
      <c r="ID29">
        <v>10</v>
      </c>
      <c r="IE29">
        <v>1941</v>
      </c>
      <c r="IF29">
        <v>1</v>
      </c>
      <c r="IG29">
        <v>24</v>
      </c>
      <c r="IH29">
        <v>0.8</v>
      </c>
      <c r="II29">
        <v>0.8</v>
      </c>
      <c r="IJ29">
        <v>2.6025399999999999</v>
      </c>
      <c r="IK29">
        <v>2.5158700000000001</v>
      </c>
      <c r="IL29">
        <v>1.3940399999999999</v>
      </c>
      <c r="IM29">
        <v>2.2802699999999998</v>
      </c>
      <c r="IN29">
        <v>1.5918000000000001</v>
      </c>
      <c r="IO29">
        <v>2.4865699999999999</v>
      </c>
      <c r="IP29">
        <v>44.445599999999999</v>
      </c>
      <c r="IQ29">
        <v>13.9306</v>
      </c>
      <c r="IR29">
        <v>18</v>
      </c>
      <c r="IS29">
        <v>526.36699999999996</v>
      </c>
      <c r="IT29">
        <v>435.339</v>
      </c>
      <c r="IU29">
        <v>22.602499999999999</v>
      </c>
      <c r="IV29">
        <v>38.9544</v>
      </c>
      <c r="IW29">
        <v>30.0029</v>
      </c>
      <c r="IX29">
        <v>38.815399999999997</v>
      </c>
      <c r="IY29">
        <v>38.775100000000002</v>
      </c>
      <c r="IZ29">
        <v>52.1569</v>
      </c>
      <c r="JA29">
        <v>49.2074</v>
      </c>
      <c r="JB29">
        <v>0</v>
      </c>
      <c r="JC29">
        <v>22.5458</v>
      </c>
      <c r="JD29">
        <v>1200</v>
      </c>
      <c r="JE29">
        <v>20.1172</v>
      </c>
      <c r="JF29">
        <v>97.930199999999999</v>
      </c>
      <c r="JG29">
        <v>98.363399999999999</v>
      </c>
    </row>
    <row r="30" spans="1:267" x14ac:dyDescent="0.3">
      <c r="A30">
        <v>14</v>
      </c>
      <c r="B30">
        <v>1659550371</v>
      </c>
      <c r="C30">
        <v>1825.900000095367</v>
      </c>
      <c r="D30" t="s">
        <v>479</v>
      </c>
      <c r="E30" t="s">
        <v>480</v>
      </c>
      <c r="F30" t="s">
        <v>403</v>
      </c>
      <c r="G30" t="s">
        <v>404</v>
      </c>
      <c r="H30" t="s">
        <v>405</v>
      </c>
      <c r="I30" t="s">
        <v>405</v>
      </c>
      <c r="J30" t="s">
        <v>406</v>
      </c>
      <c r="K30">
        <f t="shared" si="0"/>
        <v>2.1871845245029577</v>
      </c>
      <c r="L30">
        <v>1659550371</v>
      </c>
      <c r="M30">
        <f t="shared" si="1"/>
        <v>5.1566003059286582E-3</v>
      </c>
      <c r="N30">
        <f t="shared" si="2"/>
        <v>5.1566003059286585</v>
      </c>
      <c r="O30">
        <f t="shared" si="3"/>
        <v>57.33398597410698</v>
      </c>
      <c r="P30">
        <f t="shared" si="4"/>
        <v>1422.64</v>
      </c>
      <c r="Q30">
        <f t="shared" si="5"/>
        <v>965.71911074939385</v>
      </c>
      <c r="R30">
        <f t="shared" si="6"/>
        <v>95.542596560161726</v>
      </c>
      <c r="S30">
        <f t="shared" si="7"/>
        <v>140.74767503034403</v>
      </c>
      <c r="T30">
        <f t="shared" si="8"/>
        <v>0.2306856109695212</v>
      </c>
      <c r="U30">
        <f t="shared" si="9"/>
        <v>2.911202994622796</v>
      </c>
      <c r="V30">
        <f t="shared" si="10"/>
        <v>0.22099015043599718</v>
      </c>
      <c r="W30">
        <f t="shared" si="11"/>
        <v>0.13895598587934702</v>
      </c>
      <c r="X30">
        <f t="shared" si="12"/>
        <v>321.47930620310188</v>
      </c>
      <c r="Y30">
        <f t="shared" si="13"/>
        <v>32.353350303790606</v>
      </c>
      <c r="Z30">
        <f t="shared" si="14"/>
        <v>32.035600000000002</v>
      </c>
      <c r="AA30">
        <f t="shared" si="15"/>
        <v>4.7847133699499196</v>
      </c>
      <c r="AB30">
        <f t="shared" si="16"/>
        <v>54.271059984284534</v>
      </c>
      <c r="AC30">
        <f t="shared" si="17"/>
        <v>2.5618898457397901</v>
      </c>
      <c r="AD30">
        <f t="shared" si="18"/>
        <v>4.7205450685533794</v>
      </c>
      <c r="AE30">
        <f t="shared" si="19"/>
        <v>2.2228235242101295</v>
      </c>
      <c r="AF30">
        <f t="shared" si="20"/>
        <v>-227.40607349145384</v>
      </c>
      <c r="AG30">
        <f t="shared" si="21"/>
        <v>-37.41658816171158</v>
      </c>
      <c r="AH30">
        <f t="shared" si="22"/>
        <v>-2.912361756358437</v>
      </c>
      <c r="AI30">
        <f t="shared" si="23"/>
        <v>53.744282793578016</v>
      </c>
      <c r="AJ30">
        <v>0</v>
      </c>
      <c r="AK30">
        <v>0</v>
      </c>
      <c r="AL30">
        <f t="shared" si="24"/>
        <v>1</v>
      </c>
      <c r="AM30">
        <f t="shared" si="25"/>
        <v>0</v>
      </c>
      <c r="AN30">
        <f t="shared" si="26"/>
        <v>51499.908842150318</v>
      </c>
      <c r="AO30" t="s">
        <v>407</v>
      </c>
      <c r="AP30">
        <v>10366.9</v>
      </c>
      <c r="AQ30">
        <v>993.59653846153856</v>
      </c>
      <c r="AR30">
        <v>3431.87</v>
      </c>
      <c r="AS30">
        <f t="shared" si="27"/>
        <v>0.71047955241266758</v>
      </c>
      <c r="AT30">
        <v>-3.9894345373445681</v>
      </c>
      <c r="AU30" t="s">
        <v>481</v>
      </c>
      <c r="AV30">
        <v>10295.1</v>
      </c>
      <c r="AW30">
        <v>739.41799999999978</v>
      </c>
      <c r="AX30">
        <v>1133.43</v>
      </c>
      <c r="AY30">
        <f t="shared" si="28"/>
        <v>0.34762799643559839</v>
      </c>
      <c r="AZ30">
        <v>0.5</v>
      </c>
      <c r="BA30">
        <f t="shared" si="29"/>
        <v>1681.0370995870992</v>
      </c>
      <c r="BB30">
        <f t="shared" si="30"/>
        <v>57.33398597410698</v>
      </c>
      <c r="BC30">
        <f t="shared" si="31"/>
        <v>292.18777943168641</v>
      </c>
      <c r="BD30">
        <f t="shared" si="32"/>
        <v>3.647951644048425E-2</v>
      </c>
      <c r="BE30">
        <f t="shared" si="33"/>
        <v>2.0278623293895515</v>
      </c>
      <c r="BF30">
        <f t="shared" si="34"/>
        <v>626.04232546704804</v>
      </c>
      <c r="BG30" t="s">
        <v>482</v>
      </c>
      <c r="BH30">
        <v>553.75</v>
      </c>
      <c r="BI30">
        <f t="shared" si="35"/>
        <v>553.75</v>
      </c>
      <c r="BJ30">
        <f t="shared" si="36"/>
        <v>0.51143873022595132</v>
      </c>
      <c r="BK30">
        <f t="shared" si="37"/>
        <v>0.67970604471432561</v>
      </c>
      <c r="BL30">
        <f t="shared" si="38"/>
        <v>0.79859074673745356</v>
      </c>
      <c r="BM30">
        <f t="shared" si="39"/>
        <v>2.817723280715799</v>
      </c>
      <c r="BN30">
        <f t="shared" si="40"/>
        <v>0.94265062399923261</v>
      </c>
      <c r="BO30">
        <f t="shared" si="41"/>
        <v>0.50903172800845786</v>
      </c>
      <c r="BP30">
        <f t="shared" si="42"/>
        <v>0.49096827199154214</v>
      </c>
      <c r="BQ30">
        <v>6533</v>
      </c>
      <c r="BR30">
        <v>300</v>
      </c>
      <c r="BS30">
        <v>300</v>
      </c>
      <c r="BT30">
        <v>300</v>
      </c>
      <c r="BU30">
        <v>10295.1</v>
      </c>
      <c r="BV30">
        <v>1016.74</v>
      </c>
      <c r="BW30">
        <v>-1.09655E-2</v>
      </c>
      <c r="BX30">
        <v>-14.85</v>
      </c>
      <c r="BY30" t="s">
        <v>410</v>
      </c>
      <c r="BZ30" t="s">
        <v>410</v>
      </c>
      <c r="CA30" t="s">
        <v>410</v>
      </c>
      <c r="CB30" t="s">
        <v>410</v>
      </c>
      <c r="CC30" t="s">
        <v>410</v>
      </c>
      <c r="CD30" t="s">
        <v>410</v>
      </c>
      <c r="CE30" t="s">
        <v>410</v>
      </c>
      <c r="CF30" t="s">
        <v>410</v>
      </c>
      <c r="CG30" t="s">
        <v>410</v>
      </c>
      <c r="CH30" t="s">
        <v>410</v>
      </c>
      <c r="CI30">
        <f t="shared" si="43"/>
        <v>1999.81</v>
      </c>
      <c r="CJ30">
        <f t="shared" si="44"/>
        <v>1681.0370995870992</v>
      </c>
      <c r="CK30">
        <f t="shared" si="45"/>
        <v>0.84059840664218066</v>
      </c>
      <c r="CL30">
        <f t="shared" si="46"/>
        <v>0.16075492481940878</v>
      </c>
      <c r="CM30">
        <v>6</v>
      </c>
      <c r="CN30">
        <v>0.5</v>
      </c>
      <c r="CO30" t="s">
        <v>411</v>
      </c>
      <c r="CP30">
        <v>2</v>
      </c>
      <c r="CQ30">
        <v>1659550371</v>
      </c>
      <c r="CR30">
        <v>1422.64</v>
      </c>
      <c r="CS30">
        <v>1500.23</v>
      </c>
      <c r="CT30">
        <v>25.8949</v>
      </c>
      <c r="CU30">
        <v>19.868300000000001</v>
      </c>
      <c r="CV30">
        <v>1423.16</v>
      </c>
      <c r="CW30">
        <v>25.387899999999998</v>
      </c>
      <c r="CX30">
        <v>500.09</v>
      </c>
      <c r="CY30">
        <v>98.834299999999999</v>
      </c>
      <c r="CZ30">
        <v>9.9847099999999994E-2</v>
      </c>
      <c r="DA30">
        <v>31.7972</v>
      </c>
      <c r="DB30">
        <v>32.035600000000002</v>
      </c>
      <c r="DC30">
        <v>999.9</v>
      </c>
      <c r="DD30">
        <v>0</v>
      </c>
      <c r="DE30">
        <v>0</v>
      </c>
      <c r="DF30">
        <v>10012.5</v>
      </c>
      <c r="DG30">
        <v>0</v>
      </c>
      <c r="DH30">
        <v>2018.43</v>
      </c>
      <c r="DI30">
        <v>-77.595600000000005</v>
      </c>
      <c r="DJ30">
        <v>1460.46</v>
      </c>
      <c r="DK30">
        <v>1530.65</v>
      </c>
      <c r="DL30">
        <v>6.0266000000000002</v>
      </c>
      <c r="DM30">
        <v>1500.23</v>
      </c>
      <c r="DN30">
        <v>19.868300000000001</v>
      </c>
      <c r="DO30">
        <v>2.5592999999999999</v>
      </c>
      <c r="DP30">
        <v>1.96367</v>
      </c>
      <c r="DQ30">
        <v>21.4086</v>
      </c>
      <c r="DR30">
        <v>17.154399999999999</v>
      </c>
      <c r="DS30">
        <v>1999.81</v>
      </c>
      <c r="DT30">
        <v>0.98000200000000004</v>
      </c>
      <c r="DU30">
        <v>1.9998100000000001E-2</v>
      </c>
      <c r="DV30">
        <v>0</v>
      </c>
      <c r="DW30">
        <v>738.99300000000005</v>
      </c>
      <c r="DX30">
        <v>5.0006899999999996</v>
      </c>
      <c r="DY30">
        <v>15592.6</v>
      </c>
      <c r="DZ30">
        <v>16625</v>
      </c>
      <c r="EA30">
        <v>48.686999999999998</v>
      </c>
      <c r="EB30">
        <v>50.561999999999998</v>
      </c>
      <c r="EC30">
        <v>49.811999999999998</v>
      </c>
      <c r="ED30">
        <v>49.061999999999998</v>
      </c>
      <c r="EE30">
        <v>50.311999999999998</v>
      </c>
      <c r="EF30">
        <v>1954.92</v>
      </c>
      <c r="EG30">
        <v>39.89</v>
      </c>
      <c r="EH30">
        <v>0</v>
      </c>
      <c r="EI30">
        <v>122.7999999523163</v>
      </c>
      <c r="EJ30">
        <v>0</v>
      </c>
      <c r="EK30">
        <v>739.41799999999978</v>
      </c>
      <c r="EL30">
        <v>-0.6809572655958841</v>
      </c>
      <c r="EM30">
        <v>-1.2820512638642541</v>
      </c>
      <c r="EN30">
        <v>15593.22692307692</v>
      </c>
      <c r="EO30">
        <v>15</v>
      </c>
      <c r="EP30">
        <v>1659550326.5</v>
      </c>
      <c r="EQ30" t="s">
        <v>483</v>
      </c>
      <c r="ER30">
        <v>1659550326.5</v>
      </c>
      <c r="ES30">
        <v>1659550317</v>
      </c>
      <c r="ET30">
        <v>50</v>
      </c>
      <c r="EU30">
        <v>6.0999999999999999E-2</v>
      </c>
      <c r="EV30">
        <v>2E-3</v>
      </c>
      <c r="EW30">
        <v>-0.47099999999999997</v>
      </c>
      <c r="EX30">
        <v>0.33200000000000002</v>
      </c>
      <c r="EY30">
        <v>1501</v>
      </c>
      <c r="EZ30">
        <v>20</v>
      </c>
      <c r="FA30">
        <v>0.04</v>
      </c>
      <c r="FB30">
        <v>0.02</v>
      </c>
      <c r="FC30">
        <v>57.375316098753117</v>
      </c>
      <c r="FD30">
        <v>-0.35331540917955662</v>
      </c>
      <c r="FE30">
        <v>0.15623216483588659</v>
      </c>
      <c r="FF30">
        <v>1</v>
      </c>
      <c r="FG30">
        <v>0.2134811887021123</v>
      </c>
      <c r="FH30">
        <v>0.1188033668602773</v>
      </c>
      <c r="FI30">
        <v>1.9673451375204608E-2</v>
      </c>
      <c r="FJ30">
        <v>1</v>
      </c>
      <c r="FK30">
        <v>2</v>
      </c>
      <c r="FL30">
        <v>2</v>
      </c>
      <c r="FM30" t="s">
        <v>413</v>
      </c>
      <c r="FN30">
        <v>2.8859699999999999</v>
      </c>
      <c r="FO30">
        <v>2.85975</v>
      </c>
      <c r="FP30">
        <v>0.216554</v>
      </c>
      <c r="FQ30">
        <v>0.22789400000000001</v>
      </c>
      <c r="FR30">
        <v>0.118626</v>
      </c>
      <c r="FS30">
        <v>0.10270700000000001</v>
      </c>
      <c r="FT30">
        <v>23450.6</v>
      </c>
      <c r="FU30">
        <v>17773.400000000001</v>
      </c>
      <c r="FV30">
        <v>28915.7</v>
      </c>
      <c r="FW30">
        <v>21513.200000000001</v>
      </c>
      <c r="FX30">
        <v>34059.599999999999</v>
      </c>
      <c r="FY30">
        <v>26496.6</v>
      </c>
      <c r="FZ30">
        <v>40180.9</v>
      </c>
      <c r="GA30">
        <v>30643.8</v>
      </c>
      <c r="GB30">
        <v>1.94862</v>
      </c>
      <c r="GC30">
        <v>1.76017</v>
      </c>
      <c r="GD30">
        <v>-4.7497499999999996E-3</v>
      </c>
      <c r="GE30">
        <v>0</v>
      </c>
      <c r="GF30">
        <v>32.1126</v>
      </c>
      <c r="GG30">
        <v>999.9</v>
      </c>
      <c r="GH30">
        <v>48.6</v>
      </c>
      <c r="GI30">
        <v>40.9</v>
      </c>
      <c r="GJ30">
        <v>38.246000000000002</v>
      </c>
      <c r="GK30">
        <v>63.043900000000001</v>
      </c>
      <c r="GL30">
        <v>11.7067</v>
      </c>
      <c r="GM30">
        <v>1</v>
      </c>
      <c r="GN30">
        <v>0.98777700000000002</v>
      </c>
      <c r="GO30">
        <v>7.8642500000000002</v>
      </c>
      <c r="GP30">
        <v>20.1586</v>
      </c>
      <c r="GQ30">
        <v>5.2386999999999997</v>
      </c>
      <c r="GR30">
        <v>11.997999999999999</v>
      </c>
      <c r="GS30">
        <v>4.9755500000000001</v>
      </c>
      <c r="GT30">
        <v>3.2850000000000001</v>
      </c>
      <c r="GU30">
        <v>9999</v>
      </c>
      <c r="GV30">
        <v>9999</v>
      </c>
      <c r="GW30">
        <v>9999</v>
      </c>
      <c r="GX30">
        <v>62.8</v>
      </c>
      <c r="GY30">
        <v>1.8609599999999999</v>
      </c>
      <c r="GZ30">
        <v>1.8626400000000001</v>
      </c>
      <c r="HA30">
        <v>1.8679600000000001</v>
      </c>
      <c r="HB30">
        <v>1.8588100000000001</v>
      </c>
      <c r="HC30">
        <v>1.85707</v>
      </c>
      <c r="HD30">
        <v>1.8608100000000001</v>
      </c>
      <c r="HE30">
        <v>1.8646199999999999</v>
      </c>
      <c r="HF30">
        <v>1.8666700000000001</v>
      </c>
      <c r="HG30">
        <v>0</v>
      </c>
      <c r="HH30">
        <v>0</v>
      </c>
      <c r="HI30">
        <v>0</v>
      </c>
      <c r="HJ30">
        <v>4.5</v>
      </c>
      <c r="HK30" t="s">
        <v>414</v>
      </c>
      <c r="HL30" t="s">
        <v>415</v>
      </c>
      <c r="HM30" t="s">
        <v>416</v>
      </c>
      <c r="HN30" t="s">
        <v>417</v>
      </c>
      <c r="HO30" t="s">
        <v>417</v>
      </c>
      <c r="HP30" t="s">
        <v>416</v>
      </c>
      <c r="HQ30">
        <v>0</v>
      </c>
      <c r="HR30">
        <v>100</v>
      </c>
      <c r="HS30">
        <v>100</v>
      </c>
      <c r="HT30">
        <v>-0.52</v>
      </c>
      <c r="HU30">
        <v>0.50700000000000001</v>
      </c>
      <c r="HV30">
        <v>-8.0936126320376722E-3</v>
      </c>
      <c r="HW30">
        <v>7.2017937835690661E-4</v>
      </c>
      <c r="HX30">
        <v>-2.1401732963678211E-6</v>
      </c>
      <c r="HY30">
        <v>9.6926120888077628E-10</v>
      </c>
      <c r="HZ30">
        <v>-5.4833598235292441E-3</v>
      </c>
      <c r="IA30">
        <v>-2.019664207311889E-3</v>
      </c>
      <c r="IB30">
        <v>1.3222536906549621E-3</v>
      </c>
      <c r="IC30">
        <v>-1.7633197445110861E-5</v>
      </c>
      <c r="ID30">
        <v>10</v>
      </c>
      <c r="IE30">
        <v>1941</v>
      </c>
      <c r="IF30">
        <v>1</v>
      </c>
      <c r="IG30">
        <v>24</v>
      </c>
      <c r="IH30">
        <v>0.7</v>
      </c>
      <c r="II30">
        <v>0.9</v>
      </c>
      <c r="IJ30">
        <v>3.12378</v>
      </c>
      <c r="IK30">
        <v>2.52075</v>
      </c>
      <c r="IL30">
        <v>1.3940399999999999</v>
      </c>
      <c r="IM30">
        <v>2.2802699999999998</v>
      </c>
      <c r="IN30">
        <v>1.5918000000000001</v>
      </c>
      <c r="IO30">
        <v>2.4389599999999998</v>
      </c>
      <c r="IP30">
        <v>44.557299999999998</v>
      </c>
      <c r="IQ30">
        <v>13.8781</v>
      </c>
      <c r="IR30">
        <v>18</v>
      </c>
      <c r="IS30">
        <v>526.49400000000003</v>
      </c>
      <c r="IT30">
        <v>434.10199999999998</v>
      </c>
      <c r="IU30">
        <v>22.1173</v>
      </c>
      <c r="IV30">
        <v>39.090200000000003</v>
      </c>
      <c r="IW30">
        <v>30.002099999999999</v>
      </c>
      <c r="IX30">
        <v>38.913899999999998</v>
      </c>
      <c r="IY30">
        <v>38.8675</v>
      </c>
      <c r="IZ30">
        <v>62.564599999999999</v>
      </c>
      <c r="JA30">
        <v>50.363399999999999</v>
      </c>
      <c r="JB30">
        <v>0</v>
      </c>
      <c r="JC30">
        <v>22.057200000000002</v>
      </c>
      <c r="JD30">
        <v>1500</v>
      </c>
      <c r="JE30">
        <v>19.7683</v>
      </c>
      <c r="JF30">
        <v>97.914299999999997</v>
      </c>
      <c r="JG30">
        <v>98.350700000000003</v>
      </c>
    </row>
    <row r="31" spans="1:267" x14ac:dyDescent="0.3">
      <c r="A31">
        <v>15</v>
      </c>
      <c r="B31">
        <v>1659551894.5999999</v>
      </c>
      <c r="C31">
        <v>3349.5</v>
      </c>
      <c r="D31" t="s">
        <v>484</v>
      </c>
      <c r="E31" t="s">
        <v>485</v>
      </c>
      <c r="F31" t="s">
        <v>403</v>
      </c>
      <c r="G31" t="s">
        <v>404</v>
      </c>
      <c r="H31" t="s">
        <v>36</v>
      </c>
      <c r="I31" t="s">
        <v>486</v>
      </c>
      <c r="J31" t="s">
        <v>406</v>
      </c>
      <c r="K31">
        <f t="shared" si="0"/>
        <v>5.6697599452452607</v>
      </c>
      <c r="L31">
        <v>1659551894.5999999</v>
      </c>
      <c r="M31">
        <f t="shared" si="1"/>
        <v>4.906681009848422E-3</v>
      </c>
      <c r="N31">
        <f t="shared" si="2"/>
        <v>4.9066810098484224</v>
      </c>
      <c r="O31">
        <f t="shared" si="3"/>
        <v>37.329706686676076</v>
      </c>
      <c r="P31">
        <f t="shared" si="4"/>
        <v>353.245</v>
      </c>
      <c r="Q31">
        <f t="shared" si="5"/>
        <v>63.428352130799304</v>
      </c>
      <c r="R31">
        <f t="shared" si="6"/>
        <v>6.2780624335973672</v>
      </c>
      <c r="S31">
        <f t="shared" si="7"/>
        <v>34.963767618980008</v>
      </c>
      <c r="T31">
        <f t="shared" si="8"/>
        <v>0.21930164401583058</v>
      </c>
      <c r="U31">
        <f t="shared" si="9"/>
        <v>2.9093656624422399</v>
      </c>
      <c r="V31">
        <f t="shared" si="10"/>
        <v>0.21051459169451237</v>
      </c>
      <c r="W31">
        <f t="shared" si="11"/>
        <v>0.13233176417142889</v>
      </c>
      <c r="X31">
        <f t="shared" si="12"/>
        <v>321.50542120296581</v>
      </c>
      <c r="Y31">
        <f t="shared" si="13"/>
        <v>32.650024192019828</v>
      </c>
      <c r="Z31">
        <f t="shared" si="14"/>
        <v>32.045299999999997</v>
      </c>
      <c r="AA31">
        <f t="shared" si="15"/>
        <v>4.7873402422789235</v>
      </c>
      <c r="AB31">
        <f t="shared" si="16"/>
        <v>53.652024878433281</v>
      </c>
      <c r="AC31">
        <f t="shared" si="17"/>
        <v>2.5660353915804004</v>
      </c>
      <c r="AD31">
        <f t="shared" si="18"/>
        <v>4.7827372730006319</v>
      </c>
      <c r="AE31">
        <f t="shared" si="19"/>
        <v>2.2213048506985231</v>
      </c>
      <c r="AF31">
        <f t="shared" si="20"/>
        <v>-216.38463253431541</v>
      </c>
      <c r="AG31">
        <f t="shared" si="21"/>
        <v>-2.6664452670903209</v>
      </c>
      <c r="AH31">
        <f t="shared" si="22"/>
        <v>-0.20792287987420147</v>
      </c>
      <c r="AI31">
        <f t="shared" si="23"/>
        <v>102.24642052168585</v>
      </c>
      <c r="AJ31">
        <v>27</v>
      </c>
      <c r="AK31">
        <v>5</v>
      </c>
      <c r="AL31">
        <f t="shared" si="24"/>
        <v>1</v>
      </c>
      <c r="AM31">
        <f t="shared" si="25"/>
        <v>0</v>
      </c>
      <c r="AN31">
        <f t="shared" si="26"/>
        <v>51409.986758638763</v>
      </c>
      <c r="AO31" t="s">
        <v>407</v>
      </c>
      <c r="AP31">
        <v>10366.9</v>
      </c>
      <c r="AQ31">
        <v>993.59653846153856</v>
      </c>
      <c r="AR31">
        <v>3431.87</v>
      </c>
      <c r="AS31">
        <f t="shared" si="27"/>
        <v>0.71047955241266758</v>
      </c>
      <c r="AT31">
        <v>-3.9894345373445681</v>
      </c>
      <c r="AU31" t="s">
        <v>487</v>
      </c>
      <c r="AV31">
        <v>10272.4</v>
      </c>
      <c r="AW31">
        <v>705.34896153846137</v>
      </c>
      <c r="AX31">
        <v>943.09900000000005</v>
      </c>
      <c r="AY31">
        <f t="shared" si="28"/>
        <v>0.25209446565157922</v>
      </c>
      <c r="AZ31">
        <v>0.5</v>
      </c>
      <c r="BA31">
        <f t="shared" si="29"/>
        <v>1681.1717995870285</v>
      </c>
      <c r="BB31">
        <f t="shared" si="30"/>
        <v>37.329706686676076</v>
      </c>
      <c r="BC31">
        <f t="shared" si="31"/>
        <v>211.90705324269791</v>
      </c>
      <c r="BD31">
        <f t="shared" si="32"/>
        <v>2.4577584060219475E-2</v>
      </c>
      <c r="BE31">
        <f t="shared" si="33"/>
        <v>2.6389286808701944</v>
      </c>
      <c r="BF31">
        <f t="shared" si="34"/>
        <v>563.25574021804971</v>
      </c>
      <c r="BG31" t="s">
        <v>488</v>
      </c>
      <c r="BH31">
        <v>532.14</v>
      </c>
      <c r="BI31">
        <f t="shared" si="35"/>
        <v>532.14</v>
      </c>
      <c r="BJ31">
        <f t="shared" si="36"/>
        <v>0.43575382860123912</v>
      </c>
      <c r="BK31">
        <f t="shared" si="37"/>
        <v>0.57852495860058706</v>
      </c>
      <c r="BL31">
        <f t="shared" si="38"/>
        <v>0.85827680508185233</v>
      </c>
      <c r="BM31">
        <f t="shared" si="39"/>
        <v>-4.7081510446815376</v>
      </c>
      <c r="BN31">
        <f t="shared" si="40"/>
        <v>1.0207103670929822</v>
      </c>
      <c r="BO31">
        <f t="shared" si="41"/>
        <v>0.4364595232383135</v>
      </c>
      <c r="BP31">
        <f t="shared" si="42"/>
        <v>0.5635404767616865</v>
      </c>
      <c r="BQ31">
        <v>6535</v>
      </c>
      <c r="BR31">
        <v>300</v>
      </c>
      <c r="BS31">
        <v>300</v>
      </c>
      <c r="BT31">
        <v>300</v>
      </c>
      <c r="BU31">
        <v>10272.4</v>
      </c>
      <c r="BV31">
        <v>873</v>
      </c>
      <c r="BW31">
        <v>-1.09383E-2</v>
      </c>
      <c r="BX31">
        <v>-7.66</v>
      </c>
      <c r="BY31" t="s">
        <v>410</v>
      </c>
      <c r="BZ31" t="s">
        <v>410</v>
      </c>
      <c r="CA31" t="s">
        <v>410</v>
      </c>
      <c r="CB31" t="s">
        <v>410</v>
      </c>
      <c r="CC31" t="s">
        <v>410</v>
      </c>
      <c r="CD31" t="s">
        <v>410</v>
      </c>
      <c r="CE31" t="s">
        <v>410</v>
      </c>
      <c r="CF31" t="s">
        <v>410</v>
      </c>
      <c r="CG31" t="s">
        <v>410</v>
      </c>
      <c r="CH31" t="s">
        <v>410</v>
      </c>
      <c r="CI31">
        <f t="shared" si="43"/>
        <v>1999.97</v>
      </c>
      <c r="CJ31">
        <f t="shared" si="44"/>
        <v>1681.1717995870285</v>
      </c>
      <c r="CK31">
        <f t="shared" si="45"/>
        <v>0.84059850877114584</v>
      </c>
      <c r="CL31">
        <f t="shared" si="46"/>
        <v>0.16075512192831182</v>
      </c>
      <c r="CM31">
        <v>6</v>
      </c>
      <c r="CN31">
        <v>0.5</v>
      </c>
      <c r="CO31" t="s">
        <v>411</v>
      </c>
      <c r="CP31">
        <v>2</v>
      </c>
      <c r="CQ31">
        <v>1659551894.5999999</v>
      </c>
      <c r="CR31">
        <v>353.245</v>
      </c>
      <c r="CS31">
        <v>400.11099999999999</v>
      </c>
      <c r="CT31">
        <v>25.9251</v>
      </c>
      <c r="CU31">
        <v>20.190899999999999</v>
      </c>
      <c r="CV31">
        <v>354.43</v>
      </c>
      <c r="CW31">
        <v>25.427900000000001</v>
      </c>
      <c r="CX31">
        <v>500.10199999999998</v>
      </c>
      <c r="CY31">
        <v>98.878600000000006</v>
      </c>
      <c r="CZ31">
        <v>0.100204</v>
      </c>
      <c r="DA31">
        <v>32.028300000000002</v>
      </c>
      <c r="DB31">
        <v>32.045299999999997</v>
      </c>
      <c r="DC31">
        <v>999.9</v>
      </c>
      <c r="DD31">
        <v>0</v>
      </c>
      <c r="DE31">
        <v>0</v>
      </c>
      <c r="DF31">
        <v>9997.5</v>
      </c>
      <c r="DG31">
        <v>0</v>
      </c>
      <c r="DH31">
        <v>310.315</v>
      </c>
      <c r="DI31">
        <v>-46.8658</v>
      </c>
      <c r="DJ31">
        <v>362.64699999999999</v>
      </c>
      <c r="DK31">
        <v>408.35599999999999</v>
      </c>
      <c r="DL31">
        <v>5.7341800000000003</v>
      </c>
      <c r="DM31">
        <v>400.11099999999999</v>
      </c>
      <c r="DN31">
        <v>20.190899999999999</v>
      </c>
      <c r="DO31">
        <v>2.5634399999999999</v>
      </c>
      <c r="DP31">
        <v>1.9964500000000001</v>
      </c>
      <c r="DQ31">
        <v>21.434999999999999</v>
      </c>
      <c r="DR31">
        <v>17.4162</v>
      </c>
      <c r="DS31">
        <v>1999.97</v>
      </c>
      <c r="DT31">
        <v>0.98</v>
      </c>
      <c r="DU31">
        <v>2.0000299999999999E-2</v>
      </c>
      <c r="DV31">
        <v>0</v>
      </c>
      <c r="DW31">
        <v>704.82600000000002</v>
      </c>
      <c r="DX31">
        <v>5.0006899999999996</v>
      </c>
      <c r="DY31">
        <v>15033.3</v>
      </c>
      <c r="DZ31">
        <v>16626.400000000001</v>
      </c>
      <c r="EA31">
        <v>51.936999999999998</v>
      </c>
      <c r="EB31">
        <v>53.936999999999998</v>
      </c>
      <c r="EC31">
        <v>53.061999999999998</v>
      </c>
      <c r="ED31">
        <v>53</v>
      </c>
      <c r="EE31">
        <v>53.375</v>
      </c>
      <c r="EF31">
        <v>1955.07</v>
      </c>
      <c r="EG31">
        <v>39.9</v>
      </c>
      <c r="EH31">
        <v>0</v>
      </c>
      <c r="EI31">
        <v>1523.1999998092649</v>
      </c>
      <c r="EJ31">
        <v>0</v>
      </c>
      <c r="EK31">
        <v>705.34896153846137</v>
      </c>
      <c r="EL31">
        <v>-4.886324790472921</v>
      </c>
      <c r="EM31">
        <v>913.56922772290193</v>
      </c>
      <c r="EN31">
        <v>14913.303846153851</v>
      </c>
      <c r="EO31">
        <v>15</v>
      </c>
      <c r="EP31">
        <v>1659551857.5999999</v>
      </c>
      <c r="EQ31" t="s">
        <v>489</v>
      </c>
      <c r="ER31">
        <v>1659551853.5999999</v>
      </c>
      <c r="ES31">
        <v>1659551857.5999999</v>
      </c>
      <c r="ET31">
        <v>52</v>
      </c>
      <c r="EU31">
        <v>-5.8999999999999997E-2</v>
      </c>
      <c r="EV31">
        <v>2.1999999999999999E-2</v>
      </c>
      <c r="EW31">
        <v>-1.2070000000000001</v>
      </c>
      <c r="EX31">
        <v>0.32600000000000001</v>
      </c>
      <c r="EY31">
        <v>400</v>
      </c>
      <c r="EZ31">
        <v>20</v>
      </c>
      <c r="FA31">
        <v>0.05</v>
      </c>
      <c r="FB31">
        <v>0.02</v>
      </c>
      <c r="FC31">
        <v>37.336446415034928</v>
      </c>
      <c r="FD31">
        <v>0.27633889896123109</v>
      </c>
      <c r="FE31">
        <v>0.1288865395736328</v>
      </c>
      <c r="FF31">
        <v>1</v>
      </c>
      <c r="FG31">
        <v>0.20285887451276771</v>
      </c>
      <c r="FH31">
        <v>8.4375143376661202E-2</v>
      </c>
      <c r="FI31">
        <v>1.285047660615087E-2</v>
      </c>
      <c r="FJ31">
        <v>1</v>
      </c>
      <c r="FK31">
        <v>2</v>
      </c>
      <c r="FL31">
        <v>2</v>
      </c>
      <c r="FM31" t="s">
        <v>413</v>
      </c>
      <c r="FN31">
        <v>2.8838499999999998</v>
      </c>
      <c r="FO31">
        <v>2.8599800000000002</v>
      </c>
      <c r="FP31">
        <v>8.2118099999999999E-2</v>
      </c>
      <c r="FQ31">
        <v>9.2565999999999996E-2</v>
      </c>
      <c r="FR31">
        <v>0.118325</v>
      </c>
      <c r="FS31">
        <v>0.10349800000000001</v>
      </c>
      <c r="FT31">
        <v>27393</v>
      </c>
      <c r="FU31">
        <v>20828.400000000001</v>
      </c>
      <c r="FV31">
        <v>28822.400000000001</v>
      </c>
      <c r="FW31">
        <v>21443.8</v>
      </c>
      <c r="FX31">
        <v>33970</v>
      </c>
      <c r="FY31">
        <v>26399.8</v>
      </c>
      <c r="FZ31">
        <v>40054</v>
      </c>
      <c r="GA31">
        <v>30559.5</v>
      </c>
      <c r="GB31">
        <v>1.8525</v>
      </c>
      <c r="GC31">
        <v>1.7230799999999999</v>
      </c>
      <c r="GD31">
        <v>-2.8237700000000001E-2</v>
      </c>
      <c r="GE31">
        <v>0</v>
      </c>
      <c r="GF31">
        <v>32.5032</v>
      </c>
      <c r="GG31">
        <v>999.9</v>
      </c>
      <c r="GH31">
        <v>47.5</v>
      </c>
      <c r="GI31">
        <v>41.8</v>
      </c>
      <c r="GJ31">
        <v>39.182899999999997</v>
      </c>
      <c r="GK31">
        <v>62.945099999999996</v>
      </c>
      <c r="GL31">
        <v>11.570499999999999</v>
      </c>
      <c r="GM31">
        <v>1</v>
      </c>
      <c r="GN31">
        <v>1.16825</v>
      </c>
      <c r="GO31">
        <v>9.2810500000000005</v>
      </c>
      <c r="GP31">
        <v>20.094799999999999</v>
      </c>
      <c r="GQ31">
        <v>5.2352600000000002</v>
      </c>
      <c r="GR31">
        <v>12.0037</v>
      </c>
      <c r="GS31">
        <v>4.9756499999999999</v>
      </c>
      <c r="GT31">
        <v>3.2850000000000001</v>
      </c>
      <c r="GU31">
        <v>9999</v>
      </c>
      <c r="GV31">
        <v>9999</v>
      </c>
      <c r="GW31">
        <v>9999</v>
      </c>
      <c r="GX31">
        <v>63.2</v>
      </c>
      <c r="GY31">
        <v>1.8609599999999999</v>
      </c>
      <c r="GZ31">
        <v>1.8626400000000001</v>
      </c>
      <c r="HA31">
        <v>1.86798</v>
      </c>
      <c r="HB31">
        <v>1.85883</v>
      </c>
      <c r="HC31">
        <v>1.85707</v>
      </c>
      <c r="HD31">
        <v>1.8608199999999999</v>
      </c>
      <c r="HE31">
        <v>1.86463</v>
      </c>
      <c r="HF31">
        <v>1.8666799999999999</v>
      </c>
      <c r="HG31">
        <v>0</v>
      </c>
      <c r="HH31">
        <v>0</v>
      </c>
      <c r="HI31">
        <v>0</v>
      </c>
      <c r="HJ31">
        <v>4.5</v>
      </c>
      <c r="HK31" t="s">
        <v>414</v>
      </c>
      <c r="HL31" t="s">
        <v>415</v>
      </c>
      <c r="HM31" t="s">
        <v>416</v>
      </c>
      <c r="HN31" t="s">
        <v>417</v>
      </c>
      <c r="HO31" t="s">
        <v>417</v>
      </c>
      <c r="HP31" t="s">
        <v>416</v>
      </c>
      <c r="HQ31">
        <v>0</v>
      </c>
      <c r="HR31">
        <v>100</v>
      </c>
      <c r="HS31">
        <v>100</v>
      </c>
      <c r="HT31">
        <v>-1.1850000000000001</v>
      </c>
      <c r="HU31">
        <v>0.49719999999999998</v>
      </c>
      <c r="HV31">
        <v>-1.214260102299662</v>
      </c>
      <c r="HW31">
        <v>7.2017937835690661E-4</v>
      </c>
      <c r="HX31">
        <v>-2.1401732963678211E-6</v>
      </c>
      <c r="HY31">
        <v>9.6926120888077628E-10</v>
      </c>
      <c r="HZ31">
        <v>-1.6466740893732939E-2</v>
      </c>
      <c r="IA31">
        <v>-2.019664207311889E-3</v>
      </c>
      <c r="IB31">
        <v>1.3222536906549621E-3</v>
      </c>
      <c r="IC31">
        <v>-1.7633197445110861E-5</v>
      </c>
      <c r="ID31">
        <v>10</v>
      </c>
      <c r="IE31">
        <v>1941</v>
      </c>
      <c r="IF31">
        <v>1</v>
      </c>
      <c r="IG31">
        <v>24</v>
      </c>
      <c r="IH31">
        <v>0.7</v>
      </c>
      <c r="II31">
        <v>0.6</v>
      </c>
      <c r="IJ31">
        <v>1.0607899999999999</v>
      </c>
      <c r="IK31">
        <v>2.51953</v>
      </c>
      <c r="IL31">
        <v>1.3940399999999999</v>
      </c>
      <c r="IM31">
        <v>2.2790499999999998</v>
      </c>
      <c r="IN31">
        <v>1.5918000000000001</v>
      </c>
      <c r="IO31">
        <v>2.3645</v>
      </c>
      <c r="IP31">
        <v>45.148400000000002</v>
      </c>
      <c r="IQ31">
        <v>14.6661</v>
      </c>
      <c r="IR31">
        <v>18</v>
      </c>
      <c r="IS31">
        <v>475.25700000000001</v>
      </c>
      <c r="IT31">
        <v>420.92200000000003</v>
      </c>
      <c r="IU31">
        <v>22.166599999999999</v>
      </c>
      <c r="IV31">
        <v>41.067599999999999</v>
      </c>
      <c r="IW31">
        <v>30.000699999999998</v>
      </c>
      <c r="IX31">
        <v>40.747300000000003</v>
      </c>
      <c r="IY31">
        <v>40.673000000000002</v>
      </c>
      <c r="IZ31">
        <v>21.311800000000002</v>
      </c>
      <c r="JA31">
        <v>49.672800000000002</v>
      </c>
      <c r="JB31">
        <v>0</v>
      </c>
      <c r="JC31">
        <v>21.927700000000002</v>
      </c>
      <c r="JD31">
        <v>400</v>
      </c>
      <c r="JE31">
        <v>20.017600000000002</v>
      </c>
      <c r="JF31">
        <v>97.6023</v>
      </c>
      <c r="JG31">
        <v>98.061000000000007</v>
      </c>
    </row>
    <row r="32" spans="1:267" x14ac:dyDescent="0.3">
      <c r="A32">
        <v>16</v>
      </c>
      <c r="B32">
        <v>1659552074.5999999</v>
      </c>
      <c r="C32">
        <v>3529.5</v>
      </c>
      <c r="D32" t="s">
        <v>490</v>
      </c>
      <c r="E32" t="s">
        <v>491</v>
      </c>
      <c r="F32" t="s">
        <v>403</v>
      </c>
      <c r="G32" t="s">
        <v>404</v>
      </c>
      <c r="H32" t="s">
        <v>36</v>
      </c>
      <c r="I32" t="s">
        <v>486</v>
      </c>
      <c r="J32" t="s">
        <v>406</v>
      </c>
      <c r="K32">
        <f t="shared" si="0"/>
        <v>7.3110854148555537</v>
      </c>
      <c r="L32">
        <v>1659552074.5999999</v>
      </c>
      <c r="M32">
        <f t="shared" si="1"/>
        <v>5.9455435585806637E-3</v>
      </c>
      <c r="N32">
        <f t="shared" si="2"/>
        <v>5.9455435585806633</v>
      </c>
      <c r="O32">
        <f t="shared" si="3"/>
        <v>33.722597185576682</v>
      </c>
      <c r="P32">
        <f t="shared" si="4"/>
        <v>257.613</v>
      </c>
      <c r="Q32">
        <f t="shared" si="5"/>
        <v>54.458175044794523</v>
      </c>
      <c r="R32">
        <f t="shared" si="6"/>
        <v>5.3900730273400992</v>
      </c>
      <c r="S32">
        <f t="shared" si="7"/>
        <v>25.497602180939996</v>
      </c>
      <c r="T32">
        <f t="shared" si="8"/>
        <v>0.28559336924580758</v>
      </c>
      <c r="U32">
        <f t="shared" si="9"/>
        <v>2.9097584593367389</v>
      </c>
      <c r="V32">
        <f t="shared" si="10"/>
        <v>0.27088435756156598</v>
      </c>
      <c r="W32">
        <f t="shared" si="11"/>
        <v>0.17056111552122882</v>
      </c>
      <c r="X32">
        <f t="shared" si="12"/>
        <v>321.54793420327314</v>
      </c>
      <c r="Y32">
        <f t="shared" si="13"/>
        <v>32.408264025312619</v>
      </c>
      <c r="Z32">
        <f t="shared" si="14"/>
        <v>31.967500000000001</v>
      </c>
      <c r="AA32">
        <f t="shared" si="15"/>
        <v>4.7663064037388558</v>
      </c>
      <c r="AB32">
        <f t="shared" si="16"/>
        <v>55.850699654377046</v>
      </c>
      <c r="AC32">
        <f t="shared" si="17"/>
        <v>2.6755789923499997</v>
      </c>
      <c r="AD32">
        <f t="shared" si="18"/>
        <v>4.7905917184697495</v>
      </c>
      <c r="AE32">
        <f t="shared" si="19"/>
        <v>2.0907274113888561</v>
      </c>
      <c r="AF32">
        <f t="shared" si="20"/>
        <v>-262.19847093340729</v>
      </c>
      <c r="AG32">
        <f t="shared" si="21"/>
        <v>14.087006645766147</v>
      </c>
      <c r="AH32">
        <f t="shared" si="22"/>
        <v>1.0980585145770434</v>
      </c>
      <c r="AI32">
        <f t="shared" si="23"/>
        <v>74.534528430209022</v>
      </c>
      <c r="AJ32">
        <v>28</v>
      </c>
      <c r="AK32">
        <v>6</v>
      </c>
      <c r="AL32">
        <f t="shared" si="24"/>
        <v>1</v>
      </c>
      <c r="AM32">
        <f t="shared" si="25"/>
        <v>0</v>
      </c>
      <c r="AN32">
        <f t="shared" si="26"/>
        <v>51416.128914638066</v>
      </c>
      <c r="AO32" t="s">
        <v>407</v>
      </c>
      <c r="AP32">
        <v>10366.9</v>
      </c>
      <c r="AQ32">
        <v>993.59653846153856</v>
      </c>
      <c r="AR32">
        <v>3431.87</v>
      </c>
      <c r="AS32">
        <f t="shared" si="27"/>
        <v>0.71047955241266758</v>
      </c>
      <c r="AT32">
        <v>-3.9894345373445681</v>
      </c>
      <c r="AU32" t="s">
        <v>492</v>
      </c>
      <c r="AV32">
        <v>10270.1</v>
      </c>
      <c r="AW32">
        <v>702.37465384615393</v>
      </c>
      <c r="AX32">
        <v>913.83900000000006</v>
      </c>
      <c r="AY32">
        <f t="shared" si="28"/>
        <v>0.23140219026967124</v>
      </c>
      <c r="AZ32">
        <v>0.5</v>
      </c>
      <c r="BA32">
        <f t="shared" si="29"/>
        <v>1681.3982995871881</v>
      </c>
      <c r="BB32">
        <f t="shared" si="30"/>
        <v>33.722597185576682</v>
      </c>
      <c r="BC32">
        <f t="shared" si="31"/>
        <v>194.53962462008809</v>
      </c>
      <c r="BD32">
        <f t="shared" si="32"/>
        <v>2.2428969823616567E-2</v>
      </c>
      <c r="BE32">
        <f t="shared" si="33"/>
        <v>2.7554426983308873</v>
      </c>
      <c r="BF32">
        <f t="shared" si="34"/>
        <v>552.68678504687227</v>
      </c>
      <c r="BG32" t="s">
        <v>493</v>
      </c>
      <c r="BH32">
        <v>527.9</v>
      </c>
      <c r="BI32">
        <f t="shared" si="35"/>
        <v>527.9</v>
      </c>
      <c r="BJ32">
        <f t="shared" si="36"/>
        <v>0.42232712764502289</v>
      </c>
      <c r="BK32">
        <f t="shared" si="37"/>
        <v>0.54792168232245531</v>
      </c>
      <c r="BL32">
        <f t="shared" si="38"/>
        <v>0.86709952237798604</v>
      </c>
      <c r="BM32">
        <f t="shared" si="39"/>
        <v>-2.651339926392295</v>
      </c>
      <c r="BN32">
        <f t="shared" si="40"/>
        <v>1.0327106617529334</v>
      </c>
      <c r="BO32">
        <f t="shared" si="41"/>
        <v>0.41181419989192852</v>
      </c>
      <c r="BP32">
        <f t="shared" si="42"/>
        <v>0.58818580010807153</v>
      </c>
      <c r="BQ32">
        <v>6537</v>
      </c>
      <c r="BR32">
        <v>300</v>
      </c>
      <c r="BS32">
        <v>300</v>
      </c>
      <c r="BT32">
        <v>300</v>
      </c>
      <c r="BU32">
        <v>10270.1</v>
      </c>
      <c r="BV32">
        <v>851.01</v>
      </c>
      <c r="BW32">
        <v>-1.0935200000000001E-2</v>
      </c>
      <c r="BX32">
        <v>-6.16</v>
      </c>
      <c r="BY32" t="s">
        <v>410</v>
      </c>
      <c r="BZ32" t="s">
        <v>410</v>
      </c>
      <c r="CA32" t="s">
        <v>410</v>
      </c>
      <c r="CB32" t="s">
        <v>410</v>
      </c>
      <c r="CC32" t="s">
        <v>410</v>
      </c>
      <c r="CD32" t="s">
        <v>410</v>
      </c>
      <c r="CE32" t="s">
        <v>410</v>
      </c>
      <c r="CF32" t="s">
        <v>410</v>
      </c>
      <c r="CG32" t="s">
        <v>410</v>
      </c>
      <c r="CH32" t="s">
        <v>410</v>
      </c>
      <c r="CI32">
        <f t="shared" si="43"/>
        <v>2000.24</v>
      </c>
      <c r="CJ32">
        <f t="shared" si="44"/>
        <v>1681.3982995871881</v>
      </c>
      <c r="CK32">
        <f t="shared" si="45"/>
        <v>0.84059827800023401</v>
      </c>
      <c r="CL32">
        <f t="shared" si="46"/>
        <v>0.16075467654045172</v>
      </c>
      <c r="CM32">
        <v>6</v>
      </c>
      <c r="CN32">
        <v>0.5</v>
      </c>
      <c r="CO32" t="s">
        <v>411</v>
      </c>
      <c r="CP32">
        <v>2</v>
      </c>
      <c r="CQ32">
        <v>1659552074.5999999</v>
      </c>
      <c r="CR32">
        <v>257.613</v>
      </c>
      <c r="CS32">
        <v>299.90600000000001</v>
      </c>
      <c r="CT32">
        <v>27.032499999999999</v>
      </c>
      <c r="CU32">
        <v>20.092700000000001</v>
      </c>
      <c r="CV32">
        <v>258.80799999999999</v>
      </c>
      <c r="CW32">
        <v>26.5749</v>
      </c>
      <c r="CX32">
        <v>500.14299999999997</v>
      </c>
      <c r="CY32">
        <v>98.876099999999994</v>
      </c>
      <c r="CZ32">
        <v>0.10027999999999999</v>
      </c>
      <c r="DA32">
        <v>32.057299999999998</v>
      </c>
      <c r="DB32">
        <v>31.967500000000001</v>
      </c>
      <c r="DC32">
        <v>999.9</v>
      </c>
      <c r="DD32">
        <v>0</v>
      </c>
      <c r="DE32">
        <v>0</v>
      </c>
      <c r="DF32">
        <v>10000</v>
      </c>
      <c r="DG32">
        <v>0</v>
      </c>
      <c r="DH32">
        <v>589.86300000000006</v>
      </c>
      <c r="DI32">
        <v>-42.293799999999997</v>
      </c>
      <c r="DJ32">
        <v>264.77</v>
      </c>
      <c r="DK32">
        <v>306.05599999999998</v>
      </c>
      <c r="DL32">
        <v>6.9398099999999996</v>
      </c>
      <c r="DM32">
        <v>299.90600000000001</v>
      </c>
      <c r="DN32">
        <v>20.092700000000001</v>
      </c>
      <c r="DO32">
        <v>2.6728700000000001</v>
      </c>
      <c r="DP32">
        <v>1.9866900000000001</v>
      </c>
      <c r="DQ32">
        <v>22.119299999999999</v>
      </c>
      <c r="DR32">
        <v>17.3386</v>
      </c>
      <c r="DS32">
        <v>2000.24</v>
      </c>
      <c r="DT32">
        <v>0.98000600000000004</v>
      </c>
      <c r="DU32">
        <v>1.9993899999999998E-2</v>
      </c>
      <c r="DV32">
        <v>0</v>
      </c>
      <c r="DW32">
        <v>702.26599999999996</v>
      </c>
      <c r="DX32">
        <v>5.0006899999999996</v>
      </c>
      <c r="DY32">
        <v>14629.1</v>
      </c>
      <c r="DZ32">
        <v>16628.599999999999</v>
      </c>
      <c r="EA32">
        <v>52.186999999999998</v>
      </c>
      <c r="EB32">
        <v>54.125</v>
      </c>
      <c r="EC32">
        <v>53.311999999999998</v>
      </c>
      <c r="ED32">
        <v>53.186999999999998</v>
      </c>
      <c r="EE32">
        <v>53.686999999999998</v>
      </c>
      <c r="EF32">
        <v>1955.35</v>
      </c>
      <c r="EG32">
        <v>39.89</v>
      </c>
      <c r="EH32">
        <v>0</v>
      </c>
      <c r="EI32">
        <v>179.5999999046326</v>
      </c>
      <c r="EJ32">
        <v>0</v>
      </c>
      <c r="EK32">
        <v>702.37465384615393</v>
      </c>
      <c r="EL32">
        <v>-0.43251282014330011</v>
      </c>
      <c r="EM32">
        <v>-2679.647863643931</v>
      </c>
      <c r="EN32">
        <v>14818.51153846154</v>
      </c>
      <c r="EO32">
        <v>15</v>
      </c>
      <c r="EP32">
        <v>1659551984.0999999</v>
      </c>
      <c r="EQ32" t="s">
        <v>494</v>
      </c>
      <c r="ER32">
        <v>1659551976.5999999</v>
      </c>
      <c r="ES32">
        <v>1659551984.0999999</v>
      </c>
      <c r="ET32">
        <v>53</v>
      </c>
      <c r="EU32">
        <v>-4.1000000000000002E-2</v>
      </c>
      <c r="EV32">
        <v>1.2999999999999999E-2</v>
      </c>
      <c r="EW32">
        <v>-1.206</v>
      </c>
      <c r="EX32">
        <v>0.31900000000000001</v>
      </c>
      <c r="EY32">
        <v>300</v>
      </c>
      <c r="EZ32">
        <v>19</v>
      </c>
      <c r="FA32">
        <v>0.05</v>
      </c>
      <c r="FB32">
        <v>0.02</v>
      </c>
      <c r="FC32">
        <v>33.614341787710863</v>
      </c>
      <c r="FD32">
        <v>0.86351903427540577</v>
      </c>
      <c r="FE32">
        <v>0.1499042467368035</v>
      </c>
      <c r="FF32">
        <v>1</v>
      </c>
      <c r="FG32">
        <v>0.28349324214236621</v>
      </c>
      <c r="FH32">
        <v>2.3353915222605329E-2</v>
      </c>
      <c r="FI32">
        <v>3.4009891834241648E-3</v>
      </c>
      <c r="FJ32">
        <v>1</v>
      </c>
      <c r="FK32">
        <v>2</v>
      </c>
      <c r="FL32">
        <v>2</v>
      </c>
      <c r="FM32" t="s">
        <v>413</v>
      </c>
      <c r="FN32">
        <v>2.88375</v>
      </c>
      <c r="FO32">
        <v>2.8600699999999999</v>
      </c>
      <c r="FP32">
        <v>6.3213900000000003E-2</v>
      </c>
      <c r="FQ32">
        <v>7.3405399999999996E-2</v>
      </c>
      <c r="FR32">
        <v>0.121936</v>
      </c>
      <c r="FS32">
        <v>0.103088</v>
      </c>
      <c r="FT32">
        <v>27946.3</v>
      </c>
      <c r="FU32">
        <v>21259.7</v>
      </c>
      <c r="FV32">
        <v>28811.9</v>
      </c>
      <c r="FW32">
        <v>21435.599999999999</v>
      </c>
      <c r="FX32">
        <v>33821.699999999997</v>
      </c>
      <c r="FY32">
        <v>26402.7</v>
      </c>
      <c r="FZ32">
        <v>40039.4</v>
      </c>
      <c r="GA32">
        <v>30549.200000000001</v>
      </c>
      <c r="GB32">
        <v>1.8481300000000001</v>
      </c>
      <c r="GC32">
        <v>1.7197499999999999</v>
      </c>
      <c r="GD32">
        <v>-2.45124E-2</v>
      </c>
      <c r="GE32">
        <v>0</v>
      </c>
      <c r="GF32">
        <v>32.365000000000002</v>
      </c>
      <c r="GG32">
        <v>999.9</v>
      </c>
      <c r="GH32">
        <v>47.4</v>
      </c>
      <c r="GI32">
        <v>41.9</v>
      </c>
      <c r="GJ32">
        <v>39.313099999999999</v>
      </c>
      <c r="GK32">
        <v>63.245100000000001</v>
      </c>
      <c r="GL32">
        <v>11.193899999999999</v>
      </c>
      <c r="GM32">
        <v>1</v>
      </c>
      <c r="GN32">
        <v>1.17791</v>
      </c>
      <c r="GO32">
        <v>7.9530799999999999</v>
      </c>
      <c r="GP32">
        <v>20.154699999999998</v>
      </c>
      <c r="GQ32">
        <v>5.2373599999999998</v>
      </c>
      <c r="GR32">
        <v>11.9983</v>
      </c>
      <c r="GS32">
        <v>4.9755000000000003</v>
      </c>
      <c r="GT32">
        <v>3.2850000000000001</v>
      </c>
      <c r="GU32">
        <v>9999</v>
      </c>
      <c r="GV32">
        <v>9999</v>
      </c>
      <c r="GW32">
        <v>9999</v>
      </c>
      <c r="GX32">
        <v>63.3</v>
      </c>
      <c r="GY32">
        <v>1.8609599999999999</v>
      </c>
      <c r="GZ32">
        <v>1.8626400000000001</v>
      </c>
      <c r="HA32">
        <v>1.8679699999999999</v>
      </c>
      <c r="HB32">
        <v>1.85883</v>
      </c>
      <c r="HC32">
        <v>1.8571200000000001</v>
      </c>
      <c r="HD32">
        <v>1.8608199999999999</v>
      </c>
      <c r="HE32">
        <v>1.8646499999999999</v>
      </c>
      <c r="HF32">
        <v>1.8666499999999999</v>
      </c>
      <c r="HG32">
        <v>0</v>
      </c>
      <c r="HH32">
        <v>0</v>
      </c>
      <c r="HI32">
        <v>0</v>
      </c>
      <c r="HJ32">
        <v>4.5</v>
      </c>
      <c r="HK32" t="s">
        <v>414</v>
      </c>
      <c r="HL32" t="s">
        <v>415</v>
      </c>
      <c r="HM32" t="s">
        <v>416</v>
      </c>
      <c r="HN32" t="s">
        <v>417</v>
      </c>
      <c r="HO32" t="s">
        <v>417</v>
      </c>
      <c r="HP32" t="s">
        <v>416</v>
      </c>
      <c r="HQ32">
        <v>0</v>
      </c>
      <c r="HR32">
        <v>100</v>
      </c>
      <c r="HS32">
        <v>100</v>
      </c>
      <c r="HT32">
        <v>-1.1950000000000001</v>
      </c>
      <c r="HU32">
        <v>0.45760000000000001</v>
      </c>
      <c r="HV32">
        <v>-1.255516842569113</v>
      </c>
      <c r="HW32">
        <v>7.2017937835690661E-4</v>
      </c>
      <c r="HX32">
        <v>-2.1401732963678211E-6</v>
      </c>
      <c r="HY32">
        <v>9.6926120888077628E-10</v>
      </c>
      <c r="HZ32">
        <v>0.45757750679334808</v>
      </c>
      <c r="IA32">
        <v>0</v>
      </c>
      <c r="IB32">
        <v>0</v>
      </c>
      <c r="IC32">
        <v>0</v>
      </c>
      <c r="ID32">
        <v>10</v>
      </c>
      <c r="IE32">
        <v>1941</v>
      </c>
      <c r="IF32">
        <v>1</v>
      </c>
      <c r="IG32">
        <v>24</v>
      </c>
      <c r="IH32">
        <v>1.6</v>
      </c>
      <c r="II32">
        <v>1.5</v>
      </c>
      <c r="IJ32">
        <v>0.84106400000000003</v>
      </c>
      <c r="IK32">
        <v>2.5317400000000001</v>
      </c>
      <c r="IL32">
        <v>1.3940399999999999</v>
      </c>
      <c r="IM32">
        <v>2.2790499999999998</v>
      </c>
      <c r="IN32">
        <v>1.5918000000000001</v>
      </c>
      <c r="IO32">
        <v>2.4584999999999999</v>
      </c>
      <c r="IP32">
        <v>45.063400000000001</v>
      </c>
      <c r="IQ32">
        <v>14.657400000000001</v>
      </c>
      <c r="IR32">
        <v>18</v>
      </c>
      <c r="IS32">
        <v>473.96800000000002</v>
      </c>
      <c r="IT32">
        <v>420.21100000000001</v>
      </c>
      <c r="IU32">
        <v>23.039000000000001</v>
      </c>
      <c r="IV32">
        <v>41.255000000000003</v>
      </c>
      <c r="IW32">
        <v>30.000299999999999</v>
      </c>
      <c r="IX32">
        <v>40.981499999999997</v>
      </c>
      <c r="IY32">
        <v>40.913600000000002</v>
      </c>
      <c r="IZ32">
        <v>16.914200000000001</v>
      </c>
      <c r="JA32">
        <v>49.422199999999997</v>
      </c>
      <c r="JB32">
        <v>0</v>
      </c>
      <c r="JC32">
        <v>23.0487</v>
      </c>
      <c r="JD32">
        <v>300</v>
      </c>
      <c r="JE32">
        <v>20.071999999999999</v>
      </c>
      <c r="JF32">
        <v>97.566800000000001</v>
      </c>
      <c r="JG32">
        <v>98.025999999999996</v>
      </c>
    </row>
    <row r="33" spans="1:267" x14ac:dyDescent="0.3">
      <c r="A33">
        <v>17</v>
      </c>
      <c r="B33">
        <v>1659552251.5999999</v>
      </c>
      <c r="C33">
        <v>3706.5</v>
      </c>
      <c r="D33" t="s">
        <v>495</v>
      </c>
      <c r="E33" t="s">
        <v>496</v>
      </c>
      <c r="F33" t="s">
        <v>403</v>
      </c>
      <c r="G33" t="s">
        <v>404</v>
      </c>
      <c r="H33" t="s">
        <v>36</v>
      </c>
      <c r="I33" t="s">
        <v>486</v>
      </c>
      <c r="J33" t="s">
        <v>406</v>
      </c>
      <c r="K33">
        <f t="shared" si="0"/>
        <v>8.464323439921678</v>
      </c>
      <c r="L33">
        <v>1659552251.5999999</v>
      </c>
      <c r="M33">
        <f t="shared" si="1"/>
        <v>5.1876678300311523E-3</v>
      </c>
      <c r="N33">
        <f t="shared" si="2"/>
        <v>5.1876678300311525</v>
      </c>
      <c r="O33">
        <f t="shared" si="3"/>
        <v>25.298538356229624</v>
      </c>
      <c r="P33">
        <f t="shared" si="4"/>
        <v>168.566</v>
      </c>
      <c r="Q33">
        <f t="shared" si="5"/>
        <v>-1.3710796661524265</v>
      </c>
      <c r="R33">
        <f t="shared" si="6"/>
        <v>-0.13569587589965609</v>
      </c>
      <c r="S33">
        <f t="shared" si="7"/>
        <v>16.682991938091</v>
      </c>
      <c r="T33">
        <f t="shared" si="8"/>
        <v>0.2522321738584869</v>
      </c>
      <c r="U33">
        <f t="shared" si="9"/>
        <v>2.9101941459666323</v>
      </c>
      <c r="V33">
        <f t="shared" si="10"/>
        <v>0.24068587646017955</v>
      </c>
      <c r="W33">
        <f t="shared" si="11"/>
        <v>0.15142201020261004</v>
      </c>
      <c r="X33">
        <f t="shared" si="12"/>
        <v>321.52457320301369</v>
      </c>
      <c r="Y33">
        <f t="shared" si="13"/>
        <v>32.719648660457935</v>
      </c>
      <c r="Z33">
        <f t="shared" si="14"/>
        <v>31.9876</v>
      </c>
      <c r="AA33">
        <f t="shared" si="15"/>
        <v>4.7717328733888102</v>
      </c>
      <c r="AB33">
        <f t="shared" si="16"/>
        <v>56.398402345742497</v>
      </c>
      <c r="AC33">
        <f t="shared" si="17"/>
        <v>2.7192922546171494</v>
      </c>
      <c r="AD33">
        <f t="shared" si="18"/>
        <v>4.8215767495449775</v>
      </c>
      <c r="AE33">
        <f t="shared" si="19"/>
        <v>2.0524406187716608</v>
      </c>
      <c r="AF33">
        <f t="shared" si="20"/>
        <v>-228.77615130437383</v>
      </c>
      <c r="AG33">
        <f t="shared" si="21"/>
        <v>28.821498854674036</v>
      </c>
      <c r="AH33">
        <f t="shared" si="22"/>
        <v>2.24773294536068</v>
      </c>
      <c r="AI33">
        <f t="shared" si="23"/>
        <v>123.81765369867456</v>
      </c>
      <c r="AJ33">
        <v>27</v>
      </c>
      <c r="AK33">
        <v>5</v>
      </c>
      <c r="AL33">
        <f t="shared" si="24"/>
        <v>1</v>
      </c>
      <c r="AM33">
        <f t="shared" si="25"/>
        <v>0</v>
      </c>
      <c r="AN33">
        <f t="shared" si="26"/>
        <v>51409.083202184273</v>
      </c>
      <c r="AO33" t="s">
        <v>407</v>
      </c>
      <c r="AP33">
        <v>10366.9</v>
      </c>
      <c r="AQ33">
        <v>993.59653846153856</v>
      </c>
      <c r="AR33">
        <v>3431.87</v>
      </c>
      <c r="AS33">
        <f t="shared" si="27"/>
        <v>0.71047955241266758</v>
      </c>
      <c r="AT33">
        <v>-3.9894345373445681</v>
      </c>
      <c r="AU33" t="s">
        <v>497</v>
      </c>
      <c r="AV33">
        <v>10270.4</v>
      </c>
      <c r="AW33">
        <v>705.60076000000004</v>
      </c>
      <c r="AX33">
        <v>860.07799999999997</v>
      </c>
      <c r="AY33">
        <f t="shared" si="28"/>
        <v>0.17960840760954233</v>
      </c>
      <c r="AZ33">
        <v>0.5</v>
      </c>
      <c r="BA33">
        <f t="shared" si="29"/>
        <v>1681.2725995870535</v>
      </c>
      <c r="BB33">
        <f t="shared" si="30"/>
        <v>25.298538356229624</v>
      </c>
      <c r="BC33">
        <f t="shared" si="31"/>
        <v>150.98534718469318</v>
      </c>
      <c r="BD33">
        <f t="shared" si="32"/>
        <v>1.742012146083138E-2</v>
      </c>
      <c r="BE33">
        <f t="shared" si="33"/>
        <v>2.9901846111631736</v>
      </c>
      <c r="BF33">
        <f t="shared" si="34"/>
        <v>532.55405870668915</v>
      </c>
      <c r="BG33" t="s">
        <v>498</v>
      </c>
      <c r="BH33">
        <v>538.75</v>
      </c>
      <c r="BI33">
        <f t="shared" si="35"/>
        <v>538.75</v>
      </c>
      <c r="BJ33">
        <f t="shared" si="36"/>
        <v>0.37360332434965204</v>
      </c>
      <c r="BK33">
        <f t="shared" si="37"/>
        <v>0.48074627794652181</v>
      </c>
      <c r="BL33">
        <f t="shared" si="38"/>
        <v>0.88893374626700583</v>
      </c>
      <c r="BM33">
        <f t="shared" si="39"/>
        <v>-1.1569722210859785</v>
      </c>
      <c r="BN33">
        <f t="shared" si="40"/>
        <v>1.0547594601539456</v>
      </c>
      <c r="BO33">
        <f t="shared" si="41"/>
        <v>0.3670660122924026</v>
      </c>
      <c r="BP33">
        <f t="shared" si="42"/>
        <v>0.63293398770759746</v>
      </c>
      <c r="BQ33">
        <v>6539</v>
      </c>
      <c r="BR33">
        <v>300</v>
      </c>
      <c r="BS33">
        <v>300</v>
      </c>
      <c r="BT33">
        <v>300</v>
      </c>
      <c r="BU33">
        <v>10270.4</v>
      </c>
      <c r="BV33">
        <v>816.87</v>
      </c>
      <c r="BW33">
        <v>-1.0935200000000001E-2</v>
      </c>
      <c r="BX33">
        <v>-3.76</v>
      </c>
      <c r="BY33" t="s">
        <v>410</v>
      </c>
      <c r="BZ33" t="s">
        <v>410</v>
      </c>
      <c r="CA33" t="s">
        <v>410</v>
      </c>
      <c r="CB33" t="s">
        <v>410</v>
      </c>
      <c r="CC33" t="s">
        <v>410</v>
      </c>
      <c r="CD33" t="s">
        <v>410</v>
      </c>
      <c r="CE33" t="s">
        <v>410</v>
      </c>
      <c r="CF33" t="s">
        <v>410</v>
      </c>
      <c r="CG33" t="s">
        <v>410</v>
      </c>
      <c r="CH33" t="s">
        <v>410</v>
      </c>
      <c r="CI33">
        <f t="shared" si="43"/>
        <v>2000.09</v>
      </c>
      <c r="CJ33">
        <f t="shared" si="44"/>
        <v>1681.2725995870535</v>
      </c>
      <c r="CK33">
        <f t="shared" si="45"/>
        <v>0.84059847286224798</v>
      </c>
      <c r="CL33">
        <f t="shared" si="46"/>
        <v>0.16075505262413875</v>
      </c>
      <c r="CM33">
        <v>6</v>
      </c>
      <c r="CN33">
        <v>0.5</v>
      </c>
      <c r="CO33" t="s">
        <v>411</v>
      </c>
      <c r="CP33">
        <v>2</v>
      </c>
      <c r="CQ33">
        <v>1659552251.5999999</v>
      </c>
      <c r="CR33">
        <v>168.566</v>
      </c>
      <c r="CS33">
        <v>199.965</v>
      </c>
      <c r="CT33">
        <v>27.475899999999999</v>
      </c>
      <c r="CU33">
        <v>21.423400000000001</v>
      </c>
      <c r="CV33">
        <v>169.83099999999999</v>
      </c>
      <c r="CW33">
        <v>27.054400000000001</v>
      </c>
      <c r="CX33">
        <v>500.137</v>
      </c>
      <c r="CY33">
        <v>98.870099999999994</v>
      </c>
      <c r="CZ33">
        <v>9.9988499999999994E-2</v>
      </c>
      <c r="DA33">
        <v>32.171300000000002</v>
      </c>
      <c r="DB33">
        <v>31.9876</v>
      </c>
      <c r="DC33">
        <v>999.9</v>
      </c>
      <c r="DD33">
        <v>0</v>
      </c>
      <c r="DE33">
        <v>0</v>
      </c>
      <c r="DF33">
        <v>10003.1</v>
      </c>
      <c r="DG33">
        <v>0</v>
      </c>
      <c r="DH33">
        <v>1431.44</v>
      </c>
      <c r="DI33">
        <v>-31.398499999999999</v>
      </c>
      <c r="DJ33">
        <v>173.32900000000001</v>
      </c>
      <c r="DK33">
        <v>204.34200000000001</v>
      </c>
      <c r="DL33">
        <v>6.0525200000000003</v>
      </c>
      <c r="DM33">
        <v>199.965</v>
      </c>
      <c r="DN33">
        <v>21.423400000000001</v>
      </c>
      <c r="DO33">
        <v>2.7165400000000002</v>
      </c>
      <c r="DP33">
        <v>2.1181299999999998</v>
      </c>
      <c r="DQ33">
        <v>22.3855</v>
      </c>
      <c r="DR33">
        <v>18.356200000000001</v>
      </c>
      <c r="DS33">
        <v>2000.09</v>
      </c>
      <c r="DT33">
        <v>0.98000299999999996</v>
      </c>
      <c r="DU33">
        <v>1.99971E-2</v>
      </c>
      <c r="DV33">
        <v>0</v>
      </c>
      <c r="DW33">
        <v>705.93</v>
      </c>
      <c r="DX33">
        <v>5.0006899999999996</v>
      </c>
      <c r="DY33">
        <v>15120.2</v>
      </c>
      <c r="DZ33">
        <v>16627.400000000001</v>
      </c>
      <c r="EA33">
        <v>52.125</v>
      </c>
      <c r="EB33">
        <v>54</v>
      </c>
      <c r="EC33">
        <v>53.25</v>
      </c>
      <c r="ED33">
        <v>53</v>
      </c>
      <c r="EE33">
        <v>53.561999999999998</v>
      </c>
      <c r="EF33">
        <v>1955.19</v>
      </c>
      <c r="EG33">
        <v>39.9</v>
      </c>
      <c r="EH33">
        <v>0</v>
      </c>
      <c r="EI33">
        <v>176.5999999046326</v>
      </c>
      <c r="EJ33">
        <v>0</v>
      </c>
      <c r="EK33">
        <v>705.60076000000004</v>
      </c>
      <c r="EL33">
        <v>-0.77330769785645304</v>
      </c>
      <c r="EM33">
        <v>-128.36153874023239</v>
      </c>
      <c r="EN33">
        <v>15129.664000000001</v>
      </c>
      <c r="EO33">
        <v>15</v>
      </c>
      <c r="EP33">
        <v>1659552212.0999999</v>
      </c>
      <c r="EQ33" t="s">
        <v>499</v>
      </c>
      <c r="ER33">
        <v>1659552210.5999999</v>
      </c>
      <c r="ES33">
        <v>1659552212.0999999</v>
      </c>
      <c r="ET33">
        <v>54</v>
      </c>
      <c r="EU33">
        <v>-7.3999999999999996E-2</v>
      </c>
      <c r="EV33">
        <v>-3.5999999999999997E-2</v>
      </c>
      <c r="EW33">
        <v>-1.264</v>
      </c>
      <c r="EX33">
        <v>0.33500000000000002</v>
      </c>
      <c r="EY33">
        <v>200</v>
      </c>
      <c r="EZ33">
        <v>21</v>
      </c>
      <c r="FA33">
        <v>7.0000000000000007E-2</v>
      </c>
      <c r="FB33">
        <v>0.02</v>
      </c>
      <c r="FC33">
        <v>24.9284656988225</v>
      </c>
      <c r="FD33">
        <v>0.99887980890106065</v>
      </c>
      <c r="FE33">
        <v>0.15847472437206911</v>
      </c>
      <c r="FF33">
        <v>1</v>
      </c>
      <c r="FG33">
        <v>0.2440474772241801</v>
      </c>
      <c r="FH33">
        <v>4.8285319990990762E-2</v>
      </c>
      <c r="FI33">
        <v>7.8697522908486289E-3</v>
      </c>
      <c r="FJ33">
        <v>1</v>
      </c>
      <c r="FK33">
        <v>2</v>
      </c>
      <c r="FL33">
        <v>2</v>
      </c>
      <c r="FM33" t="s">
        <v>413</v>
      </c>
      <c r="FN33">
        <v>2.8838300000000001</v>
      </c>
      <c r="FO33">
        <v>2.85981</v>
      </c>
      <c r="FP33">
        <v>4.3392300000000002E-2</v>
      </c>
      <c r="FQ33">
        <v>5.1696600000000002E-2</v>
      </c>
      <c r="FR33">
        <v>0.123433</v>
      </c>
      <c r="FS33">
        <v>0.107777</v>
      </c>
      <c r="FT33">
        <v>28540.400000000001</v>
      </c>
      <c r="FU33">
        <v>21759.599999999999</v>
      </c>
      <c r="FV33">
        <v>28814.799999999999</v>
      </c>
      <c r="FW33">
        <v>21437.3</v>
      </c>
      <c r="FX33">
        <v>33767.300000000003</v>
      </c>
      <c r="FY33">
        <v>26266</v>
      </c>
      <c r="FZ33">
        <v>40043.4</v>
      </c>
      <c r="GA33">
        <v>30552</v>
      </c>
      <c r="GB33">
        <v>1.8504700000000001</v>
      </c>
      <c r="GC33">
        <v>1.7236499999999999</v>
      </c>
      <c r="GD33">
        <v>-1.7497700000000001E-2</v>
      </c>
      <c r="GE33">
        <v>0</v>
      </c>
      <c r="GF33">
        <v>32.271299999999997</v>
      </c>
      <c r="GG33">
        <v>999.9</v>
      </c>
      <c r="GH33">
        <v>47.1</v>
      </c>
      <c r="GI33">
        <v>41.8</v>
      </c>
      <c r="GJ33">
        <v>38.856099999999998</v>
      </c>
      <c r="GK33">
        <v>63.185099999999998</v>
      </c>
      <c r="GL33">
        <v>11.009600000000001</v>
      </c>
      <c r="GM33">
        <v>1</v>
      </c>
      <c r="GN33">
        <v>1.1720699999999999</v>
      </c>
      <c r="GO33">
        <v>7.9204800000000004</v>
      </c>
      <c r="GP33">
        <v>20.154199999999999</v>
      </c>
      <c r="GQ33">
        <v>5.2340600000000004</v>
      </c>
      <c r="GR33">
        <v>11.997999999999999</v>
      </c>
      <c r="GS33">
        <v>4.9747500000000002</v>
      </c>
      <c r="GT33">
        <v>3.2843300000000002</v>
      </c>
      <c r="GU33">
        <v>9999</v>
      </c>
      <c r="GV33">
        <v>9999</v>
      </c>
      <c r="GW33">
        <v>9999</v>
      </c>
      <c r="GX33">
        <v>63.3</v>
      </c>
      <c r="GY33">
        <v>1.8609599999999999</v>
      </c>
      <c r="GZ33">
        <v>1.8626400000000001</v>
      </c>
      <c r="HA33">
        <v>1.86798</v>
      </c>
      <c r="HB33">
        <v>1.8588199999999999</v>
      </c>
      <c r="HC33">
        <v>1.8570599999999999</v>
      </c>
      <c r="HD33">
        <v>1.8608199999999999</v>
      </c>
      <c r="HE33">
        <v>1.86463</v>
      </c>
      <c r="HF33">
        <v>1.8666499999999999</v>
      </c>
      <c r="HG33">
        <v>0</v>
      </c>
      <c r="HH33">
        <v>0</v>
      </c>
      <c r="HI33">
        <v>0</v>
      </c>
      <c r="HJ33">
        <v>4.5</v>
      </c>
      <c r="HK33" t="s">
        <v>414</v>
      </c>
      <c r="HL33" t="s">
        <v>415</v>
      </c>
      <c r="HM33" t="s">
        <v>416</v>
      </c>
      <c r="HN33" t="s">
        <v>417</v>
      </c>
      <c r="HO33" t="s">
        <v>417</v>
      </c>
      <c r="HP33" t="s">
        <v>416</v>
      </c>
      <c r="HQ33">
        <v>0</v>
      </c>
      <c r="HR33">
        <v>100</v>
      </c>
      <c r="HS33">
        <v>100</v>
      </c>
      <c r="HT33">
        <v>-1.2649999999999999</v>
      </c>
      <c r="HU33">
        <v>0.42149999999999999</v>
      </c>
      <c r="HV33">
        <v>-1.3299675061388889</v>
      </c>
      <c r="HW33">
        <v>7.2017937835690661E-4</v>
      </c>
      <c r="HX33">
        <v>-2.1401732963678211E-6</v>
      </c>
      <c r="HY33">
        <v>9.6926120888077628E-10</v>
      </c>
      <c r="HZ33">
        <v>0.42142284815646208</v>
      </c>
      <c r="IA33">
        <v>0</v>
      </c>
      <c r="IB33">
        <v>0</v>
      </c>
      <c r="IC33">
        <v>0</v>
      </c>
      <c r="ID33">
        <v>10</v>
      </c>
      <c r="IE33">
        <v>1941</v>
      </c>
      <c r="IF33">
        <v>1</v>
      </c>
      <c r="IG33">
        <v>24</v>
      </c>
      <c r="IH33">
        <v>0.7</v>
      </c>
      <c r="II33">
        <v>0.7</v>
      </c>
      <c r="IJ33">
        <v>0.611572</v>
      </c>
      <c r="IK33">
        <v>2.5439500000000002</v>
      </c>
      <c r="IL33">
        <v>1.3940399999999999</v>
      </c>
      <c r="IM33">
        <v>2.2790499999999998</v>
      </c>
      <c r="IN33">
        <v>1.5918000000000001</v>
      </c>
      <c r="IO33">
        <v>2.4279799999999998</v>
      </c>
      <c r="IP33">
        <v>44.893999999999998</v>
      </c>
      <c r="IQ33">
        <v>14.5261</v>
      </c>
      <c r="IR33">
        <v>18</v>
      </c>
      <c r="IS33">
        <v>475.78399999999999</v>
      </c>
      <c r="IT33">
        <v>423.25099999999998</v>
      </c>
      <c r="IU33">
        <v>23.090499999999999</v>
      </c>
      <c r="IV33">
        <v>41.1678</v>
      </c>
      <c r="IW33">
        <v>30</v>
      </c>
      <c r="IX33">
        <v>41.027099999999997</v>
      </c>
      <c r="IY33">
        <v>40.985700000000001</v>
      </c>
      <c r="IZ33">
        <v>12.3277</v>
      </c>
      <c r="JA33">
        <v>45.988</v>
      </c>
      <c r="JB33">
        <v>0</v>
      </c>
      <c r="JC33">
        <v>23.092199999999998</v>
      </c>
      <c r="JD33">
        <v>200</v>
      </c>
      <c r="JE33">
        <v>21.333300000000001</v>
      </c>
      <c r="JF33">
        <v>97.576599999999999</v>
      </c>
      <c r="JG33">
        <v>98.034499999999994</v>
      </c>
    </row>
    <row r="34" spans="1:267" x14ac:dyDescent="0.3">
      <c r="A34">
        <v>18</v>
      </c>
      <c r="B34">
        <v>1659552351.0999999</v>
      </c>
      <c r="C34">
        <v>3806</v>
      </c>
      <c r="D34" t="s">
        <v>500</v>
      </c>
      <c r="E34" t="s">
        <v>501</v>
      </c>
      <c r="F34" t="s">
        <v>403</v>
      </c>
      <c r="G34" t="s">
        <v>404</v>
      </c>
      <c r="H34" t="s">
        <v>36</v>
      </c>
      <c r="I34" t="s">
        <v>486</v>
      </c>
      <c r="J34" t="s">
        <v>406</v>
      </c>
      <c r="K34">
        <f t="shared" si="0"/>
        <v>9.0027757391180145</v>
      </c>
      <c r="L34">
        <v>1659552351.0999999</v>
      </c>
      <c r="M34">
        <f t="shared" si="1"/>
        <v>5.8626077885845481E-3</v>
      </c>
      <c r="N34">
        <f t="shared" si="2"/>
        <v>5.8626077885845485</v>
      </c>
      <c r="O34">
        <f t="shared" si="3"/>
        <v>16.164688110689525</v>
      </c>
      <c r="P34">
        <f t="shared" si="4"/>
        <v>99.981000000000009</v>
      </c>
      <c r="Q34">
        <f t="shared" si="5"/>
        <v>2.5712039058779728</v>
      </c>
      <c r="R34">
        <f t="shared" si="6"/>
        <v>0.25445975249646113</v>
      </c>
      <c r="S34">
        <f t="shared" si="7"/>
        <v>9.8946413608769994</v>
      </c>
      <c r="T34">
        <f t="shared" si="8"/>
        <v>0.2829119817328562</v>
      </c>
      <c r="U34">
        <f t="shared" si="9"/>
        <v>2.9102298295865068</v>
      </c>
      <c r="V34">
        <f t="shared" si="10"/>
        <v>0.26847258436989563</v>
      </c>
      <c r="W34">
        <f t="shared" si="11"/>
        <v>0.16903125194367019</v>
      </c>
      <c r="X34">
        <f t="shared" si="12"/>
        <v>321.52776520302154</v>
      </c>
      <c r="Y34">
        <f t="shared" si="13"/>
        <v>32.592874032874413</v>
      </c>
      <c r="Z34">
        <f t="shared" si="14"/>
        <v>31.988199999999999</v>
      </c>
      <c r="AA34">
        <f t="shared" si="15"/>
        <v>4.7718949401934507</v>
      </c>
      <c r="AB34">
        <f t="shared" si="16"/>
        <v>55.683506852045475</v>
      </c>
      <c r="AC34">
        <f t="shared" si="17"/>
        <v>2.6922992458764998</v>
      </c>
      <c r="AD34">
        <f t="shared" si="18"/>
        <v>4.8350030342559167</v>
      </c>
      <c r="AE34">
        <f t="shared" si="19"/>
        <v>2.0795956943169509</v>
      </c>
      <c r="AF34">
        <f t="shared" si="20"/>
        <v>-258.54100347657857</v>
      </c>
      <c r="AG34">
        <f t="shared" si="21"/>
        <v>36.447012946031059</v>
      </c>
      <c r="AH34">
        <f t="shared" si="22"/>
        <v>2.8430933709234614</v>
      </c>
      <c r="AI34">
        <f t="shared" si="23"/>
        <v>102.27686804339749</v>
      </c>
      <c r="AJ34">
        <v>26</v>
      </c>
      <c r="AK34">
        <v>5</v>
      </c>
      <c r="AL34">
        <f t="shared" si="24"/>
        <v>1</v>
      </c>
      <c r="AM34">
        <f t="shared" si="25"/>
        <v>0</v>
      </c>
      <c r="AN34">
        <f t="shared" si="26"/>
        <v>51401.698345098273</v>
      </c>
      <c r="AO34" t="s">
        <v>407</v>
      </c>
      <c r="AP34">
        <v>10366.9</v>
      </c>
      <c r="AQ34">
        <v>993.59653846153856</v>
      </c>
      <c r="AR34">
        <v>3431.87</v>
      </c>
      <c r="AS34">
        <f t="shared" si="27"/>
        <v>0.71047955241266758</v>
      </c>
      <c r="AT34">
        <v>-3.9894345373445681</v>
      </c>
      <c r="AU34" t="s">
        <v>502</v>
      </c>
      <c r="AV34">
        <v>10270.4</v>
      </c>
      <c r="AW34">
        <v>717.02661538461552</v>
      </c>
      <c r="AX34">
        <v>828.601</v>
      </c>
      <c r="AY34">
        <f t="shared" si="28"/>
        <v>0.13465393430056738</v>
      </c>
      <c r="AZ34">
        <v>0.5</v>
      </c>
      <c r="BA34">
        <f t="shared" si="29"/>
        <v>1681.2893995870577</v>
      </c>
      <c r="BB34">
        <f t="shared" si="30"/>
        <v>16.164688110689525</v>
      </c>
      <c r="BC34">
        <f t="shared" si="31"/>
        <v>113.19611617611803</v>
      </c>
      <c r="BD34">
        <f t="shared" si="32"/>
        <v>1.198730132539E-2</v>
      </c>
      <c r="BE34">
        <f t="shared" si="33"/>
        <v>3.1417642508275994</v>
      </c>
      <c r="BF34">
        <f t="shared" si="34"/>
        <v>520.3152183645368</v>
      </c>
      <c r="BG34" t="s">
        <v>503</v>
      </c>
      <c r="BH34">
        <v>563.86</v>
      </c>
      <c r="BI34">
        <f t="shared" si="35"/>
        <v>563.86</v>
      </c>
      <c r="BJ34">
        <f t="shared" si="36"/>
        <v>0.31950359702679576</v>
      </c>
      <c r="BK34">
        <f t="shared" si="37"/>
        <v>0.42144731875827501</v>
      </c>
      <c r="BL34">
        <f t="shared" si="38"/>
        <v>0.90769174444998446</v>
      </c>
      <c r="BM34">
        <f t="shared" si="39"/>
        <v>-0.67622667652551782</v>
      </c>
      <c r="BN34">
        <f t="shared" si="40"/>
        <v>1.0676690047544675</v>
      </c>
      <c r="BO34">
        <f t="shared" si="41"/>
        <v>0.33142045226253075</v>
      </c>
      <c r="BP34">
        <f t="shared" si="42"/>
        <v>0.66857954773746919</v>
      </c>
      <c r="BQ34">
        <v>6541</v>
      </c>
      <c r="BR34">
        <v>300</v>
      </c>
      <c r="BS34">
        <v>300</v>
      </c>
      <c r="BT34">
        <v>300</v>
      </c>
      <c r="BU34">
        <v>10270.4</v>
      </c>
      <c r="BV34">
        <v>796.89</v>
      </c>
      <c r="BW34">
        <v>-1.0934899999999999E-2</v>
      </c>
      <c r="BX34">
        <v>-1.71</v>
      </c>
      <c r="BY34" t="s">
        <v>410</v>
      </c>
      <c r="BZ34" t="s">
        <v>410</v>
      </c>
      <c r="CA34" t="s">
        <v>410</v>
      </c>
      <c r="CB34" t="s">
        <v>410</v>
      </c>
      <c r="CC34" t="s">
        <v>410</v>
      </c>
      <c r="CD34" t="s">
        <v>410</v>
      </c>
      <c r="CE34" t="s">
        <v>410</v>
      </c>
      <c r="CF34" t="s">
        <v>410</v>
      </c>
      <c r="CG34" t="s">
        <v>410</v>
      </c>
      <c r="CH34" t="s">
        <v>410</v>
      </c>
      <c r="CI34">
        <f t="shared" si="43"/>
        <v>2000.11</v>
      </c>
      <c r="CJ34">
        <f t="shared" si="44"/>
        <v>1681.2893995870577</v>
      </c>
      <c r="CK34">
        <f t="shared" si="45"/>
        <v>0.84059846687785056</v>
      </c>
      <c r="CL34">
        <f t="shared" si="46"/>
        <v>0.1607550410742517</v>
      </c>
      <c r="CM34">
        <v>6</v>
      </c>
      <c r="CN34">
        <v>0.5</v>
      </c>
      <c r="CO34" t="s">
        <v>411</v>
      </c>
      <c r="CP34">
        <v>2</v>
      </c>
      <c r="CQ34">
        <v>1659552351.0999999</v>
      </c>
      <c r="CR34">
        <v>99.981000000000009</v>
      </c>
      <c r="CS34">
        <v>120.081</v>
      </c>
      <c r="CT34">
        <v>27.204499999999999</v>
      </c>
      <c r="CU34">
        <v>20.3611</v>
      </c>
      <c r="CV34">
        <v>101.17700000000001</v>
      </c>
      <c r="CW34">
        <v>26.880500000000001</v>
      </c>
      <c r="CX34">
        <v>500.02499999999998</v>
      </c>
      <c r="CY34">
        <v>98.865200000000002</v>
      </c>
      <c r="CZ34">
        <v>0.10001699999999999</v>
      </c>
      <c r="DA34">
        <v>32.220500000000001</v>
      </c>
      <c r="DB34">
        <v>31.988199999999999</v>
      </c>
      <c r="DC34">
        <v>999.9</v>
      </c>
      <c r="DD34">
        <v>0</v>
      </c>
      <c r="DE34">
        <v>0</v>
      </c>
      <c r="DF34">
        <v>10003.799999999999</v>
      </c>
      <c r="DG34">
        <v>0</v>
      </c>
      <c r="DH34">
        <v>1489.75</v>
      </c>
      <c r="DI34">
        <v>-20.182500000000001</v>
      </c>
      <c r="DJ34">
        <v>102.703</v>
      </c>
      <c r="DK34">
        <v>122.577</v>
      </c>
      <c r="DL34">
        <v>6.9408899999999996</v>
      </c>
      <c r="DM34">
        <v>120.081</v>
      </c>
      <c r="DN34">
        <v>20.3611</v>
      </c>
      <c r="DO34">
        <v>2.69922</v>
      </c>
      <c r="DP34">
        <v>2.0129999999999999</v>
      </c>
      <c r="DQ34">
        <v>22.2803</v>
      </c>
      <c r="DR34">
        <v>17.547000000000001</v>
      </c>
      <c r="DS34">
        <v>2000.11</v>
      </c>
      <c r="DT34">
        <v>0.98</v>
      </c>
      <c r="DU34">
        <v>2.0000299999999999E-2</v>
      </c>
      <c r="DV34">
        <v>0</v>
      </c>
      <c r="DW34">
        <v>716.44299999999998</v>
      </c>
      <c r="DX34">
        <v>5.0006899999999996</v>
      </c>
      <c r="DY34">
        <v>15368.4</v>
      </c>
      <c r="DZ34">
        <v>16627.5</v>
      </c>
      <c r="EA34">
        <v>52.061999999999998</v>
      </c>
      <c r="EB34">
        <v>54</v>
      </c>
      <c r="EC34">
        <v>53.25</v>
      </c>
      <c r="ED34">
        <v>53</v>
      </c>
      <c r="EE34">
        <v>53.561999999999998</v>
      </c>
      <c r="EF34">
        <v>1955.21</v>
      </c>
      <c r="EG34">
        <v>39.9</v>
      </c>
      <c r="EH34">
        <v>0</v>
      </c>
      <c r="EI34">
        <v>99.200000047683716</v>
      </c>
      <c r="EJ34">
        <v>0</v>
      </c>
      <c r="EK34">
        <v>717.02661538461552</v>
      </c>
      <c r="EL34">
        <v>-4.7234188089375007</v>
      </c>
      <c r="EM34">
        <v>-64.964102622426907</v>
      </c>
      <c r="EN34">
        <v>15380.69230769231</v>
      </c>
      <c r="EO34">
        <v>15</v>
      </c>
      <c r="EP34">
        <v>1659552384.0999999</v>
      </c>
      <c r="EQ34" t="s">
        <v>504</v>
      </c>
      <c r="ER34">
        <v>1659552377.0999999</v>
      </c>
      <c r="ES34">
        <v>1659552384.0999999</v>
      </c>
      <c r="ET34">
        <v>55</v>
      </c>
      <c r="EU34">
        <v>7.5999999999999998E-2</v>
      </c>
      <c r="EV34">
        <v>1.7000000000000001E-2</v>
      </c>
      <c r="EW34">
        <v>-1.196</v>
      </c>
      <c r="EX34">
        <v>0.32400000000000001</v>
      </c>
      <c r="EY34">
        <v>120</v>
      </c>
      <c r="EZ34">
        <v>20</v>
      </c>
      <c r="FA34">
        <v>0.1</v>
      </c>
      <c r="FB34">
        <v>0.01</v>
      </c>
      <c r="FC34">
        <v>15.94581928254253</v>
      </c>
      <c r="FD34">
        <v>0.9442016909310641</v>
      </c>
      <c r="FE34">
        <v>0.16212378045343381</v>
      </c>
      <c r="FF34">
        <v>1</v>
      </c>
      <c r="FG34">
        <v>0.28888558436275019</v>
      </c>
      <c r="FH34">
        <v>-1.0538168050135081E-2</v>
      </c>
      <c r="FI34">
        <v>2.256055586445383E-3</v>
      </c>
      <c r="FJ34">
        <v>1</v>
      </c>
      <c r="FK34">
        <v>2</v>
      </c>
      <c r="FL34">
        <v>2</v>
      </c>
      <c r="FM34" t="s">
        <v>413</v>
      </c>
      <c r="FN34">
        <v>2.8835899999999999</v>
      </c>
      <c r="FO34">
        <v>2.8598400000000002</v>
      </c>
      <c r="FP34">
        <v>2.6516600000000001E-2</v>
      </c>
      <c r="FQ34">
        <v>3.2148700000000002E-2</v>
      </c>
      <c r="FR34">
        <v>0.122879</v>
      </c>
      <c r="FS34">
        <v>0.104019</v>
      </c>
      <c r="FT34">
        <v>29045.200000000001</v>
      </c>
      <c r="FU34">
        <v>22210</v>
      </c>
      <c r="FV34">
        <v>28816.7</v>
      </c>
      <c r="FW34">
        <v>21439.5</v>
      </c>
      <c r="FX34">
        <v>33789.300000000003</v>
      </c>
      <c r="FY34">
        <v>26378.799999999999</v>
      </c>
      <c r="FZ34">
        <v>40045.9</v>
      </c>
      <c r="GA34">
        <v>30555</v>
      </c>
      <c r="GB34">
        <v>1.8527</v>
      </c>
      <c r="GC34">
        <v>1.72333</v>
      </c>
      <c r="GD34">
        <v>-2.2523100000000001E-2</v>
      </c>
      <c r="GE34">
        <v>0</v>
      </c>
      <c r="GF34">
        <v>32.353499999999997</v>
      </c>
      <c r="GG34">
        <v>999.9</v>
      </c>
      <c r="GH34">
        <v>47</v>
      </c>
      <c r="GI34">
        <v>41.8</v>
      </c>
      <c r="GJ34">
        <v>38.776699999999998</v>
      </c>
      <c r="GK34">
        <v>63.175199999999997</v>
      </c>
      <c r="GL34">
        <v>11.602600000000001</v>
      </c>
      <c r="GM34">
        <v>1</v>
      </c>
      <c r="GN34">
        <v>1.1719599999999999</v>
      </c>
      <c r="GO34">
        <v>8.4038799999999991</v>
      </c>
      <c r="GP34">
        <v>20.1328</v>
      </c>
      <c r="GQ34">
        <v>5.2312200000000004</v>
      </c>
      <c r="GR34">
        <v>11.997999999999999</v>
      </c>
      <c r="GS34">
        <v>4.9745499999999998</v>
      </c>
      <c r="GT34">
        <v>3.2842199999999999</v>
      </c>
      <c r="GU34">
        <v>9999</v>
      </c>
      <c r="GV34">
        <v>9999</v>
      </c>
      <c r="GW34">
        <v>9999</v>
      </c>
      <c r="GX34">
        <v>63.3</v>
      </c>
      <c r="GY34">
        <v>1.8609599999999999</v>
      </c>
      <c r="GZ34">
        <v>1.8626400000000001</v>
      </c>
      <c r="HA34">
        <v>1.8679300000000001</v>
      </c>
      <c r="HB34">
        <v>1.8587899999999999</v>
      </c>
      <c r="HC34">
        <v>1.8570899999999999</v>
      </c>
      <c r="HD34">
        <v>1.8608100000000001</v>
      </c>
      <c r="HE34">
        <v>1.8646199999999999</v>
      </c>
      <c r="HF34">
        <v>1.8666499999999999</v>
      </c>
      <c r="HG34">
        <v>0</v>
      </c>
      <c r="HH34">
        <v>0</v>
      </c>
      <c r="HI34">
        <v>0</v>
      </c>
      <c r="HJ34">
        <v>4.5</v>
      </c>
      <c r="HK34" t="s">
        <v>414</v>
      </c>
      <c r="HL34" t="s">
        <v>415</v>
      </c>
      <c r="HM34" t="s">
        <v>416</v>
      </c>
      <c r="HN34" t="s">
        <v>417</v>
      </c>
      <c r="HO34" t="s">
        <v>417</v>
      </c>
      <c r="HP34" t="s">
        <v>416</v>
      </c>
      <c r="HQ34">
        <v>0</v>
      </c>
      <c r="HR34">
        <v>100</v>
      </c>
      <c r="HS34">
        <v>100</v>
      </c>
      <c r="HT34">
        <v>-1.196</v>
      </c>
      <c r="HU34">
        <v>0.32400000000000001</v>
      </c>
      <c r="HV34">
        <v>-1.3299675061388889</v>
      </c>
      <c r="HW34">
        <v>7.2017937835690661E-4</v>
      </c>
      <c r="HX34">
        <v>-2.1401732963678211E-6</v>
      </c>
      <c r="HY34">
        <v>9.6926120888077628E-10</v>
      </c>
      <c r="HZ34">
        <v>0.42142284815646208</v>
      </c>
      <c r="IA34">
        <v>0</v>
      </c>
      <c r="IB34">
        <v>0</v>
      </c>
      <c r="IC34">
        <v>0</v>
      </c>
      <c r="ID34">
        <v>10</v>
      </c>
      <c r="IE34">
        <v>1941</v>
      </c>
      <c r="IF34">
        <v>1</v>
      </c>
      <c r="IG34">
        <v>24</v>
      </c>
      <c r="IH34">
        <v>2.2999999999999998</v>
      </c>
      <c r="II34">
        <v>2.2999999999999998</v>
      </c>
      <c r="IJ34">
        <v>0.42114299999999999</v>
      </c>
      <c r="IK34">
        <v>2.5585900000000001</v>
      </c>
      <c r="IL34">
        <v>1.3940399999999999</v>
      </c>
      <c r="IM34">
        <v>2.2790499999999998</v>
      </c>
      <c r="IN34">
        <v>1.5918000000000001</v>
      </c>
      <c r="IO34">
        <v>2.3828100000000001</v>
      </c>
      <c r="IP34">
        <v>44.809600000000003</v>
      </c>
      <c r="IQ34">
        <v>14.4122</v>
      </c>
      <c r="IR34">
        <v>18</v>
      </c>
      <c r="IS34">
        <v>477.19900000000001</v>
      </c>
      <c r="IT34">
        <v>423.06</v>
      </c>
      <c r="IU34">
        <v>22.933599999999998</v>
      </c>
      <c r="IV34">
        <v>41.114699999999999</v>
      </c>
      <c r="IW34">
        <v>30.000499999999999</v>
      </c>
      <c r="IX34">
        <v>41.023000000000003</v>
      </c>
      <c r="IY34">
        <v>40.989899999999999</v>
      </c>
      <c r="IZ34">
        <v>8.5119399999999992</v>
      </c>
      <c r="JA34">
        <v>48.458799999999997</v>
      </c>
      <c r="JB34">
        <v>0</v>
      </c>
      <c r="JC34">
        <v>22.913699999999999</v>
      </c>
      <c r="JD34">
        <v>120</v>
      </c>
      <c r="JE34">
        <v>20.317799999999998</v>
      </c>
      <c r="JF34">
        <v>97.582800000000006</v>
      </c>
      <c r="JG34">
        <v>98.044499999999999</v>
      </c>
    </row>
    <row r="35" spans="1:267" x14ac:dyDescent="0.3">
      <c r="A35">
        <v>19</v>
      </c>
      <c r="B35">
        <v>1659552475.0999999</v>
      </c>
      <c r="C35">
        <v>3930</v>
      </c>
      <c r="D35" t="s">
        <v>505</v>
      </c>
      <c r="E35" t="s">
        <v>506</v>
      </c>
      <c r="F35" t="s">
        <v>403</v>
      </c>
      <c r="G35" t="s">
        <v>404</v>
      </c>
      <c r="H35" t="s">
        <v>36</v>
      </c>
      <c r="I35" t="s">
        <v>486</v>
      </c>
      <c r="J35" t="s">
        <v>406</v>
      </c>
      <c r="K35">
        <f t="shared" si="0"/>
        <v>10.433685738168959</v>
      </c>
      <c r="L35">
        <v>1659552475.0999999</v>
      </c>
      <c r="M35">
        <f t="shared" si="1"/>
        <v>7.1363692412545546E-3</v>
      </c>
      <c r="N35">
        <f t="shared" si="2"/>
        <v>7.1363692412545543</v>
      </c>
      <c r="O35">
        <f t="shared" si="3"/>
        <v>10.583212128305686</v>
      </c>
      <c r="P35">
        <f t="shared" si="4"/>
        <v>56.827599999999997</v>
      </c>
      <c r="Q35">
        <f t="shared" si="5"/>
        <v>5.1653169791478746</v>
      </c>
      <c r="R35">
        <f t="shared" si="6"/>
        <v>0.51117936030377553</v>
      </c>
      <c r="S35">
        <f t="shared" si="7"/>
        <v>5.6238748430867993</v>
      </c>
      <c r="T35">
        <f t="shared" si="8"/>
        <v>0.35389181804777714</v>
      </c>
      <c r="U35">
        <f t="shared" si="9"/>
        <v>2.909535724955167</v>
      </c>
      <c r="V35">
        <f t="shared" si="10"/>
        <v>0.33159950473761679</v>
      </c>
      <c r="W35">
        <f t="shared" si="11"/>
        <v>0.20913544019914077</v>
      </c>
      <c r="X35">
        <f t="shared" si="12"/>
        <v>321.5165932029937</v>
      </c>
      <c r="Y35">
        <f t="shared" si="13"/>
        <v>32.346923648890609</v>
      </c>
      <c r="Z35">
        <f t="shared" si="14"/>
        <v>31.985600000000002</v>
      </c>
      <c r="AA35">
        <f t="shared" si="15"/>
        <v>4.7711926853133209</v>
      </c>
      <c r="AB35">
        <f t="shared" si="16"/>
        <v>56.024703319378119</v>
      </c>
      <c r="AC35">
        <f t="shared" si="17"/>
        <v>2.7220189192235997</v>
      </c>
      <c r="AD35">
        <f t="shared" si="18"/>
        <v>4.8586047902945229</v>
      </c>
      <c r="AE35">
        <f t="shared" si="19"/>
        <v>2.0491737660897211</v>
      </c>
      <c r="AF35">
        <f t="shared" si="20"/>
        <v>-314.71388353932588</v>
      </c>
      <c r="AG35">
        <f t="shared" si="21"/>
        <v>50.367389580214358</v>
      </c>
      <c r="AH35">
        <f t="shared" si="22"/>
        <v>3.9315224649037641</v>
      </c>
      <c r="AI35">
        <f t="shared" si="23"/>
        <v>61.101621708785949</v>
      </c>
      <c r="AJ35">
        <v>24</v>
      </c>
      <c r="AK35">
        <v>5</v>
      </c>
      <c r="AL35">
        <f t="shared" si="24"/>
        <v>1</v>
      </c>
      <c r="AM35">
        <f t="shared" si="25"/>
        <v>0</v>
      </c>
      <c r="AN35">
        <f t="shared" si="26"/>
        <v>51367.581209558295</v>
      </c>
      <c r="AO35" t="s">
        <v>407</v>
      </c>
      <c r="AP35">
        <v>10366.9</v>
      </c>
      <c r="AQ35">
        <v>993.59653846153856</v>
      </c>
      <c r="AR35">
        <v>3431.87</v>
      </c>
      <c r="AS35">
        <f t="shared" si="27"/>
        <v>0.71047955241266758</v>
      </c>
      <c r="AT35">
        <v>-3.9894345373445681</v>
      </c>
      <c r="AU35" t="s">
        <v>507</v>
      </c>
      <c r="AV35">
        <v>10270</v>
      </c>
      <c r="AW35">
        <v>724.63164000000006</v>
      </c>
      <c r="AX35">
        <v>805.57899999999995</v>
      </c>
      <c r="AY35">
        <f t="shared" si="28"/>
        <v>0.10048345351604238</v>
      </c>
      <c r="AZ35">
        <v>0.5</v>
      </c>
      <c r="BA35">
        <f t="shared" si="29"/>
        <v>1681.2305995870431</v>
      </c>
      <c r="BB35">
        <f t="shared" si="30"/>
        <v>10.583212128305686</v>
      </c>
      <c r="BC35">
        <f t="shared" si="31"/>
        <v>84.467928401676346</v>
      </c>
      <c r="BD35">
        <f t="shared" si="32"/>
        <v>8.6678452493249292E-3</v>
      </c>
      <c r="BE35">
        <f t="shared" si="33"/>
        <v>3.2601284293657113</v>
      </c>
      <c r="BF35">
        <f t="shared" si="34"/>
        <v>511.14250161805103</v>
      </c>
      <c r="BG35" t="s">
        <v>508</v>
      </c>
      <c r="BH35">
        <v>585.34</v>
      </c>
      <c r="BI35">
        <f t="shared" si="35"/>
        <v>585.34</v>
      </c>
      <c r="BJ35">
        <f t="shared" si="36"/>
        <v>0.27339218127582765</v>
      </c>
      <c r="BK35">
        <f t="shared" si="37"/>
        <v>0.36754325982228359</v>
      </c>
      <c r="BL35">
        <f t="shared" si="38"/>
        <v>0.92262895525429223</v>
      </c>
      <c r="BM35">
        <f t="shared" si="39"/>
        <v>-0.43053089973603026</v>
      </c>
      <c r="BN35">
        <f t="shared" si="40"/>
        <v>1.0771109317422116</v>
      </c>
      <c r="BO35">
        <f t="shared" si="41"/>
        <v>0.29689260008626656</v>
      </c>
      <c r="BP35">
        <f t="shared" si="42"/>
        <v>0.70310739991373339</v>
      </c>
      <c r="BQ35">
        <v>6543</v>
      </c>
      <c r="BR35">
        <v>300</v>
      </c>
      <c r="BS35">
        <v>300</v>
      </c>
      <c r="BT35">
        <v>300</v>
      </c>
      <c r="BU35">
        <v>10270</v>
      </c>
      <c r="BV35">
        <v>784.14</v>
      </c>
      <c r="BW35">
        <v>-1.09345E-2</v>
      </c>
      <c r="BX35">
        <v>-0.41</v>
      </c>
      <c r="BY35" t="s">
        <v>410</v>
      </c>
      <c r="BZ35" t="s">
        <v>410</v>
      </c>
      <c r="CA35" t="s">
        <v>410</v>
      </c>
      <c r="CB35" t="s">
        <v>410</v>
      </c>
      <c r="CC35" t="s">
        <v>410</v>
      </c>
      <c r="CD35" t="s">
        <v>410</v>
      </c>
      <c r="CE35" t="s">
        <v>410</v>
      </c>
      <c r="CF35" t="s">
        <v>410</v>
      </c>
      <c r="CG35" t="s">
        <v>410</v>
      </c>
      <c r="CH35" t="s">
        <v>410</v>
      </c>
      <c r="CI35">
        <f t="shared" si="43"/>
        <v>2000.04</v>
      </c>
      <c r="CJ35">
        <f t="shared" si="44"/>
        <v>1681.2305995870431</v>
      </c>
      <c r="CK35">
        <f t="shared" si="45"/>
        <v>0.84059848782376512</v>
      </c>
      <c r="CL35">
        <f t="shared" si="46"/>
        <v>0.16075508149986686</v>
      </c>
      <c r="CM35">
        <v>6</v>
      </c>
      <c r="CN35">
        <v>0.5</v>
      </c>
      <c r="CO35" t="s">
        <v>411</v>
      </c>
      <c r="CP35">
        <v>2</v>
      </c>
      <c r="CQ35">
        <v>1659552475.0999999</v>
      </c>
      <c r="CR35">
        <v>56.827599999999997</v>
      </c>
      <c r="CS35">
        <v>70.011099999999999</v>
      </c>
      <c r="CT35">
        <v>27.505199999999999</v>
      </c>
      <c r="CU35">
        <v>19.178999999999998</v>
      </c>
      <c r="CV35">
        <v>57.931600000000003</v>
      </c>
      <c r="CW35">
        <v>27.199200000000001</v>
      </c>
      <c r="CX35">
        <v>500.11399999999998</v>
      </c>
      <c r="CY35">
        <v>98.863500000000002</v>
      </c>
      <c r="CZ35">
        <v>0.10029299999999999</v>
      </c>
      <c r="DA35">
        <v>32.306699999999999</v>
      </c>
      <c r="DB35">
        <v>31.985600000000002</v>
      </c>
      <c r="DC35">
        <v>999.9</v>
      </c>
      <c r="DD35">
        <v>0</v>
      </c>
      <c r="DE35">
        <v>0</v>
      </c>
      <c r="DF35">
        <v>10000</v>
      </c>
      <c r="DG35">
        <v>0</v>
      </c>
      <c r="DH35">
        <v>1460.33</v>
      </c>
      <c r="DI35">
        <v>-13.2986</v>
      </c>
      <c r="DJ35">
        <v>58.324399999999997</v>
      </c>
      <c r="DK35">
        <v>71.380099999999999</v>
      </c>
      <c r="DL35">
        <v>8.4583100000000009</v>
      </c>
      <c r="DM35">
        <v>70.011099999999999</v>
      </c>
      <c r="DN35">
        <v>19.178999999999998</v>
      </c>
      <c r="DO35">
        <v>2.7323200000000001</v>
      </c>
      <c r="DP35">
        <v>1.8960999999999999</v>
      </c>
      <c r="DQ35">
        <v>22.480799999999999</v>
      </c>
      <c r="DR35">
        <v>16.602399999999999</v>
      </c>
      <c r="DS35">
        <v>2000.04</v>
      </c>
      <c r="DT35">
        <v>0.98000299999999996</v>
      </c>
      <c r="DU35">
        <v>1.99971E-2</v>
      </c>
      <c r="DV35">
        <v>0</v>
      </c>
      <c r="DW35">
        <v>724.21799999999996</v>
      </c>
      <c r="DX35">
        <v>5.0006899999999996</v>
      </c>
      <c r="DY35">
        <v>15507.7</v>
      </c>
      <c r="DZ35">
        <v>16626.900000000001</v>
      </c>
      <c r="EA35">
        <v>52.125</v>
      </c>
      <c r="EB35">
        <v>54.061999999999998</v>
      </c>
      <c r="EC35">
        <v>53.25</v>
      </c>
      <c r="ED35">
        <v>53.061999999999998</v>
      </c>
      <c r="EE35">
        <v>53.625</v>
      </c>
      <c r="EF35">
        <v>1955.14</v>
      </c>
      <c r="EG35">
        <v>39.9</v>
      </c>
      <c r="EH35">
        <v>0</v>
      </c>
      <c r="EI35">
        <v>123.4000000953674</v>
      </c>
      <c r="EJ35">
        <v>0</v>
      </c>
      <c r="EK35">
        <v>724.63164000000006</v>
      </c>
      <c r="EL35">
        <v>-1.8709230822662499</v>
      </c>
      <c r="EM35">
        <v>-102.03076900446391</v>
      </c>
      <c r="EN35">
        <v>15516.108</v>
      </c>
      <c r="EO35">
        <v>15</v>
      </c>
      <c r="EP35">
        <v>1659552503.0999999</v>
      </c>
      <c r="EQ35" t="s">
        <v>509</v>
      </c>
      <c r="ER35">
        <v>1659552503.0999999</v>
      </c>
      <c r="ES35">
        <v>1659552503.0999999</v>
      </c>
      <c r="ET35">
        <v>56</v>
      </c>
      <c r="EU35">
        <v>0.109</v>
      </c>
      <c r="EV35">
        <v>1.9E-2</v>
      </c>
      <c r="EW35">
        <v>-1.1040000000000001</v>
      </c>
      <c r="EX35">
        <v>0.30599999999999999</v>
      </c>
      <c r="EY35">
        <v>70</v>
      </c>
      <c r="EZ35">
        <v>19</v>
      </c>
      <c r="FA35">
        <v>0.18</v>
      </c>
      <c r="FB35">
        <v>0.01</v>
      </c>
      <c r="FC35">
        <v>10.60761400906482</v>
      </c>
      <c r="FD35">
        <v>0.42149685381418961</v>
      </c>
      <c r="FE35">
        <v>0.10474103140294071</v>
      </c>
      <c r="FF35">
        <v>1</v>
      </c>
      <c r="FG35">
        <v>0.33914385187512192</v>
      </c>
      <c r="FH35">
        <v>7.5941918586549848E-2</v>
      </c>
      <c r="FI35">
        <v>1.160637899370625E-2</v>
      </c>
      <c r="FJ35">
        <v>1</v>
      </c>
      <c r="FK35">
        <v>2</v>
      </c>
      <c r="FL35">
        <v>2</v>
      </c>
      <c r="FM35" t="s">
        <v>413</v>
      </c>
      <c r="FN35">
        <v>2.8838300000000001</v>
      </c>
      <c r="FO35">
        <v>2.86009</v>
      </c>
      <c r="FP35">
        <v>1.5306999999999999E-2</v>
      </c>
      <c r="FQ35">
        <v>1.8984899999999999E-2</v>
      </c>
      <c r="FR35">
        <v>0.123878</v>
      </c>
      <c r="FS35">
        <v>9.9742600000000001E-2</v>
      </c>
      <c r="FT35">
        <v>29378.2</v>
      </c>
      <c r="FU35">
        <v>22513.3</v>
      </c>
      <c r="FV35">
        <v>28816.1</v>
      </c>
      <c r="FW35">
        <v>21441.3</v>
      </c>
      <c r="FX35">
        <v>33750.400000000001</v>
      </c>
      <c r="FY35">
        <v>26506.9</v>
      </c>
      <c r="FZ35">
        <v>40045</v>
      </c>
      <c r="GA35">
        <v>30557.7</v>
      </c>
      <c r="GB35">
        <v>1.8555699999999999</v>
      </c>
      <c r="GC35">
        <v>1.7207300000000001</v>
      </c>
      <c r="GD35">
        <v>-3.2581400000000003E-2</v>
      </c>
      <c r="GE35">
        <v>0</v>
      </c>
      <c r="GF35">
        <v>32.5139</v>
      </c>
      <c r="GG35">
        <v>999.9</v>
      </c>
      <c r="GH35">
        <v>46.8</v>
      </c>
      <c r="GI35">
        <v>41.8</v>
      </c>
      <c r="GJ35">
        <v>38.610399999999998</v>
      </c>
      <c r="GK35">
        <v>63.225200000000001</v>
      </c>
      <c r="GL35">
        <v>11.570499999999999</v>
      </c>
      <c r="GM35">
        <v>1</v>
      </c>
      <c r="GN35">
        <v>1.1680900000000001</v>
      </c>
      <c r="GO35">
        <v>7.8966200000000004</v>
      </c>
      <c r="GP35">
        <v>20.157800000000002</v>
      </c>
      <c r="GQ35">
        <v>5.2364600000000001</v>
      </c>
      <c r="GR35">
        <v>11.997999999999999</v>
      </c>
      <c r="GS35">
        <v>4.9753999999999996</v>
      </c>
      <c r="GT35">
        <v>3.2850000000000001</v>
      </c>
      <c r="GU35">
        <v>9999</v>
      </c>
      <c r="GV35">
        <v>9999</v>
      </c>
      <c r="GW35">
        <v>9999</v>
      </c>
      <c r="GX35">
        <v>63.4</v>
      </c>
      <c r="GY35">
        <v>1.86094</v>
      </c>
      <c r="GZ35">
        <v>1.8626400000000001</v>
      </c>
      <c r="HA35">
        <v>1.86792</v>
      </c>
      <c r="HB35">
        <v>1.8588</v>
      </c>
      <c r="HC35">
        <v>1.8570899999999999</v>
      </c>
      <c r="HD35">
        <v>1.8608100000000001</v>
      </c>
      <c r="HE35">
        <v>1.86463</v>
      </c>
      <c r="HF35">
        <v>1.8666400000000001</v>
      </c>
      <c r="HG35">
        <v>0</v>
      </c>
      <c r="HH35">
        <v>0</v>
      </c>
      <c r="HI35">
        <v>0</v>
      </c>
      <c r="HJ35">
        <v>4.5</v>
      </c>
      <c r="HK35" t="s">
        <v>414</v>
      </c>
      <c r="HL35" t="s">
        <v>415</v>
      </c>
      <c r="HM35" t="s">
        <v>416</v>
      </c>
      <c r="HN35" t="s">
        <v>417</v>
      </c>
      <c r="HO35" t="s">
        <v>417</v>
      </c>
      <c r="HP35" t="s">
        <v>416</v>
      </c>
      <c r="HQ35">
        <v>0</v>
      </c>
      <c r="HR35">
        <v>100</v>
      </c>
      <c r="HS35">
        <v>100</v>
      </c>
      <c r="HT35">
        <v>-1.1040000000000001</v>
      </c>
      <c r="HU35">
        <v>0.30599999999999999</v>
      </c>
      <c r="HV35">
        <v>-1.2539007948307199</v>
      </c>
      <c r="HW35">
        <v>7.2017937835690661E-4</v>
      </c>
      <c r="HX35">
        <v>-2.1401732963678211E-6</v>
      </c>
      <c r="HY35">
        <v>9.6926120888077628E-10</v>
      </c>
      <c r="HZ35">
        <v>0.43810626437496791</v>
      </c>
      <c r="IA35">
        <v>0</v>
      </c>
      <c r="IB35">
        <v>0</v>
      </c>
      <c r="IC35">
        <v>0</v>
      </c>
      <c r="ID35">
        <v>10</v>
      </c>
      <c r="IE35">
        <v>1941</v>
      </c>
      <c r="IF35">
        <v>1</v>
      </c>
      <c r="IG35">
        <v>24</v>
      </c>
      <c r="IH35">
        <v>1.6</v>
      </c>
      <c r="II35">
        <v>1.5</v>
      </c>
      <c r="IJ35">
        <v>0.302734</v>
      </c>
      <c r="IK35">
        <v>2.5585900000000001</v>
      </c>
      <c r="IL35">
        <v>1.3940399999999999</v>
      </c>
      <c r="IM35">
        <v>2.2790499999999998</v>
      </c>
      <c r="IN35">
        <v>1.5918000000000001</v>
      </c>
      <c r="IO35">
        <v>2.4621599999999999</v>
      </c>
      <c r="IP35">
        <v>44.753399999999999</v>
      </c>
      <c r="IQ35">
        <v>14.3772</v>
      </c>
      <c r="IR35">
        <v>18</v>
      </c>
      <c r="IS35">
        <v>479.17399999999998</v>
      </c>
      <c r="IT35">
        <v>421.48200000000003</v>
      </c>
      <c r="IU35">
        <v>23.158799999999999</v>
      </c>
      <c r="IV35">
        <v>41.118200000000002</v>
      </c>
      <c r="IW35">
        <v>30.000399999999999</v>
      </c>
      <c r="IX35">
        <v>41.039400000000001</v>
      </c>
      <c r="IY35">
        <v>41.014400000000002</v>
      </c>
      <c r="IZ35">
        <v>6.13523</v>
      </c>
      <c r="JA35">
        <v>51.489699999999999</v>
      </c>
      <c r="JB35">
        <v>0</v>
      </c>
      <c r="JC35">
        <v>23.157900000000001</v>
      </c>
      <c r="JD35">
        <v>70</v>
      </c>
      <c r="JE35">
        <v>18.995999999999999</v>
      </c>
      <c r="JF35">
        <v>97.580600000000004</v>
      </c>
      <c r="JG35">
        <v>98.052899999999994</v>
      </c>
    </row>
    <row r="36" spans="1:267" x14ac:dyDescent="0.3">
      <c r="A36">
        <v>20</v>
      </c>
      <c r="B36">
        <v>1659552594.0999999</v>
      </c>
      <c r="C36">
        <v>4049</v>
      </c>
      <c r="D36" t="s">
        <v>510</v>
      </c>
      <c r="E36" t="s">
        <v>511</v>
      </c>
      <c r="F36" t="s">
        <v>403</v>
      </c>
      <c r="G36" t="s">
        <v>404</v>
      </c>
      <c r="H36" t="s">
        <v>36</v>
      </c>
      <c r="I36" t="s">
        <v>486</v>
      </c>
      <c r="J36" t="s">
        <v>406</v>
      </c>
      <c r="K36">
        <f t="shared" si="0"/>
        <v>12.178493469582717</v>
      </c>
      <c r="L36">
        <v>1659552594.0999999</v>
      </c>
      <c r="M36">
        <f t="shared" si="1"/>
        <v>8.4474737812119463E-3</v>
      </c>
      <c r="N36">
        <f t="shared" si="2"/>
        <v>8.4474737812119471</v>
      </c>
      <c r="O36">
        <f t="shared" si="3"/>
        <v>5.0861563937743028</v>
      </c>
      <c r="P36">
        <f t="shared" si="4"/>
        <v>23.8674</v>
      </c>
      <c r="Q36">
        <f t="shared" si="5"/>
        <v>3.5472787295217763</v>
      </c>
      <c r="R36">
        <f t="shared" si="6"/>
        <v>0.35103276847616049</v>
      </c>
      <c r="S36">
        <f t="shared" si="7"/>
        <v>2.3618779738397997</v>
      </c>
      <c r="T36">
        <f t="shared" si="8"/>
        <v>0.43880509870958567</v>
      </c>
      <c r="U36">
        <f t="shared" si="9"/>
        <v>2.9116292622720459</v>
      </c>
      <c r="V36">
        <f t="shared" si="10"/>
        <v>0.40510037347527195</v>
      </c>
      <c r="W36">
        <f t="shared" si="11"/>
        <v>0.25599988870272472</v>
      </c>
      <c r="X36">
        <f t="shared" si="12"/>
        <v>321.48307720291001</v>
      </c>
      <c r="Y36">
        <f t="shared" si="13"/>
        <v>32.044053791543</v>
      </c>
      <c r="Z36">
        <f t="shared" si="14"/>
        <v>31.972300000000001</v>
      </c>
      <c r="AA36">
        <f t="shared" si="15"/>
        <v>4.7676017885651634</v>
      </c>
      <c r="AB36">
        <f t="shared" si="16"/>
        <v>57.149043901149241</v>
      </c>
      <c r="AC36">
        <f t="shared" si="17"/>
        <v>2.7827675302362</v>
      </c>
      <c r="AD36">
        <f t="shared" si="18"/>
        <v>4.869315985494973</v>
      </c>
      <c r="AE36">
        <f t="shared" si="19"/>
        <v>1.9848342583289633</v>
      </c>
      <c r="AF36">
        <f t="shared" si="20"/>
        <v>-372.53359375144686</v>
      </c>
      <c r="AG36">
        <f t="shared" si="21"/>
        <v>58.613253984493802</v>
      </c>
      <c r="AH36">
        <f t="shared" si="22"/>
        <v>4.5724574895640906</v>
      </c>
      <c r="AI36">
        <f t="shared" si="23"/>
        <v>12.135194925521056</v>
      </c>
      <c r="AJ36">
        <v>24</v>
      </c>
      <c r="AK36">
        <v>5</v>
      </c>
      <c r="AL36">
        <f t="shared" si="24"/>
        <v>1</v>
      </c>
      <c r="AM36">
        <f t="shared" si="25"/>
        <v>0</v>
      </c>
      <c r="AN36">
        <f t="shared" si="26"/>
        <v>51419.933594781738</v>
      </c>
      <c r="AO36" t="s">
        <v>407</v>
      </c>
      <c r="AP36">
        <v>10366.9</v>
      </c>
      <c r="AQ36">
        <v>993.59653846153856</v>
      </c>
      <c r="AR36">
        <v>3431.87</v>
      </c>
      <c r="AS36">
        <f t="shared" si="27"/>
        <v>0.71047955241266758</v>
      </c>
      <c r="AT36">
        <v>-3.9894345373445681</v>
      </c>
      <c r="AU36" t="s">
        <v>512</v>
      </c>
      <c r="AV36">
        <v>10270.200000000001</v>
      </c>
      <c r="AW36">
        <v>732.22946153846158</v>
      </c>
      <c r="AX36">
        <v>790.92200000000003</v>
      </c>
      <c r="AY36">
        <f t="shared" si="28"/>
        <v>7.4207745468628294E-2</v>
      </c>
      <c r="AZ36">
        <v>0.5</v>
      </c>
      <c r="BA36">
        <f t="shared" si="29"/>
        <v>1681.0541995869999</v>
      </c>
      <c r="BB36">
        <f t="shared" si="30"/>
        <v>5.0861563937743028</v>
      </c>
      <c r="BC36">
        <f t="shared" si="31"/>
        <v>62.373621080960376</v>
      </c>
      <c r="BD36">
        <f t="shared" si="32"/>
        <v>5.3987497448616207E-3</v>
      </c>
      <c r="BE36">
        <f t="shared" si="33"/>
        <v>3.3390751553250508</v>
      </c>
      <c r="BF36">
        <f t="shared" si="34"/>
        <v>505.20217261010288</v>
      </c>
      <c r="BG36" t="s">
        <v>513</v>
      </c>
      <c r="BH36">
        <v>597.83000000000004</v>
      </c>
      <c r="BI36">
        <f t="shared" si="35"/>
        <v>597.83000000000004</v>
      </c>
      <c r="BJ36">
        <f t="shared" si="36"/>
        <v>0.24413532560732909</v>
      </c>
      <c r="BK36">
        <f t="shared" si="37"/>
        <v>0.3039615233232783</v>
      </c>
      <c r="BL36">
        <f t="shared" si="38"/>
        <v>0.93186687555574366</v>
      </c>
      <c r="BM36">
        <f t="shared" si="39"/>
        <v>-0.28959009309734535</v>
      </c>
      <c r="BN36">
        <f t="shared" si="40"/>
        <v>1.0831221524814769</v>
      </c>
      <c r="BO36">
        <f t="shared" si="41"/>
        <v>0.2481699071580043</v>
      </c>
      <c r="BP36">
        <f t="shared" si="42"/>
        <v>0.75183009284199565</v>
      </c>
      <c r="BQ36">
        <v>6545</v>
      </c>
      <c r="BR36">
        <v>300</v>
      </c>
      <c r="BS36">
        <v>300</v>
      </c>
      <c r="BT36">
        <v>300</v>
      </c>
      <c r="BU36">
        <v>10270.200000000001</v>
      </c>
      <c r="BV36">
        <v>775.91</v>
      </c>
      <c r="BW36">
        <v>-1.0934599999999999E-2</v>
      </c>
      <c r="BX36">
        <v>-0.56999999999999995</v>
      </c>
      <c r="BY36" t="s">
        <v>410</v>
      </c>
      <c r="BZ36" t="s">
        <v>410</v>
      </c>
      <c r="CA36" t="s">
        <v>410</v>
      </c>
      <c r="CB36" t="s">
        <v>410</v>
      </c>
      <c r="CC36" t="s">
        <v>410</v>
      </c>
      <c r="CD36" t="s">
        <v>410</v>
      </c>
      <c r="CE36" t="s">
        <v>410</v>
      </c>
      <c r="CF36" t="s">
        <v>410</v>
      </c>
      <c r="CG36" t="s">
        <v>410</v>
      </c>
      <c r="CH36" t="s">
        <v>410</v>
      </c>
      <c r="CI36">
        <f t="shared" si="43"/>
        <v>1999.83</v>
      </c>
      <c r="CJ36">
        <f t="shared" si="44"/>
        <v>1681.0541995869999</v>
      </c>
      <c r="CK36">
        <f t="shared" si="45"/>
        <v>0.84059855067030698</v>
      </c>
      <c r="CL36">
        <f t="shared" si="46"/>
        <v>0.16075520279369249</v>
      </c>
      <c r="CM36">
        <v>6</v>
      </c>
      <c r="CN36">
        <v>0.5</v>
      </c>
      <c r="CO36" t="s">
        <v>411</v>
      </c>
      <c r="CP36">
        <v>2</v>
      </c>
      <c r="CQ36">
        <v>1659552594.0999999</v>
      </c>
      <c r="CR36">
        <v>23.8674</v>
      </c>
      <c r="CS36">
        <v>30.211500000000001</v>
      </c>
      <c r="CT36">
        <v>28.1206</v>
      </c>
      <c r="CU36">
        <v>18.270600000000002</v>
      </c>
      <c r="CV36">
        <v>24.961400000000001</v>
      </c>
      <c r="CW36">
        <v>27.8216</v>
      </c>
      <c r="CX36">
        <v>500.09699999999998</v>
      </c>
      <c r="CY36">
        <v>98.858400000000003</v>
      </c>
      <c r="CZ36">
        <v>9.9927000000000002E-2</v>
      </c>
      <c r="DA36">
        <v>32.345700000000001</v>
      </c>
      <c r="DB36">
        <v>31.972300000000001</v>
      </c>
      <c r="DC36">
        <v>999.9</v>
      </c>
      <c r="DD36">
        <v>0</v>
      </c>
      <c r="DE36">
        <v>0</v>
      </c>
      <c r="DF36">
        <v>10012.5</v>
      </c>
      <c r="DG36">
        <v>0</v>
      </c>
      <c r="DH36">
        <v>1483.19</v>
      </c>
      <c r="DI36">
        <v>-6.37798</v>
      </c>
      <c r="DJ36">
        <v>24.527100000000001</v>
      </c>
      <c r="DK36">
        <v>30.773800000000001</v>
      </c>
      <c r="DL36">
        <v>10.0077</v>
      </c>
      <c r="DM36">
        <v>30.211500000000001</v>
      </c>
      <c r="DN36">
        <v>18.270600000000002</v>
      </c>
      <c r="DO36">
        <v>2.7955399999999999</v>
      </c>
      <c r="DP36">
        <v>1.8062</v>
      </c>
      <c r="DQ36">
        <v>22.857800000000001</v>
      </c>
      <c r="DR36">
        <v>15.8405</v>
      </c>
      <c r="DS36">
        <v>1999.83</v>
      </c>
      <c r="DT36">
        <v>0.98</v>
      </c>
      <c r="DU36">
        <v>2.0000299999999999E-2</v>
      </c>
      <c r="DV36">
        <v>0</v>
      </c>
      <c r="DW36">
        <v>732.09299999999996</v>
      </c>
      <c r="DX36">
        <v>5.0006899999999996</v>
      </c>
      <c r="DY36">
        <v>15659.4</v>
      </c>
      <c r="DZ36">
        <v>16625.2</v>
      </c>
      <c r="EA36">
        <v>52.061999999999998</v>
      </c>
      <c r="EB36">
        <v>54</v>
      </c>
      <c r="EC36">
        <v>53.25</v>
      </c>
      <c r="ED36">
        <v>53</v>
      </c>
      <c r="EE36">
        <v>53.561999999999998</v>
      </c>
      <c r="EF36">
        <v>1954.93</v>
      </c>
      <c r="EG36">
        <v>39.9</v>
      </c>
      <c r="EH36">
        <v>0</v>
      </c>
      <c r="EI36">
        <v>118.4000000953674</v>
      </c>
      <c r="EJ36">
        <v>0</v>
      </c>
      <c r="EK36">
        <v>732.22946153846158</v>
      </c>
      <c r="EL36">
        <v>-2.9187692263560501</v>
      </c>
      <c r="EM36">
        <v>-144.119658142037</v>
      </c>
      <c r="EN36">
        <v>15678.65769230769</v>
      </c>
      <c r="EO36">
        <v>15</v>
      </c>
      <c r="EP36">
        <v>1659552633.5</v>
      </c>
      <c r="EQ36" t="s">
        <v>514</v>
      </c>
      <c r="ER36">
        <v>1659552615</v>
      </c>
      <c r="ES36">
        <v>1659552633.5</v>
      </c>
      <c r="ET36">
        <v>57</v>
      </c>
      <c r="EU36">
        <v>0.03</v>
      </c>
      <c r="EV36">
        <v>1.6E-2</v>
      </c>
      <c r="EW36">
        <v>-1.0940000000000001</v>
      </c>
      <c r="EX36">
        <v>0.29899999999999999</v>
      </c>
      <c r="EY36">
        <v>30</v>
      </c>
      <c r="EZ36">
        <v>18</v>
      </c>
      <c r="FA36">
        <v>0.25</v>
      </c>
      <c r="FB36">
        <v>0.01</v>
      </c>
      <c r="FC36">
        <v>4.9333584291881554</v>
      </c>
      <c r="FD36">
        <v>0.16856250722689389</v>
      </c>
      <c r="FE36">
        <v>7.0080229744093905E-2</v>
      </c>
      <c r="FF36">
        <v>1</v>
      </c>
      <c r="FG36">
        <v>0.42544140900781269</v>
      </c>
      <c r="FH36">
        <v>9.1400522524459016E-2</v>
      </c>
      <c r="FI36">
        <v>1.329848392593521E-2</v>
      </c>
      <c r="FJ36">
        <v>1</v>
      </c>
      <c r="FK36">
        <v>2</v>
      </c>
      <c r="FL36">
        <v>2</v>
      </c>
      <c r="FM36" t="s">
        <v>413</v>
      </c>
      <c r="FN36">
        <v>2.8837999999999999</v>
      </c>
      <c r="FO36">
        <v>2.8598300000000001</v>
      </c>
      <c r="FP36">
        <v>6.59971E-3</v>
      </c>
      <c r="FQ36">
        <v>8.2135000000000003E-3</v>
      </c>
      <c r="FR36">
        <v>0.12581800000000001</v>
      </c>
      <c r="FS36">
        <v>9.63812E-2</v>
      </c>
      <c r="FT36">
        <v>29637.599999999999</v>
      </c>
      <c r="FU36">
        <v>22760.799999999999</v>
      </c>
      <c r="FV36">
        <v>28816.3</v>
      </c>
      <c r="FW36">
        <v>21442.1</v>
      </c>
      <c r="FX36">
        <v>33677.1</v>
      </c>
      <c r="FY36">
        <v>26606.5</v>
      </c>
      <c r="FZ36">
        <v>40045.300000000003</v>
      </c>
      <c r="GA36">
        <v>30558.7</v>
      </c>
      <c r="GB36">
        <v>1.85562</v>
      </c>
      <c r="GC36">
        <v>1.7205699999999999</v>
      </c>
      <c r="GD36">
        <v>-2.8900800000000001E-2</v>
      </c>
      <c r="GE36">
        <v>0</v>
      </c>
      <c r="GF36">
        <v>32.440899999999999</v>
      </c>
      <c r="GG36">
        <v>999.9</v>
      </c>
      <c r="GH36">
        <v>46.7</v>
      </c>
      <c r="GI36">
        <v>41.8</v>
      </c>
      <c r="GJ36">
        <v>38.534199999999998</v>
      </c>
      <c r="GK36">
        <v>62.965200000000003</v>
      </c>
      <c r="GL36">
        <v>11.117800000000001</v>
      </c>
      <c r="GM36">
        <v>1</v>
      </c>
      <c r="GN36">
        <v>1.16212</v>
      </c>
      <c r="GO36">
        <v>7.2075500000000003</v>
      </c>
      <c r="GP36">
        <v>20.185500000000001</v>
      </c>
      <c r="GQ36">
        <v>5.2315199999999997</v>
      </c>
      <c r="GR36">
        <v>11.997999999999999</v>
      </c>
      <c r="GS36">
        <v>4.9744000000000002</v>
      </c>
      <c r="GT36">
        <v>3.2842500000000001</v>
      </c>
      <c r="GU36">
        <v>9999</v>
      </c>
      <c r="GV36">
        <v>9999</v>
      </c>
      <c r="GW36">
        <v>9999</v>
      </c>
      <c r="GX36">
        <v>63.4</v>
      </c>
      <c r="GY36">
        <v>1.8609500000000001</v>
      </c>
      <c r="GZ36">
        <v>1.8626400000000001</v>
      </c>
      <c r="HA36">
        <v>1.86795</v>
      </c>
      <c r="HB36">
        <v>1.8588100000000001</v>
      </c>
      <c r="HC36">
        <v>1.8570800000000001</v>
      </c>
      <c r="HD36">
        <v>1.8608100000000001</v>
      </c>
      <c r="HE36">
        <v>1.8646199999999999</v>
      </c>
      <c r="HF36">
        <v>1.86663</v>
      </c>
      <c r="HG36">
        <v>0</v>
      </c>
      <c r="HH36">
        <v>0</v>
      </c>
      <c r="HI36">
        <v>0</v>
      </c>
      <c r="HJ36">
        <v>4.5</v>
      </c>
      <c r="HK36" t="s">
        <v>414</v>
      </c>
      <c r="HL36" t="s">
        <v>415</v>
      </c>
      <c r="HM36" t="s">
        <v>416</v>
      </c>
      <c r="HN36" t="s">
        <v>417</v>
      </c>
      <c r="HO36" t="s">
        <v>417</v>
      </c>
      <c r="HP36" t="s">
        <v>416</v>
      </c>
      <c r="HQ36">
        <v>0</v>
      </c>
      <c r="HR36">
        <v>100</v>
      </c>
      <c r="HS36">
        <v>100</v>
      </c>
      <c r="HT36">
        <v>-1.0940000000000001</v>
      </c>
      <c r="HU36">
        <v>0.29899999999999999</v>
      </c>
      <c r="HV36">
        <v>-1.1445225028968511</v>
      </c>
      <c r="HW36">
        <v>7.2017937835690661E-4</v>
      </c>
      <c r="HX36">
        <v>-2.1401732963678211E-6</v>
      </c>
      <c r="HY36">
        <v>9.6926120888077628E-10</v>
      </c>
      <c r="HZ36">
        <v>0.45664800520210391</v>
      </c>
      <c r="IA36">
        <v>0</v>
      </c>
      <c r="IB36">
        <v>0</v>
      </c>
      <c r="IC36">
        <v>0</v>
      </c>
      <c r="ID36">
        <v>10</v>
      </c>
      <c r="IE36">
        <v>1941</v>
      </c>
      <c r="IF36">
        <v>1</v>
      </c>
      <c r="IG36">
        <v>24</v>
      </c>
      <c r="IH36">
        <v>1.5</v>
      </c>
      <c r="II36">
        <v>1.5</v>
      </c>
      <c r="IJ36">
        <v>0.20996100000000001</v>
      </c>
      <c r="IK36">
        <v>2.5891099999999998</v>
      </c>
      <c r="IL36">
        <v>1.3940399999999999</v>
      </c>
      <c r="IM36">
        <v>2.2790499999999998</v>
      </c>
      <c r="IN36">
        <v>1.5918000000000001</v>
      </c>
      <c r="IO36">
        <v>2.4426299999999999</v>
      </c>
      <c r="IP36">
        <v>44.669199999999996</v>
      </c>
      <c r="IQ36">
        <v>14.350899999999999</v>
      </c>
      <c r="IR36">
        <v>18</v>
      </c>
      <c r="IS36">
        <v>479.26100000000002</v>
      </c>
      <c r="IT36">
        <v>421.43299999999999</v>
      </c>
      <c r="IU36">
        <v>23.601600000000001</v>
      </c>
      <c r="IV36">
        <v>41.11</v>
      </c>
      <c r="IW36">
        <v>29.9998</v>
      </c>
      <c r="IX36">
        <v>41.047600000000003</v>
      </c>
      <c r="IY36">
        <v>41.022599999999997</v>
      </c>
      <c r="IZ36">
        <v>4.26952</v>
      </c>
      <c r="JA36">
        <v>53.148800000000001</v>
      </c>
      <c r="JB36">
        <v>0</v>
      </c>
      <c r="JC36">
        <v>23.620100000000001</v>
      </c>
      <c r="JD36">
        <v>30</v>
      </c>
      <c r="JE36">
        <v>18.217700000000001</v>
      </c>
      <c r="JF36">
        <v>97.581400000000002</v>
      </c>
      <c r="JG36">
        <v>98.056299999999993</v>
      </c>
    </row>
    <row r="37" spans="1:267" x14ac:dyDescent="0.3">
      <c r="A37">
        <v>21</v>
      </c>
      <c r="B37">
        <v>1659552724.5</v>
      </c>
      <c r="C37">
        <v>4179.4000000953674</v>
      </c>
      <c r="D37" t="s">
        <v>515</v>
      </c>
      <c r="E37" t="s">
        <v>516</v>
      </c>
      <c r="F37" t="s">
        <v>403</v>
      </c>
      <c r="G37" t="s">
        <v>404</v>
      </c>
      <c r="H37" t="s">
        <v>36</v>
      </c>
      <c r="I37" t="s">
        <v>486</v>
      </c>
      <c r="J37" t="s">
        <v>406</v>
      </c>
      <c r="K37">
        <f t="shared" si="0"/>
        <v>14.140603150052421</v>
      </c>
      <c r="L37">
        <v>1659552724.5</v>
      </c>
      <c r="M37">
        <f t="shared" si="1"/>
        <v>8.6943824959012164E-3</v>
      </c>
      <c r="N37">
        <f t="shared" si="2"/>
        <v>8.6943824959012161</v>
      </c>
      <c r="O37">
        <f t="shared" si="3"/>
        <v>1.9063055034964589</v>
      </c>
      <c r="P37">
        <f t="shared" si="4"/>
        <v>7.6835600000000008</v>
      </c>
      <c r="Q37">
        <f t="shared" si="5"/>
        <v>0.30403229463874715</v>
      </c>
      <c r="R37">
        <f t="shared" si="6"/>
        <v>3.0085442383387753E-2</v>
      </c>
      <c r="S37">
        <f t="shared" si="7"/>
        <v>0.76032482652532807</v>
      </c>
      <c r="T37">
        <f t="shared" si="8"/>
        <v>0.45175586208826013</v>
      </c>
      <c r="U37">
        <f t="shared" si="9"/>
        <v>2.9095916326434761</v>
      </c>
      <c r="V37">
        <f t="shared" si="10"/>
        <v>0.41609595509086605</v>
      </c>
      <c r="W37">
        <f t="shared" si="11"/>
        <v>0.26302890541379031</v>
      </c>
      <c r="X37">
        <f t="shared" si="12"/>
        <v>321.51122620318154</v>
      </c>
      <c r="Y37">
        <f t="shared" si="13"/>
        <v>32.081670360725383</v>
      </c>
      <c r="Z37">
        <f t="shared" si="14"/>
        <v>32.017699999999998</v>
      </c>
      <c r="AA37">
        <f t="shared" si="15"/>
        <v>4.7798691367903654</v>
      </c>
      <c r="AB37">
        <f t="shared" si="16"/>
        <v>56.9951524245907</v>
      </c>
      <c r="AC37">
        <f t="shared" si="17"/>
        <v>2.7912960452786395</v>
      </c>
      <c r="AD37">
        <f t="shared" si="18"/>
        <v>4.8974271083347922</v>
      </c>
      <c r="AE37">
        <f t="shared" si="19"/>
        <v>1.9885730915117259</v>
      </c>
      <c r="AF37">
        <f t="shared" si="20"/>
        <v>-383.42226806924367</v>
      </c>
      <c r="AG37">
        <f t="shared" si="21"/>
        <v>67.450618762602247</v>
      </c>
      <c r="AH37">
        <f t="shared" si="22"/>
        <v>5.2693676061572852</v>
      </c>
      <c r="AI37">
        <f t="shared" si="23"/>
        <v>10.8089445026974</v>
      </c>
      <c r="AJ37">
        <v>23</v>
      </c>
      <c r="AK37">
        <v>5</v>
      </c>
      <c r="AL37">
        <f t="shared" si="24"/>
        <v>1</v>
      </c>
      <c r="AM37">
        <f t="shared" si="25"/>
        <v>0</v>
      </c>
      <c r="AN37">
        <f t="shared" si="26"/>
        <v>51345.259582187362</v>
      </c>
      <c r="AO37" t="s">
        <v>407</v>
      </c>
      <c r="AP37">
        <v>10366.9</v>
      </c>
      <c r="AQ37">
        <v>993.59653846153856</v>
      </c>
      <c r="AR37">
        <v>3431.87</v>
      </c>
      <c r="AS37">
        <f t="shared" si="27"/>
        <v>0.71047955241266758</v>
      </c>
      <c r="AT37">
        <v>-3.9894345373445681</v>
      </c>
      <c r="AU37" t="s">
        <v>517</v>
      </c>
      <c r="AV37">
        <v>10269.9</v>
      </c>
      <c r="AW37">
        <v>733.06096000000002</v>
      </c>
      <c r="AX37">
        <v>777.53700000000003</v>
      </c>
      <c r="AY37">
        <f t="shared" si="28"/>
        <v>5.720118785343975E-2</v>
      </c>
      <c r="AZ37">
        <v>0.5</v>
      </c>
      <c r="BA37">
        <f t="shared" si="29"/>
        <v>1681.2050995871405</v>
      </c>
      <c r="BB37">
        <f t="shared" si="30"/>
        <v>1.9063055034964589</v>
      </c>
      <c r="BC37">
        <f t="shared" si="31"/>
        <v>48.083464360822454</v>
      </c>
      <c r="BD37">
        <f t="shared" si="32"/>
        <v>3.5068535316059085E-3</v>
      </c>
      <c r="BE37">
        <f t="shared" si="33"/>
        <v>3.413770663003818</v>
      </c>
      <c r="BF37">
        <f t="shared" si="34"/>
        <v>499.70746356531987</v>
      </c>
      <c r="BG37" t="s">
        <v>518</v>
      </c>
      <c r="BH37">
        <v>603.17999999999995</v>
      </c>
      <c r="BI37">
        <f t="shared" si="35"/>
        <v>603.17999999999995</v>
      </c>
      <c r="BJ37">
        <f t="shared" si="36"/>
        <v>0.22424270484877262</v>
      </c>
      <c r="BK37">
        <f t="shared" si="37"/>
        <v>0.25508605906272758</v>
      </c>
      <c r="BL37">
        <f t="shared" si="38"/>
        <v>0.93836122021147583</v>
      </c>
      <c r="BM37">
        <f t="shared" si="39"/>
        <v>-0.20585085165271397</v>
      </c>
      <c r="BN37">
        <f t="shared" si="40"/>
        <v>1.0886116926053129</v>
      </c>
      <c r="BO37">
        <f t="shared" si="41"/>
        <v>0.20989087879602261</v>
      </c>
      <c r="BP37">
        <f t="shared" si="42"/>
        <v>0.79010912120397736</v>
      </c>
      <c r="BQ37">
        <v>6547</v>
      </c>
      <c r="BR37">
        <v>300</v>
      </c>
      <c r="BS37">
        <v>300</v>
      </c>
      <c r="BT37">
        <v>300</v>
      </c>
      <c r="BU37">
        <v>10269.9</v>
      </c>
      <c r="BV37">
        <v>766.5</v>
      </c>
      <c r="BW37">
        <v>-1.0933999999999999E-2</v>
      </c>
      <c r="BX37">
        <v>-0.35</v>
      </c>
      <c r="BY37" t="s">
        <v>410</v>
      </c>
      <c r="BZ37" t="s">
        <v>410</v>
      </c>
      <c r="CA37" t="s">
        <v>410</v>
      </c>
      <c r="CB37" t="s">
        <v>410</v>
      </c>
      <c r="CC37" t="s">
        <v>410</v>
      </c>
      <c r="CD37" t="s">
        <v>410</v>
      </c>
      <c r="CE37" t="s">
        <v>410</v>
      </c>
      <c r="CF37" t="s">
        <v>410</v>
      </c>
      <c r="CG37" t="s">
        <v>410</v>
      </c>
      <c r="CH37" t="s">
        <v>410</v>
      </c>
      <c r="CI37">
        <f t="shared" si="43"/>
        <v>2000.01</v>
      </c>
      <c r="CJ37">
        <f t="shared" si="44"/>
        <v>1681.2050995871405</v>
      </c>
      <c r="CK37">
        <f t="shared" si="45"/>
        <v>0.8405983468018362</v>
      </c>
      <c r="CL37">
        <f t="shared" si="46"/>
        <v>0.16075480932754413</v>
      </c>
      <c r="CM37">
        <v>6</v>
      </c>
      <c r="CN37">
        <v>0.5</v>
      </c>
      <c r="CO37" t="s">
        <v>411</v>
      </c>
      <c r="CP37">
        <v>2</v>
      </c>
      <c r="CQ37">
        <v>1659552724.5</v>
      </c>
      <c r="CR37">
        <v>7.6835600000000008</v>
      </c>
      <c r="CS37">
        <v>10.050599999999999</v>
      </c>
      <c r="CT37">
        <v>28.207799999999999</v>
      </c>
      <c r="CU37">
        <v>18.0718</v>
      </c>
      <c r="CV37">
        <v>8.7845600000000008</v>
      </c>
      <c r="CW37">
        <v>27.910799999999998</v>
      </c>
      <c r="CX37">
        <v>500.14600000000002</v>
      </c>
      <c r="CY37">
        <v>98.854799999999997</v>
      </c>
      <c r="CZ37">
        <v>9.99588E-2</v>
      </c>
      <c r="DA37">
        <v>32.447699999999998</v>
      </c>
      <c r="DB37">
        <v>32.017699999999998</v>
      </c>
      <c r="DC37">
        <v>999.9</v>
      </c>
      <c r="DD37">
        <v>0</v>
      </c>
      <c r="DE37">
        <v>0</v>
      </c>
      <c r="DF37">
        <v>10001.200000000001</v>
      </c>
      <c r="DG37">
        <v>0</v>
      </c>
      <c r="DH37">
        <v>1427.31</v>
      </c>
      <c r="DI37">
        <v>-2.3742899999999998</v>
      </c>
      <c r="DJ37">
        <v>7.9005299999999998</v>
      </c>
      <c r="DK37">
        <v>10.2355</v>
      </c>
      <c r="DL37">
        <v>10.3119</v>
      </c>
      <c r="DM37">
        <v>10.050599999999999</v>
      </c>
      <c r="DN37">
        <v>18.0718</v>
      </c>
      <c r="DO37">
        <v>2.8058700000000001</v>
      </c>
      <c r="DP37">
        <v>1.7864899999999999</v>
      </c>
      <c r="DQ37">
        <v>22.918700000000001</v>
      </c>
      <c r="DR37">
        <v>15.6691</v>
      </c>
      <c r="DS37">
        <v>2000.01</v>
      </c>
      <c r="DT37">
        <v>0.98000299999999996</v>
      </c>
      <c r="DU37">
        <v>1.99971E-2</v>
      </c>
      <c r="DV37">
        <v>0</v>
      </c>
      <c r="DW37">
        <v>732.73599999999999</v>
      </c>
      <c r="DX37">
        <v>5.0006899999999996</v>
      </c>
      <c r="DY37">
        <v>15558.9</v>
      </c>
      <c r="DZ37">
        <v>16626.7</v>
      </c>
      <c r="EA37">
        <v>52.125</v>
      </c>
      <c r="EB37">
        <v>54.125</v>
      </c>
      <c r="EC37">
        <v>53.311999999999998</v>
      </c>
      <c r="ED37">
        <v>53.125</v>
      </c>
      <c r="EE37">
        <v>53.625</v>
      </c>
      <c r="EF37">
        <v>1955.12</v>
      </c>
      <c r="EG37">
        <v>39.89</v>
      </c>
      <c r="EH37">
        <v>0</v>
      </c>
      <c r="EI37">
        <v>129.79999995231631</v>
      </c>
      <c r="EJ37">
        <v>0</v>
      </c>
      <c r="EK37">
        <v>733.06096000000002</v>
      </c>
      <c r="EL37">
        <v>-1.66915385828566</v>
      </c>
      <c r="EM37">
        <v>-556.89230742237112</v>
      </c>
      <c r="EN37">
        <v>15716.611999999999</v>
      </c>
      <c r="EO37">
        <v>15</v>
      </c>
      <c r="EP37">
        <v>1659552763.5</v>
      </c>
      <c r="EQ37" t="s">
        <v>519</v>
      </c>
      <c r="ER37">
        <v>1659552744.5</v>
      </c>
      <c r="ES37">
        <v>1659552763.5</v>
      </c>
      <c r="ET37">
        <v>58</v>
      </c>
      <c r="EU37">
        <v>6.0000000000000001E-3</v>
      </c>
      <c r="EV37">
        <v>3.0000000000000001E-3</v>
      </c>
      <c r="EW37">
        <v>-1.101</v>
      </c>
      <c r="EX37">
        <v>0.29699999999999999</v>
      </c>
      <c r="EY37">
        <v>10</v>
      </c>
      <c r="EZ37">
        <v>18</v>
      </c>
      <c r="FA37">
        <v>0.72</v>
      </c>
      <c r="FB37">
        <v>0.01</v>
      </c>
      <c r="FC37">
        <v>1.826744501367096</v>
      </c>
      <c r="FD37">
        <v>0.18270331996193709</v>
      </c>
      <c r="FE37">
        <v>0.12718874001018629</v>
      </c>
      <c r="FF37">
        <v>1</v>
      </c>
      <c r="FG37">
        <v>0.4648934143878572</v>
      </c>
      <c r="FH37">
        <v>2.2889638850821219E-2</v>
      </c>
      <c r="FI37">
        <v>4.3890189941229868E-3</v>
      </c>
      <c r="FJ37">
        <v>1</v>
      </c>
      <c r="FK37">
        <v>2</v>
      </c>
      <c r="FL37">
        <v>2</v>
      </c>
      <c r="FM37" t="s">
        <v>413</v>
      </c>
      <c r="FN37">
        <v>2.88395</v>
      </c>
      <c r="FO37">
        <v>2.8597600000000001</v>
      </c>
      <c r="FP37">
        <v>2.3187500000000001E-3</v>
      </c>
      <c r="FQ37">
        <v>2.72755E-3</v>
      </c>
      <c r="FR37">
        <v>0.12609100000000001</v>
      </c>
      <c r="FS37">
        <v>9.5633300000000004E-2</v>
      </c>
      <c r="FT37">
        <v>29764.5</v>
      </c>
      <c r="FU37">
        <v>22886.5</v>
      </c>
      <c r="FV37">
        <v>28815.8</v>
      </c>
      <c r="FW37">
        <v>21442.2</v>
      </c>
      <c r="FX37">
        <v>33665.599999999999</v>
      </c>
      <c r="FY37">
        <v>26629.3</v>
      </c>
      <c r="FZ37">
        <v>40044.300000000003</v>
      </c>
      <c r="GA37">
        <v>30559.8</v>
      </c>
      <c r="GB37">
        <v>1.85693</v>
      </c>
      <c r="GC37">
        <v>1.72027</v>
      </c>
      <c r="GD37">
        <v>-3.1657499999999998E-2</v>
      </c>
      <c r="GE37">
        <v>0</v>
      </c>
      <c r="GF37">
        <v>32.530999999999999</v>
      </c>
      <c r="GG37">
        <v>999.9</v>
      </c>
      <c r="GH37">
        <v>46.7</v>
      </c>
      <c r="GI37">
        <v>41.7</v>
      </c>
      <c r="GJ37">
        <v>38.329599999999999</v>
      </c>
      <c r="GK37">
        <v>63.225200000000001</v>
      </c>
      <c r="GL37">
        <v>11.177899999999999</v>
      </c>
      <c r="GM37">
        <v>1</v>
      </c>
      <c r="GN37">
        <v>1.1634199999999999</v>
      </c>
      <c r="GO37">
        <v>7.5424300000000004</v>
      </c>
      <c r="GP37">
        <v>20.171500000000002</v>
      </c>
      <c r="GQ37">
        <v>5.2349600000000001</v>
      </c>
      <c r="GR37">
        <v>11.997999999999999</v>
      </c>
      <c r="GS37">
        <v>4.9752000000000001</v>
      </c>
      <c r="GT37">
        <v>3.2850000000000001</v>
      </c>
      <c r="GU37">
        <v>9999</v>
      </c>
      <c r="GV37">
        <v>9999</v>
      </c>
      <c r="GW37">
        <v>9999</v>
      </c>
      <c r="GX37">
        <v>63.4</v>
      </c>
      <c r="GY37">
        <v>1.86094</v>
      </c>
      <c r="GZ37">
        <v>1.8626400000000001</v>
      </c>
      <c r="HA37">
        <v>1.86791</v>
      </c>
      <c r="HB37">
        <v>1.85877</v>
      </c>
      <c r="HC37">
        <v>1.85704</v>
      </c>
      <c r="HD37">
        <v>1.8608100000000001</v>
      </c>
      <c r="HE37">
        <v>1.8646199999999999</v>
      </c>
      <c r="HF37">
        <v>1.8666100000000001</v>
      </c>
      <c r="HG37">
        <v>0</v>
      </c>
      <c r="HH37">
        <v>0</v>
      </c>
      <c r="HI37">
        <v>0</v>
      </c>
      <c r="HJ37">
        <v>4.5</v>
      </c>
      <c r="HK37" t="s">
        <v>414</v>
      </c>
      <c r="HL37" t="s">
        <v>415</v>
      </c>
      <c r="HM37" t="s">
        <v>416</v>
      </c>
      <c r="HN37" t="s">
        <v>417</v>
      </c>
      <c r="HO37" t="s">
        <v>417</v>
      </c>
      <c r="HP37" t="s">
        <v>416</v>
      </c>
      <c r="HQ37">
        <v>0</v>
      </c>
      <c r="HR37">
        <v>100</v>
      </c>
      <c r="HS37">
        <v>100</v>
      </c>
      <c r="HT37">
        <v>-1.101</v>
      </c>
      <c r="HU37">
        <v>0.29699999999999999</v>
      </c>
      <c r="HV37">
        <v>-1.114435502418835</v>
      </c>
      <c r="HW37">
        <v>7.2017937835690661E-4</v>
      </c>
      <c r="HX37">
        <v>-2.1401732963678211E-6</v>
      </c>
      <c r="HY37">
        <v>9.6926120888077628E-10</v>
      </c>
      <c r="HZ37">
        <v>0.47292069812356652</v>
      </c>
      <c r="IA37">
        <v>0</v>
      </c>
      <c r="IB37">
        <v>0</v>
      </c>
      <c r="IC37">
        <v>0</v>
      </c>
      <c r="ID37">
        <v>10</v>
      </c>
      <c r="IE37">
        <v>1941</v>
      </c>
      <c r="IF37">
        <v>1</v>
      </c>
      <c r="IG37">
        <v>24</v>
      </c>
      <c r="IH37">
        <v>1.8</v>
      </c>
      <c r="II37">
        <v>1.5</v>
      </c>
      <c r="IJ37">
        <v>0.164795</v>
      </c>
      <c r="IK37">
        <v>2.6000999999999999</v>
      </c>
      <c r="IL37">
        <v>1.3940399999999999</v>
      </c>
      <c r="IM37">
        <v>2.2790499999999998</v>
      </c>
      <c r="IN37">
        <v>1.5918000000000001</v>
      </c>
      <c r="IO37">
        <v>2.4621599999999999</v>
      </c>
      <c r="IP37">
        <v>44.613199999999999</v>
      </c>
      <c r="IQ37">
        <v>14.3072</v>
      </c>
      <c r="IR37">
        <v>18</v>
      </c>
      <c r="IS37">
        <v>480.10700000000003</v>
      </c>
      <c r="IT37">
        <v>421.28500000000003</v>
      </c>
      <c r="IU37">
        <v>23.646599999999999</v>
      </c>
      <c r="IV37">
        <v>41.0852</v>
      </c>
      <c r="IW37">
        <v>30.000399999999999</v>
      </c>
      <c r="IX37">
        <v>41.047600000000003</v>
      </c>
      <c r="IY37">
        <v>41.030799999999999</v>
      </c>
      <c r="IZ37">
        <v>3.3761000000000001</v>
      </c>
      <c r="JA37">
        <v>53.536799999999999</v>
      </c>
      <c r="JB37">
        <v>0</v>
      </c>
      <c r="JC37">
        <v>23.6389</v>
      </c>
      <c r="JD37">
        <v>10</v>
      </c>
      <c r="JE37">
        <v>18.018699999999999</v>
      </c>
      <c r="JF37">
        <v>97.5792</v>
      </c>
      <c r="JG37">
        <v>98.058599999999998</v>
      </c>
    </row>
    <row r="38" spans="1:267" x14ac:dyDescent="0.3">
      <c r="A38">
        <v>22</v>
      </c>
      <c r="B38">
        <v>1659552942.5</v>
      </c>
      <c r="C38">
        <v>4397.4000000953674</v>
      </c>
      <c r="D38" t="s">
        <v>520</v>
      </c>
      <c r="E38" t="s">
        <v>521</v>
      </c>
      <c r="F38" t="s">
        <v>403</v>
      </c>
      <c r="G38" t="s">
        <v>404</v>
      </c>
      <c r="H38" t="s">
        <v>36</v>
      </c>
      <c r="I38" t="s">
        <v>486</v>
      </c>
      <c r="J38" t="s">
        <v>406</v>
      </c>
      <c r="K38">
        <f t="shared" si="0"/>
        <v>7.5309981097457692</v>
      </c>
      <c r="L38">
        <v>1659552942.5</v>
      </c>
      <c r="M38">
        <f t="shared" si="1"/>
        <v>8.6609833810396102E-3</v>
      </c>
      <c r="N38">
        <f t="shared" si="2"/>
        <v>8.6609833810396104</v>
      </c>
      <c r="O38">
        <f t="shared" si="3"/>
        <v>45.348607600351102</v>
      </c>
      <c r="P38">
        <f t="shared" si="4"/>
        <v>342</v>
      </c>
      <c r="Q38">
        <f t="shared" si="5"/>
        <v>157.53865734073219</v>
      </c>
      <c r="R38">
        <f t="shared" si="6"/>
        <v>15.586966255744224</v>
      </c>
      <c r="S38">
        <f t="shared" si="7"/>
        <v>33.8376786336</v>
      </c>
      <c r="T38">
        <f t="shared" si="8"/>
        <v>0.44168504492227567</v>
      </c>
      <c r="U38">
        <f t="shared" si="9"/>
        <v>2.9120826138887859</v>
      </c>
      <c r="V38">
        <f t="shared" si="10"/>
        <v>0.40755975233070613</v>
      </c>
      <c r="W38">
        <f t="shared" si="11"/>
        <v>0.25757080003923216</v>
      </c>
      <c r="X38">
        <f t="shared" si="12"/>
        <v>321.48569020311783</v>
      </c>
      <c r="Y38">
        <f t="shared" si="13"/>
        <v>32.113917005653612</v>
      </c>
      <c r="Z38">
        <f t="shared" si="14"/>
        <v>32.118099999999998</v>
      </c>
      <c r="AA38">
        <f t="shared" si="15"/>
        <v>4.8070954272550432</v>
      </c>
      <c r="AB38">
        <f t="shared" si="16"/>
        <v>56.795599464295613</v>
      </c>
      <c r="AC38">
        <f t="shared" si="17"/>
        <v>2.7851971376361599</v>
      </c>
      <c r="AD38">
        <f t="shared" si="18"/>
        <v>4.9038960129068911</v>
      </c>
      <c r="AE38">
        <f t="shared" si="19"/>
        <v>2.0218982896188833</v>
      </c>
      <c r="AF38">
        <f t="shared" si="20"/>
        <v>-381.94936710384678</v>
      </c>
      <c r="AG38">
        <f t="shared" si="21"/>
        <v>55.41965785163044</v>
      </c>
      <c r="AH38">
        <f t="shared" si="22"/>
        <v>4.3284147630785448</v>
      </c>
      <c r="AI38">
        <f t="shared" si="23"/>
        <v>-0.7156042860199463</v>
      </c>
      <c r="AJ38">
        <v>25</v>
      </c>
      <c r="AK38">
        <v>5</v>
      </c>
      <c r="AL38">
        <f t="shared" si="24"/>
        <v>1</v>
      </c>
      <c r="AM38">
        <f t="shared" si="25"/>
        <v>0</v>
      </c>
      <c r="AN38">
        <f t="shared" si="26"/>
        <v>51411.22234169986</v>
      </c>
      <c r="AO38" t="s">
        <v>407</v>
      </c>
      <c r="AP38">
        <v>10366.9</v>
      </c>
      <c r="AQ38">
        <v>993.59653846153856</v>
      </c>
      <c r="AR38">
        <v>3431.87</v>
      </c>
      <c r="AS38">
        <f t="shared" si="27"/>
        <v>0.71047955241266758</v>
      </c>
      <c r="AT38">
        <v>-3.9894345373445681</v>
      </c>
      <c r="AU38" t="s">
        <v>522</v>
      </c>
      <c r="AV38">
        <v>10270.200000000001</v>
      </c>
      <c r="AW38">
        <v>693.41012000000001</v>
      </c>
      <c r="AX38">
        <v>968.10900000000004</v>
      </c>
      <c r="AY38">
        <f t="shared" si="28"/>
        <v>0.28374788376102278</v>
      </c>
      <c r="AZ38">
        <v>0.5</v>
      </c>
      <c r="BA38">
        <f t="shared" si="29"/>
        <v>1681.0706995871076</v>
      </c>
      <c r="BB38">
        <f t="shared" si="30"/>
        <v>45.348607600351102</v>
      </c>
      <c r="BC38">
        <f t="shared" si="31"/>
        <v>238.50012673025194</v>
      </c>
      <c r="BD38">
        <f t="shared" si="32"/>
        <v>2.9349177372381612E-2</v>
      </c>
      <c r="BE38">
        <f t="shared" si="33"/>
        <v>2.5449210781017424</v>
      </c>
      <c r="BF38">
        <f t="shared" si="34"/>
        <v>572.08239950220366</v>
      </c>
      <c r="BG38" t="s">
        <v>523</v>
      </c>
      <c r="BH38">
        <v>544.39</v>
      </c>
      <c r="BI38">
        <f t="shared" si="35"/>
        <v>544.39</v>
      </c>
      <c r="BJ38">
        <f t="shared" si="36"/>
        <v>0.43767695579733279</v>
      </c>
      <c r="BK38">
        <f t="shared" si="37"/>
        <v>0.64830437152924458</v>
      </c>
      <c r="BL38">
        <f t="shared" si="38"/>
        <v>0.85325647277210581</v>
      </c>
      <c r="BM38">
        <f t="shared" si="39"/>
        <v>-10.777772063572522</v>
      </c>
      <c r="BN38">
        <f t="shared" si="40"/>
        <v>1.0104531090804953</v>
      </c>
      <c r="BO38">
        <f t="shared" si="41"/>
        <v>0.50897788572339475</v>
      </c>
      <c r="BP38">
        <f t="shared" si="42"/>
        <v>0.49102211427660525</v>
      </c>
      <c r="BQ38">
        <v>6549</v>
      </c>
      <c r="BR38">
        <v>300</v>
      </c>
      <c r="BS38">
        <v>300</v>
      </c>
      <c r="BT38">
        <v>300</v>
      </c>
      <c r="BU38">
        <v>10270.200000000001</v>
      </c>
      <c r="BV38">
        <v>876.4</v>
      </c>
      <c r="BW38">
        <v>-1.09357E-2</v>
      </c>
      <c r="BX38">
        <v>-17.350000000000001</v>
      </c>
      <c r="BY38" t="s">
        <v>410</v>
      </c>
      <c r="BZ38" t="s">
        <v>410</v>
      </c>
      <c r="CA38" t="s">
        <v>410</v>
      </c>
      <c r="CB38" t="s">
        <v>410</v>
      </c>
      <c r="CC38" t="s">
        <v>410</v>
      </c>
      <c r="CD38" t="s">
        <v>410</v>
      </c>
      <c r="CE38" t="s">
        <v>410</v>
      </c>
      <c r="CF38" t="s">
        <v>410</v>
      </c>
      <c r="CG38" t="s">
        <v>410</v>
      </c>
      <c r="CH38" t="s">
        <v>410</v>
      </c>
      <c r="CI38">
        <f t="shared" si="43"/>
        <v>1999.85</v>
      </c>
      <c r="CJ38">
        <f t="shared" si="44"/>
        <v>1681.0706995871076</v>
      </c>
      <c r="CK38">
        <f t="shared" si="45"/>
        <v>0.84059839467315434</v>
      </c>
      <c r="CL38">
        <f t="shared" si="46"/>
        <v>0.16075490171918785</v>
      </c>
      <c r="CM38">
        <v>6</v>
      </c>
      <c r="CN38">
        <v>0.5</v>
      </c>
      <c r="CO38" t="s">
        <v>411</v>
      </c>
      <c r="CP38">
        <v>2</v>
      </c>
      <c r="CQ38">
        <v>1659552942.5</v>
      </c>
      <c r="CR38">
        <v>342</v>
      </c>
      <c r="CS38">
        <v>399.96699999999998</v>
      </c>
      <c r="CT38">
        <v>28.150200000000002</v>
      </c>
      <c r="CU38">
        <v>18.050599999999999</v>
      </c>
      <c r="CV38">
        <v>343.00900000000001</v>
      </c>
      <c r="CW38">
        <v>27.672599999999999</v>
      </c>
      <c r="CX38">
        <v>500.05</v>
      </c>
      <c r="CY38">
        <v>98.840599999999995</v>
      </c>
      <c r="CZ38">
        <v>9.9980799999999995E-2</v>
      </c>
      <c r="DA38">
        <v>32.4711</v>
      </c>
      <c r="DB38">
        <v>32.118099999999998</v>
      </c>
      <c r="DC38">
        <v>999.9</v>
      </c>
      <c r="DD38">
        <v>0</v>
      </c>
      <c r="DE38">
        <v>0</v>
      </c>
      <c r="DF38">
        <v>10016.9</v>
      </c>
      <c r="DG38">
        <v>0</v>
      </c>
      <c r="DH38">
        <v>587.303</v>
      </c>
      <c r="DI38">
        <v>-57.966900000000003</v>
      </c>
      <c r="DJ38">
        <v>351.90600000000001</v>
      </c>
      <c r="DK38">
        <v>407.31900000000002</v>
      </c>
      <c r="DL38">
        <v>10.099600000000001</v>
      </c>
      <c r="DM38">
        <v>399.96699999999998</v>
      </c>
      <c r="DN38">
        <v>18.050599999999999</v>
      </c>
      <c r="DO38">
        <v>2.7823799999999999</v>
      </c>
      <c r="DP38">
        <v>1.78413</v>
      </c>
      <c r="DQ38">
        <v>22.779900000000001</v>
      </c>
      <c r="DR38">
        <v>15.648400000000001</v>
      </c>
      <c r="DS38">
        <v>1999.85</v>
      </c>
      <c r="DT38">
        <v>0.98000299999999996</v>
      </c>
      <c r="DU38">
        <v>1.99971E-2</v>
      </c>
      <c r="DV38">
        <v>0</v>
      </c>
      <c r="DW38">
        <v>692.07</v>
      </c>
      <c r="DX38">
        <v>5.0006899999999996</v>
      </c>
      <c r="DY38">
        <v>14403.2</v>
      </c>
      <c r="DZ38">
        <v>16625.400000000001</v>
      </c>
      <c r="EA38">
        <v>52.186999999999998</v>
      </c>
      <c r="EB38">
        <v>54.186999999999998</v>
      </c>
      <c r="EC38">
        <v>53.375</v>
      </c>
      <c r="ED38">
        <v>53.186999999999998</v>
      </c>
      <c r="EE38">
        <v>53.686999999999998</v>
      </c>
      <c r="EF38">
        <v>1954.96</v>
      </c>
      <c r="EG38">
        <v>39.89</v>
      </c>
      <c r="EH38">
        <v>0</v>
      </c>
      <c r="EI38">
        <v>217.70000004768369</v>
      </c>
      <c r="EJ38">
        <v>0</v>
      </c>
      <c r="EK38">
        <v>693.41012000000001</v>
      </c>
      <c r="EL38">
        <v>-11.79230770597194</v>
      </c>
      <c r="EM38">
        <v>-3637.7846147922342</v>
      </c>
      <c r="EN38">
        <v>14705.132</v>
      </c>
      <c r="EO38">
        <v>15</v>
      </c>
      <c r="EP38">
        <v>1659552857.5</v>
      </c>
      <c r="EQ38" t="s">
        <v>524</v>
      </c>
      <c r="ER38">
        <v>1659552846.5</v>
      </c>
      <c r="ES38">
        <v>1659552857.5</v>
      </c>
      <c r="ET38">
        <v>59</v>
      </c>
      <c r="EU38">
        <v>6.4000000000000001E-2</v>
      </c>
      <c r="EV38">
        <v>1E-3</v>
      </c>
      <c r="EW38">
        <v>-1.0369999999999999</v>
      </c>
      <c r="EX38">
        <v>0.311</v>
      </c>
      <c r="EY38">
        <v>401</v>
      </c>
      <c r="EZ38">
        <v>18</v>
      </c>
      <c r="FA38">
        <v>0.04</v>
      </c>
      <c r="FB38">
        <v>0.01</v>
      </c>
      <c r="FC38">
        <v>45.105978991997652</v>
      </c>
      <c r="FD38">
        <v>0.98061322298725873</v>
      </c>
      <c r="FE38">
        <v>0.17943580702046019</v>
      </c>
      <c r="FF38">
        <v>1</v>
      </c>
      <c r="FG38">
        <v>0.43207555160566979</v>
      </c>
      <c r="FH38">
        <v>9.2192883865585315E-2</v>
      </c>
      <c r="FI38">
        <v>1.512373080938607E-2</v>
      </c>
      <c r="FJ38">
        <v>1</v>
      </c>
      <c r="FK38">
        <v>2</v>
      </c>
      <c r="FL38">
        <v>2</v>
      </c>
      <c r="FM38" t="s">
        <v>413</v>
      </c>
      <c r="FN38">
        <v>2.88368</v>
      </c>
      <c r="FO38">
        <v>2.8599199999999998</v>
      </c>
      <c r="FP38">
        <v>7.9902500000000001E-2</v>
      </c>
      <c r="FQ38">
        <v>9.2403700000000005E-2</v>
      </c>
      <c r="FR38">
        <v>0.12532699999999999</v>
      </c>
      <c r="FS38">
        <v>9.5538499999999998E-2</v>
      </c>
      <c r="FT38">
        <v>27453.3</v>
      </c>
      <c r="FU38">
        <v>20830.400000000001</v>
      </c>
      <c r="FV38">
        <v>28816.400000000001</v>
      </c>
      <c r="FW38">
        <v>21442.1</v>
      </c>
      <c r="FX38">
        <v>33697.9</v>
      </c>
      <c r="FY38">
        <v>26634.1</v>
      </c>
      <c r="FZ38">
        <v>40044.9</v>
      </c>
      <c r="GA38">
        <v>30559</v>
      </c>
      <c r="GB38">
        <v>1.85443</v>
      </c>
      <c r="GC38">
        <v>1.72183</v>
      </c>
      <c r="GD38">
        <v>-3.0245600000000001E-2</v>
      </c>
      <c r="GE38">
        <v>0</v>
      </c>
      <c r="GF38">
        <v>32.608400000000003</v>
      </c>
      <c r="GG38">
        <v>999.9</v>
      </c>
      <c r="GH38">
        <v>46.6</v>
      </c>
      <c r="GI38">
        <v>41.7</v>
      </c>
      <c r="GJ38">
        <v>38.253500000000003</v>
      </c>
      <c r="GK38">
        <v>63.055300000000003</v>
      </c>
      <c r="GL38">
        <v>11.634600000000001</v>
      </c>
      <c r="GM38">
        <v>1</v>
      </c>
      <c r="GN38">
        <v>1.1681999999999999</v>
      </c>
      <c r="GO38">
        <v>8.3230900000000005</v>
      </c>
      <c r="GP38">
        <v>20.136500000000002</v>
      </c>
      <c r="GQ38">
        <v>5.2378099999999996</v>
      </c>
      <c r="GR38">
        <v>11.997999999999999</v>
      </c>
      <c r="GS38">
        <v>4.97525</v>
      </c>
      <c r="GT38">
        <v>3.2850000000000001</v>
      </c>
      <c r="GU38">
        <v>9999</v>
      </c>
      <c r="GV38">
        <v>9999</v>
      </c>
      <c r="GW38">
        <v>9999</v>
      </c>
      <c r="GX38">
        <v>63.5</v>
      </c>
      <c r="GY38">
        <v>1.8609599999999999</v>
      </c>
      <c r="GZ38">
        <v>1.86263</v>
      </c>
      <c r="HA38">
        <v>1.8678600000000001</v>
      </c>
      <c r="HB38">
        <v>1.85876</v>
      </c>
      <c r="HC38">
        <v>1.857</v>
      </c>
      <c r="HD38">
        <v>1.8608100000000001</v>
      </c>
      <c r="HE38">
        <v>1.8646199999999999</v>
      </c>
      <c r="HF38">
        <v>1.8666199999999999</v>
      </c>
      <c r="HG38">
        <v>0</v>
      </c>
      <c r="HH38">
        <v>0</v>
      </c>
      <c r="HI38">
        <v>0</v>
      </c>
      <c r="HJ38">
        <v>4.5</v>
      </c>
      <c r="HK38" t="s">
        <v>414</v>
      </c>
      <c r="HL38" t="s">
        <v>415</v>
      </c>
      <c r="HM38" t="s">
        <v>416</v>
      </c>
      <c r="HN38" t="s">
        <v>417</v>
      </c>
      <c r="HO38" t="s">
        <v>417</v>
      </c>
      <c r="HP38" t="s">
        <v>416</v>
      </c>
      <c r="HQ38">
        <v>0</v>
      </c>
      <c r="HR38">
        <v>100</v>
      </c>
      <c r="HS38">
        <v>100</v>
      </c>
      <c r="HT38">
        <v>-1.0089999999999999</v>
      </c>
      <c r="HU38">
        <v>0.47760000000000002</v>
      </c>
      <c r="HV38">
        <v>-1.044221127852899</v>
      </c>
      <c r="HW38">
        <v>7.2017937835690661E-4</v>
      </c>
      <c r="HX38">
        <v>-2.1401732963678211E-6</v>
      </c>
      <c r="HY38">
        <v>9.6926120888077628E-10</v>
      </c>
      <c r="HZ38">
        <v>0.4775530805346429</v>
      </c>
      <c r="IA38">
        <v>0</v>
      </c>
      <c r="IB38">
        <v>0</v>
      </c>
      <c r="IC38">
        <v>0</v>
      </c>
      <c r="ID38">
        <v>10</v>
      </c>
      <c r="IE38">
        <v>1941</v>
      </c>
      <c r="IF38">
        <v>1</v>
      </c>
      <c r="IG38">
        <v>24</v>
      </c>
      <c r="IH38">
        <v>1.6</v>
      </c>
      <c r="II38">
        <v>1.4</v>
      </c>
      <c r="IJ38">
        <v>1.0595699999999999</v>
      </c>
      <c r="IK38">
        <v>2.5415000000000001</v>
      </c>
      <c r="IL38">
        <v>1.3940399999999999</v>
      </c>
      <c r="IM38">
        <v>2.2790499999999998</v>
      </c>
      <c r="IN38">
        <v>1.5918000000000001</v>
      </c>
      <c r="IO38">
        <v>2.3571800000000001</v>
      </c>
      <c r="IP38">
        <v>44.501399999999997</v>
      </c>
      <c r="IQ38">
        <v>14.1846</v>
      </c>
      <c r="IR38">
        <v>18</v>
      </c>
      <c r="IS38">
        <v>478.56299999999999</v>
      </c>
      <c r="IT38">
        <v>422.36599999999999</v>
      </c>
      <c r="IU38">
        <v>23.4603</v>
      </c>
      <c r="IV38">
        <v>41.104500000000002</v>
      </c>
      <c r="IW38">
        <v>30.0029</v>
      </c>
      <c r="IX38">
        <v>41.059899999999999</v>
      </c>
      <c r="IY38">
        <v>41.039000000000001</v>
      </c>
      <c r="IZ38">
        <v>21.2943</v>
      </c>
      <c r="JA38">
        <v>53.548699999999997</v>
      </c>
      <c r="JB38">
        <v>0</v>
      </c>
      <c r="JC38">
        <v>23.382100000000001</v>
      </c>
      <c r="JD38">
        <v>400</v>
      </c>
      <c r="JE38">
        <v>18.008600000000001</v>
      </c>
      <c r="JF38">
        <v>97.5809</v>
      </c>
      <c r="JG38">
        <v>98.056899999999999</v>
      </c>
    </row>
    <row r="39" spans="1:267" x14ac:dyDescent="0.3">
      <c r="A39">
        <v>23</v>
      </c>
      <c r="B39">
        <v>1659553088.5</v>
      </c>
      <c r="C39">
        <v>4543.4000000953674</v>
      </c>
      <c r="D39" t="s">
        <v>525</v>
      </c>
      <c r="E39" t="s">
        <v>526</v>
      </c>
      <c r="F39" t="s">
        <v>403</v>
      </c>
      <c r="G39" t="s">
        <v>404</v>
      </c>
      <c r="H39" t="s">
        <v>36</v>
      </c>
      <c r="I39" t="s">
        <v>486</v>
      </c>
      <c r="J39" t="s">
        <v>406</v>
      </c>
      <c r="K39">
        <f t="shared" si="0"/>
        <v>8.2527814748220454</v>
      </c>
      <c r="L39">
        <v>1659553088.5</v>
      </c>
      <c r="M39">
        <f t="shared" si="1"/>
        <v>8.1256462276834817E-3</v>
      </c>
      <c r="N39">
        <f t="shared" si="2"/>
        <v>8.1256462276834824</v>
      </c>
      <c r="O39">
        <f t="shared" si="3"/>
        <v>50.037517494187675</v>
      </c>
      <c r="P39">
        <f t="shared" si="4"/>
        <v>336.73500000000001</v>
      </c>
      <c r="Q39">
        <f t="shared" si="5"/>
        <v>114.48221464951943</v>
      </c>
      <c r="R39">
        <f t="shared" si="6"/>
        <v>11.326054150818774</v>
      </c>
      <c r="S39">
        <f t="shared" si="7"/>
        <v>33.314160248838</v>
      </c>
      <c r="T39">
        <f t="shared" si="8"/>
        <v>0.39758667115659141</v>
      </c>
      <c r="U39">
        <f t="shared" si="9"/>
        <v>2.9076855059398921</v>
      </c>
      <c r="V39">
        <f t="shared" si="10"/>
        <v>0.36966598203354645</v>
      </c>
      <c r="W39">
        <f t="shared" si="11"/>
        <v>0.23338620094876067</v>
      </c>
      <c r="X39">
        <f t="shared" si="12"/>
        <v>321.48569020311783</v>
      </c>
      <c r="Y39">
        <f t="shared" si="13"/>
        <v>32.082649211514656</v>
      </c>
      <c r="Z39">
        <f t="shared" si="14"/>
        <v>32.054499999999997</v>
      </c>
      <c r="AA39">
        <f t="shared" si="15"/>
        <v>4.789832868792355</v>
      </c>
      <c r="AB39">
        <f t="shared" si="16"/>
        <v>55.538334215861298</v>
      </c>
      <c r="AC39">
        <f t="shared" si="17"/>
        <v>2.69747397537156</v>
      </c>
      <c r="AD39">
        <f t="shared" si="18"/>
        <v>4.8569587357216477</v>
      </c>
      <c r="AE39">
        <f t="shared" si="19"/>
        <v>2.0923588934207951</v>
      </c>
      <c r="AF39">
        <f t="shared" si="20"/>
        <v>-358.34099864084152</v>
      </c>
      <c r="AG39">
        <f t="shared" si="21"/>
        <v>38.594100513272465</v>
      </c>
      <c r="AH39">
        <f t="shared" si="22"/>
        <v>3.0153847235938627</v>
      </c>
      <c r="AI39">
        <f t="shared" si="23"/>
        <v>4.7541767991426269</v>
      </c>
      <c r="AJ39">
        <v>23</v>
      </c>
      <c r="AK39">
        <v>5</v>
      </c>
      <c r="AL39">
        <f t="shared" si="24"/>
        <v>1</v>
      </c>
      <c r="AM39">
        <f t="shared" si="25"/>
        <v>0</v>
      </c>
      <c r="AN39">
        <f t="shared" si="26"/>
        <v>51315.798789823668</v>
      </c>
      <c r="AO39" t="s">
        <v>407</v>
      </c>
      <c r="AP39">
        <v>10366.9</v>
      </c>
      <c r="AQ39">
        <v>993.59653846153856</v>
      </c>
      <c r="AR39">
        <v>3431.87</v>
      </c>
      <c r="AS39">
        <f t="shared" si="27"/>
        <v>0.71047955241266758</v>
      </c>
      <c r="AT39">
        <v>-3.9894345373445681</v>
      </c>
      <c r="AU39" t="s">
        <v>527</v>
      </c>
      <c r="AV39">
        <v>10269.9</v>
      </c>
      <c r="AW39">
        <v>692.23903999999993</v>
      </c>
      <c r="AX39">
        <v>998.5</v>
      </c>
      <c r="AY39">
        <f t="shared" si="28"/>
        <v>0.30672104156234359</v>
      </c>
      <c r="AZ39">
        <v>0.5</v>
      </c>
      <c r="BA39">
        <f t="shared" si="29"/>
        <v>1681.0706995871076</v>
      </c>
      <c r="BB39">
        <f t="shared" si="30"/>
        <v>50.037517494187675</v>
      </c>
      <c r="BC39">
        <f t="shared" si="31"/>
        <v>257.80987795864763</v>
      </c>
      <c r="BD39">
        <f t="shared" si="32"/>
        <v>3.2138417524499092E-2</v>
      </c>
      <c r="BE39">
        <f t="shared" si="33"/>
        <v>2.437025538307461</v>
      </c>
      <c r="BF39">
        <f t="shared" si="34"/>
        <v>582.56024756528564</v>
      </c>
      <c r="BG39" t="s">
        <v>528</v>
      </c>
      <c r="BH39">
        <v>537.33000000000004</v>
      </c>
      <c r="BI39">
        <f t="shared" si="35"/>
        <v>537.33000000000004</v>
      </c>
      <c r="BJ39">
        <f t="shared" si="36"/>
        <v>0.46186279419128684</v>
      </c>
      <c r="BK39">
        <f t="shared" si="37"/>
        <v>0.66409558297374094</v>
      </c>
      <c r="BL39">
        <f t="shared" si="38"/>
        <v>0.84067589323346714</v>
      </c>
      <c r="BM39">
        <f t="shared" si="39"/>
        <v>62.458114048161875</v>
      </c>
      <c r="BN39">
        <f t="shared" si="40"/>
        <v>0.99798896160918404</v>
      </c>
      <c r="BO39">
        <f t="shared" si="41"/>
        <v>0.51548447715297918</v>
      </c>
      <c r="BP39">
        <f t="shared" si="42"/>
        <v>0.48451552284702082</v>
      </c>
      <c r="BQ39">
        <v>6551</v>
      </c>
      <c r="BR39">
        <v>300</v>
      </c>
      <c r="BS39">
        <v>300</v>
      </c>
      <c r="BT39">
        <v>300</v>
      </c>
      <c r="BU39">
        <v>10269.9</v>
      </c>
      <c r="BV39">
        <v>904.23</v>
      </c>
      <c r="BW39">
        <v>-1.0935500000000001E-2</v>
      </c>
      <c r="BX39">
        <v>-13.12</v>
      </c>
      <c r="BY39" t="s">
        <v>410</v>
      </c>
      <c r="BZ39" t="s">
        <v>410</v>
      </c>
      <c r="CA39" t="s">
        <v>410</v>
      </c>
      <c r="CB39" t="s">
        <v>410</v>
      </c>
      <c r="CC39" t="s">
        <v>410</v>
      </c>
      <c r="CD39" t="s">
        <v>410</v>
      </c>
      <c r="CE39" t="s">
        <v>410</v>
      </c>
      <c r="CF39" t="s">
        <v>410</v>
      </c>
      <c r="CG39" t="s">
        <v>410</v>
      </c>
      <c r="CH39" t="s">
        <v>410</v>
      </c>
      <c r="CI39">
        <f t="shared" si="43"/>
        <v>1999.85</v>
      </c>
      <c r="CJ39">
        <f t="shared" si="44"/>
        <v>1681.0706995871076</v>
      </c>
      <c r="CK39">
        <f t="shared" si="45"/>
        <v>0.84059839467315434</v>
      </c>
      <c r="CL39">
        <f t="shared" si="46"/>
        <v>0.16075490171918785</v>
      </c>
      <c r="CM39">
        <v>6</v>
      </c>
      <c r="CN39">
        <v>0.5</v>
      </c>
      <c r="CO39" t="s">
        <v>411</v>
      </c>
      <c r="CP39">
        <v>2</v>
      </c>
      <c r="CQ39">
        <v>1659553088.5</v>
      </c>
      <c r="CR39">
        <v>336.73500000000001</v>
      </c>
      <c r="CS39">
        <v>400.048</v>
      </c>
      <c r="CT39">
        <v>27.265699999999999</v>
      </c>
      <c r="CU39">
        <v>17.783100000000001</v>
      </c>
      <c r="CV39">
        <v>337.75200000000001</v>
      </c>
      <c r="CW39">
        <v>26.777999999999999</v>
      </c>
      <c r="CX39">
        <v>500.12200000000001</v>
      </c>
      <c r="CY39">
        <v>98.832999999999998</v>
      </c>
      <c r="CZ39">
        <v>9.9870799999999996E-2</v>
      </c>
      <c r="DA39">
        <v>32.300699999999999</v>
      </c>
      <c r="DB39">
        <v>32.054499999999997</v>
      </c>
      <c r="DC39">
        <v>999.9</v>
      </c>
      <c r="DD39">
        <v>0</v>
      </c>
      <c r="DE39">
        <v>0</v>
      </c>
      <c r="DF39">
        <v>9992.5</v>
      </c>
      <c r="DG39">
        <v>0</v>
      </c>
      <c r="DH39">
        <v>1572.03</v>
      </c>
      <c r="DI39">
        <v>-63.313400000000001</v>
      </c>
      <c r="DJ39">
        <v>346.173</v>
      </c>
      <c r="DK39">
        <v>407.291</v>
      </c>
      <c r="DL39">
        <v>9.4825700000000008</v>
      </c>
      <c r="DM39">
        <v>400.048</v>
      </c>
      <c r="DN39">
        <v>17.783100000000001</v>
      </c>
      <c r="DO39">
        <v>2.69475</v>
      </c>
      <c r="DP39">
        <v>1.75756</v>
      </c>
      <c r="DQ39">
        <v>22.2531</v>
      </c>
      <c r="DR39">
        <v>15.414400000000001</v>
      </c>
      <c r="DS39">
        <v>1999.85</v>
      </c>
      <c r="DT39">
        <v>0.98000299999999996</v>
      </c>
      <c r="DU39">
        <v>1.99971E-2</v>
      </c>
      <c r="DV39">
        <v>0</v>
      </c>
      <c r="DW39">
        <v>692.63</v>
      </c>
      <c r="DX39">
        <v>5.0006899999999996</v>
      </c>
      <c r="DY39">
        <v>14942.9</v>
      </c>
      <c r="DZ39">
        <v>16625.3</v>
      </c>
      <c r="EA39">
        <v>52.311999999999998</v>
      </c>
      <c r="EB39">
        <v>54.311999999999998</v>
      </c>
      <c r="EC39">
        <v>53.436999999999998</v>
      </c>
      <c r="ED39">
        <v>53.311999999999998</v>
      </c>
      <c r="EE39">
        <v>53.811999999999998</v>
      </c>
      <c r="EF39">
        <v>1954.96</v>
      </c>
      <c r="EG39">
        <v>39.89</v>
      </c>
      <c r="EH39">
        <v>0</v>
      </c>
      <c r="EI39">
        <v>145.4000000953674</v>
      </c>
      <c r="EJ39">
        <v>0</v>
      </c>
      <c r="EK39">
        <v>692.23903999999993</v>
      </c>
      <c r="EL39">
        <v>0.94576926062290734</v>
      </c>
      <c r="EM39">
        <v>10.523076702671201</v>
      </c>
      <c r="EN39">
        <v>14944.132</v>
      </c>
      <c r="EO39">
        <v>15</v>
      </c>
      <c r="EP39">
        <v>1659553023</v>
      </c>
      <c r="EQ39" t="s">
        <v>529</v>
      </c>
      <c r="ER39">
        <v>1659553023</v>
      </c>
      <c r="ES39">
        <v>1659553018</v>
      </c>
      <c r="ET39">
        <v>60</v>
      </c>
      <c r="EU39">
        <v>-0.01</v>
      </c>
      <c r="EV39">
        <v>0.01</v>
      </c>
      <c r="EW39">
        <v>-1.0469999999999999</v>
      </c>
      <c r="EX39">
        <v>0.29899999999999999</v>
      </c>
      <c r="EY39">
        <v>400</v>
      </c>
      <c r="EZ39">
        <v>18</v>
      </c>
      <c r="FA39">
        <v>0.04</v>
      </c>
      <c r="FB39">
        <v>0.01</v>
      </c>
      <c r="FC39">
        <v>49.769465814444487</v>
      </c>
      <c r="FD39">
        <v>0.98218517965711449</v>
      </c>
      <c r="FE39">
        <v>0.15742232363410519</v>
      </c>
      <c r="FF39">
        <v>1</v>
      </c>
      <c r="FG39">
        <v>0.38840118446035332</v>
      </c>
      <c r="FH39">
        <v>9.3624510612957665E-2</v>
      </c>
      <c r="FI39">
        <v>1.552485364596711E-2</v>
      </c>
      <c r="FJ39">
        <v>1</v>
      </c>
      <c r="FK39">
        <v>2</v>
      </c>
      <c r="FL39">
        <v>2</v>
      </c>
      <c r="FM39" t="s">
        <v>413</v>
      </c>
      <c r="FN39">
        <v>2.88374</v>
      </c>
      <c r="FO39">
        <v>2.8595999999999999</v>
      </c>
      <c r="FP39">
        <v>7.88851E-2</v>
      </c>
      <c r="FQ39">
        <v>9.2395599999999994E-2</v>
      </c>
      <c r="FR39">
        <v>0.122488</v>
      </c>
      <c r="FS39">
        <v>9.4513600000000003E-2</v>
      </c>
      <c r="FT39">
        <v>27478.1</v>
      </c>
      <c r="FU39">
        <v>20827.2</v>
      </c>
      <c r="FV39">
        <v>28811.1</v>
      </c>
      <c r="FW39">
        <v>21439</v>
      </c>
      <c r="FX39">
        <v>33800</v>
      </c>
      <c r="FY39">
        <v>26661.3</v>
      </c>
      <c r="FZ39">
        <v>40038</v>
      </c>
      <c r="GA39">
        <v>30555.4</v>
      </c>
      <c r="GB39">
        <v>1.85653</v>
      </c>
      <c r="GC39">
        <v>1.7201500000000001</v>
      </c>
      <c r="GD39">
        <v>-3.1664999999999999E-2</v>
      </c>
      <c r="GE39">
        <v>0</v>
      </c>
      <c r="GF39">
        <v>32.567900000000002</v>
      </c>
      <c r="GG39">
        <v>999.9</v>
      </c>
      <c r="GH39">
        <v>46.6</v>
      </c>
      <c r="GI39">
        <v>41.7</v>
      </c>
      <c r="GJ39">
        <v>38.260100000000001</v>
      </c>
      <c r="GK39">
        <v>63.185400000000001</v>
      </c>
      <c r="GL39">
        <v>11.0016</v>
      </c>
      <c r="GM39">
        <v>1</v>
      </c>
      <c r="GN39">
        <v>1.1816899999999999</v>
      </c>
      <c r="GO39">
        <v>8.6647099999999995</v>
      </c>
      <c r="GP39">
        <v>20.121099999999998</v>
      </c>
      <c r="GQ39">
        <v>5.2349600000000001</v>
      </c>
      <c r="GR39">
        <v>11.9983</v>
      </c>
      <c r="GS39">
        <v>4.97525</v>
      </c>
      <c r="GT39">
        <v>3.2850000000000001</v>
      </c>
      <c r="GU39">
        <v>9999</v>
      </c>
      <c r="GV39">
        <v>9999</v>
      </c>
      <c r="GW39">
        <v>9999</v>
      </c>
      <c r="GX39">
        <v>63.5</v>
      </c>
      <c r="GY39">
        <v>1.8609500000000001</v>
      </c>
      <c r="GZ39">
        <v>1.8626400000000001</v>
      </c>
      <c r="HA39">
        <v>1.8678900000000001</v>
      </c>
      <c r="HB39">
        <v>1.8587</v>
      </c>
      <c r="HC39">
        <v>1.857</v>
      </c>
      <c r="HD39">
        <v>1.8608100000000001</v>
      </c>
      <c r="HE39">
        <v>1.8646199999999999</v>
      </c>
      <c r="HF39">
        <v>1.8666199999999999</v>
      </c>
      <c r="HG39">
        <v>0</v>
      </c>
      <c r="HH39">
        <v>0</v>
      </c>
      <c r="HI39">
        <v>0</v>
      </c>
      <c r="HJ39">
        <v>4.5</v>
      </c>
      <c r="HK39" t="s">
        <v>414</v>
      </c>
      <c r="HL39" t="s">
        <v>415</v>
      </c>
      <c r="HM39" t="s">
        <v>416</v>
      </c>
      <c r="HN39" t="s">
        <v>417</v>
      </c>
      <c r="HO39" t="s">
        <v>417</v>
      </c>
      <c r="HP39" t="s">
        <v>416</v>
      </c>
      <c r="HQ39">
        <v>0</v>
      </c>
      <c r="HR39">
        <v>100</v>
      </c>
      <c r="HS39">
        <v>100</v>
      </c>
      <c r="HT39">
        <v>-1.0169999999999999</v>
      </c>
      <c r="HU39">
        <v>0.48770000000000002</v>
      </c>
      <c r="HV39">
        <v>-1.0537531458771661</v>
      </c>
      <c r="HW39">
        <v>7.2017937835690661E-4</v>
      </c>
      <c r="HX39">
        <v>-2.1401732963678211E-6</v>
      </c>
      <c r="HY39">
        <v>9.6926120888077628E-10</v>
      </c>
      <c r="HZ39">
        <v>0.48771843669696557</v>
      </c>
      <c r="IA39">
        <v>0</v>
      </c>
      <c r="IB39">
        <v>0</v>
      </c>
      <c r="IC39">
        <v>0</v>
      </c>
      <c r="ID39">
        <v>10</v>
      </c>
      <c r="IE39">
        <v>1941</v>
      </c>
      <c r="IF39">
        <v>1</v>
      </c>
      <c r="IG39">
        <v>24</v>
      </c>
      <c r="IH39">
        <v>1.1000000000000001</v>
      </c>
      <c r="II39">
        <v>1.2</v>
      </c>
      <c r="IJ39">
        <v>1.0595699999999999</v>
      </c>
      <c r="IK39">
        <v>2.5463900000000002</v>
      </c>
      <c r="IL39">
        <v>1.3940399999999999</v>
      </c>
      <c r="IM39">
        <v>2.2790499999999998</v>
      </c>
      <c r="IN39">
        <v>1.5918000000000001</v>
      </c>
      <c r="IO39">
        <v>2.4328599999999998</v>
      </c>
      <c r="IP39">
        <v>44.501399999999997</v>
      </c>
      <c r="IQ39">
        <v>14.1145</v>
      </c>
      <c r="IR39">
        <v>18</v>
      </c>
      <c r="IS39">
        <v>480.363</v>
      </c>
      <c r="IT39">
        <v>421.62</v>
      </c>
      <c r="IU39">
        <v>22.9726</v>
      </c>
      <c r="IV39">
        <v>41.2224</v>
      </c>
      <c r="IW39">
        <v>30.002199999999998</v>
      </c>
      <c r="IX39">
        <v>41.125700000000002</v>
      </c>
      <c r="IY39">
        <v>41.098399999999998</v>
      </c>
      <c r="IZ39">
        <v>21.290199999999999</v>
      </c>
      <c r="JA39">
        <v>54.394399999999997</v>
      </c>
      <c r="JB39">
        <v>0</v>
      </c>
      <c r="JC39">
        <v>22.924299999999999</v>
      </c>
      <c r="JD39">
        <v>400</v>
      </c>
      <c r="JE39">
        <v>17.701699999999999</v>
      </c>
      <c r="JF39">
        <v>97.563599999999994</v>
      </c>
      <c r="JG39">
        <v>98.0441</v>
      </c>
    </row>
    <row r="40" spans="1:267" x14ac:dyDescent="0.3">
      <c r="A40">
        <v>24</v>
      </c>
      <c r="B40">
        <v>1659553216</v>
      </c>
      <c r="C40">
        <v>4670.9000000953674</v>
      </c>
      <c r="D40" t="s">
        <v>530</v>
      </c>
      <c r="E40" t="s">
        <v>531</v>
      </c>
      <c r="F40" t="s">
        <v>403</v>
      </c>
      <c r="G40" t="s">
        <v>404</v>
      </c>
      <c r="H40" t="s">
        <v>36</v>
      </c>
      <c r="I40" t="s">
        <v>486</v>
      </c>
      <c r="J40" t="s">
        <v>406</v>
      </c>
      <c r="K40">
        <f t="shared" si="0"/>
        <v>6.7655017890430109</v>
      </c>
      <c r="L40">
        <v>1659553216</v>
      </c>
      <c r="M40">
        <f t="shared" si="1"/>
        <v>7.1566271691746643E-3</v>
      </c>
      <c r="N40">
        <f t="shared" si="2"/>
        <v>7.1566271691746639</v>
      </c>
      <c r="O40">
        <f t="shared" si="3"/>
        <v>53.496466986708306</v>
      </c>
      <c r="P40">
        <f t="shared" si="4"/>
        <v>432.096</v>
      </c>
      <c r="Q40">
        <f t="shared" si="5"/>
        <v>153.60779107500551</v>
      </c>
      <c r="R40">
        <f t="shared" si="6"/>
        <v>15.196687707570909</v>
      </c>
      <c r="S40">
        <f t="shared" si="7"/>
        <v>42.748013793676797</v>
      </c>
      <c r="T40">
        <f t="shared" si="8"/>
        <v>0.33691684451044079</v>
      </c>
      <c r="U40">
        <f t="shared" si="9"/>
        <v>2.9090818876454572</v>
      </c>
      <c r="V40">
        <f t="shared" si="10"/>
        <v>0.31664314046747816</v>
      </c>
      <c r="W40">
        <f t="shared" si="11"/>
        <v>0.19962173276007178</v>
      </c>
      <c r="X40">
        <f t="shared" si="12"/>
        <v>321.52239820320943</v>
      </c>
      <c r="Y40">
        <f t="shared" si="13"/>
        <v>32.207683950495834</v>
      </c>
      <c r="Z40">
        <f t="shared" si="14"/>
        <v>32.044499999999999</v>
      </c>
      <c r="AA40">
        <f t="shared" si="15"/>
        <v>4.7871235455228449</v>
      </c>
      <c r="AB40">
        <f t="shared" si="16"/>
        <v>54.645594853294924</v>
      </c>
      <c r="AC40">
        <f t="shared" si="17"/>
        <v>2.6349878235075197</v>
      </c>
      <c r="AD40">
        <f t="shared" si="18"/>
        <v>4.8219583492165787</v>
      </c>
      <c r="AE40">
        <f t="shared" si="19"/>
        <v>2.1521357220153252</v>
      </c>
      <c r="AF40">
        <f t="shared" si="20"/>
        <v>-315.60725816060267</v>
      </c>
      <c r="AG40">
        <f t="shared" si="21"/>
        <v>20.106172993568258</v>
      </c>
      <c r="AH40">
        <f t="shared" si="22"/>
        <v>1.5690906804425395</v>
      </c>
      <c r="AI40">
        <f t="shared" si="23"/>
        <v>27.590403716617537</v>
      </c>
      <c r="AJ40">
        <v>24</v>
      </c>
      <c r="AK40">
        <v>5</v>
      </c>
      <c r="AL40">
        <f t="shared" si="24"/>
        <v>1</v>
      </c>
      <c r="AM40">
        <f t="shared" si="25"/>
        <v>0</v>
      </c>
      <c r="AN40">
        <f t="shared" si="26"/>
        <v>51376.666935699483</v>
      </c>
      <c r="AO40" t="s">
        <v>407</v>
      </c>
      <c r="AP40">
        <v>10366.9</v>
      </c>
      <c r="AQ40">
        <v>993.59653846153856</v>
      </c>
      <c r="AR40">
        <v>3431.87</v>
      </c>
      <c r="AS40">
        <f t="shared" si="27"/>
        <v>0.71047955241266758</v>
      </c>
      <c r="AT40">
        <v>-3.9894345373445681</v>
      </c>
      <c r="AU40" t="s">
        <v>532</v>
      </c>
      <c r="AV40">
        <v>10269.6</v>
      </c>
      <c r="AW40">
        <v>700.37399999999991</v>
      </c>
      <c r="AX40">
        <v>1038.3499999999999</v>
      </c>
      <c r="AY40">
        <f t="shared" si="28"/>
        <v>0.3254933307651563</v>
      </c>
      <c r="AZ40">
        <v>0.5</v>
      </c>
      <c r="BA40">
        <f t="shared" si="29"/>
        <v>1681.263899587155</v>
      </c>
      <c r="BB40">
        <f t="shared" si="30"/>
        <v>53.496466986708306</v>
      </c>
      <c r="BC40">
        <f t="shared" si="31"/>
        <v>273.62009328591921</v>
      </c>
      <c r="BD40">
        <f t="shared" si="32"/>
        <v>3.4192075103836407E-2</v>
      </c>
      <c r="BE40">
        <f t="shared" si="33"/>
        <v>2.3051186979342226</v>
      </c>
      <c r="BF40">
        <f t="shared" si="34"/>
        <v>595.90323504687819</v>
      </c>
      <c r="BG40" t="s">
        <v>533</v>
      </c>
      <c r="BH40">
        <v>543.41</v>
      </c>
      <c r="BI40">
        <f t="shared" si="35"/>
        <v>543.41</v>
      </c>
      <c r="BJ40">
        <f t="shared" si="36"/>
        <v>0.47666008571290985</v>
      </c>
      <c r="BK40">
        <f t="shared" si="37"/>
        <v>0.68286256920030719</v>
      </c>
      <c r="BL40">
        <f t="shared" si="38"/>
        <v>0.82864917637772373</v>
      </c>
      <c r="BM40">
        <f t="shared" si="39"/>
        <v>7.5519521480934317</v>
      </c>
      <c r="BN40">
        <f t="shared" si="40"/>
        <v>0.98164542975002334</v>
      </c>
      <c r="BO40">
        <f t="shared" si="41"/>
        <v>0.5298231355377826</v>
      </c>
      <c r="BP40">
        <f t="shared" si="42"/>
        <v>0.4701768644622174</v>
      </c>
      <c r="BQ40">
        <v>6553</v>
      </c>
      <c r="BR40">
        <v>300</v>
      </c>
      <c r="BS40">
        <v>300</v>
      </c>
      <c r="BT40">
        <v>300</v>
      </c>
      <c r="BU40">
        <v>10269.6</v>
      </c>
      <c r="BV40">
        <v>936.93</v>
      </c>
      <c r="BW40">
        <v>-1.0935200000000001E-2</v>
      </c>
      <c r="BX40">
        <v>-13.16</v>
      </c>
      <c r="BY40" t="s">
        <v>410</v>
      </c>
      <c r="BZ40" t="s">
        <v>410</v>
      </c>
      <c r="CA40" t="s">
        <v>410</v>
      </c>
      <c r="CB40" t="s">
        <v>410</v>
      </c>
      <c r="CC40" t="s">
        <v>410</v>
      </c>
      <c r="CD40" t="s">
        <v>410</v>
      </c>
      <c r="CE40" t="s">
        <v>410</v>
      </c>
      <c r="CF40" t="s">
        <v>410</v>
      </c>
      <c r="CG40" t="s">
        <v>410</v>
      </c>
      <c r="CH40" t="s">
        <v>410</v>
      </c>
      <c r="CI40">
        <f t="shared" si="43"/>
        <v>2000.08</v>
      </c>
      <c r="CJ40">
        <f t="shared" si="44"/>
        <v>1681.263899587155</v>
      </c>
      <c r="CK40">
        <f t="shared" si="45"/>
        <v>0.84059832586054317</v>
      </c>
      <c r="CL40">
        <f t="shared" si="46"/>
        <v>0.16075476891084828</v>
      </c>
      <c r="CM40">
        <v>6</v>
      </c>
      <c r="CN40">
        <v>0.5</v>
      </c>
      <c r="CO40" t="s">
        <v>411</v>
      </c>
      <c r="CP40">
        <v>2</v>
      </c>
      <c r="CQ40">
        <v>1659553216</v>
      </c>
      <c r="CR40">
        <v>432.096</v>
      </c>
      <c r="CS40">
        <v>500</v>
      </c>
      <c r="CT40">
        <v>26.634399999999999</v>
      </c>
      <c r="CU40">
        <v>18.275500000000001</v>
      </c>
      <c r="CV40">
        <v>433.02</v>
      </c>
      <c r="CW40">
        <v>26.1448</v>
      </c>
      <c r="CX40">
        <v>500.01900000000001</v>
      </c>
      <c r="CY40">
        <v>98.831900000000005</v>
      </c>
      <c r="CZ40">
        <v>9.9850800000000003E-2</v>
      </c>
      <c r="DA40">
        <v>32.172699999999999</v>
      </c>
      <c r="DB40">
        <v>32.044499999999999</v>
      </c>
      <c r="DC40">
        <v>999.9</v>
      </c>
      <c r="DD40">
        <v>0</v>
      </c>
      <c r="DE40">
        <v>0</v>
      </c>
      <c r="DF40">
        <v>10000.6</v>
      </c>
      <c r="DG40">
        <v>0</v>
      </c>
      <c r="DH40">
        <v>1566.12</v>
      </c>
      <c r="DI40">
        <v>-67.904499999999999</v>
      </c>
      <c r="DJ40">
        <v>443.91899999999998</v>
      </c>
      <c r="DK40">
        <v>509.30799999999999</v>
      </c>
      <c r="DL40">
        <v>8.3589500000000001</v>
      </c>
      <c r="DM40">
        <v>500</v>
      </c>
      <c r="DN40">
        <v>18.275500000000001</v>
      </c>
      <c r="DO40">
        <v>2.6323300000000001</v>
      </c>
      <c r="DP40">
        <v>1.8062</v>
      </c>
      <c r="DQ40">
        <v>21.8687</v>
      </c>
      <c r="DR40">
        <v>15.8405</v>
      </c>
      <c r="DS40">
        <v>2000.08</v>
      </c>
      <c r="DT40">
        <v>0.98000600000000004</v>
      </c>
      <c r="DU40">
        <v>1.9993899999999998E-2</v>
      </c>
      <c r="DV40">
        <v>0</v>
      </c>
      <c r="DW40">
        <v>699.92</v>
      </c>
      <c r="DX40">
        <v>5.0006899999999996</v>
      </c>
      <c r="DY40">
        <v>15107.7</v>
      </c>
      <c r="DZ40">
        <v>16627.3</v>
      </c>
      <c r="EA40">
        <v>52.375</v>
      </c>
      <c r="EB40">
        <v>54.375</v>
      </c>
      <c r="EC40">
        <v>53.561999999999998</v>
      </c>
      <c r="ED40">
        <v>53.375</v>
      </c>
      <c r="EE40">
        <v>53.875</v>
      </c>
      <c r="EF40">
        <v>1955.19</v>
      </c>
      <c r="EG40">
        <v>39.89</v>
      </c>
      <c r="EH40">
        <v>0</v>
      </c>
      <c r="EI40">
        <v>127</v>
      </c>
      <c r="EJ40">
        <v>0</v>
      </c>
      <c r="EK40">
        <v>700.37399999999991</v>
      </c>
      <c r="EL40">
        <v>-4.4608461553615264</v>
      </c>
      <c r="EM40">
        <v>-67.75384602443404</v>
      </c>
      <c r="EN40">
        <v>15114.871999999999</v>
      </c>
      <c r="EO40">
        <v>15</v>
      </c>
      <c r="EP40">
        <v>1659553172</v>
      </c>
      <c r="EQ40" t="s">
        <v>534</v>
      </c>
      <c r="ER40">
        <v>1659553161</v>
      </c>
      <c r="ES40">
        <v>1659553172</v>
      </c>
      <c r="ET40">
        <v>61</v>
      </c>
      <c r="EU40">
        <v>0.14000000000000001</v>
      </c>
      <c r="EV40">
        <v>2E-3</v>
      </c>
      <c r="EW40">
        <v>-0.96799999999999997</v>
      </c>
      <c r="EX40">
        <v>0.30099999999999999</v>
      </c>
      <c r="EY40">
        <v>500</v>
      </c>
      <c r="EZ40">
        <v>18</v>
      </c>
      <c r="FA40">
        <v>0.04</v>
      </c>
      <c r="FB40">
        <v>0.01</v>
      </c>
      <c r="FC40">
        <v>53.699729911251481</v>
      </c>
      <c r="FD40">
        <v>-0.74221536526028353</v>
      </c>
      <c r="FE40">
        <v>0.14817525594104911</v>
      </c>
      <c r="FF40">
        <v>1</v>
      </c>
      <c r="FG40">
        <v>0.33435652688382939</v>
      </c>
      <c r="FH40">
        <v>5.7592990122800829E-2</v>
      </c>
      <c r="FI40">
        <v>1.0522016608337381E-2</v>
      </c>
      <c r="FJ40">
        <v>1</v>
      </c>
      <c r="FK40">
        <v>2</v>
      </c>
      <c r="FL40">
        <v>2</v>
      </c>
      <c r="FM40" t="s">
        <v>413</v>
      </c>
      <c r="FN40">
        <v>2.8833500000000001</v>
      </c>
      <c r="FO40">
        <v>2.8596499999999998</v>
      </c>
      <c r="FP40">
        <v>9.5922599999999997E-2</v>
      </c>
      <c r="FQ40">
        <v>0.109359</v>
      </c>
      <c r="FR40">
        <v>0.120453</v>
      </c>
      <c r="FS40">
        <v>9.6341399999999994E-2</v>
      </c>
      <c r="FT40">
        <v>26963.599999999999</v>
      </c>
      <c r="FU40">
        <v>20434.5</v>
      </c>
      <c r="FV40">
        <v>28805.4</v>
      </c>
      <c r="FW40">
        <v>21436.2</v>
      </c>
      <c r="FX40">
        <v>33871</v>
      </c>
      <c r="FY40">
        <v>26605</v>
      </c>
      <c r="FZ40">
        <v>40029.599999999999</v>
      </c>
      <c r="GA40">
        <v>30551.8</v>
      </c>
      <c r="GB40">
        <v>1.85443</v>
      </c>
      <c r="GC40">
        <v>1.7195499999999999</v>
      </c>
      <c r="GD40">
        <v>-2.9429799999999999E-2</v>
      </c>
      <c r="GE40">
        <v>0</v>
      </c>
      <c r="GF40">
        <v>32.521700000000003</v>
      </c>
      <c r="GG40">
        <v>999.9</v>
      </c>
      <c r="GH40">
        <v>46.6</v>
      </c>
      <c r="GI40">
        <v>41.6</v>
      </c>
      <c r="GJ40">
        <v>38.055999999999997</v>
      </c>
      <c r="GK40">
        <v>63.0154</v>
      </c>
      <c r="GL40">
        <v>11.3462</v>
      </c>
      <c r="GM40">
        <v>1</v>
      </c>
      <c r="GN40">
        <v>1.19255</v>
      </c>
      <c r="GO40">
        <v>8.9213699999999996</v>
      </c>
      <c r="GP40">
        <v>20.11</v>
      </c>
      <c r="GQ40">
        <v>5.2389999999999999</v>
      </c>
      <c r="GR40">
        <v>12.000400000000001</v>
      </c>
      <c r="GS40">
        <v>4.9755500000000001</v>
      </c>
      <c r="GT40">
        <v>3.2850000000000001</v>
      </c>
      <c r="GU40">
        <v>9999</v>
      </c>
      <c r="GV40">
        <v>9999</v>
      </c>
      <c r="GW40">
        <v>9999</v>
      </c>
      <c r="GX40">
        <v>63.6</v>
      </c>
      <c r="GY40">
        <v>1.86093</v>
      </c>
      <c r="GZ40">
        <v>1.8626400000000001</v>
      </c>
      <c r="HA40">
        <v>1.8679300000000001</v>
      </c>
      <c r="HB40">
        <v>1.8587899999999999</v>
      </c>
      <c r="HC40">
        <v>1.857</v>
      </c>
      <c r="HD40">
        <v>1.8608100000000001</v>
      </c>
      <c r="HE40">
        <v>1.8646199999999999</v>
      </c>
      <c r="HF40">
        <v>1.8666100000000001</v>
      </c>
      <c r="HG40">
        <v>0</v>
      </c>
      <c r="HH40">
        <v>0</v>
      </c>
      <c r="HI40">
        <v>0</v>
      </c>
      <c r="HJ40">
        <v>4.5</v>
      </c>
      <c r="HK40" t="s">
        <v>414</v>
      </c>
      <c r="HL40" t="s">
        <v>415</v>
      </c>
      <c r="HM40" t="s">
        <v>416</v>
      </c>
      <c r="HN40" t="s">
        <v>417</v>
      </c>
      <c r="HO40" t="s">
        <v>417</v>
      </c>
      <c r="HP40" t="s">
        <v>416</v>
      </c>
      <c r="HQ40">
        <v>0</v>
      </c>
      <c r="HR40">
        <v>100</v>
      </c>
      <c r="HS40">
        <v>100</v>
      </c>
      <c r="HT40">
        <v>-0.92400000000000004</v>
      </c>
      <c r="HU40">
        <v>0.48959999999999998</v>
      </c>
      <c r="HV40">
        <v>-0.91342926975490313</v>
      </c>
      <c r="HW40">
        <v>7.2017937835690661E-4</v>
      </c>
      <c r="HX40">
        <v>-2.1401732963678211E-6</v>
      </c>
      <c r="HY40">
        <v>9.6926120888077628E-10</v>
      </c>
      <c r="HZ40">
        <v>0.48957429460227192</v>
      </c>
      <c r="IA40">
        <v>0</v>
      </c>
      <c r="IB40">
        <v>0</v>
      </c>
      <c r="IC40">
        <v>0</v>
      </c>
      <c r="ID40">
        <v>10</v>
      </c>
      <c r="IE40">
        <v>1941</v>
      </c>
      <c r="IF40">
        <v>1</v>
      </c>
      <c r="IG40">
        <v>24</v>
      </c>
      <c r="IH40">
        <v>0.9</v>
      </c>
      <c r="II40">
        <v>0.7</v>
      </c>
      <c r="IJ40">
        <v>1.27075</v>
      </c>
      <c r="IK40">
        <v>2.5427200000000001</v>
      </c>
      <c r="IL40">
        <v>1.3940399999999999</v>
      </c>
      <c r="IM40">
        <v>2.2790499999999998</v>
      </c>
      <c r="IN40">
        <v>1.5918000000000001</v>
      </c>
      <c r="IO40">
        <v>2.34497</v>
      </c>
      <c r="IP40">
        <v>44.501399999999997</v>
      </c>
      <c r="IQ40">
        <v>14.044499999999999</v>
      </c>
      <c r="IR40">
        <v>18</v>
      </c>
      <c r="IS40">
        <v>479.52100000000002</v>
      </c>
      <c r="IT40">
        <v>421.68700000000001</v>
      </c>
      <c r="IU40">
        <v>22.638200000000001</v>
      </c>
      <c r="IV40">
        <v>41.334200000000003</v>
      </c>
      <c r="IW40">
        <v>30.0017</v>
      </c>
      <c r="IX40">
        <v>41.2057</v>
      </c>
      <c r="IY40">
        <v>41.173900000000003</v>
      </c>
      <c r="IZ40">
        <v>25.5105</v>
      </c>
      <c r="JA40">
        <v>52.754199999999997</v>
      </c>
      <c r="JB40">
        <v>0</v>
      </c>
      <c r="JC40">
        <v>22.609300000000001</v>
      </c>
      <c r="JD40">
        <v>500</v>
      </c>
      <c r="JE40">
        <v>18.215900000000001</v>
      </c>
      <c r="JF40">
        <v>97.543599999999998</v>
      </c>
      <c r="JG40">
        <v>98.0321</v>
      </c>
    </row>
    <row r="41" spans="1:267" x14ac:dyDescent="0.3">
      <c r="A41">
        <v>25</v>
      </c>
      <c r="B41">
        <v>1659553386.5</v>
      </c>
      <c r="C41">
        <v>4841.4000000953674</v>
      </c>
      <c r="D41" t="s">
        <v>535</v>
      </c>
      <c r="E41" t="s">
        <v>536</v>
      </c>
      <c r="F41" t="s">
        <v>403</v>
      </c>
      <c r="G41" t="s">
        <v>404</v>
      </c>
      <c r="H41" t="s">
        <v>36</v>
      </c>
      <c r="I41" t="s">
        <v>486</v>
      </c>
      <c r="J41" t="s">
        <v>406</v>
      </c>
      <c r="K41">
        <f t="shared" si="0"/>
        <v>5.5295223813952035</v>
      </c>
      <c r="L41">
        <v>1659553386.5</v>
      </c>
      <c r="M41">
        <f t="shared" si="1"/>
        <v>6.3793611937956176E-3</v>
      </c>
      <c r="N41">
        <f t="shared" si="2"/>
        <v>6.3793611937956181</v>
      </c>
      <c r="O41">
        <f t="shared" si="3"/>
        <v>53.76997238373044</v>
      </c>
      <c r="P41">
        <f t="shared" si="4"/>
        <v>531.37199999999996</v>
      </c>
      <c r="Q41">
        <f t="shared" si="5"/>
        <v>212.90952524136532</v>
      </c>
      <c r="R41">
        <f t="shared" si="6"/>
        <v>21.061700063737636</v>
      </c>
      <c r="S41">
        <f t="shared" si="7"/>
        <v>52.565039885279994</v>
      </c>
      <c r="T41">
        <f t="shared" si="8"/>
        <v>0.29566426199831403</v>
      </c>
      <c r="U41">
        <f t="shared" si="9"/>
        <v>2.9086012205088045</v>
      </c>
      <c r="V41">
        <f t="shared" si="10"/>
        <v>0.27992437783835417</v>
      </c>
      <c r="W41">
        <f t="shared" si="11"/>
        <v>0.17629704336743074</v>
      </c>
      <c r="X41">
        <f t="shared" si="12"/>
        <v>321.5000542031537</v>
      </c>
      <c r="Y41">
        <f t="shared" si="13"/>
        <v>32.221147439749593</v>
      </c>
      <c r="Z41">
        <f t="shared" si="14"/>
        <v>32.0077</v>
      </c>
      <c r="AA41">
        <f t="shared" si="15"/>
        <v>4.7771647206155627</v>
      </c>
      <c r="AB41">
        <f t="shared" si="16"/>
        <v>54.644502062935295</v>
      </c>
      <c r="AC41">
        <f t="shared" si="17"/>
        <v>2.6068845744239999</v>
      </c>
      <c r="AD41">
        <f t="shared" si="18"/>
        <v>4.7706255451309492</v>
      </c>
      <c r="AE41">
        <f t="shared" si="19"/>
        <v>2.1702801461915628</v>
      </c>
      <c r="AF41">
        <f t="shared" si="20"/>
        <v>-281.32982864638672</v>
      </c>
      <c r="AG41">
        <f t="shared" si="21"/>
        <v>-3.7947659178017803</v>
      </c>
      <c r="AH41">
        <f t="shared" si="22"/>
        <v>-0.29586441934551677</v>
      </c>
      <c r="AI41">
        <f t="shared" si="23"/>
        <v>36.079595219619705</v>
      </c>
      <c r="AJ41">
        <v>24</v>
      </c>
      <c r="AK41">
        <v>5</v>
      </c>
      <c r="AL41">
        <f t="shared" si="24"/>
        <v>1</v>
      </c>
      <c r="AM41">
        <f t="shared" si="25"/>
        <v>0</v>
      </c>
      <c r="AN41">
        <f t="shared" si="26"/>
        <v>51394.789005111932</v>
      </c>
      <c r="AO41" t="s">
        <v>407</v>
      </c>
      <c r="AP41">
        <v>10366.9</v>
      </c>
      <c r="AQ41">
        <v>993.59653846153856</v>
      </c>
      <c r="AR41">
        <v>3431.87</v>
      </c>
      <c r="AS41">
        <f t="shared" si="27"/>
        <v>0.71047955241266758</v>
      </c>
      <c r="AT41">
        <v>-3.9894345373445681</v>
      </c>
      <c r="AU41" t="s">
        <v>537</v>
      </c>
      <c r="AV41">
        <v>10268.9</v>
      </c>
      <c r="AW41">
        <v>696.78911538461534</v>
      </c>
      <c r="AX41">
        <v>1037.97</v>
      </c>
      <c r="AY41">
        <f t="shared" si="28"/>
        <v>0.3287001402886256</v>
      </c>
      <c r="AZ41">
        <v>0.5</v>
      </c>
      <c r="BA41">
        <f t="shared" si="29"/>
        <v>1681.1462995871264</v>
      </c>
      <c r="BB41">
        <f t="shared" si="30"/>
        <v>53.76997238373044</v>
      </c>
      <c r="BC41">
        <f t="shared" si="31"/>
        <v>276.29651225999612</v>
      </c>
      <c r="BD41">
        <f t="shared" si="32"/>
        <v>3.4357156741956468E-2</v>
      </c>
      <c r="BE41">
        <f t="shared" si="33"/>
        <v>2.306328699288033</v>
      </c>
      <c r="BF41">
        <f t="shared" si="34"/>
        <v>595.77806071630152</v>
      </c>
      <c r="BG41" t="s">
        <v>538</v>
      </c>
      <c r="BH41">
        <v>538.91999999999996</v>
      </c>
      <c r="BI41">
        <f t="shared" si="35"/>
        <v>538.91999999999996</v>
      </c>
      <c r="BJ41">
        <f t="shared" si="36"/>
        <v>0.48079424260816794</v>
      </c>
      <c r="BK41">
        <f t="shared" si="37"/>
        <v>0.68366072460752358</v>
      </c>
      <c r="BL41">
        <f t="shared" si="38"/>
        <v>0.82749442610484103</v>
      </c>
      <c r="BM41">
        <f t="shared" si="39"/>
        <v>7.6888498842863591</v>
      </c>
      <c r="BN41">
        <f t="shared" si="40"/>
        <v>0.98180127773261994</v>
      </c>
      <c r="BO41">
        <f t="shared" si="41"/>
        <v>0.52876606360608125</v>
      </c>
      <c r="BP41">
        <f t="shared" si="42"/>
        <v>0.47123393639391875</v>
      </c>
      <c r="BQ41">
        <v>6555</v>
      </c>
      <c r="BR41">
        <v>300</v>
      </c>
      <c r="BS41">
        <v>300</v>
      </c>
      <c r="BT41">
        <v>300</v>
      </c>
      <c r="BU41">
        <v>10268.9</v>
      </c>
      <c r="BV41">
        <v>935.65</v>
      </c>
      <c r="BW41">
        <v>-1.0934299999999999E-2</v>
      </c>
      <c r="BX41">
        <v>-12.53</v>
      </c>
      <c r="BY41" t="s">
        <v>410</v>
      </c>
      <c r="BZ41" t="s">
        <v>410</v>
      </c>
      <c r="CA41" t="s">
        <v>410</v>
      </c>
      <c r="CB41" t="s">
        <v>410</v>
      </c>
      <c r="CC41" t="s">
        <v>410</v>
      </c>
      <c r="CD41" t="s">
        <v>410</v>
      </c>
      <c r="CE41" t="s">
        <v>410</v>
      </c>
      <c r="CF41" t="s">
        <v>410</v>
      </c>
      <c r="CG41" t="s">
        <v>410</v>
      </c>
      <c r="CH41" t="s">
        <v>410</v>
      </c>
      <c r="CI41">
        <f t="shared" si="43"/>
        <v>1999.94</v>
      </c>
      <c r="CJ41">
        <f t="shared" si="44"/>
        <v>1681.1462995871264</v>
      </c>
      <c r="CK41">
        <f t="shared" si="45"/>
        <v>0.84059836774459551</v>
      </c>
      <c r="CL41">
        <f t="shared" si="46"/>
        <v>0.16075484974706925</v>
      </c>
      <c r="CM41">
        <v>6</v>
      </c>
      <c r="CN41">
        <v>0.5</v>
      </c>
      <c r="CO41" t="s">
        <v>411</v>
      </c>
      <c r="CP41">
        <v>2</v>
      </c>
      <c r="CQ41">
        <v>1659553386.5</v>
      </c>
      <c r="CR41">
        <v>531.37199999999996</v>
      </c>
      <c r="CS41">
        <v>599.96100000000001</v>
      </c>
      <c r="CT41">
        <v>26.352599999999999</v>
      </c>
      <c r="CU41">
        <v>18.8994</v>
      </c>
      <c r="CV41">
        <v>532.10199999999998</v>
      </c>
      <c r="CW41">
        <v>25.807600000000001</v>
      </c>
      <c r="CX41">
        <v>500.02</v>
      </c>
      <c r="CY41">
        <v>98.822999999999993</v>
      </c>
      <c r="CZ41">
        <v>0.10024</v>
      </c>
      <c r="DA41">
        <v>31.983499999999999</v>
      </c>
      <c r="DB41">
        <v>32.0077</v>
      </c>
      <c r="DC41">
        <v>999.9</v>
      </c>
      <c r="DD41">
        <v>0</v>
      </c>
      <c r="DE41">
        <v>0</v>
      </c>
      <c r="DF41">
        <v>9998.75</v>
      </c>
      <c r="DG41">
        <v>0</v>
      </c>
      <c r="DH41">
        <v>76.703500000000005</v>
      </c>
      <c r="DI41">
        <v>-68.589500000000001</v>
      </c>
      <c r="DJ41">
        <v>545.75400000000002</v>
      </c>
      <c r="DK41">
        <v>611.51900000000001</v>
      </c>
      <c r="DL41">
        <v>7.4532299999999996</v>
      </c>
      <c r="DM41">
        <v>599.96100000000001</v>
      </c>
      <c r="DN41">
        <v>18.8994</v>
      </c>
      <c r="DO41">
        <v>2.60425</v>
      </c>
      <c r="DP41">
        <v>1.8676999999999999</v>
      </c>
      <c r="DQ41">
        <v>21.693100000000001</v>
      </c>
      <c r="DR41">
        <v>16.365200000000002</v>
      </c>
      <c r="DS41">
        <v>1999.94</v>
      </c>
      <c r="DT41">
        <v>0.98000600000000004</v>
      </c>
      <c r="DU41">
        <v>1.9993899999999998E-2</v>
      </c>
      <c r="DV41">
        <v>0</v>
      </c>
      <c r="DW41">
        <v>695.95</v>
      </c>
      <c r="DX41">
        <v>5.0006899999999996</v>
      </c>
      <c r="DY41">
        <v>14983.8</v>
      </c>
      <c r="DZ41">
        <v>16626.099999999999</v>
      </c>
      <c r="EA41">
        <v>52.436999999999998</v>
      </c>
      <c r="EB41">
        <v>54.436999999999998</v>
      </c>
      <c r="EC41">
        <v>53.625</v>
      </c>
      <c r="ED41">
        <v>53.436999999999998</v>
      </c>
      <c r="EE41">
        <v>53.936999999999998</v>
      </c>
      <c r="EF41">
        <v>1955.05</v>
      </c>
      <c r="EG41">
        <v>39.89</v>
      </c>
      <c r="EH41">
        <v>0</v>
      </c>
      <c r="EI41">
        <v>170</v>
      </c>
      <c r="EJ41">
        <v>0</v>
      </c>
      <c r="EK41">
        <v>696.78911538461534</v>
      </c>
      <c r="EL41">
        <v>-3.5025298974634351</v>
      </c>
      <c r="EM41">
        <v>-162.806836976455</v>
      </c>
      <c r="EN41">
        <v>14994.534615384609</v>
      </c>
      <c r="EO41">
        <v>15</v>
      </c>
      <c r="EP41">
        <v>1659553318.5</v>
      </c>
      <c r="EQ41" t="s">
        <v>539</v>
      </c>
      <c r="ER41">
        <v>1659553312.5</v>
      </c>
      <c r="ES41">
        <v>1659553318.5</v>
      </c>
      <c r="ET41">
        <v>62</v>
      </c>
      <c r="EU41">
        <v>0.26</v>
      </c>
      <c r="EV41">
        <v>-8.9999999999999993E-3</v>
      </c>
      <c r="EW41">
        <v>-0.78300000000000003</v>
      </c>
      <c r="EX41">
        <v>0.314</v>
      </c>
      <c r="EY41">
        <v>600</v>
      </c>
      <c r="EZ41">
        <v>18</v>
      </c>
      <c r="FA41">
        <v>0.03</v>
      </c>
      <c r="FB41">
        <v>0.02</v>
      </c>
      <c r="FC41">
        <v>54.053672245727938</v>
      </c>
      <c r="FD41">
        <v>-0.98319436891784973</v>
      </c>
      <c r="FE41">
        <v>0.15891850624303791</v>
      </c>
      <c r="FF41">
        <v>1</v>
      </c>
      <c r="FG41">
        <v>0.27380838506748612</v>
      </c>
      <c r="FH41">
        <v>4.3682161727858507E-2</v>
      </c>
      <c r="FI41">
        <v>7.9321300329238554E-3</v>
      </c>
      <c r="FJ41">
        <v>1</v>
      </c>
      <c r="FK41">
        <v>2</v>
      </c>
      <c r="FL41">
        <v>2</v>
      </c>
      <c r="FM41" t="s">
        <v>413</v>
      </c>
      <c r="FN41">
        <v>2.88314</v>
      </c>
      <c r="FO41">
        <v>2.86002</v>
      </c>
      <c r="FP41">
        <v>0.111858</v>
      </c>
      <c r="FQ41">
        <v>0.12471599999999999</v>
      </c>
      <c r="FR41">
        <v>0.119324</v>
      </c>
      <c r="FS41">
        <v>9.8611799999999999E-2</v>
      </c>
      <c r="FT41">
        <v>26481.8</v>
      </c>
      <c r="FU41">
        <v>20075.900000000001</v>
      </c>
      <c r="FV41">
        <v>28799.9</v>
      </c>
      <c r="FW41">
        <v>21431</v>
      </c>
      <c r="FX41">
        <v>33909.199999999997</v>
      </c>
      <c r="FY41">
        <v>26533.4</v>
      </c>
      <c r="FZ41">
        <v>40022.400000000001</v>
      </c>
      <c r="GA41">
        <v>30545.5</v>
      </c>
      <c r="GB41">
        <v>1.85168</v>
      </c>
      <c r="GC41">
        <v>1.7183999999999999</v>
      </c>
      <c r="GD41">
        <v>-2.6971100000000001E-2</v>
      </c>
      <c r="GE41">
        <v>0</v>
      </c>
      <c r="GF41">
        <v>32.445</v>
      </c>
      <c r="GG41">
        <v>999.9</v>
      </c>
      <c r="GH41">
        <v>46.6</v>
      </c>
      <c r="GI41">
        <v>41.6</v>
      </c>
      <c r="GJ41">
        <v>38.059699999999999</v>
      </c>
      <c r="GK41">
        <v>63.115400000000001</v>
      </c>
      <c r="GL41">
        <v>11.618600000000001</v>
      </c>
      <c r="GM41">
        <v>1</v>
      </c>
      <c r="GN41">
        <v>1.20343</v>
      </c>
      <c r="GO41">
        <v>8.3729499999999994</v>
      </c>
      <c r="GP41">
        <v>20.137799999999999</v>
      </c>
      <c r="GQ41">
        <v>5.23346</v>
      </c>
      <c r="GR41">
        <v>12.000400000000001</v>
      </c>
      <c r="GS41">
        <v>4.9741499999999998</v>
      </c>
      <c r="GT41">
        <v>3.2843300000000002</v>
      </c>
      <c r="GU41">
        <v>9999</v>
      </c>
      <c r="GV41">
        <v>9999</v>
      </c>
      <c r="GW41">
        <v>9999</v>
      </c>
      <c r="GX41">
        <v>63.6</v>
      </c>
      <c r="GY41">
        <v>1.86093</v>
      </c>
      <c r="GZ41">
        <v>1.8626400000000001</v>
      </c>
      <c r="HA41">
        <v>1.8678900000000001</v>
      </c>
      <c r="HB41">
        <v>1.8587499999999999</v>
      </c>
      <c r="HC41">
        <v>1.8569899999999999</v>
      </c>
      <c r="HD41">
        <v>1.8608100000000001</v>
      </c>
      <c r="HE41">
        <v>1.8646199999999999</v>
      </c>
      <c r="HF41">
        <v>1.8666100000000001</v>
      </c>
      <c r="HG41">
        <v>0</v>
      </c>
      <c r="HH41">
        <v>0</v>
      </c>
      <c r="HI41">
        <v>0</v>
      </c>
      <c r="HJ41">
        <v>4.5</v>
      </c>
      <c r="HK41" t="s">
        <v>414</v>
      </c>
      <c r="HL41" t="s">
        <v>415</v>
      </c>
      <c r="HM41" t="s">
        <v>416</v>
      </c>
      <c r="HN41" t="s">
        <v>417</v>
      </c>
      <c r="HO41" t="s">
        <v>417</v>
      </c>
      <c r="HP41" t="s">
        <v>416</v>
      </c>
      <c r="HQ41">
        <v>0</v>
      </c>
      <c r="HR41">
        <v>100</v>
      </c>
      <c r="HS41">
        <v>100</v>
      </c>
      <c r="HT41">
        <v>-0.73</v>
      </c>
      <c r="HU41">
        <v>0.54500000000000004</v>
      </c>
      <c r="HV41">
        <v>-0.6535903727520318</v>
      </c>
      <c r="HW41">
        <v>7.2017937835690661E-4</v>
      </c>
      <c r="HX41">
        <v>-2.1401732963678211E-6</v>
      </c>
      <c r="HY41">
        <v>9.6926120888077628E-10</v>
      </c>
      <c r="HZ41">
        <v>1.9570977879156199E-2</v>
      </c>
      <c r="IA41">
        <v>-2.019664207311889E-3</v>
      </c>
      <c r="IB41">
        <v>1.3222536906549621E-3</v>
      </c>
      <c r="IC41">
        <v>-1.7633197445110861E-5</v>
      </c>
      <c r="ID41">
        <v>10</v>
      </c>
      <c r="IE41">
        <v>1941</v>
      </c>
      <c r="IF41">
        <v>1</v>
      </c>
      <c r="IG41">
        <v>24</v>
      </c>
      <c r="IH41">
        <v>1.2</v>
      </c>
      <c r="II41">
        <v>1.1000000000000001</v>
      </c>
      <c r="IJ41">
        <v>1.47583</v>
      </c>
      <c r="IK41">
        <v>2.5305200000000001</v>
      </c>
      <c r="IL41">
        <v>1.3940399999999999</v>
      </c>
      <c r="IM41">
        <v>2.2790499999999998</v>
      </c>
      <c r="IN41">
        <v>1.5918000000000001</v>
      </c>
      <c r="IO41">
        <v>2.3339799999999999</v>
      </c>
      <c r="IP41">
        <v>44.529299999999999</v>
      </c>
      <c r="IQ41">
        <v>14.0007</v>
      </c>
      <c r="IR41">
        <v>18</v>
      </c>
      <c r="IS41">
        <v>478.67399999999998</v>
      </c>
      <c r="IT41">
        <v>421.74099999999999</v>
      </c>
      <c r="IU41">
        <v>22.614699999999999</v>
      </c>
      <c r="IV41">
        <v>41.5184</v>
      </c>
      <c r="IW41">
        <v>30.0001</v>
      </c>
      <c r="IX41">
        <v>41.3491</v>
      </c>
      <c r="IY41">
        <v>41.3065</v>
      </c>
      <c r="IZ41">
        <v>29.609400000000001</v>
      </c>
      <c r="JA41">
        <v>51.261400000000002</v>
      </c>
      <c r="JB41">
        <v>0</v>
      </c>
      <c r="JC41">
        <v>22.555499999999999</v>
      </c>
      <c r="JD41">
        <v>600</v>
      </c>
      <c r="JE41">
        <v>18.944500000000001</v>
      </c>
      <c r="JF41">
        <v>97.525700000000001</v>
      </c>
      <c r="JG41">
        <v>98.010499999999993</v>
      </c>
    </row>
    <row r="42" spans="1:267" x14ac:dyDescent="0.3">
      <c r="A42">
        <v>26</v>
      </c>
      <c r="B42">
        <v>1659553576</v>
      </c>
      <c r="C42">
        <v>5030.9000000953674</v>
      </c>
      <c r="D42" t="s">
        <v>540</v>
      </c>
      <c r="E42" t="s">
        <v>541</v>
      </c>
      <c r="F42" t="s">
        <v>403</v>
      </c>
      <c r="G42" t="s">
        <v>404</v>
      </c>
      <c r="H42" t="s">
        <v>36</v>
      </c>
      <c r="I42" t="s">
        <v>486</v>
      </c>
      <c r="J42" t="s">
        <v>406</v>
      </c>
      <c r="K42">
        <f t="shared" si="0"/>
        <v>3.9427826317588419</v>
      </c>
      <c r="L42">
        <v>1659553576</v>
      </c>
      <c r="M42">
        <f t="shared" si="1"/>
        <v>4.203935361320855E-3</v>
      </c>
      <c r="N42">
        <f t="shared" si="2"/>
        <v>4.2039353613208545</v>
      </c>
      <c r="O42">
        <f t="shared" si="3"/>
        <v>52.578497240183509</v>
      </c>
      <c r="P42">
        <f t="shared" si="4"/>
        <v>733.08299999999997</v>
      </c>
      <c r="Q42">
        <f t="shared" si="5"/>
        <v>257.82562540602311</v>
      </c>
      <c r="R42">
        <f t="shared" si="6"/>
        <v>25.504358377764198</v>
      </c>
      <c r="S42">
        <f t="shared" si="7"/>
        <v>72.51727411968001</v>
      </c>
      <c r="T42">
        <f t="shared" si="8"/>
        <v>0.18972634087699586</v>
      </c>
      <c r="U42">
        <f t="shared" si="9"/>
        <v>2.90485307703179</v>
      </c>
      <c r="V42">
        <f t="shared" si="10"/>
        <v>0.18310119737800251</v>
      </c>
      <c r="W42">
        <f t="shared" si="11"/>
        <v>0.11501421770040507</v>
      </c>
      <c r="X42">
        <f t="shared" si="12"/>
        <v>321.53516620324126</v>
      </c>
      <c r="Y42">
        <f t="shared" si="13"/>
        <v>32.590493614015557</v>
      </c>
      <c r="Z42">
        <f t="shared" si="14"/>
        <v>32.016800000000003</v>
      </c>
      <c r="AA42">
        <f t="shared" si="15"/>
        <v>4.779625684768364</v>
      </c>
      <c r="AB42">
        <f t="shared" si="16"/>
        <v>54.972794426476447</v>
      </c>
      <c r="AC42">
        <f t="shared" si="17"/>
        <v>2.5930744770560001</v>
      </c>
      <c r="AD42">
        <f t="shared" si="18"/>
        <v>4.7170141232753169</v>
      </c>
      <c r="AE42">
        <f t="shared" si="19"/>
        <v>2.1865512077123639</v>
      </c>
      <c r="AF42">
        <f t="shared" si="20"/>
        <v>-185.39354943424971</v>
      </c>
      <c r="AG42">
        <f t="shared" si="21"/>
        <v>-36.457979019905451</v>
      </c>
      <c r="AH42">
        <f t="shared" si="22"/>
        <v>-2.8435028822596498</v>
      </c>
      <c r="AI42">
        <f t="shared" si="23"/>
        <v>96.840134866826446</v>
      </c>
      <c r="AJ42">
        <v>26</v>
      </c>
      <c r="AK42">
        <v>5</v>
      </c>
      <c r="AL42">
        <f t="shared" si="24"/>
        <v>1</v>
      </c>
      <c r="AM42">
        <f t="shared" si="25"/>
        <v>0</v>
      </c>
      <c r="AN42">
        <f t="shared" si="26"/>
        <v>51322.62770806293</v>
      </c>
      <c r="AO42" t="s">
        <v>407</v>
      </c>
      <c r="AP42">
        <v>10366.9</v>
      </c>
      <c r="AQ42">
        <v>993.59653846153856</v>
      </c>
      <c r="AR42">
        <v>3431.87</v>
      </c>
      <c r="AS42">
        <f t="shared" si="27"/>
        <v>0.71047955241266758</v>
      </c>
      <c r="AT42">
        <v>-3.9894345373445681</v>
      </c>
      <c r="AU42" t="s">
        <v>542</v>
      </c>
      <c r="AV42">
        <v>10269.799999999999</v>
      </c>
      <c r="AW42">
        <v>690.23953846153847</v>
      </c>
      <c r="AX42">
        <v>1019.3</v>
      </c>
      <c r="AY42">
        <f t="shared" si="28"/>
        <v>0.32282984551992688</v>
      </c>
      <c r="AZ42">
        <v>0.5</v>
      </c>
      <c r="BA42">
        <f t="shared" si="29"/>
        <v>1681.3310995871716</v>
      </c>
      <c r="BB42">
        <f t="shared" si="30"/>
        <v>52.578497240183509</v>
      </c>
      <c r="BC42">
        <f t="shared" si="31"/>
        <v>271.39192957378771</v>
      </c>
      <c r="BD42">
        <f t="shared" si="32"/>
        <v>3.3644730530124359E-2</v>
      </c>
      <c r="BE42">
        <f t="shared" si="33"/>
        <v>2.3668890414990678</v>
      </c>
      <c r="BF42">
        <f t="shared" si="34"/>
        <v>589.57959161450776</v>
      </c>
      <c r="BG42" t="s">
        <v>543</v>
      </c>
      <c r="BH42">
        <v>535.85</v>
      </c>
      <c r="BI42">
        <f t="shared" si="35"/>
        <v>535.85</v>
      </c>
      <c r="BJ42">
        <f t="shared" si="36"/>
        <v>0.47429608554890612</v>
      </c>
      <c r="BK42">
        <f t="shared" si="37"/>
        <v>0.68065045307366123</v>
      </c>
      <c r="BL42">
        <f t="shared" si="38"/>
        <v>0.8330639981768081</v>
      </c>
      <c r="BM42">
        <f t="shared" si="39"/>
        <v>12.80218468030353</v>
      </c>
      <c r="BN42">
        <f t="shared" si="40"/>
        <v>0.98945833519336102</v>
      </c>
      <c r="BO42">
        <f t="shared" si="41"/>
        <v>0.52840575619943952</v>
      </c>
      <c r="BP42">
        <f t="shared" si="42"/>
        <v>0.47159424380056048</v>
      </c>
      <c r="BQ42">
        <v>6557</v>
      </c>
      <c r="BR42">
        <v>300</v>
      </c>
      <c r="BS42">
        <v>300</v>
      </c>
      <c r="BT42">
        <v>300</v>
      </c>
      <c r="BU42">
        <v>10269.799999999999</v>
      </c>
      <c r="BV42">
        <v>923.35</v>
      </c>
      <c r="BW42">
        <v>-1.0935500000000001E-2</v>
      </c>
      <c r="BX42">
        <v>-10.32</v>
      </c>
      <c r="BY42" t="s">
        <v>410</v>
      </c>
      <c r="BZ42" t="s">
        <v>410</v>
      </c>
      <c r="CA42" t="s">
        <v>410</v>
      </c>
      <c r="CB42" t="s">
        <v>410</v>
      </c>
      <c r="CC42" t="s">
        <v>410</v>
      </c>
      <c r="CD42" t="s">
        <v>410</v>
      </c>
      <c r="CE42" t="s">
        <v>410</v>
      </c>
      <c r="CF42" t="s">
        <v>410</v>
      </c>
      <c r="CG42" t="s">
        <v>410</v>
      </c>
      <c r="CH42" t="s">
        <v>410</v>
      </c>
      <c r="CI42">
        <f t="shared" si="43"/>
        <v>2000.16</v>
      </c>
      <c r="CJ42">
        <f t="shared" si="44"/>
        <v>1681.3310995871716</v>
      </c>
      <c r="CK42">
        <f t="shared" si="45"/>
        <v>0.84059830192943141</v>
      </c>
      <c r="CL42">
        <f t="shared" si="46"/>
        <v>0.16075472272380273</v>
      </c>
      <c r="CM42">
        <v>6</v>
      </c>
      <c r="CN42">
        <v>0.5</v>
      </c>
      <c r="CO42" t="s">
        <v>411</v>
      </c>
      <c r="CP42">
        <v>2</v>
      </c>
      <c r="CQ42">
        <v>1659553576</v>
      </c>
      <c r="CR42">
        <v>733.08299999999997</v>
      </c>
      <c r="CS42">
        <v>799.87699999999995</v>
      </c>
      <c r="CT42">
        <v>26.2136</v>
      </c>
      <c r="CU42">
        <v>21.300999999999998</v>
      </c>
      <c r="CV42">
        <v>733.77</v>
      </c>
      <c r="CW42">
        <v>25.7193</v>
      </c>
      <c r="CX42">
        <v>499.988</v>
      </c>
      <c r="CY42">
        <v>98.821200000000005</v>
      </c>
      <c r="CZ42">
        <v>9.9760000000000001E-2</v>
      </c>
      <c r="DA42">
        <v>31.783999999999999</v>
      </c>
      <c r="DB42">
        <v>32.016800000000003</v>
      </c>
      <c r="DC42">
        <v>999.9</v>
      </c>
      <c r="DD42">
        <v>0</v>
      </c>
      <c r="DE42">
        <v>0</v>
      </c>
      <c r="DF42">
        <v>9977.5</v>
      </c>
      <c r="DG42">
        <v>0</v>
      </c>
      <c r="DH42">
        <v>78.570599999999999</v>
      </c>
      <c r="DI42">
        <v>-66.793700000000001</v>
      </c>
      <c r="DJ42">
        <v>752.81700000000001</v>
      </c>
      <c r="DK42">
        <v>817.28599999999994</v>
      </c>
      <c r="DL42">
        <v>4.9125899999999998</v>
      </c>
      <c r="DM42">
        <v>799.87699999999995</v>
      </c>
      <c r="DN42">
        <v>21.300999999999998</v>
      </c>
      <c r="DO42">
        <v>2.5904500000000001</v>
      </c>
      <c r="DP42">
        <v>2.1049899999999999</v>
      </c>
      <c r="DQ42">
        <v>21.606300000000001</v>
      </c>
      <c r="DR42">
        <v>18.257000000000001</v>
      </c>
      <c r="DS42">
        <v>2000.16</v>
      </c>
      <c r="DT42">
        <v>0.98000600000000004</v>
      </c>
      <c r="DU42">
        <v>1.9993899999999998E-2</v>
      </c>
      <c r="DV42">
        <v>0</v>
      </c>
      <c r="DW42">
        <v>689.81</v>
      </c>
      <c r="DX42">
        <v>5.0006899999999996</v>
      </c>
      <c r="DY42">
        <v>14816.7</v>
      </c>
      <c r="DZ42">
        <v>16627.900000000001</v>
      </c>
      <c r="EA42">
        <v>52.25</v>
      </c>
      <c r="EB42">
        <v>54.186999999999998</v>
      </c>
      <c r="EC42">
        <v>53.436999999999998</v>
      </c>
      <c r="ED42">
        <v>53.125</v>
      </c>
      <c r="EE42">
        <v>53.686999999999998</v>
      </c>
      <c r="EF42">
        <v>1955.27</v>
      </c>
      <c r="EG42">
        <v>39.89</v>
      </c>
      <c r="EH42">
        <v>0</v>
      </c>
      <c r="EI42">
        <v>189.20000004768369</v>
      </c>
      <c r="EJ42">
        <v>0</v>
      </c>
      <c r="EK42">
        <v>690.23953846153847</v>
      </c>
      <c r="EL42">
        <v>-4.604991462429135</v>
      </c>
      <c r="EM42">
        <v>-140.04786310151911</v>
      </c>
      <c r="EN42">
        <v>14825.061538461539</v>
      </c>
      <c r="EO42">
        <v>15</v>
      </c>
      <c r="EP42">
        <v>1659553543</v>
      </c>
      <c r="EQ42" t="s">
        <v>544</v>
      </c>
      <c r="ER42">
        <v>1659553543</v>
      </c>
      <c r="ES42">
        <v>1659553536</v>
      </c>
      <c r="ET42">
        <v>63</v>
      </c>
      <c r="EU42">
        <v>0.20799999999999999</v>
      </c>
      <c r="EV42">
        <v>-4.8000000000000001E-2</v>
      </c>
      <c r="EW42">
        <v>-0.74299999999999999</v>
      </c>
      <c r="EX42">
        <v>0.33800000000000002</v>
      </c>
      <c r="EY42">
        <v>800</v>
      </c>
      <c r="EZ42">
        <v>21</v>
      </c>
      <c r="FA42">
        <v>0.06</v>
      </c>
      <c r="FB42">
        <v>0.03</v>
      </c>
      <c r="FC42">
        <v>48.367882315582051</v>
      </c>
      <c r="FD42">
        <v>49.104797561740853</v>
      </c>
      <c r="FE42">
        <v>12.983859708938329</v>
      </c>
      <c r="FF42">
        <v>0</v>
      </c>
      <c r="FG42">
        <v>0.156417190512218</v>
      </c>
      <c r="FH42">
        <v>0.26568610692238892</v>
      </c>
      <c r="FI42">
        <v>4.7940711169942918E-2</v>
      </c>
      <c r="FJ42">
        <v>0</v>
      </c>
      <c r="FK42">
        <v>0</v>
      </c>
      <c r="FL42">
        <v>2</v>
      </c>
      <c r="FM42" t="s">
        <v>545</v>
      </c>
      <c r="FN42">
        <v>2.88306</v>
      </c>
      <c r="FO42">
        <v>2.8593600000000001</v>
      </c>
      <c r="FP42">
        <v>0.140371</v>
      </c>
      <c r="FQ42">
        <v>0.15207000000000001</v>
      </c>
      <c r="FR42">
        <v>0.119029</v>
      </c>
      <c r="FS42">
        <v>0.107213</v>
      </c>
      <c r="FT42">
        <v>25626.7</v>
      </c>
      <c r="FU42">
        <v>19445.2</v>
      </c>
      <c r="FV42">
        <v>28797.200000000001</v>
      </c>
      <c r="FW42">
        <v>21429.5</v>
      </c>
      <c r="FX42">
        <v>33918</v>
      </c>
      <c r="FY42">
        <v>26279.200000000001</v>
      </c>
      <c r="FZ42">
        <v>40018.300000000003</v>
      </c>
      <c r="GA42">
        <v>30543.8</v>
      </c>
      <c r="GB42">
        <v>1.84815</v>
      </c>
      <c r="GC42">
        <v>1.7230799999999999</v>
      </c>
      <c r="GD42">
        <v>-1.28448E-2</v>
      </c>
      <c r="GE42">
        <v>0</v>
      </c>
      <c r="GF42">
        <v>32.225099999999998</v>
      </c>
      <c r="GG42">
        <v>999.9</v>
      </c>
      <c r="GH42">
        <v>46.5</v>
      </c>
      <c r="GI42">
        <v>41.6</v>
      </c>
      <c r="GJ42">
        <v>37.978900000000003</v>
      </c>
      <c r="GK42">
        <v>63.165399999999998</v>
      </c>
      <c r="GL42">
        <v>11.366199999999999</v>
      </c>
      <c r="GM42">
        <v>1</v>
      </c>
      <c r="GN42">
        <v>1.20821</v>
      </c>
      <c r="GO42">
        <v>8.5484299999999998</v>
      </c>
      <c r="GP42">
        <v>20.128399999999999</v>
      </c>
      <c r="GQ42">
        <v>5.2358599999999997</v>
      </c>
      <c r="GR42">
        <v>12.0007</v>
      </c>
      <c r="GS42">
        <v>4.9749499999999998</v>
      </c>
      <c r="GT42">
        <v>3.2843300000000002</v>
      </c>
      <c r="GU42">
        <v>9999</v>
      </c>
      <c r="GV42">
        <v>9999</v>
      </c>
      <c r="GW42">
        <v>9999</v>
      </c>
      <c r="GX42">
        <v>63.7</v>
      </c>
      <c r="GY42">
        <v>1.8609500000000001</v>
      </c>
      <c r="GZ42">
        <v>1.86263</v>
      </c>
      <c r="HA42">
        <v>1.86792</v>
      </c>
      <c r="HB42">
        <v>1.85873</v>
      </c>
      <c r="HC42">
        <v>1.8569899999999999</v>
      </c>
      <c r="HD42">
        <v>1.8608100000000001</v>
      </c>
      <c r="HE42">
        <v>1.8646199999999999</v>
      </c>
      <c r="HF42">
        <v>1.8666100000000001</v>
      </c>
      <c r="HG42">
        <v>0</v>
      </c>
      <c r="HH42">
        <v>0</v>
      </c>
      <c r="HI42">
        <v>0</v>
      </c>
      <c r="HJ42">
        <v>4.5</v>
      </c>
      <c r="HK42" t="s">
        <v>414</v>
      </c>
      <c r="HL42" t="s">
        <v>415</v>
      </c>
      <c r="HM42" t="s">
        <v>416</v>
      </c>
      <c r="HN42" t="s">
        <v>417</v>
      </c>
      <c r="HO42" t="s">
        <v>417</v>
      </c>
      <c r="HP42" t="s">
        <v>416</v>
      </c>
      <c r="HQ42">
        <v>0</v>
      </c>
      <c r="HR42">
        <v>100</v>
      </c>
      <c r="HS42">
        <v>100</v>
      </c>
      <c r="HT42">
        <v>-0.68700000000000006</v>
      </c>
      <c r="HU42">
        <v>0.49430000000000002</v>
      </c>
      <c r="HV42">
        <v>-0.44534038905940632</v>
      </c>
      <c r="HW42">
        <v>7.2017937835690661E-4</v>
      </c>
      <c r="HX42">
        <v>-2.1401732963678211E-6</v>
      </c>
      <c r="HY42">
        <v>9.6926120888077628E-10</v>
      </c>
      <c r="HZ42">
        <v>-2.846080213728051E-2</v>
      </c>
      <c r="IA42">
        <v>-2.019664207311889E-3</v>
      </c>
      <c r="IB42">
        <v>1.3222536906549621E-3</v>
      </c>
      <c r="IC42">
        <v>-1.7633197445110861E-5</v>
      </c>
      <c r="ID42">
        <v>10</v>
      </c>
      <c r="IE42">
        <v>1941</v>
      </c>
      <c r="IF42">
        <v>1</v>
      </c>
      <c r="IG42">
        <v>24</v>
      </c>
      <c r="IH42">
        <v>0.6</v>
      </c>
      <c r="II42">
        <v>0.7</v>
      </c>
      <c r="IJ42">
        <v>1.87134</v>
      </c>
      <c r="IK42">
        <v>2.51831</v>
      </c>
      <c r="IL42">
        <v>1.3940399999999999</v>
      </c>
      <c r="IM42">
        <v>2.2790499999999998</v>
      </c>
      <c r="IN42">
        <v>1.5918000000000001</v>
      </c>
      <c r="IO42">
        <v>2.4157700000000002</v>
      </c>
      <c r="IP42">
        <v>44.445599999999999</v>
      </c>
      <c r="IQ42">
        <v>13.939399999999999</v>
      </c>
      <c r="IR42">
        <v>18</v>
      </c>
      <c r="IS42">
        <v>476.625</v>
      </c>
      <c r="IT42">
        <v>425.07</v>
      </c>
      <c r="IU42">
        <v>22.5185</v>
      </c>
      <c r="IV42">
        <v>41.530999999999999</v>
      </c>
      <c r="IW42">
        <v>30.001300000000001</v>
      </c>
      <c r="IX42">
        <v>41.386000000000003</v>
      </c>
      <c r="IY42">
        <v>41.339799999999997</v>
      </c>
      <c r="IZ42">
        <v>37.531700000000001</v>
      </c>
      <c r="JA42">
        <v>44.621600000000001</v>
      </c>
      <c r="JB42">
        <v>0</v>
      </c>
      <c r="JC42">
        <v>22.470700000000001</v>
      </c>
      <c r="JD42">
        <v>800</v>
      </c>
      <c r="JE42">
        <v>21.407900000000001</v>
      </c>
      <c r="JF42">
        <v>97.516000000000005</v>
      </c>
      <c r="JG42">
        <v>98.004499999999993</v>
      </c>
    </row>
    <row r="43" spans="1:267" x14ac:dyDescent="0.3">
      <c r="A43">
        <v>27</v>
      </c>
      <c r="B43">
        <v>1659553758.5</v>
      </c>
      <c r="C43">
        <v>5213.4000000953674</v>
      </c>
      <c r="D43" t="s">
        <v>546</v>
      </c>
      <c r="E43" t="s">
        <v>547</v>
      </c>
      <c r="F43" t="s">
        <v>403</v>
      </c>
      <c r="G43" t="s">
        <v>404</v>
      </c>
      <c r="H43" t="s">
        <v>36</v>
      </c>
      <c r="I43" t="s">
        <v>486</v>
      </c>
      <c r="J43" t="s">
        <v>406</v>
      </c>
      <c r="K43">
        <f t="shared" si="0"/>
        <v>2.5111200493864523</v>
      </c>
      <c r="L43">
        <v>1659553758.5</v>
      </c>
      <c r="M43">
        <f t="shared" si="1"/>
        <v>2.2481010125433541E-3</v>
      </c>
      <c r="N43">
        <f t="shared" si="2"/>
        <v>2.248101012543354</v>
      </c>
      <c r="O43">
        <f t="shared" si="3"/>
        <v>52.607917152179958</v>
      </c>
      <c r="P43">
        <f t="shared" si="4"/>
        <v>1133.93</v>
      </c>
      <c r="Q43">
        <f t="shared" si="5"/>
        <v>226.98804169634155</v>
      </c>
      <c r="R43">
        <f t="shared" si="6"/>
        <v>22.452744592674488</v>
      </c>
      <c r="S43">
        <f t="shared" si="7"/>
        <v>112.16379720140002</v>
      </c>
      <c r="T43">
        <f t="shared" si="8"/>
        <v>9.7022623798131855E-2</v>
      </c>
      <c r="U43">
        <f t="shared" si="9"/>
        <v>2.906723971719769</v>
      </c>
      <c r="V43">
        <f t="shared" si="10"/>
        <v>9.5258754920102343E-2</v>
      </c>
      <c r="W43">
        <f t="shared" si="11"/>
        <v>5.969252747684306E-2</v>
      </c>
      <c r="X43">
        <f t="shared" si="12"/>
        <v>321.54691720306943</v>
      </c>
      <c r="Y43">
        <f t="shared" si="13"/>
        <v>32.962258860530859</v>
      </c>
      <c r="Z43">
        <f t="shared" si="14"/>
        <v>32.0227</v>
      </c>
      <c r="AA43">
        <f t="shared" si="15"/>
        <v>4.7812218446095844</v>
      </c>
      <c r="AB43">
        <f t="shared" si="16"/>
        <v>54.125586256607548</v>
      </c>
      <c r="AC43">
        <f t="shared" si="17"/>
        <v>2.5331195486239997</v>
      </c>
      <c r="AD43">
        <f t="shared" si="18"/>
        <v>4.6800778038958626</v>
      </c>
      <c r="AE43">
        <f t="shared" si="19"/>
        <v>2.2481022959855848</v>
      </c>
      <c r="AF43">
        <f t="shared" si="20"/>
        <v>-99.141254653161923</v>
      </c>
      <c r="AG43">
        <f t="shared" si="21"/>
        <v>-59.125665332614574</v>
      </c>
      <c r="AH43">
        <f t="shared" si="22"/>
        <v>-4.6054709906242897</v>
      </c>
      <c r="AI43">
        <f t="shared" si="23"/>
        <v>158.67452622666866</v>
      </c>
      <c r="AJ43">
        <v>26</v>
      </c>
      <c r="AK43">
        <v>5</v>
      </c>
      <c r="AL43">
        <f t="shared" si="24"/>
        <v>1</v>
      </c>
      <c r="AM43">
        <f t="shared" si="25"/>
        <v>0</v>
      </c>
      <c r="AN43">
        <f t="shared" si="26"/>
        <v>51398.666860675708</v>
      </c>
      <c r="AO43" t="s">
        <v>407</v>
      </c>
      <c r="AP43">
        <v>10366.9</v>
      </c>
      <c r="AQ43">
        <v>993.59653846153856</v>
      </c>
      <c r="AR43">
        <v>3431.87</v>
      </c>
      <c r="AS43">
        <f t="shared" si="27"/>
        <v>0.71047955241266758</v>
      </c>
      <c r="AT43">
        <v>-3.9894345373445681</v>
      </c>
      <c r="AU43" t="s">
        <v>548</v>
      </c>
      <c r="AV43">
        <v>10270.299999999999</v>
      </c>
      <c r="AW43">
        <v>687.76338461538467</v>
      </c>
      <c r="AX43">
        <v>1021.83</v>
      </c>
      <c r="AY43">
        <f t="shared" si="28"/>
        <v>0.32692973917835189</v>
      </c>
      <c r="AZ43">
        <v>0.5</v>
      </c>
      <c r="BA43">
        <f t="shared" si="29"/>
        <v>1681.3901995870824</v>
      </c>
      <c r="BB43">
        <f t="shared" si="30"/>
        <v>52.607917152179958</v>
      </c>
      <c r="BC43">
        <f t="shared" si="31"/>
        <v>274.84822970402092</v>
      </c>
      <c r="BD43">
        <f t="shared" si="32"/>
        <v>3.3661045308473768E-2</v>
      </c>
      <c r="BE43">
        <f t="shared" si="33"/>
        <v>2.3585527925388763</v>
      </c>
      <c r="BF43">
        <f t="shared" si="34"/>
        <v>590.42515689758818</v>
      </c>
      <c r="BG43" t="s">
        <v>549</v>
      </c>
      <c r="BH43">
        <v>534.73</v>
      </c>
      <c r="BI43">
        <f t="shared" si="35"/>
        <v>534.73</v>
      </c>
      <c r="BJ43">
        <f t="shared" si="36"/>
        <v>0.47669377489406262</v>
      </c>
      <c r="BK43">
        <f t="shared" si="37"/>
        <v>0.68582758239502228</v>
      </c>
      <c r="BL43">
        <f t="shared" si="38"/>
        <v>0.83186867048192359</v>
      </c>
      <c r="BM43">
        <f t="shared" si="39"/>
        <v>11.832293922922904</v>
      </c>
      <c r="BN43">
        <f t="shared" si="40"/>
        <v>0.98842071573028267</v>
      </c>
      <c r="BO43">
        <f t="shared" si="41"/>
        <v>0.53322493075024169</v>
      </c>
      <c r="BP43">
        <f t="shared" si="42"/>
        <v>0.46677506924975831</v>
      </c>
      <c r="BQ43">
        <v>6559</v>
      </c>
      <c r="BR43">
        <v>300</v>
      </c>
      <c r="BS43">
        <v>300</v>
      </c>
      <c r="BT43">
        <v>300</v>
      </c>
      <c r="BU43">
        <v>10270.299999999999</v>
      </c>
      <c r="BV43">
        <v>923.04</v>
      </c>
      <c r="BW43">
        <v>-1.0936400000000001E-2</v>
      </c>
      <c r="BX43">
        <v>-10.35</v>
      </c>
      <c r="BY43" t="s">
        <v>410</v>
      </c>
      <c r="BZ43" t="s">
        <v>410</v>
      </c>
      <c r="CA43" t="s">
        <v>410</v>
      </c>
      <c r="CB43" t="s">
        <v>410</v>
      </c>
      <c r="CC43" t="s">
        <v>410</v>
      </c>
      <c r="CD43" t="s">
        <v>410</v>
      </c>
      <c r="CE43" t="s">
        <v>410</v>
      </c>
      <c r="CF43" t="s">
        <v>410</v>
      </c>
      <c r="CG43" t="s">
        <v>410</v>
      </c>
      <c r="CH43" t="s">
        <v>410</v>
      </c>
      <c r="CI43">
        <f t="shared" si="43"/>
        <v>2000.23</v>
      </c>
      <c r="CJ43">
        <f t="shared" si="44"/>
        <v>1681.3901995870824</v>
      </c>
      <c r="CK43">
        <f t="shared" si="45"/>
        <v>0.84059843097397924</v>
      </c>
      <c r="CL43">
        <f t="shared" si="46"/>
        <v>0.16075497177978004</v>
      </c>
      <c r="CM43">
        <v>6</v>
      </c>
      <c r="CN43">
        <v>0.5</v>
      </c>
      <c r="CO43" t="s">
        <v>411</v>
      </c>
      <c r="CP43">
        <v>2</v>
      </c>
      <c r="CQ43">
        <v>1659553758.5</v>
      </c>
      <c r="CR43">
        <v>1133.93</v>
      </c>
      <c r="CS43">
        <v>1200.0999999999999</v>
      </c>
      <c r="CT43">
        <v>25.608799999999999</v>
      </c>
      <c r="CU43">
        <v>22.980899999999998</v>
      </c>
      <c r="CV43">
        <v>1134.68</v>
      </c>
      <c r="CW43">
        <v>25.165299999999998</v>
      </c>
      <c r="CX43">
        <v>500.14</v>
      </c>
      <c r="CY43">
        <v>98.815700000000007</v>
      </c>
      <c r="CZ43">
        <v>0.10027999999999999</v>
      </c>
      <c r="DA43">
        <v>31.645399999999999</v>
      </c>
      <c r="DB43">
        <v>32.0227</v>
      </c>
      <c r="DC43">
        <v>999.9</v>
      </c>
      <c r="DD43">
        <v>0</v>
      </c>
      <c r="DE43">
        <v>0</v>
      </c>
      <c r="DF43">
        <v>9988.75</v>
      </c>
      <c r="DG43">
        <v>0</v>
      </c>
      <c r="DH43">
        <v>81.1708</v>
      </c>
      <c r="DI43">
        <v>-66.170400000000001</v>
      </c>
      <c r="DJ43">
        <v>1163.73</v>
      </c>
      <c r="DK43">
        <v>1228.32</v>
      </c>
      <c r="DL43">
        <v>2.6279400000000002</v>
      </c>
      <c r="DM43">
        <v>1200.0999999999999</v>
      </c>
      <c r="DN43">
        <v>22.980899999999998</v>
      </c>
      <c r="DO43">
        <v>2.5305499999999999</v>
      </c>
      <c r="DP43">
        <v>2.2708699999999999</v>
      </c>
      <c r="DQ43">
        <v>21.224299999999999</v>
      </c>
      <c r="DR43">
        <v>19.4712</v>
      </c>
      <c r="DS43">
        <v>2000.23</v>
      </c>
      <c r="DT43">
        <v>0.98000299999999996</v>
      </c>
      <c r="DU43">
        <v>1.99971E-2</v>
      </c>
      <c r="DV43">
        <v>0</v>
      </c>
      <c r="DW43">
        <v>688.04100000000005</v>
      </c>
      <c r="DX43">
        <v>5.0006899999999996</v>
      </c>
      <c r="DY43">
        <v>14825.3</v>
      </c>
      <c r="DZ43">
        <v>16628.5</v>
      </c>
      <c r="EA43">
        <v>52.125</v>
      </c>
      <c r="EB43">
        <v>54</v>
      </c>
      <c r="EC43">
        <v>53.311999999999998</v>
      </c>
      <c r="ED43">
        <v>52.936999999999998</v>
      </c>
      <c r="EE43">
        <v>53.561999999999998</v>
      </c>
      <c r="EF43">
        <v>1955.33</v>
      </c>
      <c r="EG43">
        <v>39.9</v>
      </c>
      <c r="EH43">
        <v>0</v>
      </c>
      <c r="EI43">
        <v>182</v>
      </c>
      <c r="EJ43">
        <v>0</v>
      </c>
      <c r="EK43">
        <v>687.76338461538467</v>
      </c>
      <c r="EL43">
        <v>-0.72287179429868287</v>
      </c>
      <c r="EM43">
        <v>23.039316038728838</v>
      </c>
      <c r="EN43">
        <v>14818.55</v>
      </c>
      <c r="EO43">
        <v>15</v>
      </c>
      <c r="EP43">
        <v>1659553703</v>
      </c>
      <c r="EQ43" t="s">
        <v>550</v>
      </c>
      <c r="ER43">
        <v>1659553703</v>
      </c>
      <c r="ES43">
        <v>1659553698.5</v>
      </c>
      <c r="ET43">
        <v>64</v>
      </c>
      <c r="EU43">
        <v>0.20899999999999999</v>
      </c>
      <c r="EV43">
        <v>-3.4000000000000002E-2</v>
      </c>
      <c r="EW43">
        <v>-0.77900000000000003</v>
      </c>
      <c r="EX43">
        <v>0.36099999999999999</v>
      </c>
      <c r="EY43">
        <v>1200</v>
      </c>
      <c r="EZ43">
        <v>23</v>
      </c>
      <c r="FA43">
        <v>7.0000000000000007E-2</v>
      </c>
      <c r="FB43">
        <v>0.04</v>
      </c>
      <c r="FC43">
        <v>52.309398210910182</v>
      </c>
      <c r="FD43">
        <v>-0.42471257907188992</v>
      </c>
      <c r="FE43">
        <v>0.19422506225471711</v>
      </c>
      <c r="FF43">
        <v>1</v>
      </c>
      <c r="FG43">
        <v>9.4565383488098786E-2</v>
      </c>
      <c r="FH43">
        <v>1.539075273227735E-2</v>
      </c>
      <c r="FI43">
        <v>2.4455632649094711E-3</v>
      </c>
      <c r="FJ43">
        <v>1</v>
      </c>
      <c r="FK43">
        <v>2</v>
      </c>
      <c r="FL43">
        <v>2</v>
      </c>
      <c r="FM43" t="s">
        <v>413</v>
      </c>
      <c r="FN43">
        <v>2.88347</v>
      </c>
      <c r="FO43">
        <v>2.8599800000000002</v>
      </c>
      <c r="FP43">
        <v>0.18704299999999999</v>
      </c>
      <c r="FQ43">
        <v>0.19777700000000001</v>
      </c>
      <c r="FR43">
        <v>0.117234</v>
      </c>
      <c r="FS43">
        <v>0.11298900000000001</v>
      </c>
      <c r="FT43">
        <v>24226.9</v>
      </c>
      <c r="FU43">
        <v>18392</v>
      </c>
      <c r="FV43">
        <v>28795</v>
      </c>
      <c r="FW43">
        <v>21429.8</v>
      </c>
      <c r="FX43">
        <v>33984.699999999997</v>
      </c>
      <c r="FY43">
        <v>26109.7</v>
      </c>
      <c r="FZ43">
        <v>40015.1</v>
      </c>
      <c r="GA43">
        <v>30543.5</v>
      </c>
      <c r="GB43">
        <v>1.84798</v>
      </c>
      <c r="GC43">
        <v>1.7277</v>
      </c>
      <c r="GD43">
        <v>-9.2387200000000006E-3</v>
      </c>
      <c r="GE43">
        <v>0</v>
      </c>
      <c r="GF43">
        <v>32.172499999999999</v>
      </c>
      <c r="GG43">
        <v>999.9</v>
      </c>
      <c r="GH43">
        <v>46.4</v>
      </c>
      <c r="GI43">
        <v>41.5</v>
      </c>
      <c r="GJ43">
        <v>37.700699999999998</v>
      </c>
      <c r="GK43">
        <v>63.0854</v>
      </c>
      <c r="GL43">
        <v>10.6891</v>
      </c>
      <c r="GM43">
        <v>1</v>
      </c>
      <c r="GN43">
        <v>1.2144200000000001</v>
      </c>
      <c r="GO43">
        <v>9.2810500000000005</v>
      </c>
      <c r="GP43">
        <v>20.0944</v>
      </c>
      <c r="GQ43">
        <v>5.2352600000000002</v>
      </c>
      <c r="GR43">
        <v>12.004</v>
      </c>
      <c r="GS43">
        <v>4.9756999999999998</v>
      </c>
      <c r="GT43">
        <v>3.2850000000000001</v>
      </c>
      <c r="GU43">
        <v>9999</v>
      </c>
      <c r="GV43">
        <v>9999</v>
      </c>
      <c r="GW43">
        <v>9999</v>
      </c>
      <c r="GX43">
        <v>63.7</v>
      </c>
      <c r="GY43">
        <v>1.86086</v>
      </c>
      <c r="GZ43">
        <v>1.8626100000000001</v>
      </c>
      <c r="HA43">
        <v>1.8678399999999999</v>
      </c>
      <c r="HB43">
        <v>1.8586800000000001</v>
      </c>
      <c r="HC43">
        <v>1.8569899999999999</v>
      </c>
      <c r="HD43">
        <v>1.86076</v>
      </c>
      <c r="HE43">
        <v>1.8646100000000001</v>
      </c>
      <c r="HF43">
        <v>1.8666100000000001</v>
      </c>
      <c r="HG43">
        <v>0</v>
      </c>
      <c r="HH43">
        <v>0</v>
      </c>
      <c r="HI43">
        <v>0</v>
      </c>
      <c r="HJ43">
        <v>4.5</v>
      </c>
      <c r="HK43" t="s">
        <v>414</v>
      </c>
      <c r="HL43" t="s">
        <v>415</v>
      </c>
      <c r="HM43" t="s">
        <v>416</v>
      </c>
      <c r="HN43" t="s">
        <v>417</v>
      </c>
      <c r="HO43" t="s">
        <v>417</v>
      </c>
      <c r="HP43" t="s">
        <v>416</v>
      </c>
      <c r="HQ43">
        <v>0</v>
      </c>
      <c r="HR43">
        <v>100</v>
      </c>
      <c r="HS43">
        <v>100</v>
      </c>
      <c r="HT43">
        <v>-0.75</v>
      </c>
      <c r="HU43">
        <v>0.44350000000000001</v>
      </c>
      <c r="HV43">
        <v>-0.23605382714052639</v>
      </c>
      <c r="HW43">
        <v>7.2017937835690661E-4</v>
      </c>
      <c r="HX43">
        <v>-2.1401732963678211E-6</v>
      </c>
      <c r="HY43">
        <v>9.6926120888077628E-10</v>
      </c>
      <c r="HZ43">
        <v>-6.2048631329591632E-2</v>
      </c>
      <c r="IA43">
        <v>-2.019664207311889E-3</v>
      </c>
      <c r="IB43">
        <v>1.3222536906549621E-3</v>
      </c>
      <c r="IC43">
        <v>-1.7633197445110861E-5</v>
      </c>
      <c r="ID43">
        <v>10</v>
      </c>
      <c r="IE43">
        <v>1941</v>
      </c>
      <c r="IF43">
        <v>1</v>
      </c>
      <c r="IG43">
        <v>24</v>
      </c>
      <c r="IH43">
        <v>0.9</v>
      </c>
      <c r="II43">
        <v>1</v>
      </c>
      <c r="IJ43">
        <v>2.6122999999999998</v>
      </c>
      <c r="IK43">
        <v>2.5268600000000001</v>
      </c>
      <c r="IL43">
        <v>1.3940399999999999</v>
      </c>
      <c r="IM43">
        <v>2.2790499999999998</v>
      </c>
      <c r="IN43">
        <v>1.5918000000000001</v>
      </c>
      <c r="IO43">
        <v>2.4706999999999999</v>
      </c>
      <c r="IP43">
        <v>44.389899999999997</v>
      </c>
      <c r="IQ43">
        <v>13.851800000000001</v>
      </c>
      <c r="IR43">
        <v>18</v>
      </c>
      <c r="IS43">
        <v>476.541</v>
      </c>
      <c r="IT43">
        <v>428.255</v>
      </c>
      <c r="IU43">
        <v>21.979800000000001</v>
      </c>
      <c r="IV43">
        <v>41.522599999999997</v>
      </c>
      <c r="IW43">
        <v>30.000299999999999</v>
      </c>
      <c r="IX43">
        <v>41.390700000000002</v>
      </c>
      <c r="IY43">
        <v>41.352200000000003</v>
      </c>
      <c r="IZ43">
        <v>52.343400000000003</v>
      </c>
      <c r="JA43">
        <v>40.451300000000003</v>
      </c>
      <c r="JB43">
        <v>0</v>
      </c>
      <c r="JC43">
        <v>21.727699999999999</v>
      </c>
      <c r="JD43">
        <v>1200</v>
      </c>
      <c r="JE43">
        <v>22.964600000000001</v>
      </c>
      <c r="JF43">
        <v>97.508399999999995</v>
      </c>
      <c r="JG43">
        <v>98.004400000000004</v>
      </c>
    </row>
    <row r="44" spans="1:267" x14ac:dyDescent="0.3">
      <c r="A44">
        <v>28</v>
      </c>
      <c r="B44">
        <v>1659553871.5</v>
      </c>
      <c r="C44">
        <v>5326.4000000953674</v>
      </c>
      <c r="D44" t="s">
        <v>551</v>
      </c>
      <c r="E44" t="s">
        <v>552</v>
      </c>
      <c r="F44" t="s">
        <v>403</v>
      </c>
      <c r="G44" t="s">
        <v>404</v>
      </c>
      <c r="H44" t="s">
        <v>36</v>
      </c>
      <c r="I44" t="s">
        <v>486</v>
      </c>
      <c r="J44" t="s">
        <v>406</v>
      </c>
      <c r="K44">
        <f t="shared" si="0"/>
        <v>2.0402141324048162</v>
      </c>
      <c r="L44">
        <v>1659553871.5</v>
      </c>
      <c r="M44">
        <f t="shared" si="1"/>
        <v>1.9421810741525583E-3</v>
      </c>
      <c r="N44">
        <f t="shared" si="2"/>
        <v>1.9421810741525583</v>
      </c>
      <c r="O44">
        <f t="shared" si="3"/>
        <v>53.927130747657479</v>
      </c>
      <c r="P44">
        <f t="shared" si="4"/>
        <v>1431.8720000000001</v>
      </c>
      <c r="Q44">
        <f t="shared" si="5"/>
        <v>351.71092109074641</v>
      </c>
      <c r="R44">
        <f t="shared" si="6"/>
        <v>34.786700103682875</v>
      </c>
      <c r="S44">
        <f t="shared" si="7"/>
        <v>141.62227802419844</v>
      </c>
      <c r="T44">
        <f t="shared" si="8"/>
        <v>8.3571797645849349E-2</v>
      </c>
      <c r="U44">
        <f t="shared" si="9"/>
        <v>2.9074461469414468</v>
      </c>
      <c r="V44">
        <f t="shared" si="10"/>
        <v>8.2259853556672258E-2</v>
      </c>
      <c r="W44">
        <f t="shared" si="11"/>
        <v>5.1528565814113733E-2</v>
      </c>
      <c r="X44">
        <f t="shared" si="12"/>
        <v>321.51818920299769</v>
      </c>
      <c r="Y44">
        <f t="shared" si="13"/>
        <v>33.008080521030088</v>
      </c>
      <c r="Z44">
        <f t="shared" si="14"/>
        <v>32.015900000000002</v>
      </c>
      <c r="AA44">
        <f t="shared" si="15"/>
        <v>4.7793822435409092</v>
      </c>
      <c r="AB44">
        <f t="shared" si="16"/>
        <v>54.17172116693132</v>
      </c>
      <c r="AC44">
        <f t="shared" si="17"/>
        <v>2.5304486177527701</v>
      </c>
      <c r="AD44">
        <f t="shared" si="18"/>
        <v>4.6711615640845867</v>
      </c>
      <c r="AE44">
        <f t="shared" si="19"/>
        <v>2.2489336257881392</v>
      </c>
      <c r="AF44">
        <f t="shared" si="20"/>
        <v>-85.650185370127815</v>
      </c>
      <c r="AG44">
        <f t="shared" si="21"/>
        <v>-63.341154239926446</v>
      </c>
      <c r="AH44">
        <f t="shared" si="22"/>
        <v>-4.9316220038403165</v>
      </c>
      <c r="AI44">
        <f t="shared" si="23"/>
        <v>167.59522758910313</v>
      </c>
      <c r="AJ44">
        <v>27</v>
      </c>
      <c r="AK44">
        <v>5</v>
      </c>
      <c r="AL44">
        <f t="shared" si="24"/>
        <v>1</v>
      </c>
      <c r="AM44">
        <f t="shared" si="25"/>
        <v>0</v>
      </c>
      <c r="AN44">
        <f t="shared" si="26"/>
        <v>51424.545040196535</v>
      </c>
      <c r="AO44" t="s">
        <v>407</v>
      </c>
      <c r="AP44">
        <v>10366.9</v>
      </c>
      <c r="AQ44">
        <v>993.59653846153856</v>
      </c>
      <c r="AR44">
        <v>3431.87</v>
      </c>
      <c r="AS44">
        <f t="shared" si="27"/>
        <v>0.71047955241266758</v>
      </c>
      <c r="AT44">
        <v>-3.9894345373445681</v>
      </c>
      <c r="AU44" t="s">
        <v>553</v>
      </c>
      <c r="AV44">
        <v>10271</v>
      </c>
      <c r="AW44">
        <v>690.98873076923076</v>
      </c>
      <c r="AX44">
        <v>1036.05</v>
      </c>
      <c r="AY44">
        <f t="shared" si="28"/>
        <v>0.33305464912964544</v>
      </c>
      <c r="AZ44">
        <v>0.5</v>
      </c>
      <c r="BA44">
        <f t="shared" si="29"/>
        <v>1681.2389995870453</v>
      </c>
      <c r="BB44">
        <f t="shared" si="30"/>
        <v>53.927130747657479</v>
      </c>
      <c r="BC44">
        <f t="shared" si="31"/>
        <v>279.97223255526973</v>
      </c>
      <c r="BD44">
        <f t="shared" si="32"/>
        <v>3.4448740065646716E-2</v>
      </c>
      <c r="BE44">
        <f t="shared" si="33"/>
        <v>2.3124559625500698</v>
      </c>
      <c r="BF44">
        <f t="shared" si="34"/>
        <v>595.14500343191401</v>
      </c>
      <c r="BG44" t="s">
        <v>554</v>
      </c>
      <c r="BH44">
        <v>536.01</v>
      </c>
      <c r="BI44">
        <f t="shared" si="35"/>
        <v>536.01</v>
      </c>
      <c r="BJ44">
        <f t="shared" si="36"/>
        <v>0.48264079918922831</v>
      </c>
      <c r="BK44">
        <f t="shared" si="37"/>
        <v>0.69006733307489243</v>
      </c>
      <c r="BL44">
        <f t="shared" si="38"/>
        <v>0.82732590663913308</v>
      </c>
      <c r="BM44">
        <f t="shared" si="39"/>
        <v>8.1279890196505029</v>
      </c>
      <c r="BN44">
        <f t="shared" si="40"/>
        <v>0.98258872017100363</v>
      </c>
      <c r="BO44">
        <f t="shared" si="41"/>
        <v>0.53529525841862502</v>
      </c>
      <c r="BP44">
        <f t="shared" si="42"/>
        <v>0.46470474158137498</v>
      </c>
      <c r="BQ44">
        <v>6561</v>
      </c>
      <c r="BR44">
        <v>300</v>
      </c>
      <c r="BS44">
        <v>300</v>
      </c>
      <c r="BT44">
        <v>300</v>
      </c>
      <c r="BU44">
        <v>10271</v>
      </c>
      <c r="BV44">
        <v>936.93</v>
      </c>
      <c r="BW44">
        <v>-1.09371E-2</v>
      </c>
      <c r="BX44">
        <v>-9.24</v>
      </c>
      <c r="BY44" t="s">
        <v>410</v>
      </c>
      <c r="BZ44" t="s">
        <v>410</v>
      </c>
      <c r="CA44" t="s">
        <v>410</v>
      </c>
      <c r="CB44" t="s">
        <v>410</v>
      </c>
      <c r="CC44" t="s">
        <v>410</v>
      </c>
      <c r="CD44" t="s">
        <v>410</v>
      </c>
      <c r="CE44" t="s">
        <v>410</v>
      </c>
      <c r="CF44" t="s">
        <v>410</v>
      </c>
      <c r="CG44" t="s">
        <v>410</v>
      </c>
      <c r="CH44" t="s">
        <v>410</v>
      </c>
      <c r="CI44">
        <f t="shared" si="43"/>
        <v>2000.05</v>
      </c>
      <c r="CJ44">
        <f t="shared" si="44"/>
        <v>1681.2389995870453</v>
      </c>
      <c r="CK44">
        <f t="shared" si="45"/>
        <v>0.84059848483140187</v>
      </c>
      <c r="CL44">
        <f t="shared" si="46"/>
        <v>0.16075507572460573</v>
      </c>
      <c r="CM44">
        <v>6</v>
      </c>
      <c r="CN44">
        <v>0.5</v>
      </c>
      <c r="CO44" t="s">
        <v>411</v>
      </c>
      <c r="CP44">
        <v>2</v>
      </c>
      <c r="CQ44">
        <v>1659553871.5</v>
      </c>
      <c r="CR44">
        <v>1431.8720000000001</v>
      </c>
      <c r="CS44">
        <v>1499.91</v>
      </c>
      <c r="CT44">
        <v>25.584099999999999</v>
      </c>
      <c r="CU44">
        <v>23.313500000000001</v>
      </c>
      <c r="CV44">
        <v>1432.53</v>
      </c>
      <c r="CW44">
        <v>25.219100000000001</v>
      </c>
      <c r="CX44">
        <v>500.08600000000001</v>
      </c>
      <c r="CY44">
        <v>98.807100000000005</v>
      </c>
      <c r="CZ44">
        <v>9.9979700000000005E-2</v>
      </c>
      <c r="DA44">
        <v>31.611799999999999</v>
      </c>
      <c r="DB44">
        <v>32.015900000000002</v>
      </c>
      <c r="DC44">
        <v>999.9</v>
      </c>
      <c r="DD44">
        <v>0</v>
      </c>
      <c r="DE44">
        <v>0</v>
      </c>
      <c r="DF44">
        <v>9993.75</v>
      </c>
      <c r="DG44">
        <v>0</v>
      </c>
      <c r="DH44">
        <v>80.492599999999996</v>
      </c>
      <c r="DI44">
        <v>-68.133300000000006</v>
      </c>
      <c r="DJ44">
        <v>1469.42</v>
      </c>
      <c r="DK44">
        <v>1535.72</v>
      </c>
      <c r="DL44">
        <v>2.3043499999999999</v>
      </c>
      <c r="DM44">
        <v>1499.91</v>
      </c>
      <c r="DN44">
        <v>23.313500000000001</v>
      </c>
      <c r="DO44">
        <v>2.5312299999999999</v>
      </c>
      <c r="DP44">
        <v>2.3035399999999999</v>
      </c>
      <c r="DQ44">
        <v>21.2287</v>
      </c>
      <c r="DR44">
        <v>19.7012</v>
      </c>
      <c r="DS44">
        <v>2000.05</v>
      </c>
      <c r="DT44">
        <v>0.98000299999999996</v>
      </c>
      <c r="DU44">
        <v>1.99971E-2</v>
      </c>
      <c r="DV44">
        <v>0</v>
      </c>
      <c r="DW44">
        <v>690.74900000000002</v>
      </c>
      <c r="DX44">
        <v>5.0006899999999996</v>
      </c>
      <c r="DY44">
        <v>14855.8</v>
      </c>
      <c r="DZ44">
        <v>16627</v>
      </c>
      <c r="EA44">
        <v>52.061999999999998</v>
      </c>
      <c r="EB44">
        <v>53.875</v>
      </c>
      <c r="EC44">
        <v>53.186999999999998</v>
      </c>
      <c r="ED44">
        <v>52.811999999999998</v>
      </c>
      <c r="EE44">
        <v>53.436999999999998</v>
      </c>
      <c r="EF44">
        <v>1955.15</v>
      </c>
      <c r="EG44">
        <v>39.9</v>
      </c>
      <c r="EH44">
        <v>0</v>
      </c>
      <c r="EI44">
        <v>112.5</v>
      </c>
      <c r="EJ44">
        <v>0</v>
      </c>
      <c r="EK44">
        <v>690.98873076923076</v>
      </c>
      <c r="EL44">
        <v>-3.632717937694073</v>
      </c>
      <c r="EM44">
        <v>-139.33333317210699</v>
      </c>
      <c r="EN44">
        <v>14853.96538461538</v>
      </c>
      <c r="EO44">
        <v>15</v>
      </c>
      <c r="EP44">
        <v>1659553896.5</v>
      </c>
      <c r="EQ44" t="s">
        <v>555</v>
      </c>
      <c r="ER44">
        <v>1659553896.5</v>
      </c>
      <c r="ES44">
        <v>1659553891.5</v>
      </c>
      <c r="ET44">
        <v>65</v>
      </c>
      <c r="EU44">
        <v>4.2000000000000003E-2</v>
      </c>
      <c r="EV44">
        <v>-1.6E-2</v>
      </c>
      <c r="EW44">
        <v>-0.65800000000000003</v>
      </c>
      <c r="EX44">
        <v>0.36499999999999999</v>
      </c>
      <c r="EY44">
        <v>1500</v>
      </c>
      <c r="EZ44">
        <v>23</v>
      </c>
      <c r="FA44">
        <v>0.05</v>
      </c>
      <c r="FB44">
        <v>0.04</v>
      </c>
      <c r="FC44">
        <v>54.213570119769003</v>
      </c>
      <c r="FD44">
        <v>-0.99838984976920586</v>
      </c>
      <c r="FE44">
        <v>0.16463530530050591</v>
      </c>
      <c r="FF44">
        <v>1</v>
      </c>
      <c r="FG44">
        <v>9.9662817372209528E-2</v>
      </c>
      <c r="FH44">
        <v>-5.8639088320196507E-2</v>
      </c>
      <c r="FI44">
        <v>8.6934691317186921E-3</v>
      </c>
      <c r="FJ44">
        <v>1</v>
      </c>
      <c r="FK44">
        <v>2</v>
      </c>
      <c r="FL44">
        <v>2</v>
      </c>
      <c r="FM44" t="s">
        <v>413</v>
      </c>
      <c r="FN44">
        <v>2.8833199999999999</v>
      </c>
      <c r="FO44">
        <v>2.8597199999999998</v>
      </c>
      <c r="FP44">
        <v>0.216308</v>
      </c>
      <c r="FQ44">
        <v>0.22684000000000001</v>
      </c>
      <c r="FR44">
        <v>0.117396</v>
      </c>
      <c r="FS44">
        <v>0.114102</v>
      </c>
      <c r="FT44">
        <v>23348.5</v>
      </c>
      <c r="FU44">
        <v>17721.2</v>
      </c>
      <c r="FV44">
        <v>28794.799999999999</v>
      </c>
      <c r="FW44">
        <v>21430.1</v>
      </c>
      <c r="FX44">
        <v>33979.300000000003</v>
      </c>
      <c r="FY44">
        <v>26078.2</v>
      </c>
      <c r="FZ44">
        <v>40014.6</v>
      </c>
      <c r="GA44">
        <v>30544.1</v>
      </c>
      <c r="GB44">
        <v>1.8472500000000001</v>
      </c>
      <c r="GC44">
        <v>1.7291000000000001</v>
      </c>
      <c r="GD44">
        <v>-4.6268100000000003E-3</v>
      </c>
      <c r="GE44">
        <v>0</v>
      </c>
      <c r="GF44">
        <v>32.090899999999998</v>
      </c>
      <c r="GG44">
        <v>999.9</v>
      </c>
      <c r="GH44">
        <v>46.3</v>
      </c>
      <c r="GI44">
        <v>41.5</v>
      </c>
      <c r="GJ44">
        <v>37.6233</v>
      </c>
      <c r="GK44">
        <v>63.035400000000003</v>
      </c>
      <c r="GL44">
        <v>11.254</v>
      </c>
      <c r="GM44">
        <v>1</v>
      </c>
      <c r="GN44">
        <v>1.21584</v>
      </c>
      <c r="GO44">
        <v>9.2810500000000005</v>
      </c>
      <c r="GP44">
        <v>20.0932</v>
      </c>
      <c r="GQ44">
        <v>5.2397499999999999</v>
      </c>
      <c r="GR44">
        <v>12.004</v>
      </c>
      <c r="GS44">
        <v>4.9755500000000001</v>
      </c>
      <c r="GT44">
        <v>3.2850000000000001</v>
      </c>
      <c r="GU44">
        <v>9999</v>
      </c>
      <c r="GV44">
        <v>9999</v>
      </c>
      <c r="GW44">
        <v>9999</v>
      </c>
      <c r="GX44">
        <v>63.8</v>
      </c>
      <c r="GY44">
        <v>1.8608899999999999</v>
      </c>
      <c r="GZ44">
        <v>1.8626100000000001</v>
      </c>
      <c r="HA44">
        <v>1.86785</v>
      </c>
      <c r="HB44">
        <v>1.8586800000000001</v>
      </c>
      <c r="HC44">
        <v>1.8569899999999999</v>
      </c>
      <c r="HD44">
        <v>1.8607499999999999</v>
      </c>
      <c r="HE44">
        <v>1.8646199999999999</v>
      </c>
      <c r="HF44">
        <v>1.8666100000000001</v>
      </c>
      <c r="HG44">
        <v>0</v>
      </c>
      <c r="HH44">
        <v>0</v>
      </c>
      <c r="HI44">
        <v>0</v>
      </c>
      <c r="HJ44">
        <v>4.5</v>
      </c>
      <c r="HK44" t="s">
        <v>414</v>
      </c>
      <c r="HL44" t="s">
        <v>415</v>
      </c>
      <c r="HM44" t="s">
        <v>416</v>
      </c>
      <c r="HN44" t="s">
        <v>417</v>
      </c>
      <c r="HO44" t="s">
        <v>417</v>
      </c>
      <c r="HP44" t="s">
        <v>416</v>
      </c>
      <c r="HQ44">
        <v>0</v>
      </c>
      <c r="HR44">
        <v>100</v>
      </c>
      <c r="HS44">
        <v>100</v>
      </c>
      <c r="HT44">
        <v>-0.65800000000000003</v>
      </c>
      <c r="HU44">
        <v>0.36499999999999999</v>
      </c>
      <c r="HV44">
        <v>-0.23605382714052639</v>
      </c>
      <c r="HW44">
        <v>7.2017937835690661E-4</v>
      </c>
      <c r="HX44">
        <v>-2.1401732963678211E-6</v>
      </c>
      <c r="HY44">
        <v>9.6926120888077628E-10</v>
      </c>
      <c r="HZ44">
        <v>0.3987836277954741</v>
      </c>
      <c r="IA44">
        <v>0</v>
      </c>
      <c r="IB44">
        <v>0</v>
      </c>
      <c r="IC44">
        <v>0</v>
      </c>
      <c r="ID44">
        <v>10</v>
      </c>
      <c r="IE44">
        <v>1941</v>
      </c>
      <c r="IF44">
        <v>1</v>
      </c>
      <c r="IG44">
        <v>24</v>
      </c>
      <c r="IH44">
        <v>2.8</v>
      </c>
      <c r="II44">
        <v>2.9</v>
      </c>
      <c r="IJ44">
        <v>3.1347700000000001</v>
      </c>
      <c r="IK44">
        <v>2.5268600000000001</v>
      </c>
      <c r="IL44">
        <v>1.3940399999999999</v>
      </c>
      <c r="IM44">
        <v>2.2790499999999998</v>
      </c>
      <c r="IN44">
        <v>1.5918000000000001</v>
      </c>
      <c r="IO44">
        <v>2.323</v>
      </c>
      <c r="IP44">
        <v>44.334200000000003</v>
      </c>
      <c r="IQ44">
        <v>13.7643</v>
      </c>
      <c r="IR44">
        <v>18</v>
      </c>
      <c r="IS44">
        <v>476.12400000000002</v>
      </c>
      <c r="IT44">
        <v>429.25</v>
      </c>
      <c r="IU44">
        <v>22.1374</v>
      </c>
      <c r="IV44">
        <v>41.530999999999999</v>
      </c>
      <c r="IW44">
        <v>29.9999</v>
      </c>
      <c r="IX44">
        <v>41.399000000000001</v>
      </c>
      <c r="IY44">
        <v>41.360500000000002</v>
      </c>
      <c r="IZ44">
        <v>62.816699999999997</v>
      </c>
      <c r="JA44">
        <v>38.9557</v>
      </c>
      <c r="JB44">
        <v>0</v>
      </c>
      <c r="JC44">
        <v>22.158799999999999</v>
      </c>
      <c r="JD44">
        <v>1500</v>
      </c>
      <c r="JE44">
        <v>23.4971</v>
      </c>
      <c r="JF44">
        <v>97.507400000000004</v>
      </c>
      <c r="JG44">
        <v>98.006100000000004</v>
      </c>
    </row>
    <row r="45" spans="1:267" x14ac:dyDescent="0.3">
      <c r="A45">
        <v>29</v>
      </c>
      <c r="B45">
        <v>1659554568.0999999</v>
      </c>
      <c r="C45">
        <v>6023</v>
      </c>
      <c r="D45" t="s">
        <v>556</v>
      </c>
      <c r="E45" t="s">
        <v>557</v>
      </c>
      <c r="F45" t="s">
        <v>403</v>
      </c>
      <c r="G45" t="s">
        <v>404</v>
      </c>
      <c r="H45" t="s">
        <v>558</v>
      </c>
      <c r="I45" t="s">
        <v>559</v>
      </c>
      <c r="J45" t="s">
        <v>406</v>
      </c>
      <c r="K45">
        <f t="shared" si="0"/>
        <v>8.5052703790783415</v>
      </c>
      <c r="L45">
        <v>1659554568.0999999</v>
      </c>
      <c r="M45">
        <f t="shared" si="1"/>
        <v>6.1144542755892425E-3</v>
      </c>
      <c r="N45">
        <f t="shared" si="2"/>
        <v>6.1144542755892424</v>
      </c>
      <c r="O45">
        <f t="shared" si="3"/>
        <v>47.742896503718924</v>
      </c>
      <c r="P45">
        <f t="shared" si="4"/>
        <v>340.20600000000002</v>
      </c>
      <c r="Q45">
        <f t="shared" si="5"/>
        <v>88.084375241301871</v>
      </c>
      <c r="R45">
        <f t="shared" si="6"/>
        <v>8.7118367991530565</v>
      </c>
      <c r="S45">
        <f t="shared" si="7"/>
        <v>33.647501523096004</v>
      </c>
      <c r="T45">
        <f t="shared" si="8"/>
        <v>0.32793405328574038</v>
      </c>
      <c r="U45">
        <f t="shared" si="9"/>
        <v>2.906065792623802</v>
      </c>
      <c r="V45">
        <f t="shared" si="10"/>
        <v>0.30867516611052809</v>
      </c>
      <c r="W45">
        <f t="shared" si="11"/>
        <v>0.19455799362196749</v>
      </c>
      <c r="X45">
        <f t="shared" si="12"/>
        <v>321.54053320305349</v>
      </c>
      <c r="Y45">
        <f t="shared" si="13"/>
        <v>32.216764718868028</v>
      </c>
      <c r="Z45">
        <f t="shared" si="14"/>
        <v>31.9541</v>
      </c>
      <c r="AA45">
        <f t="shared" si="15"/>
        <v>4.7626917426386388</v>
      </c>
      <c r="AB45">
        <f t="shared" si="16"/>
        <v>60.606796539027208</v>
      </c>
      <c r="AC45">
        <f t="shared" si="17"/>
        <v>2.8792337740655998</v>
      </c>
      <c r="AD45">
        <f t="shared" si="18"/>
        <v>4.7506780402286113</v>
      </c>
      <c r="AE45">
        <f t="shared" si="19"/>
        <v>1.883457968573039</v>
      </c>
      <c r="AF45">
        <f t="shared" si="20"/>
        <v>-269.6474335534856</v>
      </c>
      <c r="AG45">
        <f t="shared" si="21"/>
        <v>-6.9875631279321313</v>
      </c>
      <c r="AH45">
        <f t="shared" si="22"/>
        <v>-0.54492867829885705</v>
      </c>
      <c r="AI45">
        <f t="shared" si="23"/>
        <v>44.360607843336908</v>
      </c>
      <c r="AJ45">
        <v>0</v>
      </c>
      <c r="AK45">
        <v>0</v>
      </c>
      <c r="AL45">
        <f t="shared" si="24"/>
        <v>1</v>
      </c>
      <c r="AM45">
        <f t="shared" si="25"/>
        <v>0</v>
      </c>
      <c r="AN45">
        <f t="shared" si="26"/>
        <v>51335.321224308958</v>
      </c>
      <c r="AO45" t="s">
        <v>407</v>
      </c>
      <c r="AP45">
        <v>10366.9</v>
      </c>
      <c r="AQ45">
        <v>993.59653846153856</v>
      </c>
      <c r="AR45">
        <v>3431.87</v>
      </c>
      <c r="AS45">
        <f t="shared" si="27"/>
        <v>0.71047955241266758</v>
      </c>
      <c r="AT45">
        <v>-3.9894345373445681</v>
      </c>
      <c r="AU45" t="s">
        <v>560</v>
      </c>
      <c r="AV45">
        <v>10279.9</v>
      </c>
      <c r="AW45">
        <v>758.32087999999999</v>
      </c>
      <c r="AX45">
        <v>1066.26</v>
      </c>
      <c r="AY45">
        <f t="shared" si="28"/>
        <v>0.28880303115562811</v>
      </c>
      <c r="AZ45">
        <v>0.5</v>
      </c>
      <c r="BA45">
        <f t="shared" si="29"/>
        <v>1681.356599587074</v>
      </c>
      <c r="BB45">
        <f t="shared" si="30"/>
        <v>47.742896503718924</v>
      </c>
      <c r="BC45">
        <f t="shared" si="31"/>
        <v>242.79044120713334</v>
      </c>
      <c r="BD45">
        <f t="shared" si="32"/>
        <v>3.0768208870009185E-2</v>
      </c>
      <c r="BE45">
        <f t="shared" si="33"/>
        <v>2.2186052182394533</v>
      </c>
      <c r="BF45">
        <f t="shared" si="34"/>
        <v>604.99143601678441</v>
      </c>
      <c r="BG45" t="s">
        <v>561</v>
      </c>
      <c r="BH45">
        <v>527.34</v>
      </c>
      <c r="BI45">
        <f t="shared" si="35"/>
        <v>527.34</v>
      </c>
      <c r="BJ45">
        <f t="shared" si="36"/>
        <v>0.50543019526194355</v>
      </c>
      <c r="BK45">
        <f t="shared" si="37"/>
        <v>0.57140043049061084</v>
      </c>
      <c r="BL45">
        <f t="shared" si="38"/>
        <v>0.81445535077964415</v>
      </c>
      <c r="BM45">
        <f t="shared" si="39"/>
        <v>4.2378812332936411</v>
      </c>
      <c r="BN45">
        <f t="shared" si="40"/>
        <v>0.97019880555456073</v>
      </c>
      <c r="BO45">
        <f t="shared" si="41"/>
        <v>0.39735461723659615</v>
      </c>
      <c r="BP45">
        <f t="shared" si="42"/>
        <v>0.60264538276340385</v>
      </c>
      <c r="BQ45">
        <v>6563</v>
      </c>
      <c r="BR45">
        <v>300</v>
      </c>
      <c r="BS45">
        <v>300</v>
      </c>
      <c r="BT45">
        <v>300</v>
      </c>
      <c r="BU45">
        <v>10279.9</v>
      </c>
      <c r="BV45">
        <v>980.39</v>
      </c>
      <c r="BW45">
        <v>-1.09465E-2</v>
      </c>
      <c r="BX45">
        <v>-5.81</v>
      </c>
      <c r="BY45" t="s">
        <v>410</v>
      </c>
      <c r="BZ45" t="s">
        <v>410</v>
      </c>
      <c r="CA45" t="s">
        <v>410</v>
      </c>
      <c r="CB45" t="s">
        <v>410</v>
      </c>
      <c r="CC45" t="s">
        <v>410</v>
      </c>
      <c r="CD45" t="s">
        <v>410</v>
      </c>
      <c r="CE45" t="s">
        <v>410</v>
      </c>
      <c r="CF45" t="s">
        <v>410</v>
      </c>
      <c r="CG45" t="s">
        <v>410</v>
      </c>
      <c r="CH45" t="s">
        <v>410</v>
      </c>
      <c r="CI45">
        <f t="shared" si="43"/>
        <v>2000.19</v>
      </c>
      <c r="CJ45">
        <f t="shared" si="44"/>
        <v>1681.356599587074</v>
      </c>
      <c r="CK45">
        <f t="shared" si="45"/>
        <v>0.84059844294145758</v>
      </c>
      <c r="CL45">
        <f t="shared" si="46"/>
        <v>0.16075499487701342</v>
      </c>
      <c r="CM45">
        <v>6</v>
      </c>
      <c r="CN45">
        <v>0.5</v>
      </c>
      <c r="CO45" t="s">
        <v>411</v>
      </c>
      <c r="CP45">
        <v>2</v>
      </c>
      <c r="CQ45">
        <v>1659554568.0999999</v>
      </c>
      <c r="CR45">
        <v>340.20600000000002</v>
      </c>
      <c r="CS45">
        <v>399.995</v>
      </c>
      <c r="CT45">
        <v>29.111599999999999</v>
      </c>
      <c r="CU45">
        <v>21.9877</v>
      </c>
      <c r="CV45">
        <v>341.23</v>
      </c>
      <c r="CW45">
        <v>28.7163</v>
      </c>
      <c r="CX45">
        <v>499.98899999999998</v>
      </c>
      <c r="CY45">
        <v>98.803200000000004</v>
      </c>
      <c r="CZ45">
        <v>0.100116</v>
      </c>
      <c r="DA45">
        <v>31.909500000000001</v>
      </c>
      <c r="DB45">
        <v>31.9541</v>
      </c>
      <c r="DC45">
        <v>999.9</v>
      </c>
      <c r="DD45">
        <v>0</v>
      </c>
      <c r="DE45">
        <v>0</v>
      </c>
      <c r="DF45">
        <v>9986.25</v>
      </c>
      <c r="DG45">
        <v>0</v>
      </c>
      <c r="DH45">
        <v>320.06299999999999</v>
      </c>
      <c r="DI45">
        <v>-59.788800000000002</v>
      </c>
      <c r="DJ45">
        <v>350.40699999999998</v>
      </c>
      <c r="DK45">
        <v>408.988</v>
      </c>
      <c r="DL45">
        <v>7.1238700000000001</v>
      </c>
      <c r="DM45">
        <v>399.995</v>
      </c>
      <c r="DN45">
        <v>21.9877</v>
      </c>
      <c r="DO45">
        <v>2.8763100000000001</v>
      </c>
      <c r="DP45">
        <v>2.17245</v>
      </c>
      <c r="DQ45">
        <v>23.328700000000001</v>
      </c>
      <c r="DR45">
        <v>18.7606</v>
      </c>
      <c r="DS45">
        <v>2000.19</v>
      </c>
      <c r="DT45">
        <v>0.98000399999999999</v>
      </c>
      <c r="DU45">
        <v>1.9996400000000001E-2</v>
      </c>
      <c r="DV45">
        <v>0</v>
      </c>
      <c r="DW45">
        <v>758.21100000000001</v>
      </c>
      <c r="DX45">
        <v>5.0006899999999996</v>
      </c>
      <c r="DY45">
        <v>16179.3</v>
      </c>
      <c r="DZ45">
        <v>16628.2</v>
      </c>
      <c r="EA45">
        <v>51.686999999999998</v>
      </c>
      <c r="EB45">
        <v>52.686999999999998</v>
      </c>
      <c r="EC45">
        <v>52.625</v>
      </c>
      <c r="ED45">
        <v>51.811999999999998</v>
      </c>
      <c r="EE45">
        <v>53</v>
      </c>
      <c r="EF45">
        <v>1955.29</v>
      </c>
      <c r="EG45">
        <v>39.9</v>
      </c>
      <c r="EH45">
        <v>0</v>
      </c>
      <c r="EI45">
        <v>696.20000004768372</v>
      </c>
      <c r="EJ45">
        <v>0</v>
      </c>
      <c r="EK45">
        <v>758.32087999999999</v>
      </c>
      <c r="EL45">
        <v>-3.3036153809205429</v>
      </c>
      <c r="EM45">
        <v>-155.6615382646707</v>
      </c>
      <c r="EN45">
        <v>16202.02</v>
      </c>
      <c r="EO45">
        <v>15</v>
      </c>
      <c r="EP45">
        <v>1659554529.5999999</v>
      </c>
      <c r="EQ45" t="s">
        <v>562</v>
      </c>
      <c r="ER45">
        <v>1659554529.5999999</v>
      </c>
      <c r="ES45">
        <v>1659554524.5999999</v>
      </c>
      <c r="ET45">
        <v>67</v>
      </c>
      <c r="EU45">
        <v>0.129</v>
      </c>
      <c r="EV45">
        <v>2.5000000000000001E-2</v>
      </c>
      <c r="EW45">
        <v>-1.052</v>
      </c>
      <c r="EX45">
        <v>0.35599999999999998</v>
      </c>
      <c r="EY45">
        <v>400</v>
      </c>
      <c r="EZ45">
        <v>23</v>
      </c>
      <c r="FA45">
        <v>0.02</v>
      </c>
      <c r="FB45">
        <v>0.01</v>
      </c>
      <c r="FC45">
        <v>47.591430128542576</v>
      </c>
      <c r="FD45">
        <v>0.241916701606264</v>
      </c>
      <c r="FE45">
        <v>0.1031909656393515</v>
      </c>
      <c r="FF45">
        <v>1</v>
      </c>
      <c r="FG45">
        <v>0.31307182595009508</v>
      </c>
      <c r="FH45">
        <v>0.11857279141488709</v>
      </c>
      <c r="FI45">
        <v>1.9999715096024179E-2</v>
      </c>
      <c r="FJ45">
        <v>1</v>
      </c>
      <c r="FK45">
        <v>2</v>
      </c>
      <c r="FL45">
        <v>2</v>
      </c>
      <c r="FM45" t="s">
        <v>413</v>
      </c>
      <c r="FN45">
        <v>2.8835999999999999</v>
      </c>
      <c r="FO45">
        <v>2.8597899999999998</v>
      </c>
      <c r="FP45">
        <v>7.9536499999999996E-2</v>
      </c>
      <c r="FQ45">
        <v>9.2396099999999995E-2</v>
      </c>
      <c r="FR45">
        <v>0.12850300000000001</v>
      </c>
      <c r="FS45">
        <v>0.10964</v>
      </c>
      <c r="FT45">
        <v>27459.200000000001</v>
      </c>
      <c r="FU45">
        <v>20833.3</v>
      </c>
      <c r="FV45">
        <v>28810.799999999999</v>
      </c>
      <c r="FW45">
        <v>21444.799999999999</v>
      </c>
      <c r="FX45">
        <v>33570.400000000001</v>
      </c>
      <c r="FY45">
        <v>26221.7</v>
      </c>
      <c r="FZ45">
        <v>40036.300000000003</v>
      </c>
      <c r="GA45">
        <v>30563.4</v>
      </c>
      <c r="GB45">
        <v>1.92675</v>
      </c>
      <c r="GC45">
        <v>1.7301500000000001</v>
      </c>
      <c r="GD45">
        <v>-1.0952399999999999E-2</v>
      </c>
      <c r="GE45">
        <v>0</v>
      </c>
      <c r="GF45">
        <v>32.131799999999998</v>
      </c>
      <c r="GG45">
        <v>999.9</v>
      </c>
      <c r="GH45">
        <v>46.6</v>
      </c>
      <c r="GI45">
        <v>41.7</v>
      </c>
      <c r="GJ45">
        <v>38.269799999999996</v>
      </c>
      <c r="GK45">
        <v>63.257300000000001</v>
      </c>
      <c r="GL45">
        <v>11.3902</v>
      </c>
      <c r="GM45">
        <v>1</v>
      </c>
      <c r="GN45">
        <v>1.1537599999999999</v>
      </c>
      <c r="GO45">
        <v>6.10982</v>
      </c>
      <c r="GP45">
        <v>20.224399999999999</v>
      </c>
      <c r="GQ45">
        <v>5.2315199999999997</v>
      </c>
      <c r="GR45">
        <v>11.997999999999999</v>
      </c>
      <c r="GS45">
        <v>4.9742499999999996</v>
      </c>
      <c r="GT45">
        <v>3.2843300000000002</v>
      </c>
      <c r="GU45">
        <v>9999</v>
      </c>
      <c r="GV45">
        <v>9999</v>
      </c>
      <c r="GW45">
        <v>9999</v>
      </c>
      <c r="GX45">
        <v>63.9</v>
      </c>
      <c r="GY45">
        <v>1.8609599999999999</v>
      </c>
      <c r="GZ45">
        <v>1.86266</v>
      </c>
      <c r="HA45">
        <v>1.86798</v>
      </c>
      <c r="HB45">
        <v>1.85883</v>
      </c>
      <c r="HC45">
        <v>1.8571299999999999</v>
      </c>
      <c r="HD45">
        <v>1.86086</v>
      </c>
      <c r="HE45">
        <v>1.86463</v>
      </c>
      <c r="HF45">
        <v>1.8667199999999999</v>
      </c>
      <c r="HG45">
        <v>0</v>
      </c>
      <c r="HH45">
        <v>0</v>
      </c>
      <c r="HI45">
        <v>0</v>
      </c>
      <c r="HJ45">
        <v>4.5</v>
      </c>
      <c r="HK45" t="s">
        <v>414</v>
      </c>
      <c r="HL45" t="s">
        <v>415</v>
      </c>
      <c r="HM45" t="s">
        <v>416</v>
      </c>
      <c r="HN45" t="s">
        <v>417</v>
      </c>
      <c r="HO45" t="s">
        <v>417</v>
      </c>
      <c r="HP45" t="s">
        <v>416</v>
      </c>
      <c r="HQ45">
        <v>0</v>
      </c>
      <c r="HR45">
        <v>100</v>
      </c>
      <c r="HS45">
        <v>100</v>
      </c>
      <c r="HT45">
        <v>-1.024</v>
      </c>
      <c r="HU45">
        <v>0.39529999999999998</v>
      </c>
      <c r="HV45">
        <v>-1.0589589385109139</v>
      </c>
      <c r="HW45">
        <v>7.2017937835690661E-4</v>
      </c>
      <c r="HX45">
        <v>-2.1401732963678211E-6</v>
      </c>
      <c r="HY45">
        <v>9.6926120888077628E-10</v>
      </c>
      <c r="HZ45">
        <v>0.39525803933539572</v>
      </c>
      <c r="IA45">
        <v>0</v>
      </c>
      <c r="IB45">
        <v>0</v>
      </c>
      <c r="IC45">
        <v>0</v>
      </c>
      <c r="ID45">
        <v>10</v>
      </c>
      <c r="IE45">
        <v>1941</v>
      </c>
      <c r="IF45">
        <v>1</v>
      </c>
      <c r="IG45">
        <v>24</v>
      </c>
      <c r="IH45">
        <v>0.6</v>
      </c>
      <c r="II45">
        <v>0.7</v>
      </c>
      <c r="IJ45">
        <v>1.0607899999999999</v>
      </c>
      <c r="IK45">
        <v>2.5146500000000001</v>
      </c>
      <c r="IL45">
        <v>1.3940399999999999</v>
      </c>
      <c r="IM45">
        <v>2.2802699999999998</v>
      </c>
      <c r="IN45">
        <v>1.5918000000000001</v>
      </c>
      <c r="IO45">
        <v>2.4865699999999999</v>
      </c>
      <c r="IP45">
        <v>44.837699999999998</v>
      </c>
      <c r="IQ45">
        <v>14.7012</v>
      </c>
      <c r="IR45">
        <v>18</v>
      </c>
      <c r="IS45">
        <v>527.60699999999997</v>
      </c>
      <c r="IT45">
        <v>428.27100000000002</v>
      </c>
      <c r="IU45">
        <v>24.889299999999999</v>
      </c>
      <c r="IV45">
        <v>41.032800000000002</v>
      </c>
      <c r="IW45">
        <v>29.999600000000001</v>
      </c>
      <c r="IX45">
        <v>41.099600000000002</v>
      </c>
      <c r="IY45">
        <v>41.092199999999998</v>
      </c>
      <c r="IZ45">
        <v>21.302499999999998</v>
      </c>
      <c r="JA45">
        <v>44.412999999999997</v>
      </c>
      <c r="JB45">
        <v>0</v>
      </c>
      <c r="JC45">
        <v>24.904900000000001</v>
      </c>
      <c r="JD45">
        <v>400</v>
      </c>
      <c r="JE45">
        <v>21.8552</v>
      </c>
      <c r="JF45">
        <v>97.5608</v>
      </c>
      <c r="JG45">
        <v>98.07</v>
      </c>
    </row>
    <row r="46" spans="1:267" x14ac:dyDescent="0.3">
      <c r="A46">
        <v>30</v>
      </c>
      <c r="B46">
        <v>1659554692.5999999</v>
      </c>
      <c r="C46">
        <v>6147.5</v>
      </c>
      <c r="D46" t="s">
        <v>563</v>
      </c>
      <c r="E46" t="s">
        <v>564</v>
      </c>
      <c r="F46" t="s">
        <v>403</v>
      </c>
      <c r="G46" t="s">
        <v>404</v>
      </c>
      <c r="H46" t="s">
        <v>558</v>
      </c>
      <c r="I46" t="s">
        <v>559</v>
      </c>
      <c r="J46" t="s">
        <v>406</v>
      </c>
      <c r="K46">
        <f t="shared" si="0"/>
        <v>9.5147558992947854</v>
      </c>
      <c r="L46">
        <v>1659554692.5999999</v>
      </c>
      <c r="M46">
        <f t="shared" si="1"/>
        <v>6.1730204195135398E-3</v>
      </c>
      <c r="N46">
        <f t="shared" si="2"/>
        <v>6.1730204195135396</v>
      </c>
      <c r="O46">
        <f t="shared" si="3"/>
        <v>39.380019627804771</v>
      </c>
      <c r="P46">
        <f t="shared" si="4"/>
        <v>250.946</v>
      </c>
      <c r="Q46">
        <f t="shared" si="5"/>
        <v>46.841167334031354</v>
      </c>
      <c r="R46">
        <f t="shared" si="6"/>
        <v>4.6324675076069353</v>
      </c>
      <c r="S46">
        <f t="shared" si="7"/>
        <v>24.817895396884005</v>
      </c>
      <c r="T46">
        <f t="shared" si="8"/>
        <v>0.33306372676170881</v>
      </c>
      <c r="U46">
        <f t="shared" si="9"/>
        <v>2.9055224581916343</v>
      </c>
      <c r="V46">
        <f t="shared" si="10"/>
        <v>0.31321370942909743</v>
      </c>
      <c r="W46">
        <f t="shared" si="11"/>
        <v>0.19744335415157993</v>
      </c>
      <c r="X46">
        <f t="shared" si="12"/>
        <v>321.50542120296581</v>
      </c>
      <c r="Y46">
        <f t="shared" si="13"/>
        <v>32.271999897016407</v>
      </c>
      <c r="Z46">
        <f t="shared" si="14"/>
        <v>31.9651</v>
      </c>
      <c r="AA46">
        <f t="shared" si="15"/>
        <v>4.7656588262365771</v>
      </c>
      <c r="AB46">
        <f t="shared" si="16"/>
        <v>60.632014825573378</v>
      </c>
      <c r="AC46">
        <f t="shared" si="17"/>
        <v>2.8919860948742002</v>
      </c>
      <c r="AD46">
        <f t="shared" si="18"/>
        <v>4.7697344434188551</v>
      </c>
      <c r="AE46">
        <f t="shared" si="19"/>
        <v>1.8736727313623769</v>
      </c>
      <c r="AF46">
        <f t="shared" si="20"/>
        <v>-272.23020050054708</v>
      </c>
      <c r="AG46">
        <f t="shared" si="21"/>
        <v>2.3653021541670665</v>
      </c>
      <c r="AH46">
        <f t="shared" si="22"/>
        <v>0.18456794603565316</v>
      </c>
      <c r="AI46">
        <f t="shared" si="23"/>
        <v>51.825090802621446</v>
      </c>
      <c r="AJ46">
        <v>0</v>
      </c>
      <c r="AK46">
        <v>0</v>
      </c>
      <c r="AL46">
        <f t="shared" si="24"/>
        <v>1</v>
      </c>
      <c r="AM46">
        <f t="shared" si="25"/>
        <v>0</v>
      </c>
      <c r="AN46">
        <f t="shared" si="26"/>
        <v>51307.976723491498</v>
      </c>
      <c r="AO46" t="s">
        <v>407</v>
      </c>
      <c r="AP46">
        <v>10366.9</v>
      </c>
      <c r="AQ46">
        <v>993.59653846153856</v>
      </c>
      <c r="AR46">
        <v>3431.87</v>
      </c>
      <c r="AS46">
        <f t="shared" si="27"/>
        <v>0.71047955241266758</v>
      </c>
      <c r="AT46">
        <v>-3.9894345373445681</v>
      </c>
      <c r="AU46" t="s">
        <v>565</v>
      </c>
      <c r="AV46">
        <v>10280.200000000001</v>
      </c>
      <c r="AW46">
        <v>750.9297307692309</v>
      </c>
      <c r="AX46">
        <v>996.197</v>
      </c>
      <c r="AY46">
        <f t="shared" si="28"/>
        <v>0.24620358145102739</v>
      </c>
      <c r="AZ46">
        <v>0.5</v>
      </c>
      <c r="BA46">
        <f t="shared" si="29"/>
        <v>1681.1717995870285</v>
      </c>
      <c r="BB46">
        <f t="shared" si="30"/>
        <v>39.380019627804771</v>
      </c>
      <c r="BC46">
        <f t="shared" si="31"/>
        <v>206.95525904639763</v>
      </c>
      <c r="BD46">
        <f t="shared" si="32"/>
        <v>2.5797157777570873E-2</v>
      </c>
      <c r="BE46">
        <f t="shared" si="33"/>
        <v>2.4449712255708458</v>
      </c>
      <c r="BF46">
        <f t="shared" si="34"/>
        <v>581.77555966129421</v>
      </c>
      <c r="BG46" t="s">
        <v>566</v>
      </c>
      <c r="BH46">
        <v>526.83000000000004</v>
      </c>
      <c r="BI46">
        <f t="shared" si="35"/>
        <v>526.83000000000004</v>
      </c>
      <c r="BJ46">
        <f t="shared" si="36"/>
        <v>0.47115881698097861</v>
      </c>
      <c r="BK46">
        <f t="shared" si="37"/>
        <v>0.5225490271594917</v>
      </c>
      <c r="BL46">
        <f t="shared" si="38"/>
        <v>0.83843010767493731</v>
      </c>
      <c r="BM46">
        <f t="shared" si="39"/>
        <v>94.316822457555247</v>
      </c>
      <c r="BN46">
        <f t="shared" si="40"/>
        <v>0.99893348240897439</v>
      </c>
      <c r="BO46">
        <f t="shared" si="41"/>
        <v>0.36660488018823179</v>
      </c>
      <c r="BP46">
        <f t="shared" si="42"/>
        <v>0.63339511981176821</v>
      </c>
      <c r="BQ46">
        <v>6565</v>
      </c>
      <c r="BR46">
        <v>300</v>
      </c>
      <c r="BS46">
        <v>300</v>
      </c>
      <c r="BT46">
        <v>300</v>
      </c>
      <c r="BU46">
        <v>10280.200000000001</v>
      </c>
      <c r="BV46">
        <v>927.35</v>
      </c>
      <c r="BW46">
        <v>-1.09467E-2</v>
      </c>
      <c r="BX46">
        <v>-3.63</v>
      </c>
      <c r="BY46" t="s">
        <v>410</v>
      </c>
      <c r="BZ46" t="s">
        <v>410</v>
      </c>
      <c r="CA46" t="s">
        <v>410</v>
      </c>
      <c r="CB46" t="s">
        <v>410</v>
      </c>
      <c r="CC46" t="s">
        <v>410</v>
      </c>
      <c r="CD46" t="s">
        <v>410</v>
      </c>
      <c r="CE46" t="s">
        <v>410</v>
      </c>
      <c r="CF46" t="s">
        <v>410</v>
      </c>
      <c r="CG46" t="s">
        <v>410</v>
      </c>
      <c r="CH46" t="s">
        <v>410</v>
      </c>
      <c r="CI46">
        <f t="shared" si="43"/>
        <v>1999.97</v>
      </c>
      <c r="CJ46">
        <f t="shared" si="44"/>
        <v>1681.1717995870285</v>
      </c>
      <c r="CK46">
        <f t="shared" si="45"/>
        <v>0.84059850877114584</v>
      </c>
      <c r="CL46">
        <f t="shared" si="46"/>
        <v>0.16075512192831182</v>
      </c>
      <c r="CM46">
        <v>6</v>
      </c>
      <c r="CN46">
        <v>0.5</v>
      </c>
      <c r="CO46" t="s">
        <v>411</v>
      </c>
      <c r="CP46">
        <v>2</v>
      </c>
      <c r="CQ46">
        <v>1659554692.5999999</v>
      </c>
      <c r="CR46">
        <v>250.946</v>
      </c>
      <c r="CS46">
        <v>300.05200000000002</v>
      </c>
      <c r="CT46">
        <v>29.2423</v>
      </c>
      <c r="CU46">
        <v>22.052600000000002</v>
      </c>
      <c r="CV46">
        <v>251.99299999999999</v>
      </c>
      <c r="CW46">
        <v>28.8246</v>
      </c>
      <c r="CX46">
        <v>500.09100000000001</v>
      </c>
      <c r="CY46">
        <v>98.797200000000004</v>
      </c>
      <c r="CZ46">
        <v>0.10015400000000001</v>
      </c>
      <c r="DA46">
        <v>31.9802</v>
      </c>
      <c r="DB46">
        <v>31.9651</v>
      </c>
      <c r="DC46">
        <v>999.9</v>
      </c>
      <c r="DD46">
        <v>0</v>
      </c>
      <c r="DE46">
        <v>0</v>
      </c>
      <c r="DF46">
        <v>9983.75</v>
      </c>
      <c r="DG46">
        <v>0</v>
      </c>
      <c r="DH46">
        <v>329.49099999999999</v>
      </c>
      <c r="DI46">
        <v>-49.106200000000001</v>
      </c>
      <c r="DJ46">
        <v>258.505</v>
      </c>
      <c r="DK46">
        <v>306.81799999999998</v>
      </c>
      <c r="DL46">
        <v>7.1897000000000002</v>
      </c>
      <c r="DM46">
        <v>300.05200000000002</v>
      </c>
      <c r="DN46">
        <v>22.052600000000002</v>
      </c>
      <c r="DO46">
        <v>2.8890600000000002</v>
      </c>
      <c r="DP46">
        <v>2.1787399999999999</v>
      </c>
      <c r="DQ46">
        <v>23.402000000000001</v>
      </c>
      <c r="DR46">
        <v>18.806799999999999</v>
      </c>
      <c r="DS46">
        <v>1999.97</v>
      </c>
      <c r="DT46">
        <v>0.98</v>
      </c>
      <c r="DU46">
        <v>1.9999599999999999E-2</v>
      </c>
      <c r="DV46">
        <v>0</v>
      </c>
      <c r="DW46">
        <v>750.17200000000003</v>
      </c>
      <c r="DX46">
        <v>5.0006899999999996</v>
      </c>
      <c r="DY46">
        <v>16026</v>
      </c>
      <c r="DZ46">
        <v>16626.400000000001</v>
      </c>
      <c r="EA46">
        <v>51.561999999999998</v>
      </c>
      <c r="EB46">
        <v>52.561999999999998</v>
      </c>
      <c r="EC46">
        <v>52.5</v>
      </c>
      <c r="ED46">
        <v>51.75</v>
      </c>
      <c r="EE46">
        <v>52.875</v>
      </c>
      <c r="EF46">
        <v>1955.07</v>
      </c>
      <c r="EG46">
        <v>39.9</v>
      </c>
      <c r="EH46">
        <v>0</v>
      </c>
      <c r="EI46">
        <v>124.4000000953674</v>
      </c>
      <c r="EJ46">
        <v>0</v>
      </c>
      <c r="EK46">
        <v>750.9297307692309</v>
      </c>
      <c r="EL46">
        <v>-2.1617435797051869</v>
      </c>
      <c r="EM46">
        <v>38.041025482277732</v>
      </c>
      <c r="EN46">
        <v>16022.05769230769</v>
      </c>
      <c r="EO46">
        <v>15</v>
      </c>
      <c r="EP46">
        <v>1659554653.5999999</v>
      </c>
      <c r="EQ46" t="s">
        <v>567</v>
      </c>
      <c r="ER46">
        <v>1659554650.0999999</v>
      </c>
      <c r="ES46">
        <v>1659554653.5999999</v>
      </c>
      <c r="ET46">
        <v>68</v>
      </c>
      <c r="EU46">
        <v>-0.05</v>
      </c>
      <c r="EV46">
        <v>2.1999999999999999E-2</v>
      </c>
      <c r="EW46">
        <v>-1.06</v>
      </c>
      <c r="EX46">
        <v>0.35399999999999998</v>
      </c>
      <c r="EY46">
        <v>300</v>
      </c>
      <c r="EZ46">
        <v>22</v>
      </c>
      <c r="FA46">
        <v>0.03</v>
      </c>
      <c r="FB46">
        <v>0.01</v>
      </c>
      <c r="FC46">
        <v>39.003225308769373</v>
      </c>
      <c r="FD46">
        <v>0.73680272316497497</v>
      </c>
      <c r="FE46">
        <v>0.17561590926460299</v>
      </c>
      <c r="FF46">
        <v>1</v>
      </c>
      <c r="FG46">
        <v>0.3130015205823975</v>
      </c>
      <c r="FH46">
        <v>0.1066743807761743</v>
      </c>
      <c r="FI46">
        <v>1.742436631904732E-2</v>
      </c>
      <c r="FJ46">
        <v>1</v>
      </c>
      <c r="FK46">
        <v>2</v>
      </c>
      <c r="FL46">
        <v>2</v>
      </c>
      <c r="FM46" t="s">
        <v>413</v>
      </c>
      <c r="FN46">
        <v>2.8839899999999998</v>
      </c>
      <c r="FO46">
        <v>2.85981</v>
      </c>
      <c r="FP46">
        <v>6.1735600000000002E-2</v>
      </c>
      <c r="FQ46">
        <v>7.3372699999999999E-2</v>
      </c>
      <c r="FR46">
        <v>0.128857</v>
      </c>
      <c r="FS46">
        <v>0.10988199999999999</v>
      </c>
      <c r="FT46">
        <v>27995.4</v>
      </c>
      <c r="FU46">
        <v>21275.7</v>
      </c>
      <c r="FV46">
        <v>28815.599999999999</v>
      </c>
      <c r="FW46">
        <v>21450</v>
      </c>
      <c r="FX46">
        <v>33561.5</v>
      </c>
      <c r="FY46">
        <v>26219.599999999999</v>
      </c>
      <c r="FZ46">
        <v>40043.4</v>
      </c>
      <c r="GA46">
        <v>30570</v>
      </c>
      <c r="GB46">
        <v>1.92855</v>
      </c>
      <c r="GC46">
        <v>1.73102</v>
      </c>
      <c r="GD46">
        <v>-1.4022E-2</v>
      </c>
      <c r="GE46">
        <v>0</v>
      </c>
      <c r="GF46">
        <v>32.192500000000003</v>
      </c>
      <c r="GG46">
        <v>999.9</v>
      </c>
      <c r="GH46">
        <v>46.9</v>
      </c>
      <c r="GI46">
        <v>41.7</v>
      </c>
      <c r="GJ46">
        <v>38.518799999999999</v>
      </c>
      <c r="GK46">
        <v>63.067300000000003</v>
      </c>
      <c r="GL46">
        <v>11.302099999999999</v>
      </c>
      <c r="GM46">
        <v>1</v>
      </c>
      <c r="GN46">
        <v>1.1406799999999999</v>
      </c>
      <c r="GO46">
        <v>5.7234100000000003</v>
      </c>
      <c r="GP46">
        <v>20.238600000000002</v>
      </c>
      <c r="GQ46">
        <v>5.2315199999999997</v>
      </c>
      <c r="GR46">
        <v>11.997999999999999</v>
      </c>
      <c r="GS46">
        <v>4.9746499999999996</v>
      </c>
      <c r="GT46">
        <v>3.2845499999999999</v>
      </c>
      <c r="GU46">
        <v>9999</v>
      </c>
      <c r="GV46">
        <v>9999</v>
      </c>
      <c r="GW46">
        <v>9999</v>
      </c>
      <c r="GX46">
        <v>64</v>
      </c>
      <c r="GY46">
        <v>1.8609599999999999</v>
      </c>
      <c r="GZ46">
        <v>1.8626499999999999</v>
      </c>
      <c r="HA46">
        <v>1.86798</v>
      </c>
      <c r="HB46">
        <v>1.85883</v>
      </c>
      <c r="HC46">
        <v>1.8571200000000001</v>
      </c>
      <c r="HD46">
        <v>1.8608199999999999</v>
      </c>
      <c r="HE46">
        <v>1.8646400000000001</v>
      </c>
      <c r="HF46">
        <v>1.8667100000000001</v>
      </c>
      <c r="HG46">
        <v>0</v>
      </c>
      <c r="HH46">
        <v>0</v>
      </c>
      <c r="HI46">
        <v>0</v>
      </c>
      <c r="HJ46">
        <v>4.5</v>
      </c>
      <c r="HK46" t="s">
        <v>414</v>
      </c>
      <c r="HL46" t="s">
        <v>415</v>
      </c>
      <c r="HM46" t="s">
        <v>416</v>
      </c>
      <c r="HN46" t="s">
        <v>417</v>
      </c>
      <c r="HO46" t="s">
        <v>417</v>
      </c>
      <c r="HP46" t="s">
        <v>416</v>
      </c>
      <c r="HQ46">
        <v>0</v>
      </c>
      <c r="HR46">
        <v>100</v>
      </c>
      <c r="HS46">
        <v>100</v>
      </c>
      <c r="HT46">
        <v>-1.0469999999999999</v>
      </c>
      <c r="HU46">
        <v>0.41770000000000002</v>
      </c>
      <c r="HV46">
        <v>-1.108876988582763</v>
      </c>
      <c r="HW46">
        <v>7.2017937835690661E-4</v>
      </c>
      <c r="HX46">
        <v>-2.1401732963678211E-6</v>
      </c>
      <c r="HY46">
        <v>9.6926120888077628E-10</v>
      </c>
      <c r="HZ46">
        <v>0.41765388013556493</v>
      </c>
      <c r="IA46">
        <v>0</v>
      </c>
      <c r="IB46">
        <v>0</v>
      </c>
      <c r="IC46">
        <v>0</v>
      </c>
      <c r="ID46">
        <v>10</v>
      </c>
      <c r="IE46">
        <v>1941</v>
      </c>
      <c r="IF46">
        <v>1</v>
      </c>
      <c r="IG46">
        <v>24</v>
      </c>
      <c r="IH46">
        <v>0.7</v>
      </c>
      <c r="II46">
        <v>0.7</v>
      </c>
      <c r="IJ46">
        <v>0.83984400000000003</v>
      </c>
      <c r="IK46">
        <v>2.52563</v>
      </c>
      <c r="IL46">
        <v>1.3940399999999999</v>
      </c>
      <c r="IM46">
        <v>2.2802699999999998</v>
      </c>
      <c r="IN46">
        <v>1.5918000000000001</v>
      </c>
      <c r="IO46">
        <v>2.4145500000000002</v>
      </c>
      <c r="IP46">
        <v>44.809600000000003</v>
      </c>
      <c r="IQ46">
        <v>14.604900000000001</v>
      </c>
      <c r="IR46">
        <v>18</v>
      </c>
      <c r="IS46">
        <v>528.10699999999997</v>
      </c>
      <c r="IT46">
        <v>428.23599999999999</v>
      </c>
      <c r="IU46">
        <v>25.008400000000002</v>
      </c>
      <c r="IV46">
        <v>40.917200000000001</v>
      </c>
      <c r="IW46">
        <v>29.997</v>
      </c>
      <c r="IX46">
        <v>40.996400000000001</v>
      </c>
      <c r="IY46">
        <v>40.993200000000002</v>
      </c>
      <c r="IZ46">
        <v>16.892900000000001</v>
      </c>
      <c r="JA46">
        <v>44.931100000000001</v>
      </c>
      <c r="JB46">
        <v>0</v>
      </c>
      <c r="JC46">
        <v>25.069099999999999</v>
      </c>
      <c r="JD46">
        <v>300</v>
      </c>
      <c r="JE46">
        <v>21.851099999999999</v>
      </c>
      <c r="JF46">
        <v>97.577699999999993</v>
      </c>
      <c r="JG46">
        <v>98.092500000000001</v>
      </c>
    </row>
    <row r="47" spans="1:267" x14ac:dyDescent="0.3">
      <c r="A47">
        <v>31</v>
      </c>
      <c r="B47">
        <v>1659554814.5999999</v>
      </c>
      <c r="C47">
        <v>6269.5</v>
      </c>
      <c r="D47" t="s">
        <v>568</v>
      </c>
      <c r="E47" t="s">
        <v>569</v>
      </c>
      <c r="F47" t="s">
        <v>403</v>
      </c>
      <c r="G47" t="s">
        <v>404</v>
      </c>
      <c r="H47" t="s">
        <v>558</v>
      </c>
      <c r="I47" t="s">
        <v>559</v>
      </c>
      <c r="J47" t="s">
        <v>406</v>
      </c>
      <c r="K47">
        <f t="shared" si="0"/>
        <v>10.430026891661175</v>
      </c>
      <c r="L47">
        <v>1659554814.5999999</v>
      </c>
      <c r="M47">
        <f t="shared" si="1"/>
        <v>6.714421702457036E-3</v>
      </c>
      <c r="N47">
        <f t="shared" si="2"/>
        <v>6.7144217024570363</v>
      </c>
      <c r="O47">
        <f t="shared" si="3"/>
        <v>28.479342119708623</v>
      </c>
      <c r="P47">
        <f t="shared" si="4"/>
        <v>164.51400000000001</v>
      </c>
      <c r="Q47">
        <f t="shared" si="5"/>
        <v>28.831962032213113</v>
      </c>
      <c r="R47">
        <f t="shared" si="6"/>
        <v>2.8512887357991219</v>
      </c>
      <c r="S47">
        <f t="shared" si="7"/>
        <v>16.269337291619998</v>
      </c>
      <c r="T47">
        <f t="shared" si="8"/>
        <v>0.3638667923468355</v>
      </c>
      <c r="U47">
        <f t="shared" si="9"/>
        <v>2.9045770063666478</v>
      </c>
      <c r="V47">
        <f t="shared" si="10"/>
        <v>0.34030751316842894</v>
      </c>
      <c r="W47">
        <f t="shared" si="11"/>
        <v>0.21468166101986136</v>
      </c>
      <c r="X47">
        <f t="shared" si="12"/>
        <v>321.53734120304557</v>
      </c>
      <c r="Y47">
        <f t="shared" si="13"/>
        <v>32.243633675985414</v>
      </c>
      <c r="Z47">
        <f t="shared" si="14"/>
        <v>31.973099999999999</v>
      </c>
      <c r="AA47">
        <f t="shared" si="15"/>
        <v>4.7678177158312138</v>
      </c>
      <c r="AB47">
        <f t="shared" si="16"/>
        <v>60.250178422039411</v>
      </c>
      <c r="AC47">
        <f t="shared" si="17"/>
        <v>2.892174993182</v>
      </c>
      <c r="AD47">
        <f t="shared" si="18"/>
        <v>4.8002762297614163</v>
      </c>
      <c r="AE47">
        <f t="shared" si="19"/>
        <v>1.8756427226492138</v>
      </c>
      <c r="AF47">
        <f t="shared" si="20"/>
        <v>-296.1059970783553</v>
      </c>
      <c r="AG47">
        <f t="shared" si="21"/>
        <v>18.775327512512675</v>
      </c>
      <c r="AH47">
        <f t="shared" si="22"/>
        <v>1.4664138126612278</v>
      </c>
      <c r="AI47">
        <f t="shared" si="23"/>
        <v>45.673085449864189</v>
      </c>
      <c r="AJ47">
        <v>0</v>
      </c>
      <c r="AK47">
        <v>0</v>
      </c>
      <c r="AL47">
        <f t="shared" si="24"/>
        <v>1</v>
      </c>
      <c r="AM47">
        <f t="shared" si="25"/>
        <v>0</v>
      </c>
      <c r="AN47">
        <f t="shared" si="26"/>
        <v>51262.283192210009</v>
      </c>
      <c r="AO47" t="s">
        <v>407</v>
      </c>
      <c r="AP47">
        <v>10366.9</v>
      </c>
      <c r="AQ47">
        <v>993.59653846153856</v>
      </c>
      <c r="AR47">
        <v>3431.87</v>
      </c>
      <c r="AS47">
        <f t="shared" si="27"/>
        <v>0.71047955241266758</v>
      </c>
      <c r="AT47">
        <v>-3.9894345373445681</v>
      </c>
      <c r="AU47" t="s">
        <v>570</v>
      </c>
      <c r="AV47">
        <v>10280.5</v>
      </c>
      <c r="AW47">
        <v>757.89361538461537</v>
      </c>
      <c r="AX47">
        <v>935.726</v>
      </c>
      <c r="AY47">
        <f t="shared" si="28"/>
        <v>0.19004749746761829</v>
      </c>
      <c r="AZ47">
        <v>0.5</v>
      </c>
      <c r="BA47">
        <f t="shared" si="29"/>
        <v>1681.33979958707</v>
      </c>
      <c r="BB47">
        <f t="shared" si="30"/>
        <v>28.479342119708623</v>
      </c>
      <c r="BC47">
        <f t="shared" si="31"/>
        <v>159.76721065211476</v>
      </c>
      <c r="BD47">
        <f t="shared" si="32"/>
        <v>1.9311252053289516E-2</v>
      </c>
      <c r="BE47">
        <f t="shared" si="33"/>
        <v>2.6676014132342156</v>
      </c>
      <c r="BF47">
        <f t="shared" si="34"/>
        <v>560.61752301919671</v>
      </c>
      <c r="BG47" t="s">
        <v>571</v>
      </c>
      <c r="BH47">
        <v>526.19000000000005</v>
      </c>
      <c r="BI47">
        <f t="shared" si="35"/>
        <v>526.19000000000005</v>
      </c>
      <c r="BJ47">
        <f t="shared" si="36"/>
        <v>0.43766658188401297</v>
      </c>
      <c r="BK47">
        <f t="shared" si="37"/>
        <v>0.43422894352482971</v>
      </c>
      <c r="BL47">
        <f t="shared" si="38"/>
        <v>0.85905674403237797</v>
      </c>
      <c r="BM47">
        <f t="shared" si="39"/>
        <v>-3.0729346804604925</v>
      </c>
      <c r="BN47">
        <f t="shared" si="40"/>
        <v>1.0237342280816295</v>
      </c>
      <c r="BO47">
        <f t="shared" si="41"/>
        <v>0.30147625359975855</v>
      </c>
      <c r="BP47">
        <f t="shared" si="42"/>
        <v>0.6985237464002414</v>
      </c>
      <c r="BQ47">
        <v>6567</v>
      </c>
      <c r="BR47">
        <v>300</v>
      </c>
      <c r="BS47">
        <v>300</v>
      </c>
      <c r="BT47">
        <v>300</v>
      </c>
      <c r="BU47">
        <v>10280.5</v>
      </c>
      <c r="BV47">
        <v>885.23</v>
      </c>
      <c r="BW47">
        <v>-1.09467E-2</v>
      </c>
      <c r="BX47">
        <v>-2.19</v>
      </c>
      <c r="BY47" t="s">
        <v>410</v>
      </c>
      <c r="BZ47" t="s">
        <v>410</v>
      </c>
      <c r="CA47" t="s">
        <v>410</v>
      </c>
      <c r="CB47" t="s">
        <v>410</v>
      </c>
      <c r="CC47" t="s">
        <v>410</v>
      </c>
      <c r="CD47" t="s">
        <v>410</v>
      </c>
      <c r="CE47" t="s">
        <v>410</v>
      </c>
      <c r="CF47" t="s">
        <v>410</v>
      </c>
      <c r="CG47" t="s">
        <v>410</v>
      </c>
      <c r="CH47" t="s">
        <v>410</v>
      </c>
      <c r="CI47">
        <f t="shared" si="43"/>
        <v>2000.17</v>
      </c>
      <c r="CJ47">
        <f t="shared" si="44"/>
        <v>1681.33979958707</v>
      </c>
      <c r="CK47">
        <f t="shared" si="45"/>
        <v>0.84059844892537638</v>
      </c>
      <c r="CL47">
        <f t="shared" si="46"/>
        <v>0.16075500642597657</v>
      </c>
      <c r="CM47">
        <v>6</v>
      </c>
      <c r="CN47">
        <v>0.5</v>
      </c>
      <c r="CO47" t="s">
        <v>411</v>
      </c>
      <c r="CP47">
        <v>2</v>
      </c>
      <c r="CQ47">
        <v>1659554814.5999999</v>
      </c>
      <c r="CR47">
        <v>164.51400000000001</v>
      </c>
      <c r="CS47">
        <v>200.00899999999999</v>
      </c>
      <c r="CT47">
        <v>29.2454</v>
      </c>
      <c r="CU47">
        <v>21.425000000000001</v>
      </c>
      <c r="CV47">
        <v>165.63300000000001</v>
      </c>
      <c r="CW47">
        <v>28.8123</v>
      </c>
      <c r="CX47">
        <v>500.08100000000002</v>
      </c>
      <c r="CY47">
        <v>98.793199999999999</v>
      </c>
      <c r="CZ47">
        <v>0.10013</v>
      </c>
      <c r="DA47">
        <v>32.093000000000004</v>
      </c>
      <c r="DB47">
        <v>31.973099999999999</v>
      </c>
      <c r="DC47">
        <v>999.9</v>
      </c>
      <c r="DD47">
        <v>0</v>
      </c>
      <c r="DE47">
        <v>0</v>
      </c>
      <c r="DF47">
        <v>9978.75</v>
      </c>
      <c r="DG47">
        <v>0</v>
      </c>
      <c r="DH47">
        <v>373.02199999999999</v>
      </c>
      <c r="DI47">
        <v>-35.495800000000003</v>
      </c>
      <c r="DJ47">
        <v>169.47</v>
      </c>
      <c r="DK47">
        <v>204.38800000000001</v>
      </c>
      <c r="DL47">
        <v>7.8204399999999996</v>
      </c>
      <c r="DM47">
        <v>200.00899999999999</v>
      </c>
      <c r="DN47">
        <v>21.425000000000001</v>
      </c>
      <c r="DO47">
        <v>2.8892500000000001</v>
      </c>
      <c r="DP47">
        <v>2.1166399999999999</v>
      </c>
      <c r="DQ47">
        <v>23.403099999999998</v>
      </c>
      <c r="DR47">
        <v>18.344999999999999</v>
      </c>
      <c r="DS47">
        <v>2000.17</v>
      </c>
      <c r="DT47">
        <v>0.98</v>
      </c>
      <c r="DU47">
        <v>1.9999599999999999E-2</v>
      </c>
      <c r="DV47">
        <v>0</v>
      </c>
      <c r="DW47">
        <v>757.41</v>
      </c>
      <c r="DX47">
        <v>5.0006899999999996</v>
      </c>
      <c r="DY47">
        <v>16290</v>
      </c>
      <c r="DZ47">
        <v>16628</v>
      </c>
      <c r="EA47">
        <v>51.436999999999998</v>
      </c>
      <c r="EB47">
        <v>52.436999999999998</v>
      </c>
      <c r="EC47">
        <v>52.436999999999998</v>
      </c>
      <c r="ED47">
        <v>51.686999999999998</v>
      </c>
      <c r="EE47">
        <v>52.811999999999998</v>
      </c>
      <c r="EF47">
        <v>1955.27</v>
      </c>
      <c r="EG47">
        <v>39.9</v>
      </c>
      <c r="EH47">
        <v>0</v>
      </c>
      <c r="EI47">
        <v>121.6000001430511</v>
      </c>
      <c r="EJ47">
        <v>0</v>
      </c>
      <c r="EK47">
        <v>757.89361538461537</v>
      </c>
      <c r="EL47">
        <v>-3.492923080371952</v>
      </c>
      <c r="EM47">
        <v>712.10940152412081</v>
      </c>
      <c r="EN47">
        <v>16243.92307692308</v>
      </c>
      <c r="EO47">
        <v>15</v>
      </c>
      <c r="EP47">
        <v>1659554775.0999999</v>
      </c>
      <c r="EQ47" t="s">
        <v>572</v>
      </c>
      <c r="ER47">
        <v>1659554767.0999999</v>
      </c>
      <c r="ES47">
        <v>1659554775.0999999</v>
      </c>
      <c r="ET47">
        <v>69</v>
      </c>
      <c r="EU47">
        <v>-7.5999999999999998E-2</v>
      </c>
      <c r="EV47">
        <v>1.4999999999999999E-2</v>
      </c>
      <c r="EW47">
        <v>-1.1180000000000001</v>
      </c>
      <c r="EX47">
        <v>0.34399999999999997</v>
      </c>
      <c r="EY47">
        <v>200</v>
      </c>
      <c r="EZ47">
        <v>21</v>
      </c>
      <c r="FA47">
        <v>0.04</v>
      </c>
      <c r="FB47">
        <v>0.02</v>
      </c>
      <c r="FC47">
        <v>28.127963706252181</v>
      </c>
      <c r="FD47">
        <v>0.83520202100081409</v>
      </c>
      <c r="FE47">
        <v>0.14144820479153469</v>
      </c>
      <c r="FF47">
        <v>1</v>
      </c>
      <c r="FG47">
        <v>0.35784397213717473</v>
      </c>
      <c r="FH47">
        <v>6.5170370780073164E-2</v>
      </c>
      <c r="FI47">
        <v>1.6127752403685129E-2</v>
      </c>
      <c r="FJ47">
        <v>1</v>
      </c>
      <c r="FK47">
        <v>2</v>
      </c>
      <c r="FL47">
        <v>2</v>
      </c>
      <c r="FM47" t="s">
        <v>413</v>
      </c>
      <c r="FN47">
        <v>2.8841299999999999</v>
      </c>
      <c r="FO47">
        <v>2.8597399999999999</v>
      </c>
      <c r="FP47">
        <v>4.2389099999999999E-2</v>
      </c>
      <c r="FQ47">
        <v>5.1685399999999999E-2</v>
      </c>
      <c r="FR47">
        <v>0.12884999999999999</v>
      </c>
      <c r="FS47">
        <v>0.10772900000000001</v>
      </c>
      <c r="FT47">
        <v>28579.3</v>
      </c>
      <c r="FU47">
        <v>21779</v>
      </c>
      <c r="FV47">
        <v>28822.1</v>
      </c>
      <c r="FW47">
        <v>21455</v>
      </c>
      <c r="FX47">
        <v>33567</v>
      </c>
      <c r="FY47">
        <v>26288.3</v>
      </c>
      <c r="FZ47">
        <v>40051.800000000003</v>
      </c>
      <c r="GA47">
        <v>30577</v>
      </c>
      <c r="GB47">
        <v>1.9301999999999999</v>
      </c>
      <c r="GC47">
        <v>1.7309699999999999</v>
      </c>
      <c r="GD47">
        <v>-5.4389199999999999E-3</v>
      </c>
      <c r="GE47">
        <v>0</v>
      </c>
      <c r="GF47">
        <v>32.061300000000003</v>
      </c>
      <c r="GG47">
        <v>999.9</v>
      </c>
      <c r="GH47">
        <v>47.1</v>
      </c>
      <c r="GI47">
        <v>41.7</v>
      </c>
      <c r="GJ47">
        <v>38.681899999999999</v>
      </c>
      <c r="GK47">
        <v>63.317300000000003</v>
      </c>
      <c r="GL47">
        <v>11.458299999999999</v>
      </c>
      <c r="GM47">
        <v>1</v>
      </c>
      <c r="GN47">
        <v>1.1289400000000001</v>
      </c>
      <c r="GO47">
        <v>5.81595</v>
      </c>
      <c r="GP47">
        <v>20.234100000000002</v>
      </c>
      <c r="GQ47">
        <v>5.2333100000000004</v>
      </c>
      <c r="GR47">
        <v>11.997999999999999</v>
      </c>
      <c r="GS47">
        <v>4.97525</v>
      </c>
      <c r="GT47">
        <v>3.2845499999999999</v>
      </c>
      <c r="GU47">
        <v>9999</v>
      </c>
      <c r="GV47">
        <v>9999</v>
      </c>
      <c r="GW47">
        <v>9999</v>
      </c>
      <c r="GX47">
        <v>64</v>
      </c>
      <c r="GY47">
        <v>1.8609599999999999</v>
      </c>
      <c r="GZ47">
        <v>1.8626400000000001</v>
      </c>
      <c r="HA47">
        <v>1.86798</v>
      </c>
      <c r="HB47">
        <v>1.8588199999999999</v>
      </c>
      <c r="HC47">
        <v>1.8570800000000001</v>
      </c>
      <c r="HD47">
        <v>1.8608100000000001</v>
      </c>
      <c r="HE47">
        <v>1.8646499999999999</v>
      </c>
      <c r="HF47">
        <v>1.8666499999999999</v>
      </c>
      <c r="HG47">
        <v>0</v>
      </c>
      <c r="HH47">
        <v>0</v>
      </c>
      <c r="HI47">
        <v>0</v>
      </c>
      <c r="HJ47">
        <v>4.5</v>
      </c>
      <c r="HK47" t="s">
        <v>414</v>
      </c>
      <c r="HL47" t="s">
        <v>415</v>
      </c>
      <c r="HM47" t="s">
        <v>416</v>
      </c>
      <c r="HN47" t="s">
        <v>417</v>
      </c>
      <c r="HO47" t="s">
        <v>417</v>
      </c>
      <c r="HP47" t="s">
        <v>416</v>
      </c>
      <c r="HQ47">
        <v>0</v>
      </c>
      <c r="HR47">
        <v>100</v>
      </c>
      <c r="HS47">
        <v>100</v>
      </c>
      <c r="HT47">
        <v>-1.119</v>
      </c>
      <c r="HU47">
        <v>0.43309999999999998</v>
      </c>
      <c r="HV47">
        <v>-1.1843116451621709</v>
      </c>
      <c r="HW47">
        <v>7.2017937835690661E-4</v>
      </c>
      <c r="HX47">
        <v>-2.1401732963678211E-6</v>
      </c>
      <c r="HY47">
        <v>9.6926120888077628E-10</v>
      </c>
      <c r="HZ47">
        <v>0.43314202684252939</v>
      </c>
      <c r="IA47">
        <v>0</v>
      </c>
      <c r="IB47">
        <v>0</v>
      </c>
      <c r="IC47">
        <v>0</v>
      </c>
      <c r="ID47">
        <v>10</v>
      </c>
      <c r="IE47">
        <v>1941</v>
      </c>
      <c r="IF47">
        <v>1</v>
      </c>
      <c r="IG47">
        <v>24</v>
      </c>
      <c r="IH47">
        <v>0.8</v>
      </c>
      <c r="II47">
        <v>0.7</v>
      </c>
      <c r="IJ47">
        <v>0.61035200000000001</v>
      </c>
      <c r="IK47">
        <v>2.5354000000000001</v>
      </c>
      <c r="IL47">
        <v>1.3940399999999999</v>
      </c>
      <c r="IM47">
        <v>2.2802699999999998</v>
      </c>
      <c r="IN47">
        <v>1.5918000000000001</v>
      </c>
      <c r="IO47">
        <v>2.4279799999999998</v>
      </c>
      <c r="IP47">
        <v>44.809600000000003</v>
      </c>
      <c r="IQ47">
        <v>14.517300000000001</v>
      </c>
      <c r="IR47">
        <v>18</v>
      </c>
      <c r="IS47">
        <v>528.327</v>
      </c>
      <c r="IT47">
        <v>427.41300000000001</v>
      </c>
      <c r="IU47">
        <v>25.369399999999999</v>
      </c>
      <c r="IV47">
        <v>40.762999999999998</v>
      </c>
      <c r="IW47">
        <v>29.997900000000001</v>
      </c>
      <c r="IX47">
        <v>40.869799999999998</v>
      </c>
      <c r="IY47">
        <v>40.867899999999999</v>
      </c>
      <c r="IZ47">
        <v>12.285500000000001</v>
      </c>
      <c r="JA47">
        <v>46.487099999999998</v>
      </c>
      <c r="JB47">
        <v>0</v>
      </c>
      <c r="JC47">
        <v>25.398</v>
      </c>
      <c r="JD47">
        <v>200</v>
      </c>
      <c r="JE47">
        <v>21.324400000000001</v>
      </c>
      <c r="JF47">
        <v>97.598799999999997</v>
      </c>
      <c r="JG47">
        <v>98.114999999999995</v>
      </c>
    </row>
    <row r="48" spans="1:267" x14ac:dyDescent="0.3">
      <c r="A48">
        <v>32</v>
      </c>
      <c r="B48">
        <v>1659554970.5999999</v>
      </c>
      <c r="C48">
        <v>6425.5</v>
      </c>
      <c r="D48" t="s">
        <v>573</v>
      </c>
      <c r="E48" t="s">
        <v>574</v>
      </c>
      <c r="F48" t="s">
        <v>403</v>
      </c>
      <c r="G48" t="s">
        <v>404</v>
      </c>
      <c r="H48" t="s">
        <v>558</v>
      </c>
      <c r="I48" t="s">
        <v>559</v>
      </c>
      <c r="J48" t="s">
        <v>406</v>
      </c>
      <c r="K48">
        <f t="shared" si="0"/>
        <v>12.015890788012729</v>
      </c>
      <c r="L48">
        <v>1659554970.5999999</v>
      </c>
      <c r="M48">
        <f t="shared" si="1"/>
        <v>8.017325776791066E-3</v>
      </c>
      <c r="N48">
        <f t="shared" si="2"/>
        <v>8.0173257767910666</v>
      </c>
      <c r="O48">
        <f t="shared" si="3"/>
        <v>19.155565026150157</v>
      </c>
      <c r="P48">
        <f t="shared" si="4"/>
        <v>95.875</v>
      </c>
      <c r="Q48">
        <f t="shared" si="5"/>
        <v>20.03670329136272</v>
      </c>
      <c r="R48">
        <f t="shared" si="6"/>
        <v>1.9813336727842039</v>
      </c>
      <c r="S48">
        <f t="shared" si="7"/>
        <v>9.4806197963750005</v>
      </c>
      <c r="T48">
        <f t="shared" si="8"/>
        <v>0.44384537501371196</v>
      </c>
      <c r="U48">
        <f t="shared" si="9"/>
        <v>2.9061847627118746</v>
      </c>
      <c r="V48">
        <f t="shared" si="10"/>
        <v>0.4093353036547116</v>
      </c>
      <c r="W48">
        <f t="shared" si="11"/>
        <v>0.2587111897415596</v>
      </c>
      <c r="X48">
        <f t="shared" si="12"/>
        <v>321.51876820279796</v>
      </c>
      <c r="Y48">
        <f t="shared" si="13"/>
        <v>32.062909854097036</v>
      </c>
      <c r="Z48">
        <f t="shared" si="14"/>
        <v>31.998100000000001</v>
      </c>
      <c r="AA48">
        <f t="shared" si="15"/>
        <v>4.7745697343894218</v>
      </c>
      <c r="AB48">
        <f t="shared" si="16"/>
        <v>60.14040973096013</v>
      </c>
      <c r="AC48">
        <f t="shared" si="17"/>
        <v>2.9130693782882999</v>
      </c>
      <c r="AD48">
        <f t="shared" si="18"/>
        <v>4.8437803987701455</v>
      </c>
      <c r="AE48">
        <f t="shared" si="19"/>
        <v>1.8615003561011219</v>
      </c>
      <c r="AF48">
        <f t="shared" si="20"/>
        <v>-353.564066756486</v>
      </c>
      <c r="AG48">
        <f t="shared" si="21"/>
        <v>39.87461028000363</v>
      </c>
      <c r="AH48">
        <f t="shared" si="22"/>
        <v>3.1154399535523369</v>
      </c>
      <c r="AI48">
        <f t="shared" si="23"/>
        <v>10.944751679867899</v>
      </c>
      <c r="AJ48">
        <v>0</v>
      </c>
      <c r="AK48">
        <v>0</v>
      </c>
      <c r="AL48">
        <f t="shared" si="24"/>
        <v>1</v>
      </c>
      <c r="AM48">
        <f t="shared" si="25"/>
        <v>0</v>
      </c>
      <c r="AN48">
        <f t="shared" si="26"/>
        <v>51280.593139854609</v>
      </c>
      <c r="AO48" t="s">
        <v>407</v>
      </c>
      <c r="AP48">
        <v>10366.9</v>
      </c>
      <c r="AQ48">
        <v>993.59653846153856</v>
      </c>
      <c r="AR48">
        <v>3431.87</v>
      </c>
      <c r="AS48">
        <f t="shared" si="27"/>
        <v>0.71047955241266758</v>
      </c>
      <c r="AT48">
        <v>-3.9894345373445681</v>
      </c>
      <c r="AU48" t="s">
        <v>575</v>
      </c>
      <c r="AV48">
        <v>10281.4</v>
      </c>
      <c r="AW48">
        <v>768.58807692307687</v>
      </c>
      <c r="AX48">
        <v>891.62199999999996</v>
      </c>
      <c r="AY48">
        <f t="shared" si="28"/>
        <v>0.13798888214615956</v>
      </c>
      <c r="AZ48">
        <v>0.5</v>
      </c>
      <c r="BA48">
        <f t="shared" si="29"/>
        <v>1681.2392995869418</v>
      </c>
      <c r="BB48">
        <f t="shared" si="30"/>
        <v>19.155565026150157</v>
      </c>
      <c r="BC48">
        <f t="shared" si="31"/>
        <v>115.99616578509718</v>
      </c>
      <c r="BD48">
        <f t="shared" si="32"/>
        <v>1.3766630109813128E-2</v>
      </c>
      <c r="BE48">
        <f t="shared" si="33"/>
        <v>2.8490189788946441</v>
      </c>
      <c r="BF48">
        <f t="shared" si="34"/>
        <v>544.48143510285945</v>
      </c>
      <c r="BG48" t="s">
        <v>576</v>
      </c>
      <c r="BH48">
        <v>538.79999999999995</v>
      </c>
      <c r="BI48">
        <f t="shared" si="35"/>
        <v>538.79999999999995</v>
      </c>
      <c r="BJ48">
        <f t="shared" si="36"/>
        <v>0.39570804668346005</v>
      </c>
      <c r="BK48">
        <f t="shared" si="37"/>
        <v>0.34871386443283892</v>
      </c>
      <c r="BL48">
        <f t="shared" si="38"/>
        <v>0.87804581292537009</v>
      </c>
      <c r="BM48">
        <f t="shared" si="39"/>
        <v>-1.2065161062075058</v>
      </c>
      <c r="BN48">
        <f t="shared" si="40"/>
        <v>1.0418224370933342</v>
      </c>
      <c r="BO48">
        <f t="shared" si="41"/>
        <v>0.24445738334712422</v>
      </c>
      <c r="BP48">
        <f t="shared" si="42"/>
        <v>0.75554261665287581</v>
      </c>
      <c r="BQ48">
        <v>6569</v>
      </c>
      <c r="BR48">
        <v>300</v>
      </c>
      <c r="BS48">
        <v>300</v>
      </c>
      <c r="BT48">
        <v>300</v>
      </c>
      <c r="BU48">
        <v>10281.4</v>
      </c>
      <c r="BV48">
        <v>857.68</v>
      </c>
      <c r="BW48">
        <v>-1.09473E-2</v>
      </c>
      <c r="BX48">
        <v>-1.23</v>
      </c>
      <c r="BY48" t="s">
        <v>410</v>
      </c>
      <c r="BZ48" t="s">
        <v>410</v>
      </c>
      <c r="CA48" t="s">
        <v>410</v>
      </c>
      <c r="CB48" t="s">
        <v>410</v>
      </c>
      <c r="CC48" t="s">
        <v>410</v>
      </c>
      <c r="CD48" t="s">
        <v>410</v>
      </c>
      <c r="CE48" t="s">
        <v>410</v>
      </c>
      <c r="CF48" t="s">
        <v>410</v>
      </c>
      <c r="CG48" t="s">
        <v>410</v>
      </c>
      <c r="CH48" t="s">
        <v>410</v>
      </c>
      <c r="CI48">
        <f t="shared" si="43"/>
        <v>2000.05</v>
      </c>
      <c r="CJ48">
        <f t="shared" si="44"/>
        <v>1681.2392995869418</v>
      </c>
      <c r="CK48">
        <f t="shared" si="45"/>
        <v>0.84059863482760022</v>
      </c>
      <c r="CL48">
        <f t="shared" si="46"/>
        <v>0.16075536521726855</v>
      </c>
      <c r="CM48">
        <v>6</v>
      </c>
      <c r="CN48">
        <v>0.5</v>
      </c>
      <c r="CO48" t="s">
        <v>411</v>
      </c>
      <c r="CP48">
        <v>2</v>
      </c>
      <c r="CQ48">
        <v>1659554970.5999999</v>
      </c>
      <c r="CR48">
        <v>95.875</v>
      </c>
      <c r="CS48">
        <v>119.77800000000001</v>
      </c>
      <c r="CT48">
        <v>29.459099999999999</v>
      </c>
      <c r="CU48">
        <v>20.124099999999999</v>
      </c>
      <c r="CV48">
        <v>96.868099999999998</v>
      </c>
      <c r="CW48">
        <v>29.016500000000001</v>
      </c>
      <c r="CX48">
        <v>500.12700000000001</v>
      </c>
      <c r="CY48">
        <v>98.785200000000003</v>
      </c>
      <c r="CZ48">
        <v>0.100013</v>
      </c>
      <c r="DA48">
        <v>32.252600000000001</v>
      </c>
      <c r="DB48">
        <v>31.998100000000001</v>
      </c>
      <c r="DC48">
        <v>999.9</v>
      </c>
      <c r="DD48">
        <v>0</v>
      </c>
      <c r="DE48">
        <v>0</v>
      </c>
      <c r="DF48">
        <v>9988.75</v>
      </c>
      <c r="DG48">
        <v>0</v>
      </c>
      <c r="DH48">
        <v>401.33800000000002</v>
      </c>
      <c r="DI48">
        <v>-23.9025</v>
      </c>
      <c r="DJ48">
        <v>98.7851</v>
      </c>
      <c r="DK48">
        <v>122.23699999999999</v>
      </c>
      <c r="DL48">
        <v>9.3349499999999992</v>
      </c>
      <c r="DM48">
        <v>119.77800000000001</v>
      </c>
      <c r="DN48">
        <v>20.124099999999999</v>
      </c>
      <c r="DO48">
        <v>2.91012</v>
      </c>
      <c r="DP48">
        <v>1.98797</v>
      </c>
      <c r="DQ48">
        <v>23.522400000000001</v>
      </c>
      <c r="DR48">
        <v>17.348800000000001</v>
      </c>
      <c r="DS48">
        <v>2000.05</v>
      </c>
      <c r="DT48">
        <v>0.97999700000000001</v>
      </c>
      <c r="DU48">
        <v>2.0002800000000001E-2</v>
      </c>
      <c r="DV48">
        <v>0</v>
      </c>
      <c r="DW48">
        <v>768.61800000000005</v>
      </c>
      <c r="DX48">
        <v>5.0006899999999996</v>
      </c>
      <c r="DY48">
        <v>16485.3</v>
      </c>
      <c r="DZ48">
        <v>16627</v>
      </c>
      <c r="EA48">
        <v>51.311999999999998</v>
      </c>
      <c r="EB48">
        <v>52.436999999999998</v>
      </c>
      <c r="EC48">
        <v>52.311999999999998</v>
      </c>
      <c r="ED48">
        <v>51.5</v>
      </c>
      <c r="EE48">
        <v>52.686999999999998</v>
      </c>
      <c r="EF48">
        <v>1955.14</v>
      </c>
      <c r="EG48">
        <v>39.909999999999997</v>
      </c>
      <c r="EH48">
        <v>0</v>
      </c>
      <c r="EI48">
        <v>155.60000014305109</v>
      </c>
      <c r="EJ48">
        <v>0</v>
      </c>
      <c r="EK48">
        <v>768.58807692307687</v>
      </c>
      <c r="EL48">
        <v>-1.5025641015237481</v>
      </c>
      <c r="EM48">
        <v>24.420512729088479</v>
      </c>
      <c r="EN48">
        <v>16470.634615384621</v>
      </c>
      <c r="EO48">
        <v>15</v>
      </c>
      <c r="EP48">
        <v>1659554907.0999999</v>
      </c>
      <c r="EQ48" t="s">
        <v>577</v>
      </c>
      <c r="ER48">
        <v>1659554889.5999999</v>
      </c>
      <c r="ES48">
        <v>1659554907.0999999</v>
      </c>
      <c r="ET48">
        <v>70</v>
      </c>
      <c r="EU48">
        <v>0.14099999999999999</v>
      </c>
      <c r="EV48">
        <v>8.9999999999999993E-3</v>
      </c>
      <c r="EW48">
        <v>-0.98599999999999999</v>
      </c>
      <c r="EX48">
        <v>0.34399999999999997</v>
      </c>
      <c r="EY48">
        <v>121</v>
      </c>
      <c r="EZ48">
        <v>21</v>
      </c>
      <c r="FA48">
        <v>0.05</v>
      </c>
      <c r="FB48">
        <v>0.01</v>
      </c>
      <c r="FC48">
        <v>19.005812363270881</v>
      </c>
      <c r="FD48">
        <v>0.95730017156911307</v>
      </c>
      <c r="FE48">
        <v>0.17565634273217609</v>
      </c>
      <c r="FF48">
        <v>1</v>
      </c>
      <c r="FG48">
        <v>0.43814343214726181</v>
      </c>
      <c r="FH48">
        <v>2.4375760704898108E-2</v>
      </c>
      <c r="FI48">
        <v>3.6077579056941491E-3</v>
      </c>
      <c r="FJ48">
        <v>1</v>
      </c>
      <c r="FK48">
        <v>2</v>
      </c>
      <c r="FL48">
        <v>2</v>
      </c>
      <c r="FM48" t="s">
        <v>413</v>
      </c>
      <c r="FN48">
        <v>2.8844400000000001</v>
      </c>
      <c r="FO48">
        <v>2.8597100000000002</v>
      </c>
      <c r="FP48">
        <v>2.5421800000000001E-2</v>
      </c>
      <c r="FQ48">
        <v>3.2072900000000001E-2</v>
      </c>
      <c r="FR48">
        <v>0.12951199999999999</v>
      </c>
      <c r="FS48">
        <v>0.103155</v>
      </c>
      <c r="FT48">
        <v>29092.2</v>
      </c>
      <c r="FU48">
        <v>22239.1</v>
      </c>
      <c r="FV48">
        <v>28828.6</v>
      </c>
      <c r="FW48">
        <v>21464.400000000001</v>
      </c>
      <c r="FX48">
        <v>33547.599999999999</v>
      </c>
      <c r="FY48">
        <v>26432.7</v>
      </c>
      <c r="FZ48">
        <v>40060.699999999997</v>
      </c>
      <c r="GA48">
        <v>30588.9</v>
      </c>
      <c r="GB48">
        <v>1.93285</v>
      </c>
      <c r="GC48">
        <v>1.7305699999999999</v>
      </c>
      <c r="GD48">
        <v>-1.40704E-2</v>
      </c>
      <c r="GE48">
        <v>0</v>
      </c>
      <c r="GF48">
        <v>32.226300000000002</v>
      </c>
      <c r="GG48">
        <v>999.9</v>
      </c>
      <c r="GH48">
        <v>47.3</v>
      </c>
      <c r="GI48">
        <v>41.7</v>
      </c>
      <c r="GJ48">
        <v>38.852400000000003</v>
      </c>
      <c r="GK48">
        <v>63.257300000000001</v>
      </c>
      <c r="GL48">
        <v>11.4704</v>
      </c>
      <c r="GM48">
        <v>1</v>
      </c>
      <c r="GN48">
        <v>1.11019</v>
      </c>
      <c r="GO48">
        <v>5.5811299999999999</v>
      </c>
      <c r="GP48">
        <v>20.2423</v>
      </c>
      <c r="GQ48">
        <v>5.2319699999999996</v>
      </c>
      <c r="GR48">
        <v>11.9963</v>
      </c>
      <c r="GS48">
        <v>4.9743000000000004</v>
      </c>
      <c r="GT48">
        <v>3.2841999999999998</v>
      </c>
      <c r="GU48">
        <v>9999</v>
      </c>
      <c r="GV48">
        <v>9999</v>
      </c>
      <c r="GW48">
        <v>9999</v>
      </c>
      <c r="GX48">
        <v>64.099999999999994</v>
      </c>
      <c r="GY48">
        <v>1.8609599999999999</v>
      </c>
      <c r="GZ48">
        <v>1.8626499999999999</v>
      </c>
      <c r="HA48">
        <v>1.8679699999999999</v>
      </c>
      <c r="HB48">
        <v>1.85883</v>
      </c>
      <c r="HC48">
        <v>1.85711</v>
      </c>
      <c r="HD48">
        <v>1.8608199999999999</v>
      </c>
      <c r="HE48">
        <v>1.8646199999999999</v>
      </c>
      <c r="HF48">
        <v>1.8666499999999999</v>
      </c>
      <c r="HG48">
        <v>0</v>
      </c>
      <c r="HH48">
        <v>0</v>
      </c>
      <c r="HI48">
        <v>0</v>
      </c>
      <c r="HJ48">
        <v>4.5</v>
      </c>
      <c r="HK48" t="s">
        <v>414</v>
      </c>
      <c r="HL48" t="s">
        <v>415</v>
      </c>
      <c r="HM48" t="s">
        <v>416</v>
      </c>
      <c r="HN48" t="s">
        <v>417</v>
      </c>
      <c r="HO48" t="s">
        <v>417</v>
      </c>
      <c r="HP48" t="s">
        <v>416</v>
      </c>
      <c r="HQ48">
        <v>0</v>
      </c>
      <c r="HR48">
        <v>100</v>
      </c>
      <c r="HS48">
        <v>100</v>
      </c>
      <c r="HT48">
        <v>-0.99299999999999999</v>
      </c>
      <c r="HU48">
        <v>0.44259999999999999</v>
      </c>
      <c r="HV48">
        <v>-1.043642863054262</v>
      </c>
      <c r="HW48">
        <v>7.2017937835690661E-4</v>
      </c>
      <c r="HX48">
        <v>-2.1401732963678211E-6</v>
      </c>
      <c r="HY48">
        <v>9.6926120888077628E-10</v>
      </c>
      <c r="HZ48">
        <v>0.44260936959267461</v>
      </c>
      <c r="IA48">
        <v>0</v>
      </c>
      <c r="IB48">
        <v>0</v>
      </c>
      <c r="IC48">
        <v>0</v>
      </c>
      <c r="ID48">
        <v>10</v>
      </c>
      <c r="IE48">
        <v>1941</v>
      </c>
      <c r="IF48">
        <v>1</v>
      </c>
      <c r="IG48">
        <v>24</v>
      </c>
      <c r="IH48">
        <v>1.4</v>
      </c>
      <c r="II48">
        <v>1.1000000000000001</v>
      </c>
      <c r="IJ48">
        <v>0.41870099999999999</v>
      </c>
      <c r="IK48">
        <v>2.5549300000000001</v>
      </c>
      <c r="IL48">
        <v>1.3940399999999999</v>
      </c>
      <c r="IM48">
        <v>2.2802699999999998</v>
      </c>
      <c r="IN48">
        <v>1.5918000000000001</v>
      </c>
      <c r="IO48">
        <v>2.4365199999999998</v>
      </c>
      <c r="IP48">
        <v>44.865900000000003</v>
      </c>
      <c r="IQ48">
        <v>14.4472</v>
      </c>
      <c r="IR48">
        <v>18</v>
      </c>
      <c r="IS48">
        <v>528.98599999999999</v>
      </c>
      <c r="IT48">
        <v>426.14600000000002</v>
      </c>
      <c r="IU48">
        <v>25.6676</v>
      </c>
      <c r="IV48">
        <v>40.592500000000001</v>
      </c>
      <c r="IW48">
        <v>29.9998</v>
      </c>
      <c r="IX48">
        <v>40.708399999999997</v>
      </c>
      <c r="IY48">
        <v>40.709499999999998</v>
      </c>
      <c r="IZ48">
        <v>8.4659899999999997</v>
      </c>
      <c r="JA48">
        <v>50.330300000000001</v>
      </c>
      <c r="JB48">
        <v>0</v>
      </c>
      <c r="JC48">
        <v>25.666799999999999</v>
      </c>
      <c r="JD48">
        <v>120</v>
      </c>
      <c r="JE48">
        <v>20.138300000000001</v>
      </c>
      <c r="JF48">
        <v>97.620599999999996</v>
      </c>
      <c r="JG48">
        <v>98.155199999999994</v>
      </c>
    </row>
    <row r="49" spans="1:267" x14ac:dyDescent="0.3">
      <c r="A49">
        <v>33</v>
      </c>
      <c r="B49">
        <v>1659555096.5999999</v>
      </c>
      <c r="C49">
        <v>6551.5</v>
      </c>
      <c r="D49" t="s">
        <v>578</v>
      </c>
      <c r="E49" t="s">
        <v>579</v>
      </c>
      <c r="F49" t="s">
        <v>403</v>
      </c>
      <c r="G49" t="s">
        <v>404</v>
      </c>
      <c r="H49" t="s">
        <v>558</v>
      </c>
      <c r="I49" t="s">
        <v>559</v>
      </c>
      <c r="J49" t="s">
        <v>406</v>
      </c>
      <c r="K49">
        <f t="shared" si="0"/>
        <v>13.39079557548477</v>
      </c>
      <c r="L49">
        <v>1659555096.5999999</v>
      </c>
      <c r="M49">
        <f t="shared" si="1"/>
        <v>8.588059416317689E-3</v>
      </c>
      <c r="N49">
        <f t="shared" si="2"/>
        <v>8.5880594163176891</v>
      </c>
      <c r="O49">
        <f t="shared" si="3"/>
        <v>12.15969032821563</v>
      </c>
      <c r="P49">
        <f t="shared" si="4"/>
        <v>54.977899999999998</v>
      </c>
      <c r="Q49">
        <f t="shared" si="5"/>
        <v>10.932252466108956</v>
      </c>
      <c r="R49">
        <f t="shared" si="6"/>
        <v>1.0810091082287163</v>
      </c>
      <c r="S49">
        <f t="shared" si="7"/>
        <v>5.4363554844284199</v>
      </c>
      <c r="T49">
        <f t="shared" si="8"/>
        <v>0.48783415023076221</v>
      </c>
      <c r="U49">
        <f t="shared" si="9"/>
        <v>2.9089786521926837</v>
      </c>
      <c r="V49">
        <f t="shared" si="10"/>
        <v>0.44652188521894604</v>
      </c>
      <c r="W49">
        <f t="shared" si="11"/>
        <v>0.28249580100735955</v>
      </c>
      <c r="X49">
        <f t="shared" si="12"/>
        <v>321.48046420270225</v>
      </c>
      <c r="Y49">
        <f t="shared" si="13"/>
        <v>31.915697010269987</v>
      </c>
      <c r="Z49">
        <f t="shared" si="14"/>
        <v>31.946899999999999</v>
      </c>
      <c r="AA49">
        <f t="shared" si="15"/>
        <v>4.7607505224971911</v>
      </c>
      <c r="AB49">
        <f t="shared" si="16"/>
        <v>60.544125730007572</v>
      </c>
      <c r="AC49">
        <f t="shared" si="17"/>
        <v>2.9329061649478998</v>
      </c>
      <c r="AD49">
        <f t="shared" si="18"/>
        <v>4.8442456300830843</v>
      </c>
      <c r="AE49">
        <f t="shared" si="19"/>
        <v>1.8278443575492913</v>
      </c>
      <c r="AF49">
        <f t="shared" si="20"/>
        <v>-378.73342025961006</v>
      </c>
      <c r="AG49">
        <f t="shared" si="21"/>
        <v>48.209190671621677</v>
      </c>
      <c r="AH49">
        <f t="shared" si="22"/>
        <v>3.7620954468094916</v>
      </c>
      <c r="AI49">
        <f t="shared" si="23"/>
        <v>-5.2816699384766324</v>
      </c>
      <c r="AJ49">
        <v>0</v>
      </c>
      <c r="AK49">
        <v>0</v>
      </c>
      <c r="AL49">
        <f t="shared" si="24"/>
        <v>1</v>
      </c>
      <c r="AM49">
        <f t="shared" si="25"/>
        <v>0</v>
      </c>
      <c r="AN49">
        <f t="shared" si="26"/>
        <v>51358.973965226098</v>
      </c>
      <c r="AO49" t="s">
        <v>407</v>
      </c>
      <c r="AP49">
        <v>10366.9</v>
      </c>
      <c r="AQ49">
        <v>993.59653846153856</v>
      </c>
      <c r="AR49">
        <v>3431.87</v>
      </c>
      <c r="AS49">
        <f t="shared" si="27"/>
        <v>0.71047955241266758</v>
      </c>
      <c r="AT49">
        <v>-3.9894345373445681</v>
      </c>
      <c r="AU49" t="s">
        <v>580</v>
      </c>
      <c r="AV49">
        <v>10281.700000000001</v>
      </c>
      <c r="AW49">
        <v>777.55511538461542</v>
      </c>
      <c r="AX49">
        <v>868.42899999999997</v>
      </c>
      <c r="AY49">
        <f t="shared" si="28"/>
        <v>0.10464169738157592</v>
      </c>
      <c r="AZ49">
        <v>0.5</v>
      </c>
      <c r="BA49">
        <f t="shared" si="29"/>
        <v>1681.0376995868921</v>
      </c>
      <c r="BB49">
        <f t="shared" si="30"/>
        <v>12.15969032821563</v>
      </c>
      <c r="BC49">
        <f t="shared" si="31"/>
        <v>87.953319123596046</v>
      </c>
      <c r="BD49">
        <f t="shared" si="32"/>
        <v>9.6066405111133284E-3</v>
      </c>
      <c r="BE49">
        <f t="shared" si="33"/>
        <v>2.9518141379433436</v>
      </c>
      <c r="BF49">
        <f t="shared" si="34"/>
        <v>535.74403436927867</v>
      </c>
      <c r="BG49" t="s">
        <v>581</v>
      </c>
      <c r="BH49">
        <v>556.05999999999995</v>
      </c>
      <c r="BI49">
        <f t="shared" si="35"/>
        <v>556.05999999999995</v>
      </c>
      <c r="BJ49">
        <f t="shared" si="36"/>
        <v>0.35969434461539174</v>
      </c>
      <c r="BK49">
        <f t="shared" si="37"/>
        <v>0.29091838375570095</v>
      </c>
      <c r="BL49">
        <f t="shared" si="38"/>
        <v>0.89138051540261698</v>
      </c>
      <c r="BM49">
        <f t="shared" si="39"/>
        <v>-0.72601798942709284</v>
      </c>
      <c r="BN49">
        <f t="shared" si="40"/>
        <v>1.0513344956732467</v>
      </c>
      <c r="BO49">
        <f t="shared" si="41"/>
        <v>0.20804708665722937</v>
      </c>
      <c r="BP49">
        <f t="shared" si="42"/>
        <v>0.79195291334277063</v>
      </c>
      <c r="BQ49">
        <v>6571</v>
      </c>
      <c r="BR49">
        <v>300</v>
      </c>
      <c r="BS49">
        <v>300</v>
      </c>
      <c r="BT49">
        <v>300</v>
      </c>
      <c r="BU49">
        <v>10281.700000000001</v>
      </c>
      <c r="BV49">
        <v>845.58</v>
      </c>
      <c r="BW49">
        <v>-1.09476E-2</v>
      </c>
      <c r="BX49">
        <v>-0.46</v>
      </c>
      <c r="BY49" t="s">
        <v>410</v>
      </c>
      <c r="BZ49" t="s">
        <v>410</v>
      </c>
      <c r="CA49" t="s">
        <v>410</v>
      </c>
      <c r="CB49" t="s">
        <v>410</v>
      </c>
      <c r="CC49" t="s">
        <v>410</v>
      </c>
      <c r="CD49" t="s">
        <v>410</v>
      </c>
      <c r="CE49" t="s">
        <v>410</v>
      </c>
      <c r="CF49" t="s">
        <v>410</v>
      </c>
      <c r="CG49" t="s">
        <v>410</v>
      </c>
      <c r="CH49" t="s">
        <v>410</v>
      </c>
      <c r="CI49">
        <f t="shared" si="43"/>
        <v>1999.81</v>
      </c>
      <c r="CJ49">
        <f t="shared" si="44"/>
        <v>1681.0376995868921</v>
      </c>
      <c r="CK49">
        <f t="shared" si="45"/>
        <v>0.84059870667057979</v>
      </c>
      <c r="CL49">
        <f t="shared" si="46"/>
        <v>0.16075550387421919</v>
      </c>
      <c r="CM49">
        <v>6</v>
      </c>
      <c r="CN49">
        <v>0.5</v>
      </c>
      <c r="CO49" t="s">
        <v>411</v>
      </c>
      <c r="CP49">
        <v>2</v>
      </c>
      <c r="CQ49">
        <v>1659555096.5999999</v>
      </c>
      <c r="CR49">
        <v>54.977899999999998</v>
      </c>
      <c r="CS49">
        <v>70.134900000000002</v>
      </c>
      <c r="CT49">
        <v>29.660499999999999</v>
      </c>
      <c r="CU49">
        <v>19.661300000000001</v>
      </c>
      <c r="CV49">
        <v>56.002200000000002</v>
      </c>
      <c r="CW49">
        <v>29.205400000000001</v>
      </c>
      <c r="CX49">
        <v>500.04</v>
      </c>
      <c r="CY49">
        <v>98.782600000000002</v>
      </c>
      <c r="CZ49">
        <v>9.9959800000000001E-2</v>
      </c>
      <c r="DA49">
        <v>32.254300000000001</v>
      </c>
      <c r="DB49">
        <v>31.946899999999999</v>
      </c>
      <c r="DC49">
        <v>999.9</v>
      </c>
      <c r="DD49">
        <v>0</v>
      </c>
      <c r="DE49">
        <v>0</v>
      </c>
      <c r="DF49">
        <v>10005</v>
      </c>
      <c r="DG49">
        <v>0</v>
      </c>
      <c r="DH49">
        <v>411.71199999999999</v>
      </c>
      <c r="DI49">
        <v>-15.157</v>
      </c>
      <c r="DJ49">
        <v>56.6584</v>
      </c>
      <c r="DK49">
        <v>71.541499999999999</v>
      </c>
      <c r="DL49">
        <v>9.9992099999999997</v>
      </c>
      <c r="DM49">
        <v>70.134900000000002</v>
      </c>
      <c r="DN49">
        <v>19.661300000000001</v>
      </c>
      <c r="DO49">
        <v>2.9299400000000002</v>
      </c>
      <c r="DP49">
        <v>1.9421999999999999</v>
      </c>
      <c r="DQ49">
        <v>23.635100000000001</v>
      </c>
      <c r="DR49">
        <v>16.980799999999999</v>
      </c>
      <c r="DS49">
        <v>1999.81</v>
      </c>
      <c r="DT49">
        <v>0.97999400000000003</v>
      </c>
      <c r="DU49">
        <v>2.0005999999999999E-2</v>
      </c>
      <c r="DV49">
        <v>0</v>
      </c>
      <c r="DW49">
        <v>777.52</v>
      </c>
      <c r="DX49">
        <v>5.0006899999999996</v>
      </c>
      <c r="DY49">
        <v>16317</v>
      </c>
      <c r="DZ49">
        <v>16625</v>
      </c>
      <c r="EA49">
        <v>51.25</v>
      </c>
      <c r="EB49">
        <v>52.311999999999998</v>
      </c>
      <c r="EC49">
        <v>52.25</v>
      </c>
      <c r="ED49">
        <v>51.375</v>
      </c>
      <c r="EE49">
        <v>52.625</v>
      </c>
      <c r="EF49">
        <v>1954.9</v>
      </c>
      <c r="EG49">
        <v>39.909999999999997</v>
      </c>
      <c r="EH49">
        <v>0</v>
      </c>
      <c r="EI49">
        <v>125.6000001430511</v>
      </c>
      <c r="EJ49">
        <v>0</v>
      </c>
      <c r="EK49">
        <v>777.55511538461542</v>
      </c>
      <c r="EL49">
        <v>-2.5907350413542241</v>
      </c>
      <c r="EM49">
        <v>-949.65128327526725</v>
      </c>
      <c r="EN49">
        <v>16563.634615384621</v>
      </c>
      <c r="EO49">
        <v>15</v>
      </c>
      <c r="EP49">
        <v>1659555056.5999999</v>
      </c>
      <c r="EQ49" t="s">
        <v>582</v>
      </c>
      <c r="ER49">
        <v>1659555043.0999999</v>
      </c>
      <c r="ES49">
        <v>1659555056.5999999</v>
      </c>
      <c r="ET49">
        <v>71</v>
      </c>
      <c r="EU49">
        <v>-1.4E-2</v>
      </c>
      <c r="EV49">
        <v>1.2999999999999999E-2</v>
      </c>
      <c r="EW49">
        <v>-1.0169999999999999</v>
      </c>
      <c r="EX49">
        <v>0.33300000000000002</v>
      </c>
      <c r="EY49">
        <v>70</v>
      </c>
      <c r="EZ49">
        <v>20</v>
      </c>
      <c r="FA49">
        <v>0.16</v>
      </c>
      <c r="FB49">
        <v>0.01</v>
      </c>
      <c r="FC49">
        <v>12.01896565296796</v>
      </c>
      <c r="FD49">
        <v>-4.2236793703626901E-2</v>
      </c>
      <c r="FE49">
        <v>8.210465929070826E-2</v>
      </c>
      <c r="FF49">
        <v>1</v>
      </c>
      <c r="FG49">
        <v>0.47623296422995859</v>
      </c>
      <c r="FH49">
        <v>0.1041607065729562</v>
      </c>
      <c r="FI49">
        <v>1.9381987206491681E-2</v>
      </c>
      <c r="FJ49">
        <v>1</v>
      </c>
      <c r="FK49">
        <v>2</v>
      </c>
      <c r="FL49">
        <v>2</v>
      </c>
      <c r="FM49" t="s">
        <v>413</v>
      </c>
      <c r="FN49">
        <v>2.8843200000000002</v>
      </c>
      <c r="FO49">
        <v>2.8597999999999999</v>
      </c>
      <c r="FP49">
        <v>1.48085E-2</v>
      </c>
      <c r="FQ49">
        <v>1.9027499999999999E-2</v>
      </c>
      <c r="FR49">
        <v>0.13011500000000001</v>
      </c>
      <c r="FS49">
        <v>0.101509</v>
      </c>
      <c r="FT49">
        <v>29414.400000000001</v>
      </c>
      <c r="FU49">
        <v>22542.1</v>
      </c>
      <c r="FV49">
        <v>28834.1</v>
      </c>
      <c r="FW49">
        <v>21467.9</v>
      </c>
      <c r="FX49">
        <v>33529.800000000003</v>
      </c>
      <c r="FY49">
        <v>26484.7</v>
      </c>
      <c r="FZ49">
        <v>40068</v>
      </c>
      <c r="GA49">
        <v>30593.5</v>
      </c>
      <c r="GB49">
        <v>1.93415</v>
      </c>
      <c r="GC49">
        <v>1.73065</v>
      </c>
      <c r="GD49">
        <v>-1.8082600000000001E-2</v>
      </c>
      <c r="GE49">
        <v>0</v>
      </c>
      <c r="GF49">
        <v>32.240200000000002</v>
      </c>
      <c r="GG49">
        <v>999.9</v>
      </c>
      <c r="GH49">
        <v>47.4</v>
      </c>
      <c r="GI49">
        <v>41.8</v>
      </c>
      <c r="GJ49">
        <v>39.1372</v>
      </c>
      <c r="GK49">
        <v>63.347299999999997</v>
      </c>
      <c r="GL49">
        <v>11.882999999999999</v>
      </c>
      <c r="GM49">
        <v>1</v>
      </c>
      <c r="GN49">
        <v>1.09941</v>
      </c>
      <c r="GO49">
        <v>5.1955</v>
      </c>
      <c r="GP49">
        <v>20.255299999999998</v>
      </c>
      <c r="GQ49">
        <v>5.2336099999999997</v>
      </c>
      <c r="GR49">
        <v>11.9939</v>
      </c>
      <c r="GS49">
        <v>4.9752999999999998</v>
      </c>
      <c r="GT49">
        <v>3.2850000000000001</v>
      </c>
      <c r="GU49">
        <v>9999</v>
      </c>
      <c r="GV49">
        <v>9999</v>
      </c>
      <c r="GW49">
        <v>9999</v>
      </c>
      <c r="GX49">
        <v>64.099999999999994</v>
      </c>
      <c r="GY49">
        <v>1.8609599999999999</v>
      </c>
      <c r="GZ49">
        <v>1.8626400000000001</v>
      </c>
      <c r="HA49">
        <v>1.86798</v>
      </c>
      <c r="HB49">
        <v>1.85883</v>
      </c>
      <c r="HC49">
        <v>1.85714</v>
      </c>
      <c r="HD49">
        <v>1.8608100000000001</v>
      </c>
      <c r="HE49">
        <v>1.8646199999999999</v>
      </c>
      <c r="HF49">
        <v>1.8667199999999999</v>
      </c>
      <c r="HG49">
        <v>0</v>
      </c>
      <c r="HH49">
        <v>0</v>
      </c>
      <c r="HI49">
        <v>0</v>
      </c>
      <c r="HJ49">
        <v>4.5</v>
      </c>
      <c r="HK49" t="s">
        <v>414</v>
      </c>
      <c r="HL49" t="s">
        <v>415</v>
      </c>
      <c r="HM49" t="s">
        <v>416</v>
      </c>
      <c r="HN49" t="s">
        <v>417</v>
      </c>
      <c r="HO49" t="s">
        <v>417</v>
      </c>
      <c r="HP49" t="s">
        <v>416</v>
      </c>
      <c r="HQ49">
        <v>0</v>
      </c>
      <c r="HR49">
        <v>100</v>
      </c>
      <c r="HS49">
        <v>100</v>
      </c>
      <c r="HT49">
        <v>-1.024</v>
      </c>
      <c r="HU49">
        <v>0.4551</v>
      </c>
      <c r="HV49">
        <v>-1.0581295692657899</v>
      </c>
      <c r="HW49">
        <v>7.2017937835690661E-4</v>
      </c>
      <c r="HX49">
        <v>-2.1401732963678211E-6</v>
      </c>
      <c r="HY49">
        <v>9.6926120888077628E-10</v>
      </c>
      <c r="HZ49">
        <v>0.45513392905301381</v>
      </c>
      <c r="IA49">
        <v>0</v>
      </c>
      <c r="IB49">
        <v>0</v>
      </c>
      <c r="IC49">
        <v>0</v>
      </c>
      <c r="ID49">
        <v>10</v>
      </c>
      <c r="IE49">
        <v>1941</v>
      </c>
      <c r="IF49">
        <v>1</v>
      </c>
      <c r="IG49">
        <v>24</v>
      </c>
      <c r="IH49">
        <v>0.9</v>
      </c>
      <c r="II49">
        <v>0.7</v>
      </c>
      <c r="IJ49">
        <v>0.30029299999999998</v>
      </c>
      <c r="IK49">
        <v>2.5610400000000002</v>
      </c>
      <c r="IL49">
        <v>1.3940399999999999</v>
      </c>
      <c r="IM49">
        <v>2.2802699999999998</v>
      </c>
      <c r="IN49">
        <v>1.5918000000000001</v>
      </c>
      <c r="IO49">
        <v>2.48047</v>
      </c>
      <c r="IP49">
        <v>44.922199999999997</v>
      </c>
      <c r="IQ49">
        <v>14.403499999999999</v>
      </c>
      <c r="IR49">
        <v>18</v>
      </c>
      <c r="IS49">
        <v>529.15300000000002</v>
      </c>
      <c r="IT49">
        <v>425.54500000000002</v>
      </c>
      <c r="IU49">
        <v>25.849499999999999</v>
      </c>
      <c r="IV49">
        <v>40.493699999999997</v>
      </c>
      <c r="IW49">
        <v>29.999400000000001</v>
      </c>
      <c r="IX49">
        <v>40.608400000000003</v>
      </c>
      <c r="IY49">
        <v>40.606000000000002</v>
      </c>
      <c r="IZ49">
        <v>6.0915999999999997</v>
      </c>
      <c r="JA49">
        <v>51.521099999999997</v>
      </c>
      <c r="JB49">
        <v>0</v>
      </c>
      <c r="JC49">
        <v>25.872599999999998</v>
      </c>
      <c r="JD49">
        <v>70</v>
      </c>
      <c r="JE49">
        <v>19.5916</v>
      </c>
      <c r="JF49">
        <v>97.6387</v>
      </c>
      <c r="JG49">
        <v>98.170400000000001</v>
      </c>
    </row>
    <row r="50" spans="1:267" x14ac:dyDescent="0.3">
      <c r="A50">
        <v>34</v>
      </c>
      <c r="B50">
        <v>1659555250.5999999</v>
      </c>
      <c r="C50">
        <v>6705.5</v>
      </c>
      <c r="D50" t="s">
        <v>583</v>
      </c>
      <c r="E50" t="s">
        <v>584</v>
      </c>
      <c r="F50" t="s">
        <v>403</v>
      </c>
      <c r="G50" t="s">
        <v>404</v>
      </c>
      <c r="H50" t="s">
        <v>558</v>
      </c>
      <c r="I50" t="s">
        <v>559</v>
      </c>
      <c r="J50" t="s">
        <v>406</v>
      </c>
      <c r="K50">
        <f t="shared" si="0"/>
        <v>14.812559950795565</v>
      </c>
      <c r="L50">
        <v>1659555250.5999999</v>
      </c>
      <c r="M50">
        <f t="shared" si="1"/>
        <v>8.9211075122745155E-3</v>
      </c>
      <c r="N50">
        <f t="shared" si="2"/>
        <v>8.9211075122745154</v>
      </c>
      <c r="O50">
        <f t="shared" si="3"/>
        <v>5.6266295033022482</v>
      </c>
      <c r="P50">
        <f t="shared" si="4"/>
        <v>22.9</v>
      </c>
      <c r="Q50">
        <f t="shared" si="5"/>
        <v>3.460319339830809</v>
      </c>
      <c r="R50">
        <f t="shared" si="6"/>
        <v>0.34215554584582886</v>
      </c>
      <c r="S50">
        <f t="shared" si="7"/>
        <v>2.2643465040000001</v>
      </c>
      <c r="T50">
        <f t="shared" si="8"/>
        <v>0.51214100038149724</v>
      </c>
      <c r="U50">
        <f t="shared" si="9"/>
        <v>2.9080521132013937</v>
      </c>
      <c r="V50">
        <f t="shared" si="10"/>
        <v>0.46680089785454221</v>
      </c>
      <c r="W50">
        <f t="shared" si="11"/>
        <v>0.29548896533655888</v>
      </c>
      <c r="X50">
        <f t="shared" si="12"/>
        <v>321.50600020276602</v>
      </c>
      <c r="Y50">
        <f t="shared" si="13"/>
        <v>31.93789168692804</v>
      </c>
      <c r="Z50">
        <f t="shared" si="14"/>
        <v>31.924199999999999</v>
      </c>
      <c r="AA50">
        <f t="shared" si="15"/>
        <v>4.7546347953202091</v>
      </c>
      <c r="AB50">
        <f t="shared" si="16"/>
        <v>60.286113147158296</v>
      </c>
      <c r="AC50">
        <f t="shared" si="17"/>
        <v>2.9384394918480004</v>
      </c>
      <c r="AD50">
        <f t="shared" si="18"/>
        <v>4.8741564822321104</v>
      </c>
      <c r="AE50">
        <f t="shared" si="19"/>
        <v>1.8161953034722087</v>
      </c>
      <c r="AF50">
        <f t="shared" si="20"/>
        <v>-393.42084129130615</v>
      </c>
      <c r="AG50">
        <f t="shared" si="21"/>
        <v>68.841617416868274</v>
      </c>
      <c r="AH50">
        <f t="shared" si="22"/>
        <v>5.3761793746910325</v>
      </c>
      <c r="AI50">
        <f t="shared" si="23"/>
        <v>2.3029557030191938</v>
      </c>
      <c r="AJ50">
        <v>0</v>
      </c>
      <c r="AK50">
        <v>0</v>
      </c>
      <c r="AL50">
        <f t="shared" si="24"/>
        <v>1</v>
      </c>
      <c r="AM50">
        <f t="shared" si="25"/>
        <v>0</v>
      </c>
      <c r="AN50">
        <f t="shared" si="26"/>
        <v>51314.475321786245</v>
      </c>
      <c r="AO50" t="s">
        <v>407</v>
      </c>
      <c r="AP50">
        <v>10366.9</v>
      </c>
      <c r="AQ50">
        <v>993.59653846153856</v>
      </c>
      <c r="AR50">
        <v>3431.87</v>
      </c>
      <c r="AS50">
        <f t="shared" si="27"/>
        <v>0.71047955241266758</v>
      </c>
      <c r="AT50">
        <v>-3.9894345373445681</v>
      </c>
      <c r="AU50" t="s">
        <v>585</v>
      </c>
      <c r="AV50">
        <v>10282.6</v>
      </c>
      <c r="AW50">
        <v>783.35235999999986</v>
      </c>
      <c r="AX50">
        <v>841.73299999999995</v>
      </c>
      <c r="AY50">
        <f t="shared" si="28"/>
        <v>6.9357670425182483E-2</v>
      </c>
      <c r="AZ50">
        <v>0.5</v>
      </c>
      <c r="BA50">
        <f t="shared" si="29"/>
        <v>1681.1720995869252</v>
      </c>
      <c r="BB50">
        <f t="shared" si="30"/>
        <v>5.6266295033022482</v>
      </c>
      <c r="BC50">
        <f t="shared" si="31"/>
        <v>58.301090205581012</v>
      </c>
      <c r="BD50">
        <f t="shared" si="32"/>
        <v>5.7198570229719751E-3</v>
      </c>
      <c r="BE50">
        <f t="shared" si="33"/>
        <v>3.0771479792285676</v>
      </c>
      <c r="BF50">
        <f t="shared" si="34"/>
        <v>525.46299545439342</v>
      </c>
      <c r="BG50" t="s">
        <v>586</v>
      </c>
      <c r="BH50">
        <v>588.45000000000005</v>
      </c>
      <c r="BI50">
        <f t="shared" si="35"/>
        <v>588.45000000000005</v>
      </c>
      <c r="BJ50">
        <f t="shared" si="36"/>
        <v>0.30090658201591236</v>
      </c>
      <c r="BK50">
        <f t="shared" si="37"/>
        <v>0.23049569059115735</v>
      </c>
      <c r="BL50">
        <f t="shared" si="38"/>
        <v>0.91092311371517387</v>
      </c>
      <c r="BM50">
        <f t="shared" si="39"/>
        <v>-0.38442828733893708</v>
      </c>
      <c r="BN50">
        <f t="shared" si="40"/>
        <v>1.0622832265769393</v>
      </c>
      <c r="BO50">
        <f t="shared" si="41"/>
        <v>0.17314709963772443</v>
      </c>
      <c r="BP50">
        <f t="shared" si="42"/>
        <v>0.82685290036227554</v>
      </c>
      <c r="BQ50">
        <v>6573</v>
      </c>
      <c r="BR50">
        <v>300</v>
      </c>
      <c r="BS50">
        <v>300</v>
      </c>
      <c r="BT50">
        <v>300</v>
      </c>
      <c r="BU50">
        <v>10282.6</v>
      </c>
      <c r="BV50">
        <v>829.42</v>
      </c>
      <c r="BW50">
        <v>-1.09484E-2</v>
      </c>
      <c r="BX50">
        <v>-0.95</v>
      </c>
      <c r="BY50" t="s">
        <v>410</v>
      </c>
      <c r="BZ50" t="s">
        <v>410</v>
      </c>
      <c r="CA50" t="s">
        <v>410</v>
      </c>
      <c r="CB50" t="s">
        <v>410</v>
      </c>
      <c r="CC50" t="s">
        <v>410</v>
      </c>
      <c r="CD50" t="s">
        <v>410</v>
      </c>
      <c r="CE50" t="s">
        <v>410</v>
      </c>
      <c r="CF50" t="s">
        <v>410</v>
      </c>
      <c r="CG50" t="s">
        <v>410</v>
      </c>
      <c r="CH50" t="s">
        <v>410</v>
      </c>
      <c r="CI50">
        <f t="shared" si="43"/>
        <v>1999.97</v>
      </c>
      <c r="CJ50">
        <f t="shared" si="44"/>
        <v>1681.1720995869252</v>
      </c>
      <c r="CK50">
        <f t="shared" si="45"/>
        <v>0.84059865877334417</v>
      </c>
      <c r="CL50">
        <f t="shared" si="46"/>
        <v>0.16075541143255451</v>
      </c>
      <c r="CM50">
        <v>6</v>
      </c>
      <c r="CN50">
        <v>0.5</v>
      </c>
      <c r="CO50" t="s">
        <v>411</v>
      </c>
      <c r="CP50">
        <v>2</v>
      </c>
      <c r="CQ50">
        <v>1659555250.5999999</v>
      </c>
      <c r="CR50">
        <v>22.9</v>
      </c>
      <c r="CS50">
        <v>29.896100000000001</v>
      </c>
      <c r="CT50">
        <v>29.717300000000002</v>
      </c>
      <c r="CU50">
        <v>19.331600000000002</v>
      </c>
      <c r="CV50">
        <v>23.899100000000001</v>
      </c>
      <c r="CW50">
        <v>29.252199999999998</v>
      </c>
      <c r="CX50">
        <v>500.072</v>
      </c>
      <c r="CY50">
        <v>98.779600000000002</v>
      </c>
      <c r="CZ50">
        <v>0.10016</v>
      </c>
      <c r="DA50">
        <v>32.363300000000002</v>
      </c>
      <c r="DB50">
        <v>31.924199999999999</v>
      </c>
      <c r="DC50">
        <v>999.9</v>
      </c>
      <c r="DD50">
        <v>0</v>
      </c>
      <c r="DE50">
        <v>0</v>
      </c>
      <c r="DF50">
        <v>10000</v>
      </c>
      <c r="DG50">
        <v>0</v>
      </c>
      <c r="DH50">
        <v>346.28699999999998</v>
      </c>
      <c r="DI50">
        <v>-6.9960399999999998</v>
      </c>
      <c r="DJ50">
        <v>23.601400000000002</v>
      </c>
      <c r="DK50">
        <v>30.485399999999998</v>
      </c>
      <c r="DL50">
        <v>10.3857</v>
      </c>
      <c r="DM50">
        <v>29.896100000000001</v>
      </c>
      <c r="DN50">
        <v>19.331600000000002</v>
      </c>
      <c r="DO50">
        <v>2.93546</v>
      </c>
      <c r="DP50">
        <v>1.90957</v>
      </c>
      <c r="DQ50">
        <v>23.6663</v>
      </c>
      <c r="DR50">
        <v>16.713799999999999</v>
      </c>
      <c r="DS50">
        <v>1999.97</v>
      </c>
      <c r="DT50">
        <v>0.97999400000000003</v>
      </c>
      <c r="DU50">
        <v>2.0005999999999999E-2</v>
      </c>
      <c r="DV50">
        <v>0</v>
      </c>
      <c r="DW50">
        <v>782.81299999999999</v>
      </c>
      <c r="DX50">
        <v>5.0006899999999996</v>
      </c>
      <c r="DY50">
        <v>16507</v>
      </c>
      <c r="DZ50">
        <v>16626.3</v>
      </c>
      <c r="EA50">
        <v>51.125</v>
      </c>
      <c r="EB50">
        <v>52</v>
      </c>
      <c r="EC50">
        <v>52.061999999999998</v>
      </c>
      <c r="ED50">
        <v>51.186999999999998</v>
      </c>
      <c r="EE50">
        <v>52.436999999999998</v>
      </c>
      <c r="EF50">
        <v>1955.06</v>
      </c>
      <c r="EG50">
        <v>39.909999999999997</v>
      </c>
      <c r="EH50">
        <v>0</v>
      </c>
      <c r="EI50">
        <v>153.80000019073489</v>
      </c>
      <c r="EJ50">
        <v>0</v>
      </c>
      <c r="EK50">
        <v>783.35235999999986</v>
      </c>
      <c r="EL50">
        <v>-3.7539230762903042</v>
      </c>
      <c r="EM50">
        <v>424.76153807655601</v>
      </c>
      <c r="EN50">
        <v>16383.628000000001</v>
      </c>
      <c r="EO50">
        <v>15</v>
      </c>
      <c r="EP50">
        <v>1659555210.5999999</v>
      </c>
      <c r="EQ50" t="s">
        <v>587</v>
      </c>
      <c r="ER50">
        <v>1659555191.0999999</v>
      </c>
      <c r="ES50">
        <v>1659555210.5999999</v>
      </c>
      <c r="ET50">
        <v>72</v>
      </c>
      <c r="EU50">
        <v>4.2999999999999997E-2</v>
      </c>
      <c r="EV50">
        <v>0.01</v>
      </c>
      <c r="EW50">
        <v>-0.995</v>
      </c>
      <c r="EX50">
        <v>0.315</v>
      </c>
      <c r="EY50">
        <v>30</v>
      </c>
      <c r="EZ50">
        <v>19</v>
      </c>
      <c r="FA50">
        <v>0.15</v>
      </c>
      <c r="FB50">
        <v>0.01</v>
      </c>
      <c r="FC50">
        <v>5.6629619280161538</v>
      </c>
      <c r="FD50">
        <v>-0.19878993764898739</v>
      </c>
      <c r="FE50">
        <v>0.1103151006018555</v>
      </c>
      <c r="FF50">
        <v>1</v>
      </c>
      <c r="FG50">
        <v>0.51050498776521547</v>
      </c>
      <c r="FH50">
        <v>3.4620612713873088E-2</v>
      </c>
      <c r="FI50">
        <v>1.6056768182716969E-2</v>
      </c>
      <c r="FJ50">
        <v>1</v>
      </c>
      <c r="FK50">
        <v>2</v>
      </c>
      <c r="FL50">
        <v>2</v>
      </c>
      <c r="FM50" t="s">
        <v>413</v>
      </c>
      <c r="FN50">
        <v>2.88469</v>
      </c>
      <c r="FO50">
        <v>2.8599600000000001</v>
      </c>
      <c r="FP50">
        <v>6.3268700000000001E-3</v>
      </c>
      <c r="FQ50">
        <v>8.1377900000000006E-3</v>
      </c>
      <c r="FR50">
        <v>0.13031699999999999</v>
      </c>
      <c r="FS50">
        <v>0.100357</v>
      </c>
      <c r="FT50">
        <v>29679</v>
      </c>
      <c r="FU50">
        <v>22803.5</v>
      </c>
      <c r="FV50">
        <v>28844.6</v>
      </c>
      <c r="FW50">
        <v>21478.1</v>
      </c>
      <c r="FX50">
        <v>33531.9</v>
      </c>
      <c r="FY50">
        <v>26529.599999999999</v>
      </c>
      <c r="FZ50">
        <v>40082.5</v>
      </c>
      <c r="GA50">
        <v>30606.9</v>
      </c>
      <c r="GB50">
        <v>1.9375500000000001</v>
      </c>
      <c r="GC50">
        <v>1.73377</v>
      </c>
      <c r="GD50">
        <v>-5.3010899999999996E-3</v>
      </c>
      <c r="GE50">
        <v>0</v>
      </c>
      <c r="GF50">
        <v>32.010199999999998</v>
      </c>
      <c r="GG50">
        <v>999.9</v>
      </c>
      <c r="GH50">
        <v>47.4</v>
      </c>
      <c r="GI50">
        <v>41.8</v>
      </c>
      <c r="GJ50">
        <v>39.14</v>
      </c>
      <c r="GK50">
        <v>63.157400000000003</v>
      </c>
      <c r="GL50">
        <v>12.0152</v>
      </c>
      <c r="GM50">
        <v>1</v>
      </c>
      <c r="GN50">
        <v>1.0736000000000001</v>
      </c>
      <c r="GO50">
        <v>4.5823400000000003</v>
      </c>
      <c r="GP50">
        <v>20.271699999999999</v>
      </c>
      <c r="GQ50">
        <v>5.2346599999999999</v>
      </c>
      <c r="GR50">
        <v>11.992000000000001</v>
      </c>
      <c r="GS50">
        <v>4.97525</v>
      </c>
      <c r="GT50">
        <v>3.2850000000000001</v>
      </c>
      <c r="GU50">
        <v>9999</v>
      </c>
      <c r="GV50">
        <v>9999</v>
      </c>
      <c r="GW50">
        <v>9999</v>
      </c>
      <c r="GX50">
        <v>64.099999999999994</v>
      </c>
      <c r="GY50">
        <v>1.8609599999999999</v>
      </c>
      <c r="GZ50">
        <v>1.8626499999999999</v>
      </c>
      <c r="HA50">
        <v>1.86798</v>
      </c>
      <c r="HB50">
        <v>1.85883</v>
      </c>
      <c r="HC50">
        <v>1.8571299999999999</v>
      </c>
      <c r="HD50">
        <v>1.8608100000000001</v>
      </c>
      <c r="HE50">
        <v>1.8646400000000001</v>
      </c>
      <c r="HF50">
        <v>1.86669</v>
      </c>
      <c r="HG50">
        <v>0</v>
      </c>
      <c r="HH50">
        <v>0</v>
      </c>
      <c r="HI50">
        <v>0</v>
      </c>
      <c r="HJ50">
        <v>4.5</v>
      </c>
      <c r="HK50" t="s">
        <v>414</v>
      </c>
      <c r="HL50" t="s">
        <v>415</v>
      </c>
      <c r="HM50" t="s">
        <v>416</v>
      </c>
      <c r="HN50" t="s">
        <v>417</v>
      </c>
      <c r="HO50" t="s">
        <v>417</v>
      </c>
      <c r="HP50" t="s">
        <v>416</v>
      </c>
      <c r="HQ50">
        <v>0</v>
      </c>
      <c r="HR50">
        <v>100</v>
      </c>
      <c r="HS50">
        <v>100</v>
      </c>
      <c r="HT50">
        <v>-0.999</v>
      </c>
      <c r="HU50">
        <v>0.46510000000000001</v>
      </c>
      <c r="HV50">
        <v>-1.01507620454465</v>
      </c>
      <c r="HW50">
        <v>7.2017937835690661E-4</v>
      </c>
      <c r="HX50">
        <v>-2.1401732963678211E-6</v>
      </c>
      <c r="HY50">
        <v>9.6926120888077628E-10</v>
      </c>
      <c r="HZ50">
        <v>0.46502356367556807</v>
      </c>
      <c r="IA50">
        <v>0</v>
      </c>
      <c r="IB50">
        <v>0</v>
      </c>
      <c r="IC50">
        <v>0</v>
      </c>
      <c r="ID50">
        <v>10</v>
      </c>
      <c r="IE50">
        <v>1941</v>
      </c>
      <c r="IF50">
        <v>1</v>
      </c>
      <c r="IG50">
        <v>24</v>
      </c>
      <c r="IH50">
        <v>1</v>
      </c>
      <c r="II50">
        <v>0.7</v>
      </c>
      <c r="IJ50">
        <v>0.20874000000000001</v>
      </c>
      <c r="IK50">
        <v>2.5830099999999998</v>
      </c>
      <c r="IL50">
        <v>1.3940399999999999</v>
      </c>
      <c r="IM50">
        <v>2.2790499999999998</v>
      </c>
      <c r="IN50">
        <v>1.5918000000000001</v>
      </c>
      <c r="IO50">
        <v>2.4719199999999999</v>
      </c>
      <c r="IP50">
        <v>44.809600000000003</v>
      </c>
      <c r="IQ50">
        <v>14.3772</v>
      </c>
      <c r="IR50">
        <v>18</v>
      </c>
      <c r="IS50">
        <v>529.88900000000001</v>
      </c>
      <c r="IT50">
        <v>426.27300000000002</v>
      </c>
      <c r="IU50">
        <v>26.433399999999999</v>
      </c>
      <c r="IV50">
        <v>40.219099999999997</v>
      </c>
      <c r="IW50">
        <v>29.995999999999999</v>
      </c>
      <c r="IX50">
        <v>40.387900000000002</v>
      </c>
      <c r="IY50">
        <v>40.390799999999999</v>
      </c>
      <c r="IZ50">
        <v>4.2613000000000003</v>
      </c>
      <c r="JA50">
        <v>52.229399999999998</v>
      </c>
      <c r="JB50">
        <v>0</v>
      </c>
      <c r="JC50">
        <v>26.543399999999998</v>
      </c>
      <c r="JD50">
        <v>30</v>
      </c>
      <c r="JE50">
        <v>19.332000000000001</v>
      </c>
      <c r="JF50">
        <v>97.674099999999996</v>
      </c>
      <c r="JG50">
        <v>98.215100000000007</v>
      </c>
    </row>
    <row r="51" spans="1:267" x14ac:dyDescent="0.3">
      <c r="A51">
        <v>35</v>
      </c>
      <c r="B51">
        <v>1659555399.5999999</v>
      </c>
      <c r="C51">
        <v>6854.5</v>
      </c>
      <c r="D51" t="s">
        <v>588</v>
      </c>
      <c r="E51" t="s">
        <v>589</v>
      </c>
      <c r="F51" t="s">
        <v>403</v>
      </c>
      <c r="G51" t="s">
        <v>404</v>
      </c>
      <c r="H51" t="s">
        <v>558</v>
      </c>
      <c r="I51" t="s">
        <v>559</v>
      </c>
      <c r="J51" t="s">
        <v>406</v>
      </c>
      <c r="K51">
        <f t="shared" si="0"/>
        <v>18.195373924733538</v>
      </c>
      <c r="L51">
        <v>1659555399.5999999</v>
      </c>
      <c r="M51">
        <f t="shared" si="1"/>
        <v>9.4753887659809015E-3</v>
      </c>
      <c r="N51">
        <f t="shared" si="2"/>
        <v>9.4753887659809006</v>
      </c>
      <c r="O51">
        <f t="shared" si="3"/>
        <v>2.2183254329984203</v>
      </c>
      <c r="P51">
        <f t="shared" si="4"/>
        <v>7.3548999999999998</v>
      </c>
      <c r="Q51">
        <f t="shared" si="5"/>
        <v>0.19086718458889773</v>
      </c>
      <c r="R51">
        <f t="shared" si="6"/>
        <v>1.8870586757678397E-2</v>
      </c>
      <c r="S51">
        <f t="shared" si="7"/>
        <v>0.7271615539516999</v>
      </c>
      <c r="T51">
        <f t="shared" si="8"/>
        <v>0.54832188681280691</v>
      </c>
      <c r="U51">
        <f t="shared" si="9"/>
        <v>2.9047770083396784</v>
      </c>
      <c r="V51">
        <f t="shared" si="10"/>
        <v>0.49664226288078289</v>
      </c>
      <c r="W51">
        <f t="shared" si="11"/>
        <v>0.31463772289753988</v>
      </c>
      <c r="X51">
        <f t="shared" si="12"/>
        <v>321.48207175774104</v>
      </c>
      <c r="Y51">
        <f t="shared" si="13"/>
        <v>31.939117739069339</v>
      </c>
      <c r="Z51">
        <f t="shared" si="14"/>
        <v>32.008099999999999</v>
      </c>
      <c r="AA51">
        <f t="shared" si="15"/>
        <v>4.7772728716814417</v>
      </c>
      <c r="AB51">
        <f t="shared" si="16"/>
        <v>60.327106964705649</v>
      </c>
      <c r="AC51">
        <f t="shared" si="17"/>
        <v>2.9648425784040002</v>
      </c>
      <c r="AD51">
        <f t="shared" si="18"/>
        <v>4.914610906401629</v>
      </c>
      <c r="AE51">
        <f t="shared" si="19"/>
        <v>1.8124302932774414</v>
      </c>
      <c r="AF51">
        <f t="shared" si="20"/>
        <v>-417.86464457975774</v>
      </c>
      <c r="AG51">
        <f t="shared" si="21"/>
        <v>78.567393011529447</v>
      </c>
      <c r="AH51">
        <f t="shared" si="22"/>
        <v>6.1495914409753079</v>
      </c>
      <c r="AI51">
        <f t="shared" si="23"/>
        <v>-11.665588369511937</v>
      </c>
      <c r="AJ51">
        <v>0</v>
      </c>
      <c r="AK51">
        <v>0</v>
      </c>
      <c r="AL51">
        <f t="shared" si="24"/>
        <v>1</v>
      </c>
      <c r="AM51">
        <f t="shared" si="25"/>
        <v>0</v>
      </c>
      <c r="AN51">
        <f t="shared" si="26"/>
        <v>51197.434000387722</v>
      </c>
      <c r="AO51" t="s">
        <v>407</v>
      </c>
      <c r="AP51">
        <v>10366.9</v>
      </c>
      <c r="AQ51">
        <v>993.59653846153856</v>
      </c>
      <c r="AR51">
        <v>3431.87</v>
      </c>
      <c r="AS51">
        <f t="shared" si="27"/>
        <v>0.71047955241266758</v>
      </c>
      <c r="AT51">
        <v>-3.9894345373445681</v>
      </c>
      <c r="AU51" t="s">
        <v>590</v>
      </c>
      <c r="AV51">
        <v>10283.6</v>
      </c>
      <c r="AW51">
        <v>783.45436000000018</v>
      </c>
      <c r="AX51">
        <v>830.53099999999995</v>
      </c>
      <c r="AY51">
        <f t="shared" si="28"/>
        <v>5.6682580180631104E-2</v>
      </c>
      <c r="AZ51">
        <v>0.5</v>
      </c>
      <c r="BA51">
        <f t="shared" si="29"/>
        <v>1681.0461055739588</v>
      </c>
      <c r="BB51">
        <f t="shared" si="30"/>
        <v>2.2183254329984203</v>
      </c>
      <c r="BC51">
        <f t="shared" si="31"/>
        <v>47.643015333266789</v>
      </c>
      <c r="BD51">
        <f t="shared" si="32"/>
        <v>3.6927957833871997E-3</v>
      </c>
      <c r="BE51">
        <f t="shared" si="33"/>
        <v>3.1321395589086984</v>
      </c>
      <c r="BF51">
        <f t="shared" si="34"/>
        <v>521.07558536793113</v>
      </c>
      <c r="BG51" t="s">
        <v>591</v>
      </c>
      <c r="BH51">
        <v>604.36</v>
      </c>
      <c r="BI51">
        <f t="shared" si="35"/>
        <v>604.36</v>
      </c>
      <c r="BJ51">
        <f t="shared" si="36"/>
        <v>0.27232096092740665</v>
      </c>
      <c r="BK51">
        <f t="shared" si="37"/>
        <v>0.20814622564342813</v>
      </c>
      <c r="BL51">
        <f t="shared" si="38"/>
        <v>0.92001053930843757</v>
      </c>
      <c r="BM51">
        <f t="shared" si="39"/>
        <v>-0.28869766379916922</v>
      </c>
      <c r="BN51">
        <f t="shared" si="40"/>
        <v>1.066877461053384</v>
      </c>
      <c r="BO51">
        <f t="shared" si="41"/>
        <v>0.16056487697619323</v>
      </c>
      <c r="BP51">
        <f t="shared" si="42"/>
        <v>0.83943512302380674</v>
      </c>
      <c r="BQ51">
        <v>6575</v>
      </c>
      <c r="BR51">
        <v>300</v>
      </c>
      <c r="BS51">
        <v>300</v>
      </c>
      <c r="BT51">
        <v>300</v>
      </c>
      <c r="BU51">
        <v>10283.6</v>
      </c>
      <c r="BV51">
        <v>817.67</v>
      </c>
      <c r="BW51">
        <v>-1.0949499999999999E-2</v>
      </c>
      <c r="BX51">
        <v>-0.6</v>
      </c>
      <c r="BY51" t="s">
        <v>410</v>
      </c>
      <c r="BZ51" t="s">
        <v>410</v>
      </c>
      <c r="CA51" t="s">
        <v>410</v>
      </c>
      <c r="CB51" t="s">
        <v>410</v>
      </c>
      <c r="CC51" t="s">
        <v>410</v>
      </c>
      <c r="CD51" t="s">
        <v>410</v>
      </c>
      <c r="CE51" t="s">
        <v>410</v>
      </c>
      <c r="CF51" t="s">
        <v>410</v>
      </c>
      <c r="CG51" t="s">
        <v>410</v>
      </c>
      <c r="CH51" t="s">
        <v>410</v>
      </c>
      <c r="CI51">
        <f t="shared" si="43"/>
        <v>1999.82</v>
      </c>
      <c r="CJ51">
        <f t="shared" si="44"/>
        <v>1681.0461055739588</v>
      </c>
      <c r="CK51">
        <f t="shared" si="45"/>
        <v>0.84059870667057979</v>
      </c>
      <c r="CL51">
        <f t="shared" si="46"/>
        <v>0.16075550387421919</v>
      </c>
      <c r="CM51">
        <v>6</v>
      </c>
      <c r="CN51">
        <v>0.5</v>
      </c>
      <c r="CO51" t="s">
        <v>411</v>
      </c>
      <c r="CP51">
        <v>2</v>
      </c>
      <c r="CQ51">
        <v>1659555399.5999999</v>
      </c>
      <c r="CR51">
        <v>7.3548999999999998</v>
      </c>
      <c r="CS51">
        <v>10.0998</v>
      </c>
      <c r="CT51">
        <v>29.988</v>
      </c>
      <c r="CU51">
        <v>18.961400000000001</v>
      </c>
      <c r="CV51">
        <v>8.4183400000000006</v>
      </c>
      <c r="CW51">
        <v>29.5181</v>
      </c>
      <c r="CX51">
        <v>500.13099999999997</v>
      </c>
      <c r="CY51">
        <v>98.767399999999995</v>
      </c>
      <c r="CZ51">
        <v>0.100233</v>
      </c>
      <c r="DA51">
        <v>32.509799999999998</v>
      </c>
      <c r="DB51">
        <v>32.008099999999999</v>
      </c>
      <c r="DC51">
        <v>999.9</v>
      </c>
      <c r="DD51">
        <v>0</v>
      </c>
      <c r="DE51">
        <v>0</v>
      </c>
      <c r="DF51">
        <v>9982.5</v>
      </c>
      <c r="DG51">
        <v>0</v>
      </c>
      <c r="DH51">
        <v>384.74400000000003</v>
      </c>
      <c r="DI51">
        <v>-2.7448899999999998</v>
      </c>
      <c r="DJ51">
        <v>7.5822700000000003</v>
      </c>
      <c r="DK51">
        <v>10.295</v>
      </c>
      <c r="DL51">
        <v>11.0265</v>
      </c>
      <c r="DM51">
        <v>10.0998</v>
      </c>
      <c r="DN51">
        <v>18.961400000000001</v>
      </c>
      <c r="DO51">
        <v>2.96183</v>
      </c>
      <c r="DP51">
        <v>1.87277</v>
      </c>
      <c r="DQ51">
        <v>23.814900000000002</v>
      </c>
      <c r="DR51">
        <v>16.407800000000002</v>
      </c>
      <c r="DS51">
        <v>1999.82</v>
      </c>
      <c r="DT51">
        <v>0.97999099999999995</v>
      </c>
      <c r="DU51">
        <v>2.0009200000000001E-2</v>
      </c>
      <c r="DV51">
        <v>0</v>
      </c>
      <c r="DW51">
        <v>783.34100000000001</v>
      </c>
      <c r="DX51">
        <v>5.0006899999999996</v>
      </c>
      <c r="DY51">
        <v>16468.8</v>
      </c>
      <c r="DZ51">
        <v>16625.099999999999</v>
      </c>
      <c r="EA51">
        <v>51</v>
      </c>
      <c r="EB51">
        <v>51.875</v>
      </c>
      <c r="EC51">
        <v>51.936999999999998</v>
      </c>
      <c r="ED51">
        <v>51</v>
      </c>
      <c r="EE51">
        <v>52.375</v>
      </c>
      <c r="EF51">
        <v>1954.9</v>
      </c>
      <c r="EG51">
        <v>39.909999999999997</v>
      </c>
      <c r="EH51">
        <v>0</v>
      </c>
      <c r="EI51">
        <v>148.60000014305109</v>
      </c>
      <c r="EJ51">
        <v>0</v>
      </c>
      <c r="EK51">
        <v>783.45436000000018</v>
      </c>
      <c r="EL51">
        <v>-2.7064615473065641</v>
      </c>
      <c r="EM51">
        <v>-807.40769165604377</v>
      </c>
      <c r="EN51">
        <v>16548.112000000001</v>
      </c>
      <c r="EO51">
        <v>15</v>
      </c>
      <c r="EP51">
        <v>1659555359.0999999</v>
      </c>
      <c r="EQ51" t="s">
        <v>592</v>
      </c>
      <c r="ER51">
        <v>1659555345.0999999</v>
      </c>
      <c r="ES51">
        <v>1659555359.0999999</v>
      </c>
      <c r="ET51">
        <v>73</v>
      </c>
      <c r="EU51">
        <v>-5.3999999999999999E-2</v>
      </c>
      <c r="EV51">
        <v>5.0000000000000001E-3</v>
      </c>
      <c r="EW51">
        <v>-1.0620000000000001</v>
      </c>
      <c r="EX51">
        <v>0.311</v>
      </c>
      <c r="EY51">
        <v>10</v>
      </c>
      <c r="EZ51">
        <v>19</v>
      </c>
      <c r="FA51">
        <v>0.2</v>
      </c>
      <c r="FB51">
        <v>0.01</v>
      </c>
      <c r="FC51">
        <v>2.1786206679887159</v>
      </c>
      <c r="FD51">
        <v>-0.36347931219977281</v>
      </c>
      <c r="FE51">
        <v>6.9173508664117228E-2</v>
      </c>
      <c r="FF51">
        <v>1</v>
      </c>
      <c r="FG51">
        <v>0.54538936333600874</v>
      </c>
      <c r="FH51">
        <v>5.4616187629243682E-2</v>
      </c>
      <c r="FI51">
        <v>1.4881816019636399E-2</v>
      </c>
      <c r="FJ51">
        <v>1</v>
      </c>
      <c r="FK51">
        <v>2</v>
      </c>
      <c r="FL51">
        <v>2</v>
      </c>
      <c r="FM51" t="s">
        <v>413</v>
      </c>
      <c r="FN51">
        <v>2.8851800000000001</v>
      </c>
      <c r="FO51">
        <v>2.8598699999999999</v>
      </c>
      <c r="FP51">
        <v>2.2265900000000001E-3</v>
      </c>
      <c r="FQ51">
        <v>2.7464E-3</v>
      </c>
      <c r="FR51">
        <v>0.131186</v>
      </c>
      <c r="FS51">
        <v>9.9045499999999995E-2</v>
      </c>
      <c r="FT51">
        <v>29819.1</v>
      </c>
      <c r="FU51">
        <v>22942.9</v>
      </c>
      <c r="FV51">
        <v>28860.6</v>
      </c>
      <c r="FW51">
        <v>21492</v>
      </c>
      <c r="FX51">
        <v>33514.5</v>
      </c>
      <c r="FY51">
        <v>26583</v>
      </c>
      <c r="FZ51">
        <v>40103.800000000003</v>
      </c>
      <c r="GA51">
        <v>30624.7</v>
      </c>
      <c r="GB51">
        <v>1.9409000000000001</v>
      </c>
      <c r="GC51">
        <v>1.73773</v>
      </c>
      <c r="GD51">
        <v>-4.28408E-3</v>
      </c>
      <c r="GE51">
        <v>0</v>
      </c>
      <c r="GF51">
        <v>32.077599999999997</v>
      </c>
      <c r="GG51">
        <v>999.9</v>
      </c>
      <c r="GH51">
        <v>47.3</v>
      </c>
      <c r="GI51">
        <v>41.7</v>
      </c>
      <c r="GJ51">
        <v>38.860900000000001</v>
      </c>
      <c r="GK51">
        <v>63.227400000000003</v>
      </c>
      <c r="GL51">
        <v>11.3902</v>
      </c>
      <c r="GM51">
        <v>1</v>
      </c>
      <c r="GN51">
        <v>1.0462199999999999</v>
      </c>
      <c r="GO51">
        <v>4.5375300000000003</v>
      </c>
      <c r="GP51">
        <v>20.272500000000001</v>
      </c>
      <c r="GQ51">
        <v>5.2340600000000004</v>
      </c>
      <c r="GR51">
        <v>11.992000000000001</v>
      </c>
      <c r="GS51">
        <v>4.9738499999999997</v>
      </c>
      <c r="GT51">
        <v>3.2850000000000001</v>
      </c>
      <c r="GU51">
        <v>9999</v>
      </c>
      <c r="GV51">
        <v>9999</v>
      </c>
      <c r="GW51">
        <v>9999</v>
      </c>
      <c r="GX51">
        <v>64.2</v>
      </c>
      <c r="GY51">
        <v>1.8609599999999999</v>
      </c>
      <c r="GZ51">
        <v>1.86266</v>
      </c>
      <c r="HA51">
        <v>1.86798</v>
      </c>
      <c r="HB51">
        <v>1.8588199999999999</v>
      </c>
      <c r="HC51">
        <v>1.8571299999999999</v>
      </c>
      <c r="HD51">
        <v>1.8608100000000001</v>
      </c>
      <c r="HE51">
        <v>1.86463</v>
      </c>
      <c r="HF51">
        <v>1.86666</v>
      </c>
      <c r="HG51">
        <v>0</v>
      </c>
      <c r="HH51">
        <v>0</v>
      </c>
      <c r="HI51">
        <v>0</v>
      </c>
      <c r="HJ51">
        <v>4.5</v>
      </c>
      <c r="HK51" t="s">
        <v>414</v>
      </c>
      <c r="HL51" t="s">
        <v>415</v>
      </c>
      <c r="HM51" t="s">
        <v>416</v>
      </c>
      <c r="HN51" t="s">
        <v>417</v>
      </c>
      <c r="HO51" t="s">
        <v>417</v>
      </c>
      <c r="HP51" t="s">
        <v>416</v>
      </c>
      <c r="HQ51">
        <v>0</v>
      </c>
      <c r="HR51">
        <v>100</v>
      </c>
      <c r="HS51">
        <v>100</v>
      </c>
      <c r="HT51">
        <v>-1.0629999999999999</v>
      </c>
      <c r="HU51">
        <v>0.46989999999999998</v>
      </c>
      <c r="HV51">
        <v>-1.0693529085832949</v>
      </c>
      <c r="HW51">
        <v>7.2017937835690661E-4</v>
      </c>
      <c r="HX51">
        <v>-2.1401732963678211E-6</v>
      </c>
      <c r="HY51">
        <v>9.6926120888077628E-10</v>
      </c>
      <c r="HZ51">
        <v>0.46984610814750732</v>
      </c>
      <c r="IA51">
        <v>0</v>
      </c>
      <c r="IB51">
        <v>0</v>
      </c>
      <c r="IC51">
        <v>0</v>
      </c>
      <c r="ID51">
        <v>10</v>
      </c>
      <c r="IE51">
        <v>1941</v>
      </c>
      <c r="IF51">
        <v>1</v>
      </c>
      <c r="IG51">
        <v>24</v>
      </c>
      <c r="IH51">
        <v>0.9</v>
      </c>
      <c r="II51">
        <v>0.7</v>
      </c>
      <c r="IJ51">
        <v>0.163574</v>
      </c>
      <c r="IK51">
        <v>2.6159699999999999</v>
      </c>
      <c r="IL51">
        <v>1.3940399999999999</v>
      </c>
      <c r="IM51">
        <v>2.2790499999999998</v>
      </c>
      <c r="IN51">
        <v>1.5918000000000001</v>
      </c>
      <c r="IO51">
        <v>2.3645</v>
      </c>
      <c r="IP51">
        <v>44.669199999999996</v>
      </c>
      <c r="IQ51">
        <v>14.3247</v>
      </c>
      <c r="IR51">
        <v>18</v>
      </c>
      <c r="IS51">
        <v>530.28300000000002</v>
      </c>
      <c r="IT51">
        <v>427.31099999999998</v>
      </c>
      <c r="IU51">
        <v>26.813500000000001</v>
      </c>
      <c r="IV51">
        <v>39.922499999999999</v>
      </c>
      <c r="IW51">
        <v>29.999300000000002</v>
      </c>
      <c r="IX51">
        <v>40.127800000000001</v>
      </c>
      <c r="IY51">
        <v>40.138500000000001</v>
      </c>
      <c r="IZ51">
        <v>3.35928</v>
      </c>
      <c r="JA51">
        <v>53.412999999999997</v>
      </c>
      <c r="JB51">
        <v>0</v>
      </c>
      <c r="JC51">
        <v>26.806000000000001</v>
      </c>
      <c r="JD51">
        <v>10</v>
      </c>
      <c r="JE51">
        <v>18.8429</v>
      </c>
      <c r="JF51">
        <v>97.727000000000004</v>
      </c>
      <c r="JG51">
        <v>98.274600000000007</v>
      </c>
    </row>
    <row r="52" spans="1:267" x14ac:dyDescent="0.3">
      <c r="A52">
        <v>36</v>
      </c>
      <c r="B52">
        <v>1659555589.0999999</v>
      </c>
      <c r="C52">
        <v>7044</v>
      </c>
      <c r="D52" t="s">
        <v>593</v>
      </c>
      <c r="E52" t="s">
        <v>594</v>
      </c>
      <c r="F52" t="s">
        <v>403</v>
      </c>
      <c r="G52" t="s">
        <v>404</v>
      </c>
      <c r="H52" t="s">
        <v>558</v>
      </c>
      <c r="I52" t="s">
        <v>559</v>
      </c>
      <c r="J52" t="s">
        <v>406</v>
      </c>
      <c r="K52">
        <f t="shared" si="0"/>
        <v>8.7805141186348656</v>
      </c>
      <c r="L52">
        <v>1659555589.0999999</v>
      </c>
      <c r="M52">
        <f t="shared" si="1"/>
        <v>9.1561075263552581E-3</v>
      </c>
      <c r="N52">
        <f t="shared" si="2"/>
        <v>9.1561075263552585</v>
      </c>
      <c r="O52">
        <f t="shared" si="3"/>
        <v>49.392403356768924</v>
      </c>
      <c r="P52">
        <f t="shared" si="4"/>
        <v>337.25900000000001</v>
      </c>
      <c r="Q52">
        <f t="shared" si="5"/>
        <v>166.79191403489338</v>
      </c>
      <c r="R52">
        <f t="shared" si="6"/>
        <v>16.489524645612214</v>
      </c>
      <c r="S52">
        <f t="shared" si="7"/>
        <v>33.342387277186006</v>
      </c>
      <c r="T52">
        <f t="shared" si="8"/>
        <v>0.52681237561904604</v>
      </c>
      <c r="U52">
        <f t="shared" si="9"/>
        <v>2.9073163495480996</v>
      </c>
      <c r="V52">
        <f t="shared" si="10"/>
        <v>0.47895620220546858</v>
      </c>
      <c r="W52">
        <f t="shared" si="11"/>
        <v>0.30328421025031238</v>
      </c>
      <c r="X52">
        <f t="shared" si="12"/>
        <v>321.51282220318552</v>
      </c>
      <c r="Y52">
        <f t="shared" si="13"/>
        <v>32.045771870057287</v>
      </c>
      <c r="Z52">
        <f t="shared" si="14"/>
        <v>31.9682</v>
      </c>
      <c r="AA52">
        <f t="shared" si="15"/>
        <v>4.7664952949398947</v>
      </c>
      <c r="AB52">
        <f t="shared" si="16"/>
        <v>59.954713880729749</v>
      </c>
      <c r="AC52">
        <f t="shared" si="17"/>
        <v>2.9503147204950002</v>
      </c>
      <c r="AD52">
        <f t="shared" si="18"/>
        <v>4.9209053459318914</v>
      </c>
      <c r="AE52">
        <f t="shared" si="19"/>
        <v>1.8161805744448944</v>
      </c>
      <c r="AF52">
        <f t="shared" si="20"/>
        <v>-403.78434191226688</v>
      </c>
      <c r="AG52">
        <f t="shared" si="21"/>
        <v>88.447952588487112</v>
      </c>
      <c r="AH52">
        <f t="shared" si="22"/>
        <v>6.9163280502482953</v>
      </c>
      <c r="AI52">
        <f t="shared" si="23"/>
        <v>13.092760929654048</v>
      </c>
      <c r="AJ52">
        <v>0</v>
      </c>
      <c r="AK52">
        <v>0</v>
      </c>
      <c r="AL52">
        <f t="shared" si="24"/>
        <v>1</v>
      </c>
      <c r="AM52">
        <f t="shared" si="25"/>
        <v>0</v>
      </c>
      <c r="AN52">
        <f t="shared" si="26"/>
        <v>51264.98778413346</v>
      </c>
      <c r="AO52" t="s">
        <v>407</v>
      </c>
      <c r="AP52">
        <v>10366.9</v>
      </c>
      <c r="AQ52">
        <v>993.59653846153856</v>
      </c>
      <c r="AR52">
        <v>3431.87</v>
      </c>
      <c r="AS52">
        <f t="shared" si="27"/>
        <v>0.71047955241266758</v>
      </c>
      <c r="AT52">
        <v>-3.9894345373445681</v>
      </c>
      <c r="AU52" t="s">
        <v>595</v>
      </c>
      <c r="AV52">
        <v>10285.200000000001</v>
      </c>
      <c r="AW52">
        <v>732.25784615384623</v>
      </c>
      <c r="AX52">
        <v>1043.3499999999999</v>
      </c>
      <c r="AY52">
        <f t="shared" si="28"/>
        <v>0.29816663041755276</v>
      </c>
      <c r="AZ52">
        <v>0.5</v>
      </c>
      <c r="BA52">
        <f t="shared" si="29"/>
        <v>1681.2134995871427</v>
      </c>
      <c r="BB52">
        <f t="shared" si="30"/>
        <v>49.392403356768924</v>
      </c>
      <c r="BC52">
        <f t="shared" si="31"/>
        <v>250.64088209220003</v>
      </c>
      <c r="BD52">
        <f t="shared" si="32"/>
        <v>3.1751968389037155E-2</v>
      </c>
      <c r="BE52">
        <f t="shared" si="33"/>
        <v>2.2892797239660712</v>
      </c>
      <c r="BF52">
        <f t="shared" si="34"/>
        <v>597.54663687703714</v>
      </c>
      <c r="BG52" t="s">
        <v>596</v>
      </c>
      <c r="BH52">
        <v>539.04</v>
      </c>
      <c r="BI52">
        <f t="shared" si="35"/>
        <v>539.04</v>
      </c>
      <c r="BJ52">
        <f t="shared" si="36"/>
        <v>0.48335649590262131</v>
      </c>
      <c r="BK52">
        <f t="shared" si="37"/>
        <v>0.61686691488599021</v>
      </c>
      <c r="BL52">
        <f t="shared" si="38"/>
        <v>0.82566898158550628</v>
      </c>
      <c r="BM52">
        <f t="shared" si="39"/>
        <v>6.252673567359075</v>
      </c>
      <c r="BN52">
        <f t="shared" si="40"/>
        <v>0.9795947984000658</v>
      </c>
      <c r="BO52">
        <f t="shared" si="41"/>
        <v>0.45409679602160669</v>
      </c>
      <c r="BP52">
        <f t="shared" si="42"/>
        <v>0.54590320397839331</v>
      </c>
      <c r="BQ52">
        <v>6577</v>
      </c>
      <c r="BR52">
        <v>300</v>
      </c>
      <c r="BS52">
        <v>300</v>
      </c>
      <c r="BT52">
        <v>300</v>
      </c>
      <c r="BU52">
        <v>10285.200000000001</v>
      </c>
      <c r="BV52">
        <v>939.99</v>
      </c>
      <c r="BW52">
        <v>-1.09528E-2</v>
      </c>
      <c r="BX52">
        <v>-17.87</v>
      </c>
      <c r="BY52" t="s">
        <v>410</v>
      </c>
      <c r="BZ52" t="s">
        <v>410</v>
      </c>
      <c r="CA52" t="s">
        <v>410</v>
      </c>
      <c r="CB52" t="s">
        <v>410</v>
      </c>
      <c r="CC52" t="s">
        <v>410</v>
      </c>
      <c r="CD52" t="s">
        <v>410</v>
      </c>
      <c r="CE52" t="s">
        <v>410</v>
      </c>
      <c r="CF52" t="s">
        <v>410</v>
      </c>
      <c r="CG52" t="s">
        <v>410</v>
      </c>
      <c r="CH52" t="s">
        <v>410</v>
      </c>
      <c r="CI52">
        <f t="shared" si="43"/>
        <v>2000.02</v>
      </c>
      <c r="CJ52">
        <f t="shared" si="44"/>
        <v>1681.2134995871427</v>
      </c>
      <c r="CK52">
        <f t="shared" si="45"/>
        <v>0.84059834381013321</v>
      </c>
      <c r="CL52">
        <f t="shared" si="46"/>
        <v>0.16075480355355723</v>
      </c>
      <c r="CM52">
        <v>6</v>
      </c>
      <c r="CN52">
        <v>0.5</v>
      </c>
      <c r="CO52" t="s">
        <v>411</v>
      </c>
      <c r="CP52">
        <v>2</v>
      </c>
      <c r="CQ52">
        <v>1659555589.0999999</v>
      </c>
      <c r="CR52">
        <v>337.25900000000001</v>
      </c>
      <c r="CS52">
        <v>400.22399999999999</v>
      </c>
      <c r="CT52">
        <v>29.842500000000001</v>
      </c>
      <c r="CU52">
        <v>19.184999999999999</v>
      </c>
      <c r="CV52">
        <v>338.16800000000001</v>
      </c>
      <c r="CW52">
        <v>29.363600000000002</v>
      </c>
      <c r="CX52">
        <v>500.09100000000001</v>
      </c>
      <c r="CY52">
        <v>98.762699999999995</v>
      </c>
      <c r="CZ52">
        <v>0.10015400000000001</v>
      </c>
      <c r="DA52">
        <v>32.532499999999999</v>
      </c>
      <c r="DB52">
        <v>31.9682</v>
      </c>
      <c r="DC52">
        <v>999.9</v>
      </c>
      <c r="DD52">
        <v>0</v>
      </c>
      <c r="DE52">
        <v>0</v>
      </c>
      <c r="DF52">
        <v>9997.5</v>
      </c>
      <c r="DG52">
        <v>0</v>
      </c>
      <c r="DH52">
        <v>376.71300000000002</v>
      </c>
      <c r="DI52">
        <v>-62.964599999999997</v>
      </c>
      <c r="DJ52">
        <v>347.63400000000001</v>
      </c>
      <c r="DK52">
        <v>408.05200000000002</v>
      </c>
      <c r="DL52">
        <v>10.657500000000001</v>
      </c>
      <c r="DM52">
        <v>400.22399999999999</v>
      </c>
      <c r="DN52">
        <v>19.184999999999999</v>
      </c>
      <c r="DO52">
        <v>2.94733</v>
      </c>
      <c r="DP52">
        <v>1.89476</v>
      </c>
      <c r="DQ52">
        <v>23.7333</v>
      </c>
      <c r="DR52">
        <v>16.5913</v>
      </c>
      <c r="DS52">
        <v>2000.02</v>
      </c>
      <c r="DT52">
        <v>0.98000799999999999</v>
      </c>
      <c r="DU52">
        <v>1.99924E-2</v>
      </c>
      <c r="DV52">
        <v>0</v>
      </c>
      <c r="DW52">
        <v>731.23800000000006</v>
      </c>
      <c r="DX52">
        <v>5.0006899999999996</v>
      </c>
      <c r="DY52">
        <v>15514.2</v>
      </c>
      <c r="DZ52">
        <v>16626.8</v>
      </c>
      <c r="EA52">
        <v>50.811999999999998</v>
      </c>
      <c r="EB52">
        <v>51.686999999999998</v>
      </c>
      <c r="EC52">
        <v>51.75</v>
      </c>
      <c r="ED52">
        <v>50.875</v>
      </c>
      <c r="EE52">
        <v>52.186999999999998</v>
      </c>
      <c r="EF52">
        <v>1955.13</v>
      </c>
      <c r="EG52">
        <v>39.89</v>
      </c>
      <c r="EH52">
        <v>0</v>
      </c>
      <c r="EI52">
        <v>189.30000019073489</v>
      </c>
      <c r="EJ52">
        <v>0</v>
      </c>
      <c r="EK52">
        <v>732.25784615384623</v>
      </c>
      <c r="EL52">
        <v>-9.9841367557859471</v>
      </c>
      <c r="EM52">
        <v>994.56752113455661</v>
      </c>
      <c r="EN52">
        <v>15468.634615384621</v>
      </c>
      <c r="EO52">
        <v>15</v>
      </c>
      <c r="EP52">
        <v>1659555491.0999999</v>
      </c>
      <c r="EQ52" t="s">
        <v>597</v>
      </c>
      <c r="ER52">
        <v>1659555486.5999999</v>
      </c>
      <c r="ES52">
        <v>1659555491.0999999</v>
      </c>
      <c r="ET52">
        <v>74</v>
      </c>
      <c r="EU52">
        <v>0.124</v>
      </c>
      <c r="EV52">
        <v>8.9999999999999993E-3</v>
      </c>
      <c r="EW52">
        <v>-0.93799999999999994</v>
      </c>
      <c r="EX52">
        <v>0.32</v>
      </c>
      <c r="EY52">
        <v>400</v>
      </c>
      <c r="EZ52">
        <v>19</v>
      </c>
      <c r="FA52">
        <v>0.05</v>
      </c>
      <c r="FB52">
        <v>0.01</v>
      </c>
      <c r="FC52">
        <v>48.671579250130037</v>
      </c>
      <c r="FD52">
        <v>2.1453596502461858</v>
      </c>
      <c r="FE52">
        <v>0.31686022627806132</v>
      </c>
      <c r="FF52">
        <v>0</v>
      </c>
      <c r="FG52">
        <v>0.53098272861837015</v>
      </c>
      <c r="FH52">
        <v>-1.3935997204986301E-2</v>
      </c>
      <c r="FI52">
        <v>2.0431502664668899E-3</v>
      </c>
      <c r="FJ52">
        <v>1</v>
      </c>
      <c r="FK52">
        <v>1</v>
      </c>
      <c r="FL52">
        <v>2</v>
      </c>
      <c r="FM52" t="s">
        <v>453</v>
      </c>
      <c r="FN52">
        <v>2.8854099999999998</v>
      </c>
      <c r="FO52">
        <v>2.8599299999999999</v>
      </c>
      <c r="FP52">
        <v>7.9192700000000005E-2</v>
      </c>
      <c r="FQ52">
        <v>9.2664700000000003E-2</v>
      </c>
      <c r="FR52">
        <v>0.130798</v>
      </c>
      <c r="FS52">
        <v>9.9929199999999996E-2</v>
      </c>
      <c r="FT52">
        <v>27537</v>
      </c>
      <c r="FU52">
        <v>20889.2</v>
      </c>
      <c r="FV52">
        <v>28875.3</v>
      </c>
      <c r="FW52">
        <v>21504.6</v>
      </c>
      <c r="FX52">
        <v>33546.9</v>
      </c>
      <c r="FY52">
        <v>26572.1</v>
      </c>
      <c r="FZ52">
        <v>40124.400000000001</v>
      </c>
      <c r="GA52">
        <v>30639.8</v>
      </c>
      <c r="GB52">
        <v>1.94387</v>
      </c>
      <c r="GC52">
        <v>1.74437</v>
      </c>
      <c r="GD52">
        <v>-3.47942E-3</v>
      </c>
      <c r="GE52">
        <v>0</v>
      </c>
      <c r="GF52">
        <v>32.0246</v>
      </c>
      <c r="GG52">
        <v>999.9</v>
      </c>
      <c r="GH52">
        <v>47.3</v>
      </c>
      <c r="GI52">
        <v>41.7</v>
      </c>
      <c r="GJ52">
        <v>38.859400000000001</v>
      </c>
      <c r="GK52">
        <v>62.947400000000002</v>
      </c>
      <c r="GL52">
        <v>11.5304</v>
      </c>
      <c r="GM52">
        <v>1</v>
      </c>
      <c r="GN52">
        <v>1.0142</v>
      </c>
      <c r="GO52">
        <v>3.9014600000000002</v>
      </c>
      <c r="GP52">
        <v>20.288900000000002</v>
      </c>
      <c r="GQ52">
        <v>5.2324099999999998</v>
      </c>
      <c r="GR52">
        <v>11.992000000000001</v>
      </c>
      <c r="GS52">
        <v>4.9743500000000003</v>
      </c>
      <c r="GT52">
        <v>3.2850000000000001</v>
      </c>
      <c r="GU52">
        <v>9999</v>
      </c>
      <c r="GV52">
        <v>9999</v>
      </c>
      <c r="GW52">
        <v>9999</v>
      </c>
      <c r="GX52">
        <v>64.2</v>
      </c>
      <c r="GY52">
        <v>1.8609599999999999</v>
      </c>
      <c r="GZ52">
        <v>1.86266</v>
      </c>
      <c r="HA52">
        <v>1.86798</v>
      </c>
      <c r="HB52">
        <v>1.85883</v>
      </c>
      <c r="HC52">
        <v>1.8571299999999999</v>
      </c>
      <c r="HD52">
        <v>1.8608100000000001</v>
      </c>
      <c r="HE52">
        <v>1.86463</v>
      </c>
      <c r="HF52">
        <v>1.8666499999999999</v>
      </c>
      <c r="HG52">
        <v>0</v>
      </c>
      <c r="HH52">
        <v>0</v>
      </c>
      <c r="HI52">
        <v>0</v>
      </c>
      <c r="HJ52">
        <v>4.5</v>
      </c>
      <c r="HK52" t="s">
        <v>414</v>
      </c>
      <c r="HL52" t="s">
        <v>415</v>
      </c>
      <c r="HM52" t="s">
        <v>416</v>
      </c>
      <c r="HN52" t="s">
        <v>417</v>
      </c>
      <c r="HO52" t="s">
        <v>417</v>
      </c>
      <c r="HP52" t="s">
        <v>416</v>
      </c>
      <c r="HQ52">
        <v>0</v>
      </c>
      <c r="HR52">
        <v>100</v>
      </c>
      <c r="HS52">
        <v>100</v>
      </c>
      <c r="HT52">
        <v>-0.90900000000000003</v>
      </c>
      <c r="HU52">
        <v>0.47889999999999999</v>
      </c>
      <c r="HV52">
        <v>-0.94524242649127466</v>
      </c>
      <c r="HW52">
        <v>7.2017937835690661E-4</v>
      </c>
      <c r="HX52">
        <v>-2.1401732963678211E-6</v>
      </c>
      <c r="HY52">
        <v>9.6926120888077628E-10</v>
      </c>
      <c r="HZ52">
        <v>0.47895048776320642</v>
      </c>
      <c r="IA52">
        <v>0</v>
      </c>
      <c r="IB52">
        <v>0</v>
      </c>
      <c r="IC52">
        <v>0</v>
      </c>
      <c r="ID52">
        <v>10</v>
      </c>
      <c r="IE52">
        <v>1941</v>
      </c>
      <c r="IF52">
        <v>1</v>
      </c>
      <c r="IG52">
        <v>24</v>
      </c>
      <c r="IH52">
        <v>1.7</v>
      </c>
      <c r="II52">
        <v>1.6</v>
      </c>
      <c r="IJ52">
        <v>1.0571299999999999</v>
      </c>
      <c r="IK52">
        <v>2.5524900000000001</v>
      </c>
      <c r="IL52">
        <v>1.3940399999999999</v>
      </c>
      <c r="IM52">
        <v>2.2790499999999998</v>
      </c>
      <c r="IN52">
        <v>1.5918000000000001</v>
      </c>
      <c r="IO52">
        <v>2.3278799999999999</v>
      </c>
      <c r="IP52">
        <v>44.501399999999997</v>
      </c>
      <c r="IQ52">
        <v>14.2896</v>
      </c>
      <c r="IR52">
        <v>18</v>
      </c>
      <c r="IS52">
        <v>530.01700000000005</v>
      </c>
      <c r="IT52">
        <v>429.80399999999997</v>
      </c>
      <c r="IU52">
        <v>27.212900000000001</v>
      </c>
      <c r="IV52">
        <v>39.609200000000001</v>
      </c>
      <c r="IW52">
        <v>29.999199999999998</v>
      </c>
      <c r="IX52">
        <v>39.816200000000002</v>
      </c>
      <c r="IY52">
        <v>39.832999999999998</v>
      </c>
      <c r="IZ52">
        <v>21.2347</v>
      </c>
      <c r="JA52">
        <v>52.250500000000002</v>
      </c>
      <c r="JB52">
        <v>0</v>
      </c>
      <c r="JC52">
        <v>27.230699999999999</v>
      </c>
      <c r="JD52">
        <v>400</v>
      </c>
      <c r="JE52">
        <v>19.2529</v>
      </c>
      <c r="JF52">
        <v>97.777000000000001</v>
      </c>
      <c r="JG52">
        <v>98.326999999999998</v>
      </c>
    </row>
    <row r="53" spans="1:267" x14ac:dyDescent="0.3">
      <c r="A53">
        <v>37</v>
      </c>
      <c r="B53">
        <v>1659555748.5999999</v>
      </c>
      <c r="C53">
        <v>7203.5</v>
      </c>
      <c r="D53" t="s">
        <v>598</v>
      </c>
      <c r="E53" t="s">
        <v>599</v>
      </c>
      <c r="F53" t="s">
        <v>403</v>
      </c>
      <c r="G53" t="s">
        <v>404</v>
      </c>
      <c r="H53" t="s">
        <v>558</v>
      </c>
      <c r="I53" t="s">
        <v>559</v>
      </c>
      <c r="J53" t="s">
        <v>406</v>
      </c>
      <c r="K53">
        <f t="shared" si="0"/>
        <v>10.274641235722298</v>
      </c>
      <c r="L53">
        <v>1659555748.5999999</v>
      </c>
      <c r="M53">
        <f t="shared" si="1"/>
        <v>8.5732735845779565E-3</v>
      </c>
      <c r="N53">
        <f t="shared" si="2"/>
        <v>8.5732735845779562</v>
      </c>
      <c r="O53">
        <f t="shared" si="3"/>
        <v>56.293211379158166</v>
      </c>
      <c r="P53">
        <f t="shared" si="4"/>
        <v>329.142</v>
      </c>
      <c r="Q53">
        <f t="shared" si="5"/>
        <v>122.62183769298228</v>
      </c>
      <c r="R53">
        <f t="shared" si="6"/>
        <v>12.122561026918302</v>
      </c>
      <c r="S53">
        <f t="shared" si="7"/>
        <v>32.539424107409992</v>
      </c>
      <c r="T53">
        <f t="shared" si="8"/>
        <v>0.48687256903247561</v>
      </c>
      <c r="U53">
        <f t="shared" si="9"/>
        <v>2.9057568524107245</v>
      </c>
      <c r="V53">
        <f t="shared" si="10"/>
        <v>0.44567415323342496</v>
      </c>
      <c r="W53">
        <f t="shared" si="11"/>
        <v>0.2819567746643199</v>
      </c>
      <c r="X53">
        <f t="shared" si="12"/>
        <v>321.5113672025783</v>
      </c>
      <c r="Y53">
        <f t="shared" si="13"/>
        <v>32.16385050661313</v>
      </c>
      <c r="Z53">
        <f t="shared" si="14"/>
        <v>32.010899999999999</v>
      </c>
      <c r="AA53">
        <f t="shared" si="15"/>
        <v>4.7780299888262503</v>
      </c>
      <c r="AB53">
        <f t="shared" si="16"/>
        <v>60.075022951349723</v>
      </c>
      <c r="AC53">
        <f t="shared" si="17"/>
        <v>2.9506061151944998</v>
      </c>
      <c r="AD53">
        <f t="shared" si="18"/>
        <v>4.9115355604341184</v>
      </c>
      <c r="AE53">
        <f t="shared" si="19"/>
        <v>1.8274238736317505</v>
      </c>
      <c r="AF53">
        <f t="shared" si="20"/>
        <v>-378.08136507988786</v>
      </c>
      <c r="AG53">
        <f t="shared" si="21"/>
        <v>76.416388719772058</v>
      </c>
      <c r="AH53">
        <f t="shared" si="22"/>
        <v>5.978968009072064</v>
      </c>
      <c r="AI53">
        <f t="shared" si="23"/>
        <v>25.825358851534546</v>
      </c>
      <c r="AJ53">
        <v>0</v>
      </c>
      <c r="AK53">
        <v>0</v>
      </c>
      <c r="AL53">
        <f t="shared" si="24"/>
        <v>1</v>
      </c>
      <c r="AM53">
        <f t="shared" si="25"/>
        <v>0</v>
      </c>
      <c r="AN53">
        <f t="shared" si="26"/>
        <v>51226.730738111612</v>
      </c>
      <c r="AO53" t="s">
        <v>407</v>
      </c>
      <c r="AP53">
        <v>10366.9</v>
      </c>
      <c r="AQ53">
        <v>993.59653846153856</v>
      </c>
      <c r="AR53">
        <v>3431.87</v>
      </c>
      <c r="AS53">
        <f t="shared" si="27"/>
        <v>0.71047955241266758</v>
      </c>
      <c r="AT53">
        <v>-3.9894345373445681</v>
      </c>
      <c r="AU53" t="s">
        <v>600</v>
      </c>
      <c r="AV53">
        <v>10285.5</v>
      </c>
      <c r="AW53">
        <v>727.62615384615378</v>
      </c>
      <c r="AX53">
        <v>1074.68</v>
      </c>
      <c r="AY53">
        <f t="shared" si="28"/>
        <v>0.32293691717892425</v>
      </c>
      <c r="AZ53">
        <v>0.5</v>
      </c>
      <c r="BA53">
        <f t="shared" si="29"/>
        <v>1681.1975995868281</v>
      </c>
      <c r="BB53">
        <f t="shared" si="30"/>
        <v>56.293211379158166</v>
      </c>
      <c r="BC53">
        <f t="shared" si="31"/>
        <v>271.46038498958887</v>
      </c>
      <c r="BD53">
        <f t="shared" si="32"/>
        <v>3.5856966445418324E-2</v>
      </c>
      <c r="BE53">
        <f t="shared" si="33"/>
        <v>2.1933877991588187</v>
      </c>
      <c r="BF53">
        <f t="shared" si="34"/>
        <v>607.69292508719468</v>
      </c>
      <c r="BG53" t="s">
        <v>601</v>
      </c>
      <c r="BH53">
        <v>538.21</v>
      </c>
      <c r="BI53">
        <f t="shared" si="35"/>
        <v>538.21</v>
      </c>
      <c r="BJ53">
        <f t="shared" si="36"/>
        <v>0.49919045669408568</v>
      </c>
      <c r="BK53">
        <f t="shared" si="37"/>
        <v>0.64692125590218696</v>
      </c>
      <c r="BL53">
        <f t="shared" si="38"/>
        <v>0.81460503307230281</v>
      </c>
      <c r="BM53">
        <f t="shared" si="39"/>
        <v>4.2802051067987907</v>
      </c>
      <c r="BN53">
        <f t="shared" si="40"/>
        <v>0.96674554236123245</v>
      </c>
      <c r="BO53">
        <f t="shared" si="41"/>
        <v>0.47851425804127112</v>
      </c>
      <c r="BP53">
        <f t="shared" si="42"/>
        <v>0.52148574195872888</v>
      </c>
      <c r="BQ53">
        <v>6579</v>
      </c>
      <c r="BR53">
        <v>300</v>
      </c>
      <c r="BS53">
        <v>300</v>
      </c>
      <c r="BT53">
        <v>300</v>
      </c>
      <c r="BU53">
        <v>10285.5</v>
      </c>
      <c r="BV53">
        <v>971.06</v>
      </c>
      <c r="BW53">
        <v>-1.09535E-2</v>
      </c>
      <c r="BX53">
        <v>-12.81</v>
      </c>
      <c r="BY53" t="s">
        <v>410</v>
      </c>
      <c r="BZ53" t="s">
        <v>410</v>
      </c>
      <c r="CA53" t="s">
        <v>410</v>
      </c>
      <c r="CB53" t="s">
        <v>410</v>
      </c>
      <c r="CC53" t="s">
        <v>410</v>
      </c>
      <c r="CD53" t="s">
        <v>410</v>
      </c>
      <c r="CE53" t="s">
        <v>410</v>
      </c>
      <c r="CF53" t="s">
        <v>410</v>
      </c>
      <c r="CG53" t="s">
        <v>410</v>
      </c>
      <c r="CH53" t="s">
        <v>410</v>
      </c>
      <c r="CI53">
        <f t="shared" si="43"/>
        <v>2000</v>
      </c>
      <c r="CJ53">
        <f t="shared" si="44"/>
        <v>1681.1975995868281</v>
      </c>
      <c r="CK53">
        <f t="shared" si="45"/>
        <v>0.84059879979341401</v>
      </c>
      <c r="CL53">
        <f t="shared" si="46"/>
        <v>0.16075568360128914</v>
      </c>
      <c r="CM53">
        <v>6</v>
      </c>
      <c r="CN53">
        <v>0.5</v>
      </c>
      <c r="CO53" t="s">
        <v>411</v>
      </c>
      <c r="CP53">
        <v>2</v>
      </c>
      <c r="CQ53">
        <v>1659555748.5999999</v>
      </c>
      <c r="CR53">
        <v>329.142</v>
      </c>
      <c r="CS53">
        <v>400.06599999999997</v>
      </c>
      <c r="CT53">
        <v>29.8459</v>
      </c>
      <c r="CU53">
        <v>19.867000000000001</v>
      </c>
      <c r="CV53">
        <v>329.995</v>
      </c>
      <c r="CW53">
        <v>29.3751</v>
      </c>
      <c r="CX53">
        <v>500.09899999999999</v>
      </c>
      <c r="CY53">
        <v>98.760999999999996</v>
      </c>
      <c r="CZ53">
        <v>0.100355</v>
      </c>
      <c r="DA53">
        <v>32.498699999999999</v>
      </c>
      <c r="DB53">
        <v>32.010899999999999</v>
      </c>
      <c r="DC53">
        <v>999.9</v>
      </c>
      <c r="DD53">
        <v>0</v>
      </c>
      <c r="DE53">
        <v>0</v>
      </c>
      <c r="DF53">
        <v>9988.75</v>
      </c>
      <c r="DG53">
        <v>0</v>
      </c>
      <c r="DH53">
        <v>344.05</v>
      </c>
      <c r="DI53">
        <v>-70.923699999999997</v>
      </c>
      <c r="DJ53">
        <v>339.26799999999997</v>
      </c>
      <c r="DK53">
        <v>408.17500000000001</v>
      </c>
      <c r="DL53">
        <v>9.9788300000000003</v>
      </c>
      <c r="DM53">
        <v>400.06599999999997</v>
      </c>
      <c r="DN53">
        <v>19.867000000000001</v>
      </c>
      <c r="DO53">
        <v>2.9476100000000001</v>
      </c>
      <c r="DP53">
        <v>1.9620899999999999</v>
      </c>
      <c r="DQ53">
        <v>23.7349</v>
      </c>
      <c r="DR53">
        <v>17.1417</v>
      </c>
      <c r="DS53">
        <v>2000</v>
      </c>
      <c r="DT53">
        <v>0.97999099999999995</v>
      </c>
      <c r="DU53">
        <v>2.0009200000000001E-2</v>
      </c>
      <c r="DV53">
        <v>0</v>
      </c>
      <c r="DW53">
        <v>727.62099999999998</v>
      </c>
      <c r="DX53">
        <v>5.0006899999999996</v>
      </c>
      <c r="DY53">
        <v>15195.5</v>
      </c>
      <c r="DZ53">
        <v>16626.5</v>
      </c>
      <c r="EA53">
        <v>50.686999999999998</v>
      </c>
      <c r="EB53">
        <v>51.625</v>
      </c>
      <c r="EC53">
        <v>51.561999999999998</v>
      </c>
      <c r="ED53">
        <v>50.811999999999998</v>
      </c>
      <c r="EE53">
        <v>52.125</v>
      </c>
      <c r="EF53">
        <v>1955.08</v>
      </c>
      <c r="EG53">
        <v>39.92</v>
      </c>
      <c r="EH53">
        <v>0</v>
      </c>
      <c r="EI53">
        <v>158.80000019073489</v>
      </c>
      <c r="EJ53">
        <v>0</v>
      </c>
      <c r="EK53">
        <v>727.62615384615378</v>
      </c>
      <c r="EL53">
        <v>-0.51049572475905669</v>
      </c>
      <c r="EM53">
        <v>106.8170939250369</v>
      </c>
      <c r="EN53">
        <v>15184.76923076923</v>
      </c>
      <c r="EO53">
        <v>15</v>
      </c>
      <c r="EP53">
        <v>1659555663.5999999</v>
      </c>
      <c r="EQ53" t="s">
        <v>602</v>
      </c>
      <c r="ER53">
        <v>1659555660.5999999</v>
      </c>
      <c r="ES53">
        <v>1659555663.5999999</v>
      </c>
      <c r="ET53">
        <v>75</v>
      </c>
      <c r="EU53">
        <v>5.2999999999999999E-2</v>
      </c>
      <c r="EV53">
        <v>-8.0000000000000002E-3</v>
      </c>
      <c r="EW53">
        <v>-0.88500000000000001</v>
      </c>
      <c r="EX53">
        <v>0.32900000000000001</v>
      </c>
      <c r="EY53">
        <v>400</v>
      </c>
      <c r="EZ53">
        <v>19</v>
      </c>
      <c r="FA53">
        <v>0.06</v>
      </c>
      <c r="FB53">
        <v>0.01</v>
      </c>
      <c r="FC53">
        <v>55.981544597077402</v>
      </c>
      <c r="FD53">
        <v>0.96950523487656293</v>
      </c>
      <c r="FE53">
        <v>0.15105801738899549</v>
      </c>
      <c r="FF53">
        <v>1</v>
      </c>
      <c r="FG53">
        <v>0.49033746650721799</v>
      </c>
      <c r="FH53">
        <v>1.932526181319558E-2</v>
      </c>
      <c r="FI53">
        <v>5.0159920958651651E-3</v>
      </c>
      <c r="FJ53">
        <v>1</v>
      </c>
      <c r="FK53">
        <v>2</v>
      </c>
      <c r="FL53">
        <v>2</v>
      </c>
      <c r="FM53" t="s">
        <v>413</v>
      </c>
      <c r="FN53">
        <v>2.8856799999999998</v>
      </c>
      <c r="FO53">
        <v>2.8600500000000002</v>
      </c>
      <c r="FP53">
        <v>7.7683600000000005E-2</v>
      </c>
      <c r="FQ53">
        <v>9.26979E-2</v>
      </c>
      <c r="FR53">
        <v>0.13090199999999999</v>
      </c>
      <c r="FS53">
        <v>0.102464</v>
      </c>
      <c r="FT53">
        <v>27595</v>
      </c>
      <c r="FU53">
        <v>20899.7</v>
      </c>
      <c r="FV53">
        <v>28887.599999999999</v>
      </c>
      <c r="FW53">
        <v>21515.5</v>
      </c>
      <c r="FX53">
        <v>33555.300000000003</v>
      </c>
      <c r="FY53">
        <v>26508.5</v>
      </c>
      <c r="FZ53">
        <v>40141.300000000003</v>
      </c>
      <c r="GA53">
        <v>30653.3</v>
      </c>
      <c r="GB53">
        <v>1.9460999999999999</v>
      </c>
      <c r="GC53">
        <v>1.7490000000000001</v>
      </c>
      <c r="GD53">
        <v>1.6763800000000001E-3</v>
      </c>
      <c r="GE53">
        <v>0</v>
      </c>
      <c r="GF53">
        <v>31.983699999999999</v>
      </c>
      <c r="GG53">
        <v>999.9</v>
      </c>
      <c r="GH53">
        <v>47.2</v>
      </c>
      <c r="GI53">
        <v>41.6</v>
      </c>
      <c r="GJ53">
        <v>38.575499999999998</v>
      </c>
      <c r="GK53">
        <v>63.037399999999998</v>
      </c>
      <c r="GL53">
        <v>11.7949</v>
      </c>
      <c r="GM53">
        <v>1</v>
      </c>
      <c r="GN53">
        <v>0.995089</v>
      </c>
      <c r="GO53">
        <v>4.2107400000000004</v>
      </c>
      <c r="GP53">
        <v>20.281600000000001</v>
      </c>
      <c r="GQ53">
        <v>5.2325600000000003</v>
      </c>
      <c r="GR53">
        <v>11.992000000000001</v>
      </c>
      <c r="GS53">
        <v>4.9741</v>
      </c>
      <c r="GT53">
        <v>3.2848999999999999</v>
      </c>
      <c r="GU53">
        <v>9999</v>
      </c>
      <c r="GV53">
        <v>9999</v>
      </c>
      <c r="GW53">
        <v>9999</v>
      </c>
      <c r="GX53">
        <v>64.3</v>
      </c>
      <c r="GY53">
        <v>1.8609599999999999</v>
      </c>
      <c r="GZ53">
        <v>1.8626400000000001</v>
      </c>
      <c r="HA53">
        <v>1.86798</v>
      </c>
      <c r="HB53">
        <v>1.85883</v>
      </c>
      <c r="HC53">
        <v>1.8571</v>
      </c>
      <c r="HD53">
        <v>1.8608100000000001</v>
      </c>
      <c r="HE53">
        <v>1.86463</v>
      </c>
      <c r="HF53">
        <v>1.86669</v>
      </c>
      <c r="HG53">
        <v>0</v>
      </c>
      <c r="HH53">
        <v>0</v>
      </c>
      <c r="HI53">
        <v>0</v>
      </c>
      <c r="HJ53">
        <v>4.5</v>
      </c>
      <c r="HK53" t="s">
        <v>414</v>
      </c>
      <c r="HL53" t="s">
        <v>415</v>
      </c>
      <c r="HM53" t="s">
        <v>416</v>
      </c>
      <c r="HN53" t="s">
        <v>417</v>
      </c>
      <c r="HO53" t="s">
        <v>417</v>
      </c>
      <c r="HP53" t="s">
        <v>416</v>
      </c>
      <c r="HQ53">
        <v>0</v>
      </c>
      <c r="HR53">
        <v>100</v>
      </c>
      <c r="HS53">
        <v>100</v>
      </c>
      <c r="HT53">
        <v>-0.85299999999999998</v>
      </c>
      <c r="HU53">
        <v>0.4708</v>
      </c>
      <c r="HV53">
        <v>-0.89230632074827976</v>
      </c>
      <c r="HW53">
        <v>7.2017937835690661E-4</v>
      </c>
      <c r="HX53">
        <v>-2.1401732963678211E-6</v>
      </c>
      <c r="HY53">
        <v>9.6926120888077628E-10</v>
      </c>
      <c r="HZ53">
        <v>0.47076243904130299</v>
      </c>
      <c r="IA53">
        <v>0</v>
      </c>
      <c r="IB53">
        <v>0</v>
      </c>
      <c r="IC53">
        <v>0</v>
      </c>
      <c r="ID53">
        <v>10</v>
      </c>
      <c r="IE53">
        <v>1941</v>
      </c>
      <c r="IF53">
        <v>1</v>
      </c>
      <c r="IG53">
        <v>24</v>
      </c>
      <c r="IH53">
        <v>1.5</v>
      </c>
      <c r="II53">
        <v>1.4</v>
      </c>
      <c r="IJ53">
        <v>1.0571299999999999</v>
      </c>
      <c r="IK53">
        <v>2.5451700000000002</v>
      </c>
      <c r="IL53">
        <v>1.3940399999999999</v>
      </c>
      <c r="IM53">
        <v>2.2802699999999998</v>
      </c>
      <c r="IN53">
        <v>1.5918000000000001</v>
      </c>
      <c r="IO53">
        <v>2.36938</v>
      </c>
      <c r="IP53">
        <v>44.389899999999997</v>
      </c>
      <c r="IQ53">
        <v>14.245900000000001</v>
      </c>
      <c r="IR53">
        <v>18</v>
      </c>
      <c r="IS53">
        <v>529.697</v>
      </c>
      <c r="IT53">
        <v>431.29300000000001</v>
      </c>
      <c r="IU53">
        <v>27.062899999999999</v>
      </c>
      <c r="IV53">
        <v>39.371000000000002</v>
      </c>
      <c r="IW53">
        <v>30.0002</v>
      </c>
      <c r="IX53">
        <v>39.568199999999997</v>
      </c>
      <c r="IY53">
        <v>39.5837</v>
      </c>
      <c r="IZ53">
        <v>21.249400000000001</v>
      </c>
      <c r="JA53">
        <v>50.165799999999997</v>
      </c>
      <c r="JB53">
        <v>0</v>
      </c>
      <c r="JC53">
        <v>27.047799999999999</v>
      </c>
      <c r="JD53">
        <v>400</v>
      </c>
      <c r="JE53">
        <v>19.860800000000001</v>
      </c>
      <c r="JF53">
        <v>97.8185</v>
      </c>
      <c r="JG53">
        <v>98.373000000000005</v>
      </c>
    </row>
    <row r="54" spans="1:267" x14ac:dyDescent="0.3">
      <c r="A54">
        <v>38</v>
      </c>
      <c r="B54">
        <v>1659555883.5999999</v>
      </c>
      <c r="C54">
        <v>7338.5</v>
      </c>
      <c r="D54" t="s">
        <v>603</v>
      </c>
      <c r="E54" t="s">
        <v>604</v>
      </c>
      <c r="F54" t="s">
        <v>403</v>
      </c>
      <c r="G54" t="s">
        <v>404</v>
      </c>
      <c r="H54" t="s">
        <v>558</v>
      </c>
      <c r="I54" t="s">
        <v>559</v>
      </c>
      <c r="J54" t="s">
        <v>406</v>
      </c>
      <c r="K54">
        <f t="shared" si="0"/>
        <v>8.4320000417636773</v>
      </c>
      <c r="L54">
        <v>1659555883.5999999</v>
      </c>
      <c r="M54">
        <f t="shared" si="1"/>
        <v>7.82868493306264E-3</v>
      </c>
      <c r="N54">
        <f t="shared" si="2"/>
        <v>7.8286849330626405</v>
      </c>
      <c r="O54">
        <f t="shared" si="3"/>
        <v>59.589374028974213</v>
      </c>
      <c r="P54">
        <f t="shared" si="4"/>
        <v>424.51499999999999</v>
      </c>
      <c r="Q54">
        <f t="shared" si="5"/>
        <v>182.04863302456928</v>
      </c>
      <c r="R54">
        <f t="shared" si="6"/>
        <v>17.998978859861818</v>
      </c>
      <c r="S54">
        <f t="shared" si="7"/>
        <v>41.971402826534998</v>
      </c>
      <c r="T54">
        <f t="shared" si="8"/>
        <v>0.43799165835789405</v>
      </c>
      <c r="U54">
        <f t="shared" si="9"/>
        <v>2.9114648333107152</v>
      </c>
      <c r="V54">
        <f t="shared" si="10"/>
        <v>0.40440491500456915</v>
      </c>
      <c r="W54">
        <f t="shared" si="11"/>
        <v>0.25555573991280461</v>
      </c>
      <c r="X54">
        <f t="shared" si="12"/>
        <v>321.4824982031098</v>
      </c>
      <c r="Y54">
        <f t="shared" si="13"/>
        <v>32.272791997892938</v>
      </c>
      <c r="Z54">
        <f t="shared" si="14"/>
        <v>32.001399999999997</v>
      </c>
      <c r="AA54">
        <f t="shared" si="15"/>
        <v>4.7754616224571604</v>
      </c>
      <c r="AB54">
        <f t="shared" si="16"/>
        <v>60.069610665633732</v>
      </c>
      <c r="AC54">
        <f t="shared" si="17"/>
        <v>2.9361444028136998</v>
      </c>
      <c r="AD54">
        <f t="shared" si="18"/>
        <v>4.8879031681380445</v>
      </c>
      <c r="AE54">
        <f t="shared" si="19"/>
        <v>1.8393172196434606</v>
      </c>
      <c r="AF54">
        <f t="shared" si="20"/>
        <v>-345.24500554806241</v>
      </c>
      <c r="AG54">
        <f t="shared" si="21"/>
        <v>64.637318964082638</v>
      </c>
      <c r="AH54">
        <f t="shared" si="22"/>
        <v>5.0450786602377864</v>
      </c>
      <c r="AI54">
        <f t="shared" si="23"/>
        <v>45.919890279367806</v>
      </c>
      <c r="AJ54">
        <v>0</v>
      </c>
      <c r="AK54">
        <v>0</v>
      </c>
      <c r="AL54">
        <f t="shared" si="24"/>
        <v>1</v>
      </c>
      <c r="AM54">
        <f t="shared" si="25"/>
        <v>0</v>
      </c>
      <c r="AN54">
        <f t="shared" si="26"/>
        <v>51402.019087424473</v>
      </c>
      <c r="AO54" t="s">
        <v>407</v>
      </c>
      <c r="AP54">
        <v>10366.9</v>
      </c>
      <c r="AQ54">
        <v>993.59653846153856</v>
      </c>
      <c r="AR54">
        <v>3431.87</v>
      </c>
      <c r="AS54">
        <f t="shared" si="27"/>
        <v>0.71047955241266758</v>
      </c>
      <c r="AT54">
        <v>-3.9894345373445681</v>
      </c>
      <c r="AU54" t="s">
        <v>605</v>
      </c>
      <c r="AV54">
        <v>10286.299999999999</v>
      </c>
      <c r="AW54">
        <v>730.62873076923074</v>
      </c>
      <c r="AX54">
        <v>1108.26</v>
      </c>
      <c r="AY54">
        <f t="shared" si="28"/>
        <v>0.34074248753069614</v>
      </c>
      <c r="AZ54">
        <v>0.5</v>
      </c>
      <c r="BA54">
        <f t="shared" si="29"/>
        <v>1681.0538995871032</v>
      </c>
      <c r="BB54">
        <f t="shared" si="30"/>
        <v>59.589374028974213</v>
      </c>
      <c r="BC54">
        <f t="shared" si="31"/>
        <v>286.40324370924333</v>
      </c>
      <c r="BD54">
        <f t="shared" si="32"/>
        <v>3.7820803117576941E-2</v>
      </c>
      <c r="BE54">
        <f t="shared" si="33"/>
        <v>2.0966289498854058</v>
      </c>
      <c r="BF54">
        <f t="shared" si="34"/>
        <v>618.28628330760398</v>
      </c>
      <c r="BG54" t="s">
        <v>606</v>
      </c>
      <c r="BH54">
        <v>543.95000000000005</v>
      </c>
      <c r="BI54">
        <f t="shared" si="35"/>
        <v>543.95000000000005</v>
      </c>
      <c r="BJ54">
        <f t="shared" si="36"/>
        <v>0.50918557017306409</v>
      </c>
      <c r="BK54">
        <f t="shared" si="37"/>
        <v>0.66919117015606544</v>
      </c>
      <c r="BL54">
        <f t="shared" si="38"/>
        <v>0.80459638771157083</v>
      </c>
      <c r="BM54">
        <f t="shared" si="39"/>
        <v>3.2933880083857474</v>
      </c>
      <c r="BN54">
        <f t="shared" si="40"/>
        <v>0.95297350221491828</v>
      </c>
      <c r="BO54">
        <f t="shared" si="41"/>
        <v>0.49820999596218096</v>
      </c>
      <c r="BP54">
        <f t="shared" si="42"/>
        <v>0.50179000403781904</v>
      </c>
      <c r="BQ54">
        <v>6581</v>
      </c>
      <c r="BR54">
        <v>300</v>
      </c>
      <c r="BS54">
        <v>300</v>
      </c>
      <c r="BT54">
        <v>300</v>
      </c>
      <c r="BU54">
        <v>10286.299999999999</v>
      </c>
      <c r="BV54">
        <v>996.44</v>
      </c>
      <c r="BW54">
        <v>-1.09546E-2</v>
      </c>
      <c r="BX54">
        <v>-11.9</v>
      </c>
      <c r="BY54" t="s">
        <v>410</v>
      </c>
      <c r="BZ54" t="s">
        <v>410</v>
      </c>
      <c r="CA54" t="s">
        <v>410</v>
      </c>
      <c r="CB54" t="s">
        <v>410</v>
      </c>
      <c r="CC54" t="s">
        <v>410</v>
      </c>
      <c r="CD54" t="s">
        <v>410</v>
      </c>
      <c r="CE54" t="s">
        <v>410</v>
      </c>
      <c r="CF54" t="s">
        <v>410</v>
      </c>
      <c r="CG54" t="s">
        <v>410</v>
      </c>
      <c r="CH54" t="s">
        <v>410</v>
      </c>
      <c r="CI54">
        <f t="shared" si="43"/>
        <v>1999.83</v>
      </c>
      <c r="CJ54">
        <f t="shared" si="44"/>
        <v>1681.0538995871032</v>
      </c>
      <c r="CK54">
        <f t="shared" si="45"/>
        <v>0.84059840065760749</v>
      </c>
      <c r="CL54">
        <f t="shared" si="46"/>
        <v>0.16075491326918279</v>
      </c>
      <c r="CM54">
        <v>6</v>
      </c>
      <c r="CN54">
        <v>0.5</v>
      </c>
      <c r="CO54" t="s">
        <v>411</v>
      </c>
      <c r="CP54">
        <v>2</v>
      </c>
      <c r="CQ54">
        <v>1659555883.5999999</v>
      </c>
      <c r="CR54">
        <v>424.51499999999999</v>
      </c>
      <c r="CS54">
        <v>499.99099999999999</v>
      </c>
      <c r="CT54">
        <v>29.697299999999998</v>
      </c>
      <c r="CU54">
        <v>20.584199999999999</v>
      </c>
      <c r="CV54">
        <v>425.26299999999998</v>
      </c>
      <c r="CW54">
        <v>29.226500000000001</v>
      </c>
      <c r="CX54">
        <v>500.12799999999999</v>
      </c>
      <c r="CY54">
        <v>98.769199999999998</v>
      </c>
      <c r="CZ54">
        <v>9.9868999999999999E-2</v>
      </c>
      <c r="DA54">
        <v>32.413200000000003</v>
      </c>
      <c r="DB54">
        <v>32.001399999999997</v>
      </c>
      <c r="DC54">
        <v>999.9</v>
      </c>
      <c r="DD54">
        <v>0</v>
      </c>
      <c r="DE54">
        <v>0</v>
      </c>
      <c r="DF54">
        <v>10020.6</v>
      </c>
      <c r="DG54">
        <v>0</v>
      </c>
      <c r="DH54">
        <v>352.887</v>
      </c>
      <c r="DI54">
        <v>-75.475999999999999</v>
      </c>
      <c r="DJ54">
        <v>437.50799999999998</v>
      </c>
      <c r="DK54">
        <v>510.49900000000002</v>
      </c>
      <c r="DL54">
        <v>9.1131100000000007</v>
      </c>
      <c r="DM54">
        <v>499.99099999999999</v>
      </c>
      <c r="DN54">
        <v>20.584199999999999</v>
      </c>
      <c r="DO54">
        <v>2.9331800000000001</v>
      </c>
      <c r="DP54">
        <v>2.03308</v>
      </c>
      <c r="DQ54">
        <v>23.653400000000001</v>
      </c>
      <c r="DR54">
        <v>17.7044</v>
      </c>
      <c r="DS54">
        <v>1999.83</v>
      </c>
      <c r="DT54">
        <v>0.98000399999999999</v>
      </c>
      <c r="DU54">
        <v>1.9995599999999999E-2</v>
      </c>
      <c r="DV54">
        <v>0</v>
      </c>
      <c r="DW54">
        <v>730.21500000000003</v>
      </c>
      <c r="DX54">
        <v>5.0006899999999996</v>
      </c>
      <c r="DY54">
        <v>15246.3</v>
      </c>
      <c r="DZ54">
        <v>16625.2</v>
      </c>
      <c r="EA54">
        <v>50.5</v>
      </c>
      <c r="EB54">
        <v>51.436999999999998</v>
      </c>
      <c r="EC54">
        <v>51.5</v>
      </c>
      <c r="ED54">
        <v>50.686999999999998</v>
      </c>
      <c r="EE54">
        <v>51.936999999999998</v>
      </c>
      <c r="EF54">
        <v>1954.94</v>
      </c>
      <c r="EG54">
        <v>39.89</v>
      </c>
      <c r="EH54">
        <v>0</v>
      </c>
      <c r="EI54">
        <v>134.80000019073489</v>
      </c>
      <c r="EJ54">
        <v>0</v>
      </c>
      <c r="EK54">
        <v>730.62873076923074</v>
      </c>
      <c r="EL54">
        <v>-2.2372991513437421</v>
      </c>
      <c r="EM54">
        <v>-94.793162437650295</v>
      </c>
      <c r="EN54">
        <v>15259.142307692309</v>
      </c>
      <c r="EO54">
        <v>15</v>
      </c>
      <c r="EP54">
        <v>1659555839.0999999</v>
      </c>
      <c r="EQ54" t="s">
        <v>607</v>
      </c>
      <c r="ER54">
        <v>1659555833.5999999</v>
      </c>
      <c r="ES54">
        <v>1659555663.5999999</v>
      </c>
      <c r="ET54">
        <v>76</v>
      </c>
      <c r="EU54">
        <v>0.151</v>
      </c>
      <c r="EV54">
        <v>-8.0000000000000002E-3</v>
      </c>
      <c r="EW54">
        <v>-0.79600000000000004</v>
      </c>
      <c r="EX54">
        <v>0.32900000000000001</v>
      </c>
      <c r="EY54">
        <v>500</v>
      </c>
      <c r="EZ54">
        <v>19</v>
      </c>
      <c r="FA54">
        <v>0.04</v>
      </c>
      <c r="FB54">
        <v>0.01</v>
      </c>
      <c r="FC54">
        <v>59.550193115343767</v>
      </c>
      <c r="FD54">
        <v>-0.27484238818248241</v>
      </c>
      <c r="FE54">
        <v>0.1634886161542573</v>
      </c>
      <c r="FF54">
        <v>1</v>
      </c>
      <c r="FG54">
        <v>0.44562547390679258</v>
      </c>
      <c r="FH54">
        <v>-2.8615875165062948E-2</v>
      </c>
      <c r="FI54">
        <v>4.8448761048951409E-3</v>
      </c>
      <c r="FJ54">
        <v>1</v>
      </c>
      <c r="FK54">
        <v>2</v>
      </c>
      <c r="FL54">
        <v>2</v>
      </c>
      <c r="FM54" t="s">
        <v>413</v>
      </c>
      <c r="FN54">
        <v>2.88598</v>
      </c>
      <c r="FO54">
        <v>2.8598499999999998</v>
      </c>
      <c r="FP54">
        <v>9.5000299999999996E-2</v>
      </c>
      <c r="FQ54">
        <v>0.109782</v>
      </c>
      <c r="FR54">
        <v>0.130519</v>
      </c>
      <c r="FS54">
        <v>0.10509300000000001</v>
      </c>
      <c r="FT54">
        <v>27085.8</v>
      </c>
      <c r="FU54">
        <v>20514.900000000001</v>
      </c>
      <c r="FV54">
        <v>28896.6</v>
      </c>
      <c r="FW54">
        <v>21524.6</v>
      </c>
      <c r="FX54">
        <v>33578.699999999997</v>
      </c>
      <c r="FY54">
        <v>26440.7</v>
      </c>
      <c r="FZ54">
        <v>40152.9</v>
      </c>
      <c r="GA54">
        <v>30664.7</v>
      </c>
      <c r="GB54">
        <v>1.9474</v>
      </c>
      <c r="GC54">
        <v>1.7545500000000001</v>
      </c>
      <c r="GD54">
        <v>8.9779500000000002E-3</v>
      </c>
      <c r="GE54">
        <v>0</v>
      </c>
      <c r="GF54">
        <v>31.855799999999999</v>
      </c>
      <c r="GG54">
        <v>999.9</v>
      </c>
      <c r="GH54">
        <v>46.9</v>
      </c>
      <c r="GI54">
        <v>41.6</v>
      </c>
      <c r="GJ54">
        <v>38.3245</v>
      </c>
      <c r="GK54">
        <v>62.857399999999998</v>
      </c>
      <c r="GL54">
        <v>11.462300000000001</v>
      </c>
      <c r="GM54">
        <v>1</v>
      </c>
      <c r="GN54">
        <v>0.97819100000000003</v>
      </c>
      <c r="GO54">
        <v>4.3704799999999997</v>
      </c>
      <c r="GP54">
        <v>20.278199999999998</v>
      </c>
      <c r="GQ54">
        <v>5.2325600000000003</v>
      </c>
      <c r="GR54">
        <v>11.992000000000001</v>
      </c>
      <c r="GS54">
        <v>4.9737499999999999</v>
      </c>
      <c r="GT54">
        <v>3.28498</v>
      </c>
      <c r="GU54">
        <v>9999</v>
      </c>
      <c r="GV54">
        <v>9999</v>
      </c>
      <c r="GW54">
        <v>9999</v>
      </c>
      <c r="GX54">
        <v>64.3</v>
      </c>
      <c r="GY54">
        <v>1.8609599999999999</v>
      </c>
      <c r="GZ54">
        <v>1.8626400000000001</v>
      </c>
      <c r="HA54">
        <v>1.86798</v>
      </c>
      <c r="HB54">
        <v>1.8588199999999999</v>
      </c>
      <c r="HC54">
        <v>1.8570500000000001</v>
      </c>
      <c r="HD54">
        <v>1.8608100000000001</v>
      </c>
      <c r="HE54">
        <v>1.8646199999999999</v>
      </c>
      <c r="HF54">
        <v>1.8666499999999999</v>
      </c>
      <c r="HG54">
        <v>0</v>
      </c>
      <c r="HH54">
        <v>0</v>
      </c>
      <c r="HI54">
        <v>0</v>
      </c>
      <c r="HJ54">
        <v>4.5</v>
      </c>
      <c r="HK54" t="s">
        <v>414</v>
      </c>
      <c r="HL54" t="s">
        <v>415</v>
      </c>
      <c r="HM54" t="s">
        <v>416</v>
      </c>
      <c r="HN54" t="s">
        <v>417</v>
      </c>
      <c r="HO54" t="s">
        <v>417</v>
      </c>
      <c r="HP54" t="s">
        <v>416</v>
      </c>
      <c r="HQ54">
        <v>0</v>
      </c>
      <c r="HR54">
        <v>100</v>
      </c>
      <c r="HS54">
        <v>100</v>
      </c>
      <c r="HT54">
        <v>-0.748</v>
      </c>
      <c r="HU54">
        <v>0.4708</v>
      </c>
      <c r="HV54">
        <v>-0.74184440154149023</v>
      </c>
      <c r="HW54">
        <v>7.2017937835690661E-4</v>
      </c>
      <c r="HX54">
        <v>-2.1401732963678211E-6</v>
      </c>
      <c r="HY54">
        <v>9.6926120888077628E-10</v>
      </c>
      <c r="HZ54">
        <v>0.47076243904130299</v>
      </c>
      <c r="IA54">
        <v>0</v>
      </c>
      <c r="IB54">
        <v>0</v>
      </c>
      <c r="IC54">
        <v>0</v>
      </c>
      <c r="ID54">
        <v>10</v>
      </c>
      <c r="IE54">
        <v>1941</v>
      </c>
      <c r="IF54">
        <v>1</v>
      </c>
      <c r="IG54">
        <v>24</v>
      </c>
      <c r="IH54">
        <v>0.8</v>
      </c>
      <c r="II54">
        <v>3.7</v>
      </c>
      <c r="IJ54">
        <v>1.26953</v>
      </c>
      <c r="IK54">
        <v>2.5427200000000001</v>
      </c>
      <c r="IL54">
        <v>1.3940399999999999</v>
      </c>
      <c r="IM54">
        <v>2.2790499999999998</v>
      </c>
      <c r="IN54">
        <v>1.5918000000000001</v>
      </c>
      <c r="IO54">
        <v>2.3730500000000001</v>
      </c>
      <c r="IP54">
        <v>44.195399999999999</v>
      </c>
      <c r="IQ54">
        <v>14.210800000000001</v>
      </c>
      <c r="IR54">
        <v>18</v>
      </c>
      <c r="IS54">
        <v>529.00199999999995</v>
      </c>
      <c r="IT54">
        <v>433.62599999999998</v>
      </c>
      <c r="IU54">
        <v>26.732099999999999</v>
      </c>
      <c r="IV54">
        <v>39.165300000000002</v>
      </c>
      <c r="IW54">
        <v>29.999199999999998</v>
      </c>
      <c r="IX54">
        <v>39.356900000000003</v>
      </c>
      <c r="IY54">
        <v>39.369500000000002</v>
      </c>
      <c r="IZ54">
        <v>25.4876</v>
      </c>
      <c r="JA54">
        <v>47.721899999999998</v>
      </c>
      <c r="JB54">
        <v>0</v>
      </c>
      <c r="JC54">
        <v>26.734200000000001</v>
      </c>
      <c r="JD54">
        <v>500</v>
      </c>
      <c r="JE54">
        <v>20.6752</v>
      </c>
      <c r="JF54">
        <v>97.847700000000003</v>
      </c>
      <c r="JG54">
        <v>98.411600000000007</v>
      </c>
    </row>
    <row r="55" spans="1:267" x14ac:dyDescent="0.3">
      <c r="A55">
        <v>39</v>
      </c>
      <c r="B55">
        <v>1659556017.0999999</v>
      </c>
      <c r="C55">
        <v>7472</v>
      </c>
      <c r="D55" t="s">
        <v>608</v>
      </c>
      <c r="E55" t="s">
        <v>609</v>
      </c>
      <c r="F55" t="s">
        <v>403</v>
      </c>
      <c r="G55" t="s">
        <v>404</v>
      </c>
      <c r="H55" t="s">
        <v>558</v>
      </c>
      <c r="I55" t="s">
        <v>559</v>
      </c>
      <c r="J55" t="s">
        <v>406</v>
      </c>
      <c r="K55">
        <f t="shared" si="0"/>
        <v>6.917328054423038</v>
      </c>
      <c r="L55">
        <v>1659556017.0999999</v>
      </c>
      <c r="M55">
        <f t="shared" si="1"/>
        <v>6.9074790779082695E-3</v>
      </c>
      <c r="N55">
        <f t="shared" si="2"/>
        <v>6.9074790779082695</v>
      </c>
      <c r="O55">
        <f t="shared" si="3"/>
        <v>60.58908401381963</v>
      </c>
      <c r="P55">
        <f t="shared" si="4"/>
        <v>523.03499999999997</v>
      </c>
      <c r="Q55">
        <f t="shared" si="5"/>
        <v>236.29052066912709</v>
      </c>
      <c r="R55">
        <f t="shared" si="6"/>
        <v>23.364219825219543</v>
      </c>
      <c r="S55">
        <f t="shared" si="7"/>
        <v>51.717287183921997</v>
      </c>
      <c r="T55">
        <f t="shared" si="8"/>
        <v>0.3741888674300955</v>
      </c>
      <c r="U55">
        <f t="shared" si="9"/>
        <v>2.9097952157573554</v>
      </c>
      <c r="V55">
        <f t="shared" si="10"/>
        <v>0.34936438381354012</v>
      </c>
      <c r="W55">
        <f t="shared" si="11"/>
        <v>0.22044573180623306</v>
      </c>
      <c r="X55">
        <f t="shared" si="12"/>
        <v>321.49686220314567</v>
      </c>
      <c r="Y55">
        <f t="shared" si="13"/>
        <v>32.448480748362286</v>
      </c>
      <c r="Z55">
        <f t="shared" si="14"/>
        <v>32.0443</v>
      </c>
      <c r="AA55">
        <f t="shared" si="15"/>
        <v>4.787069372668026</v>
      </c>
      <c r="AB55">
        <f t="shared" si="16"/>
        <v>59.713803861433703</v>
      </c>
      <c r="AC55">
        <f t="shared" si="17"/>
        <v>2.9081463097021198</v>
      </c>
      <c r="AD55">
        <f t="shared" si="18"/>
        <v>4.8701407742345362</v>
      </c>
      <c r="AE55">
        <f t="shared" si="19"/>
        <v>1.8789230629659062</v>
      </c>
      <c r="AF55">
        <f t="shared" si="20"/>
        <v>-304.61982733575468</v>
      </c>
      <c r="AG55">
        <f t="shared" si="21"/>
        <v>47.752104572129745</v>
      </c>
      <c r="AH55">
        <f t="shared" si="22"/>
        <v>3.7288941350022431</v>
      </c>
      <c r="AI55">
        <f t="shared" si="23"/>
        <v>68.358033574522977</v>
      </c>
      <c r="AJ55">
        <v>0</v>
      </c>
      <c r="AK55">
        <v>0</v>
      </c>
      <c r="AL55">
        <f t="shared" si="24"/>
        <v>1</v>
      </c>
      <c r="AM55">
        <f t="shared" si="25"/>
        <v>0</v>
      </c>
      <c r="AN55">
        <f t="shared" si="26"/>
        <v>51366.037163870882</v>
      </c>
      <c r="AO55" t="s">
        <v>407</v>
      </c>
      <c r="AP55">
        <v>10366.9</v>
      </c>
      <c r="AQ55">
        <v>993.59653846153856</v>
      </c>
      <c r="AR55">
        <v>3431.87</v>
      </c>
      <c r="AS55">
        <f t="shared" si="27"/>
        <v>0.71047955241266758</v>
      </c>
      <c r="AT55">
        <v>-3.9894345373445681</v>
      </c>
      <c r="AU55" t="s">
        <v>610</v>
      </c>
      <c r="AV55">
        <v>10286.700000000001</v>
      </c>
      <c r="AW55">
        <v>728.29656</v>
      </c>
      <c r="AX55">
        <v>1113.6300000000001</v>
      </c>
      <c r="AY55">
        <f t="shared" si="28"/>
        <v>0.34601567845693815</v>
      </c>
      <c r="AZ55">
        <v>0.5</v>
      </c>
      <c r="BA55">
        <f t="shared" si="29"/>
        <v>1681.1294995871219</v>
      </c>
      <c r="BB55">
        <f t="shared" si="30"/>
        <v>60.58908401381963</v>
      </c>
      <c r="BC55">
        <f t="shared" si="31"/>
        <v>290.84858218680546</v>
      </c>
      <c r="BD55">
        <f t="shared" si="32"/>
        <v>3.8413767985764569E-2</v>
      </c>
      <c r="BE55">
        <f t="shared" si="33"/>
        <v>2.081696793369431</v>
      </c>
      <c r="BF55">
        <f t="shared" si="34"/>
        <v>619.95407126386192</v>
      </c>
      <c r="BG55" t="s">
        <v>611</v>
      </c>
      <c r="BH55">
        <v>541.04999999999995</v>
      </c>
      <c r="BI55">
        <f t="shared" si="35"/>
        <v>541.04999999999995</v>
      </c>
      <c r="BJ55">
        <f t="shared" si="36"/>
        <v>0.51415640742436897</v>
      </c>
      <c r="BK55">
        <f t="shared" si="37"/>
        <v>0.67297747039714972</v>
      </c>
      <c r="BL55">
        <f t="shared" si="38"/>
        <v>0.80193163185532135</v>
      </c>
      <c r="BM55">
        <f t="shared" si="39"/>
        <v>3.2102168433802118</v>
      </c>
      <c r="BN55">
        <f t="shared" si="40"/>
        <v>0.95077112414506404</v>
      </c>
      <c r="BO55">
        <f t="shared" si="41"/>
        <v>0.49995356336487135</v>
      </c>
      <c r="BP55">
        <f t="shared" si="42"/>
        <v>0.50004643663512871</v>
      </c>
      <c r="BQ55">
        <v>6583</v>
      </c>
      <c r="BR55">
        <v>300</v>
      </c>
      <c r="BS55">
        <v>300</v>
      </c>
      <c r="BT55">
        <v>300</v>
      </c>
      <c r="BU55">
        <v>10286.700000000001</v>
      </c>
      <c r="BV55">
        <v>999.3</v>
      </c>
      <c r="BW55">
        <v>-1.0955100000000001E-2</v>
      </c>
      <c r="BX55">
        <v>-11.67</v>
      </c>
      <c r="BY55" t="s">
        <v>410</v>
      </c>
      <c r="BZ55" t="s">
        <v>410</v>
      </c>
      <c r="CA55" t="s">
        <v>410</v>
      </c>
      <c r="CB55" t="s">
        <v>410</v>
      </c>
      <c r="CC55" t="s">
        <v>410</v>
      </c>
      <c r="CD55" t="s">
        <v>410</v>
      </c>
      <c r="CE55" t="s">
        <v>410</v>
      </c>
      <c r="CF55" t="s">
        <v>410</v>
      </c>
      <c r="CG55" t="s">
        <v>410</v>
      </c>
      <c r="CH55" t="s">
        <v>410</v>
      </c>
      <c r="CI55">
        <f t="shared" si="43"/>
        <v>1999.92</v>
      </c>
      <c r="CJ55">
        <f t="shared" si="44"/>
        <v>1681.1294995871219</v>
      </c>
      <c r="CK55">
        <f t="shared" si="45"/>
        <v>0.8405983737285101</v>
      </c>
      <c r="CL55">
        <f t="shared" si="46"/>
        <v>0.16075486129602468</v>
      </c>
      <c r="CM55">
        <v>6</v>
      </c>
      <c r="CN55">
        <v>0.5</v>
      </c>
      <c r="CO55" t="s">
        <v>411</v>
      </c>
      <c r="CP55">
        <v>2</v>
      </c>
      <c r="CQ55">
        <v>1659556017.0999999</v>
      </c>
      <c r="CR55">
        <v>523.03499999999997</v>
      </c>
      <c r="CS55">
        <v>600.06500000000005</v>
      </c>
      <c r="CT55">
        <v>29.411100000000001</v>
      </c>
      <c r="CU55">
        <v>21.3672</v>
      </c>
      <c r="CV55">
        <v>523.50900000000001</v>
      </c>
      <c r="CW55">
        <v>28.951799999999999</v>
      </c>
      <c r="CX55">
        <v>500.08</v>
      </c>
      <c r="CY55">
        <v>98.779399999999995</v>
      </c>
      <c r="CZ55">
        <v>9.9809200000000001E-2</v>
      </c>
      <c r="DA55">
        <v>32.348700000000001</v>
      </c>
      <c r="DB55">
        <v>32.0443</v>
      </c>
      <c r="DC55">
        <v>999.9</v>
      </c>
      <c r="DD55">
        <v>0</v>
      </c>
      <c r="DE55">
        <v>0</v>
      </c>
      <c r="DF55">
        <v>10010</v>
      </c>
      <c r="DG55">
        <v>0</v>
      </c>
      <c r="DH55">
        <v>398.19900000000001</v>
      </c>
      <c r="DI55">
        <v>-77.030199999999994</v>
      </c>
      <c r="DJ55">
        <v>538.88400000000001</v>
      </c>
      <c r="DK55">
        <v>613.16700000000003</v>
      </c>
      <c r="DL55">
        <v>8.0439100000000003</v>
      </c>
      <c r="DM55">
        <v>600.06500000000005</v>
      </c>
      <c r="DN55">
        <v>21.3672</v>
      </c>
      <c r="DO55">
        <v>2.9052099999999998</v>
      </c>
      <c r="DP55">
        <v>2.1106400000000001</v>
      </c>
      <c r="DQ55">
        <v>23.494399999999999</v>
      </c>
      <c r="DR55">
        <v>18.299700000000001</v>
      </c>
      <c r="DS55">
        <v>1999.92</v>
      </c>
      <c r="DT55">
        <v>0.98000399999999999</v>
      </c>
      <c r="DU55">
        <v>1.9995599999999999E-2</v>
      </c>
      <c r="DV55">
        <v>0</v>
      </c>
      <c r="DW55">
        <v>728.04200000000003</v>
      </c>
      <c r="DX55">
        <v>5.0006899999999996</v>
      </c>
      <c r="DY55">
        <v>15460.3</v>
      </c>
      <c r="DZ55">
        <v>16626</v>
      </c>
      <c r="EA55">
        <v>50.375</v>
      </c>
      <c r="EB55">
        <v>51.436999999999998</v>
      </c>
      <c r="EC55">
        <v>51.375</v>
      </c>
      <c r="ED55">
        <v>50.625</v>
      </c>
      <c r="EE55">
        <v>51.811999999999998</v>
      </c>
      <c r="EF55">
        <v>1955.03</v>
      </c>
      <c r="EG55">
        <v>39.89</v>
      </c>
      <c r="EH55">
        <v>0</v>
      </c>
      <c r="EI55">
        <v>133</v>
      </c>
      <c r="EJ55">
        <v>0</v>
      </c>
      <c r="EK55">
        <v>728.29656</v>
      </c>
      <c r="EL55">
        <v>-1.712384602035566</v>
      </c>
      <c r="EM55">
        <v>529.4230779116649</v>
      </c>
      <c r="EN55">
        <v>15399.1</v>
      </c>
      <c r="EO55">
        <v>15</v>
      </c>
      <c r="EP55">
        <v>1659555961.0999999</v>
      </c>
      <c r="EQ55" t="s">
        <v>612</v>
      </c>
      <c r="ER55">
        <v>1659555956.0999999</v>
      </c>
      <c r="ES55">
        <v>1659555961.0999999</v>
      </c>
      <c r="ET55">
        <v>77</v>
      </c>
      <c r="EU55">
        <v>0.33800000000000002</v>
      </c>
      <c r="EV55">
        <v>-1.2E-2</v>
      </c>
      <c r="EW55">
        <v>-0.53300000000000003</v>
      </c>
      <c r="EX55">
        <v>0.35199999999999998</v>
      </c>
      <c r="EY55">
        <v>600</v>
      </c>
      <c r="EZ55">
        <v>21</v>
      </c>
      <c r="FA55">
        <v>0.03</v>
      </c>
      <c r="FB55">
        <v>0.01</v>
      </c>
      <c r="FC55">
        <v>60.377828349450432</v>
      </c>
      <c r="FD55">
        <v>0.59950537629451373</v>
      </c>
      <c r="FE55">
        <v>0.19187324299749431</v>
      </c>
      <c r="FF55">
        <v>1</v>
      </c>
      <c r="FG55">
        <v>0.38756258711515418</v>
      </c>
      <c r="FH55">
        <v>-3.9048641438580597E-2</v>
      </c>
      <c r="FI55">
        <v>5.7709862320904888E-3</v>
      </c>
      <c r="FJ55">
        <v>1</v>
      </c>
      <c r="FK55">
        <v>2</v>
      </c>
      <c r="FL55">
        <v>2</v>
      </c>
      <c r="FM55" t="s">
        <v>413</v>
      </c>
      <c r="FN55">
        <v>2.8860800000000002</v>
      </c>
      <c r="FO55">
        <v>2.8596900000000001</v>
      </c>
      <c r="FP55">
        <v>0.111092</v>
      </c>
      <c r="FQ55">
        <v>0.12531999999999999</v>
      </c>
      <c r="FR55">
        <v>0.129747</v>
      </c>
      <c r="FS55">
        <v>0.107918</v>
      </c>
      <c r="FT55">
        <v>26613.1</v>
      </c>
      <c r="FU55">
        <v>20164.8</v>
      </c>
      <c r="FV55">
        <v>28906.1</v>
      </c>
      <c r="FW55">
        <v>21533.200000000001</v>
      </c>
      <c r="FX55">
        <v>33618.1</v>
      </c>
      <c r="FY55">
        <v>26366.2</v>
      </c>
      <c r="FZ55">
        <v>40165.9</v>
      </c>
      <c r="GA55">
        <v>30675</v>
      </c>
      <c r="GB55">
        <v>1.9488000000000001</v>
      </c>
      <c r="GC55">
        <v>1.7604200000000001</v>
      </c>
      <c r="GD55">
        <v>1.8272500000000001E-2</v>
      </c>
      <c r="GE55">
        <v>0</v>
      </c>
      <c r="GF55">
        <v>31.747800000000002</v>
      </c>
      <c r="GG55">
        <v>999.9</v>
      </c>
      <c r="GH55">
        <v>46.6</v>
      </c>
      <c r="GI55">
        <v>41.5</v>
      </c>
      <c r="GJ55">
        <v>37.877099999999999</v>
      </c>
      <c r="GK55">
        <v>62.9574</v>
      </c>
      <c r="GL55">
        <v>11.7508</v>
      </c>
      <c r="GM55">
        <v>1</v>
      </c>
      <c r="GN55">
        <v>0.96338199999999996</v>
      </c>
      <c r="GO55">
        <v>4.6427800000000001</v>
      </c>
      <c r="GP55">
        <v>20.271000000000001</v>
      </c>
      <c r="GQ55">
        <v>5.23346</v>
      </c>
      <c r="GR55">
        <v>11.992000000000001</v>
      </c>
      <c r="GS55">
        <v>4.9748999999999999</v>
      </c>
      <c r="GT55">
        <v>3.2850000000000001</v>
      </c>
      <c r="GU55">
        <v>9999</v>
      </c>
      <c r="GV55">
        <v>9999</v>
      </c>
      <c r="GW55">
        <v>9999</v>
      </c>
      <c r="GX55">
        <v>64.3</v>
      </c>
      <c r="GY55">
        <v>1.8609599999999999</v>
      </c>
      <c r="GZ55">
        <v>1.8626400000000001</v>
      </c>
      <c r="HA55">
        <v>1.8679399999999999</v>
      </c>
      <c r="HB55">
        <v>1.8587499999999999</v>
      </c>
      <c r="HC55">
        <v>1.85701</v>
      </c>
      <c r="HD55">
        <v>1.8608100000000001</v>
      </c>
      <c r="HE55">
        <v>1.8646199999999999</v>
      </c>
      <c r="HF55">
        <v>1.86663</v>
      </c>
      <c r="HG55">
        <v>0</v>
      </c>
      <c r="HH55">
        <v>0</v>
      </c>
      <c r="HI55">
        <v>0</v>
      </c>
      <c r="HJ55">
        <v>4.5</v>
      </c>
      <c r="HK55" t="s">
        <v>414</v>
      </c>
      <c r="HL55" t="s">
        <v>415</v>
      </c>
      <c r="HM55" t="s">
        <v>416</v>
      </c>
      <c r="HN55" t="s">
        <v>417</v>
      </c>
      <c r="HO55" t="s">
        <v>417</v>
      </c>
      <c r="HP55" t="s">
        <v>416</v>
      </c>
      <c r="HQ55">
        <v>0</v>
      </c>
      <c r="HR55">
        <v>100</v>
      </c>
      <c r="HS55">
        <v>100</v>
      </c>
      <c r="HT55">
        <v>-0.47399999999999998</v>
      </c>
      <c r="HU55">
        <v>0.45929999999999999</v>
      </c>
      <c r="HV55">
        <v>-0.40349435830197372</v>
      </c>
      <c r="HW55">
        <v>7.2017937835690661E-4</v>
      </c>
      <c r="HX55">
        <v>-2.1401732963678211E-6</v>
      </c>
      <c r="HY55">
        <v>9.6926120888077628E-10</v>
      </c>
      <c r="HZ55">
        <v>0.45924731887393527</v>
      </c>
      <c r="IA55">
        <v>0</v>
      </c>
      <c r="IB55">
        <v>0</v>
      </c>
      <c r="IC55">
        <v>0</v>
      </c>
      <c r="ID55">
        <v>10</v>
      </c>
      <c r="IE55">
        <v>1941</v>
      </c>
      <c r="IF55">
        <v>1</v>
      </c>
      <c r="IG55">
        <v>24</v>
      </c>
      <c r="IH55">
        <v>1</v>
      </c>
      <c r="II55">
        <v>0.9</v>
      </c>
      <c r="IJ55">
        <v>1.47461</v>
      </c>
      <c r="IK55">
        <v>2.5341800000000001</v>
      </c>
      <c r="IL55">
        <v>1.3940399999999999</v>
      </c>
      <c r="IM55">
        <v>2.2790499999999998</v>
      </c>
      <c r="IN55">
        <v>1.5918000000000001</v>
      </c>
      <c r="IO55">
        <v>2.4597199999999999</v>
      </c>
      <c r="IP55">
        <v>44.029499999999999</v>
      </c>
      <c r="IQ55">
        <v>14.1846</v>
      </c>
      <c r="IR55">
        <v>18</v>
      </c>
      <c r="IS55">
        <v>528.44500000000005</v>
      </c>
      <c r="IT55">
        <v>436.267</v>
      </c>
      <c r="IU55">
        <v>26.523399999999999</v>
      </c>
      <c r="IV55">
        <v>38.970399999999998</v>
      </c>
      <c r="IW55">
        <v>29.9999</v>
      </c>
      <c r="IX55">
        <v>39.155200000000001</v>
      </c>
      <c r="IY55">
        <v>39.168799999999997</v>
      </c>
      <c r="IZ55">
        <v>29.588799999999999</v>
      </c>
      <c r="JA55">
        <v>44.754800000000003</v>
      </c>
      <c r="JB55">
        <v>0</v>
      </c>
      <c r="JC55">
        <v>26.4725</v>
      </c>
      <c r="JD55">
        <v>600</v>
      </c>
      <c r="JE55">
        <v>21.503900000000002</v>
      </c>
      <c r="JF55">
        <v>97.879499999999993</v>
      </c>
      <c r="JG55">
        <v>98.447400000000002</v>
      </c>
    </row>
    <row r="56" spans="1:267" x14ac:dyDescent="0.3">
      <c r="A56">
        <v>40</v>
      </c>
      <c r="B56">
        <v>1659556152</v>
      </c>
      <c r="C56">
        <v>7606.9000000953674</v>
      </c>
      <c r="D56" t="s">
        <v>613</v>
      </c>
      <c r="E56" t="s">
        <v>614</v>
      </c>
      <c r="F56" t="s">
        <v>403</v>
      </c>
      <c r="G56" t="s">
        <v>404</v>
      </c>
      <c r="H56" t="s">
        <v>558</v>
      </c>
      <c r="I56" t="s">
        <v>559</v>
      </c>
      <c r="J56" t="s">
        <v>406</v>
      </c>
      <c r="K56">
        <f t="shared" si="0"/>
        <v>5.0164524941162796</v>
      </c>
      <c r="L56">
        <v>1659556152</v>
      </c>
      <c r="M56">
        <f t="shared" si="1"/>
        <v>6.135607110410681E-3</v>
      </c>
      <c r="N56">
        <f t="shared" si="2"/>
        <v>6.1356071104106809</v>
      </c>
      <c r="O56">
        <f t="shared" si="3"/>
        <v>60.605258477615266</v>
      </c>
      <c r="P56">
        <f t="shared" si="4"/>
        <v>722.31899999999996</v>
      </c>
      <c r="Q56">
        <f t="shared" si="5"/>
        <v>391.07020863675115</v>
      </c>
      <c r="R56">
        <f t="shared" si="6"/>
        <v>38.667074504827831</v>
      </c>
      <c r="S56">
        <f t="shared" si="7"/>
        <v>71.4193052102205</v>
      </c>
      <c r="T56">
        <f t="shared" si="8"/>
        <v>0.32563043520341095</v>
      </c>
      <c r="U56">
        <f t="shared" si="9"/>
        <v>2.9095095981714909</v>
      </c>
      <c r="V56">
        <f t="shared" si="10"/>
        <v>0.30665383949903058</v>
      </c>
      <c r="W56">
        <f t="shared" si="11"/>
        <v>0.19327140058902958</v>
      </c>
      <c r="X56">
        <f t="shared" si="12"/>
        <v>321.50324620316161</v>
      </c>
      <c r="Y56">
        <f t="shared" si="13"/>
        <v>32.481331386550082</v>
      </c>
      <c r="Z56">
        <f t="shared" si="14"/>
        <v>32.039499999999997</v>
      </c>
      <c r="AA56">
        <f t="shared" si="15"/>
        <v>4.7857693842435873</v>
      </c>
      <c r="AB56">
        <f t="shared" si="16"/>
        <v>59.78819396399274</v>
      </c>
      <c r="AC56">
        <f t="shared" si="17"/>
        <v>2.884184318815</v>
      </c>
      <c r="AD56">
        <f t="shared" si="18"/>
        <v>4.8240030808624041</v>
      </c>
      <c r="AE56">
        <f t="shared" si="19"/>
        <v>1.9015850654285873</v>
      </c>
      <c r="AF56">
        <f t="shared" si="20"/>
        <v>-270.58027356911106</v>
      </c>
      <c r="AG56">
        <f t="shared" si="21"/>
        <v>22.069847640947025</v>
      </c>
      <c r="AH56">
        <f t="shared" si="22"/>
        <v>1.7221043227319874</v>
      </c>
      <c r="AI56">
        <f t="shared" si="23"/>
        <v>74.714924597729549</v>
      </c>
      <c r="AJ56">
        <v>0</v>
      </c>
      <c r="AK56">
        <v>0</v>
      </c>
      <c r="AL56">
        <f t="shared" si="24"/>
        <v>1</v>
      </c>
      <c r="AM56">
        <f t="shared" si="25"/>
        <v>0</v>
      </c>
      <c r="AN56">
        <f t="shared" si="26"/>
        <v>51386.253064204357</v>
      </c>
      <c r="AO56" t="s">
        <v>407</v>
      </c>
      <c r="AP56">
        <v>10366.9</v>
      </c>
      <c r="AQ56">
        <v>993.59653846153856</v>
      </c>
      <c r="AR56">
        <v>3431.87</v>
      </c>
      <c r="AS56">
        <f t="shared" si="27"/>
        <v>0.71047955241266758</v>
      </c>
      <c r="AT56">
        <v>-3.9894345373445681</v>
      </c>
      <c r="AU56" t="s">
        <v>615</v>
      </c>
      <c r="AV56">
        <v>10287.1</v>
      </c>
      <c r="AW56">
        <v>725.30624000000012</v>
      </c>
      <c r="AX56">
        <v>1112.97</v>
      </c>
      <c r="AY56">
        <f t="shared" si="28"/>
        <v>0.34831465358455294</v>
      </c>
      <c r="AZ56">
        <v>0.5</v>
      </c>
      <c r="BA56">
        <f t="shared" si="29"/>
        <v>1681.1630995871301</v>
      </c>
      <c r="BB56">
        <f t="shared" si="30"/>
        <v>60.605258477615266</v>
      </c>
      <c r="BC56">
        <f t="shared" si="31"/>
        <v>292.78687132591222</v>
      </c>
      <c r="BD56">
        <f t="shared" si="32"/>
        <v>3.8422621238131727E-2</v>
      </c>
      <c r="BE56">
        <f t="shared" si="33"/>
        <v>2.0835242639064839</v>
      </c>
      <c r="BF56">
        <f t="shared" si="34"/>
        <v>619.74947615819303</v>
      </c>
      <c r="BG56" t="s">
        <v>616</v>
      </c>
      <c r="BH56">
        <v>539.83000000000004</v>
      </c>
      <c r="BI56">
        <f t="shared" si="35"/>
        <v>539.83000000000004</v>
      </c>
      <c r="BJ56">
        <f t="shared" si="36"/>
        <v>0.51496446445097344</v>
      </c>
      <c r="BK56">
        <f t="shared" si="37"/>
        <v>0.67638580451547603</v>
      </c>
      <c r="BL56">
        <f t="shared" si="38"/>
        <v>0.80182155156913448</v>
      </c>
      <c r="BM56">
        <f t="shared" si="39"/>
        <v>3.2474869623772853</v>
      </c>
      <c r="BN56">
        <f t="shared" si="40"/>
        <v>0.95104180748325839</v>
      </c>
      <c r="BO56">
        <f t="shared" si="41"/>
        <v>0.50341956089001716</v>
      </c>
      <c r="BP56">
        <f t="shared" si="42"/>
        <v>0.49658043910998284</v>
      </c>
      <c r="BQ56">
        <v>6585</v>
      </c>
      <c r="BR56">
        <v>300</v>
      </c>
      <c r="BS56">
        <v>300</v>
      </c>
      <c r="BT56">
        <v>300</v>
      </c>
      <c r="BU56">
        <v>10287.1</v>
      </c>
      <c r="BV56">
        <v>996.8</v>
      </c>
      <c r="BW56">
        <v>-1.0955700000000001E-2</v>
      </c>
      <c r="BX56">
        <v>-12.29</v>
      </c>
      <c r="BY56" t="s">
        <v>410</v>
      </c>
      <c r="BZ56" t="s">
        <v>410</v>
      </c>
      <c r="CA56" t="s">
        <v>410</v>
      </c>
      <c r="CB56" t="s">
        <v>410</v>
      </c>
      <c r="CC56" t="s">
        <v>410</v>
      </c>
      <c r="CD56" t="s">
        <v>410</v>
      </c>
      <c r="CE56" t="s">
        <v>410</v>
      </c>
      <c r="CF56" t="s">
        <v>410</v>
      </c>
      <c r="CG56" t="s">
        <v>410</v>
      </c>
      <c r="CH56" t="s">
        <v>410</v>
      </c>
      <c r="CI56">
        <f t="shared" si="43"/>
        <v>1999.96</v>
      </c>
      <c r="CJ56">
        <f t="shared" si="44"/>
        <v>1681.1630995871301</v>
      </c>
      <c r="CK56">
        <f t="shared" si="45"/>
        <v>0.84059836176080027</v>
      </c>
      <c r="CL56">
        <f t="shared" si="46"/>
        <v>0.16075483819834477</v>
      </c>
      <c r="CM56">
        <v>6</v>
      </c>
      <c r="CN56">
        <v>0.5</v>
      </c>
      <c r="CO56" t="s">
        <v>411</v>
      </c>
      <c r="CP56">
        <v>2</v>
      </c>
      <c r="CQ56">
        <v>1659556152</v>
      </c>
      <c r="CR56">
        <v>722.31899999999996</v>
      </c>
      <c r="CS56">
        <v>800.35199999999998</v>
      </c>
      <c r="CT56">
        <v>29.17</v>
      </c>
      <c r="CU56">
        <v>22.023099999999999</v>
      </c>
      <c r="CV56">
        <v>722.68700000000001</v>
      </c>
      <c r="CW56">
        <v>28.715900000000001</v>
      </c>
      <c r="CX56">
        <v>500.07400000000001</v>
      </c>
      <c r="CY56">
        <v>98.775099999999995</v>
      </c>
      <c r="CZ56">
        <v>9.9919499999999994E-2</v>
      </c>
      <c r="DA56">
        <v>32.180199999999999</v>
      </c>
      <c r="DB56">
        <v>32.039499999999997</v>
      </c>
      <c r="DC56">
        <v>999.9</v>
      </c>
      <c r="DD56">
        <v>0</v>
      </c>
      <c r="DE56">
        <v>0</v>
      </c>
      <c r="DF56">
        <v>10008.799999999999</v>
      </c>
      <c r="DG56">
        <v>0</v>
      </c>
      <c r="DH56">
        <v>312.55700000000002</v>
      </c>
      <c r="DI56">
        <v>-78.033799999999999</v>
      </c>
      <c r="DJ56">
        <v>744.02200000000005</v>
      </c>
      <c r="DK56">
        <v>818.375</v>
      </c>
      <c r="DL56">
        <v>7.14689</v>
      </c>
      <c r="DM56">
        <v>800.35199999999998</v>
      </c>
      <c r="DN56">
        <v>22.023099999999999</v>
      </c>
      <c r="DO56">
        <v>2.8812700000000002</v>
      </c>
      <c r="DP56">
        <v>2.1753300000000002</v>
      </c>
      <c r="DQ56">
        <v>23.357199999999999</v>
      </c>
      <c r="DR56">
        <v>18.7818</v>
      </c>
      <c r="DS56">
        <v>1999.96</v>
      </c>
      <c r="DT56">
        <v>0.98000399999999999</v>
      </c>
      <c r="DU56">
        <v>1.9995599999999999E-2</v>
      </c>
      <c r="DV56">
        <v>0</v>
      </c>
      <c r="DW56">
        <v>725.28</v>
      </c>
      <c r="DX56">
        <v>5.0006899999999996</v>
      </c>
      <c r="DY56">
        <v>15093.8</v>
      </c>
      <c r="DZ56">
        <v>16626.3</v>
      </c>
      <c r="EA56">
        <v>50.375</v>
      </c>
      <c r="EB56">
        <v>51.436999999999998</v>
      </c>
      <c r="EC56">
        <v>51.375</v>
      </c>
      <c r="ED56">
        <v>50.625</v>
      </c>
      <c r="EE56">
        <v>51.75</v>
      </c>
      <c r="EF56">
        <v>1955.07</v>
      </c>
      <c r="EG56">
        <v>39.89</v>
      </c>
      <c r="EH56">
        <v>0</v>
      </c>
      <c r="EI56">
        <v>134.60000014305109</v>
      </c>
      <c r="EJ56">
        <v>0</v>
      </c>
      <c r="EK56">
        <v>725.30624000000012</v>
      </c>
      <c r="EL56">
        <v>-1.6503076892646531</v>
      </c>
      <c r="EM56">
        <v>-1146.1000004181781</v>
      </c>
      <c r="EN56">
        <v>15169.987999999999</v>
      </c>
      <c r="EO56">
        <v>15</v>
      </c>
      <c r="EP56">
        <v>1659556108</v>
      </c>
      <c r="EQ56" t="s">
        <v>617</v>
      </c>
      <c r="ER56">
        <v>1659556108</v>
      </c>
      <c r="ES56">
        <v>1659556106.5</v>
      </c>
      <c r="ET56">
        <v>78</v>
      </c>
      <c r="EU56">
        <v>0.26600000000000001</v>
      </c>
      <c r="EV56">
        <v>-5.0000000000000001E-3</v>
      </c>
      <c r="EW56">
        <v>-0.435</v>
      </c>
      <c r="EX56">
        <v>0.37</v>
      </c>
      <c r="EY56">
        <v>800</v>
      </c>
      <c r="EZ56">
        <v>21</v>
      </c>
      <c r="FA56">
        <v>7.0000000000000007E-2</v>
      </c>
      <c r="FB56">
        <v>0.01</v>
      </c>
      <c r="FC56">
        <v>60.711396994721753</v>
      </c>
      <c r="FD56">
        <v>0.2235801944599291</v>
      </c>
      <c r="FE56">
        <v>0.18944654706588679</v>
      </c>
      <c r="FF56">
        <v>1</v>
      </c>
      <c r="FG56">
        <v>0.33384316557201649</v>
      </c>
      <c r="FH56">
        <v>-2.5226747000258509E-2</v>
      </c>
      <c r="FI56">
        <v>4.5734191672985964E-3</v>
      </c>
      <c r="FJ56">
        <v>1</v>
      </c>
      <c r="FK56">
        <v>2</v>
      </c>
      <c r="FL56">
        <v>2</v>
      </c>
      <c r="FM56" t="s">
        <v>413</v>
      </c>
      <c r="FN56">
        <v>2.88618</v>
      </c>
      <c r="FO56">
        <v>2.8597899999999998</v>
      </c>
      <c r="FP56">
        <v>0.139628</v>
      </c>
      <c r="FQ56">
        <v>0.15283099999999999</v>
      </c>
      <c r="FR56">
        <v>0.129055</v>
      </c>
      <c r="FS56">
        <v>0.110235</v>
      </c>
      <c r="FT56">
        <v>25761.5</v>
      </c>
      <c r="FU56">
        <v>19533.599999999999</v>
      </c>
      <c r="FV56">
        <v>28910.9</v>
      </c>
      <c r="FW56">
        <v>21538.1</v>
      </c>
      <c r="FX56">
        <v>33650</v>
      </c>
      <c r="FY56">
        <v>26303.5</v>
      </c>
      <c r="FZ56">
        <v>40172.1</v>
      </c>
      <c r="GA56">
        <v>30681.1</v>
      </c>
      <c r="GB56">
        <v>1.9495800000000001</v>
      </c>
      <c r="GC56">
        <v>1.76478</v>
      </c>
      <c r="GD56">
        <v>2.20314E-2</v>
      </c>
      <c r="GE56">
        <v>0</v>
      </c>
      <c r="GF56">
        <v>31.682099999999998</v>
      </c>
      <c r="GG56">
        <v>999.9</v>
      </c>
      <c r="GH56">
        <v>46.3</v>
      </c>
      <c r="GI56">
        <v>41.4</v>
      </c>
      <c r="GJ56">
        <v>37.435499999999998</v>
      </c>
      <c r="GK56">
        <v>63.077500000000001</v>
      </c>
      <c r="GL56">
        <v>11.6266</v>
      </c>
      <c r="GM56">
        <v>1</v>
      </c>
      <c r="GN56">
        <v>0.95401199999999997</v>
      </c>
      <c r="GO56">
        <v>4.7390499999999998</v>
      </c>
      <c r="GP56">
        <v>20.268699999999999</v>
      </c>
      <c r="GQ56">
        <v>5.2339099999999998</v>
      </c>
      <c r="GR56">
        <v>11.992000000000001</v>
      </c>
      <c r="GS56">
        <v>4.9749999999999996</v>
      </c>
      <c r="GT56">
        <v>3.2850000000000001</v>
      </c>
      <c r="GU56">
        <v>9999</v>
      </c>
      <c r="GV56">
        <v>9999</v>
      </c>
      <c r="GW56">
        <v>9999</v>
      </c>
      <c r="GX56">
        <v>64.400000000000006</v>
      </c>
      <c r="GY56">
        <v>1.8609599999999999</v>
      </c>
      <c r="GZ56">
        <v>1.86263</v>
      </c>
      <c r="HA56">
        <v>1.8679300000000001</v>
      </c>
      <c r="HB56">
        <v>1.85877</v>
      </c>
      <c r="HC56">
        <v>1.85701</v>
      </c>
      <c r="HD56">
        <v>1.8608100000000001</v>
      </c>
      <c r="HE56">
        <v>1.8646199999999999</v>
      </c>
      <c r="HF56">
        <v>1.8666100000000001</v>
      </c>
      <c r="HG56">
        <v>0</v>
      </c>
      <c r="HH56">
        <v>0</v>
      </c>
      <c r="HI56">
        <v>0</v>
      </c>
      <c r="HJ56">
        <v>4.5</v>
      </c>
      <c r="HK56" t="s">
        <v>414</v>
      </c>
      <c r="HL56" t="s">
        <v>415</v>
      </c>
      <c r="HM56" t="s">
        <v>416</v>
      </c>
      <c r="HN56" t="s">
        <v>417</v>
      </c>
      <c r="HO56" t="s">
        <v>417</v>
      </c>
      <c r="HP56" t="s">
        <v>416</v>
      </c>
      <c r="HQ56">
        <v>0</v>
      </c>
      <c r="HR56">
        <v>100</v>
      </c>
      <c r="HS56">
        <v>100</v>
      </c>
      <c r="HT56">
        <v>-0.36799999999999999</v>
      </c>
      <c r="HU56">
        <v>0.4541</v>
      </c>
      <c r="HV56">
        <v>-0.1374626972593993</v>
      </c>
      <c r="HW56">
        <v>7.2017937835690661E-4</v>
      </c>
      <c r="HX56">
        <v>-2.1401732963678211E-6</v>
      </c>
      <c r="HY56">
        <v>9.6926120888077628E-10</v>
      </c>
      <c r="HZ56">
        <v>0.45409824815868688</v>
      </c>
      <c r="IA56">
        <v>0</v>
      </c>
      <c r="IB56">
        <v>0</v>
      </c>
      <c r="IC56">
        <v>0</v>
      </c>
      <c r="ID56">
        <v>10</v>
      </c>
      <c r="IE56">
        <v>1941</v>
      </c>
      <c r="IF56">
        <v>1</v>
      </c>
      <c r="IG56">
        <v>24</v>
      </c>
      <c r="IH56">
        <v>0.7</v>
      </c>
      <c r="II56">
        <v>0.8</v>
      </c>
      <c r="IJ56">
        <v>1.86768</v>
      </c>
      <c r="IK56">
        <v>2.5378400000000001</v>
      </c>
      <c r="IL56">
        <v>1.3940399999999999</v>
      </c>
      <c r="IM56">
        <v>2.2778299999999998</v>
      </c>
      <c r="IN56">
        <v>1.5930200000000001</v>
      </c>
      <c r="IO56">
        <v>2.2985799999999998</v>
      </c>
      <c r="IP56">
        <v>43.919199999999996</v>
      </c>
      <c r="IQ56">
        <v>14.1408</v>
      </c>
      <c r="IR56">
        <v>18</v>
      </c>
      <c r="IS56">
        <v>527.91800000000001</v>
      </c>
      <c r="IT56">
        <v>438.25</v>
      </c>
      <c r="IU56">
        <v>26.1995</v>
      </c>
      <c r="IV56">
        <v>38.857399999999998</v>
      </c>
      <c r="IW56">
        <v>30.0002</v>
      </c>
      <c r="IX56">
        <v>39.014899999999997</v>
      </c>
      <c r="IY56">
        <v>39.0242</v>
      </c>
      <c r="IZ56">
        <v>37.458599999999997</v>
      </c>
      <c r="JA56">
        <v>42.3262</v>
      </c>
      <c r="JB56">
        <v>0</v>
      </c>
      <c r="JC56">
        <v>26.169899999999998</v>
      </c>
      <c r="JD56">
        <v>800</v>
      </c>
      <c r="JE56">
        <v>22.184200000000001</v>
      </c>
      <c r="JF56">
        <v>97.895099999999999</v>
      </c>
      <c r="JG56">
        <v>98.468199999999996</v>
      </c>
    </row>
    <row r="57" spans="1:267" x14ac:dyDescent="0.3">
      <c r="A57">
        <v>41</v>
      </c>
      <c r="B57">
        <v>1659556269</v>
      </c>
      <c r="C57">
        <v>7723.9000000953674</v>
      </c>
      <c r="D57" t="s">
        <v>618</v>
      </c>
      <c r="E57" t="s">
        <v>619</v>
      </c>
      <c r="F57" t="s">
        <v>403</v>
      </c>
      <c r="G57" t="s">
        <v>404</v>
      </c>
      <c r="H57" t="s">
        <v>558</v>
      </c>
      <c r="I57" t="s">
        <v>559</v>
      </c>
      <c r="J57" t="s">
        <v>406</v>
      </c>
      <c r="K57">
        <f t="shared" si="0"/>
        <v>3.175239441738348</v>
      </c>
      <c r="L57">
        <v>1659556269</v>
      </c>
      <c r="M57">
        <f t="shared" si="1"/>
        <v>5.1590873457011644E-3</v>
      </c>
      <c r="N57">
        <f t="shared" si="2"/>
        <v>5.1590873457011641</v>
      </c>
      <c r="O57">
        <f t="shared" si="3"/>
        <v>59.52138091363252</v>
      </c>
      <c r="P57">
        <f t="shared" si="4"/>
        <v>1121.25</v>
      </c>
      <c r="Q57">
        <f t="shared" si="5"/>
        <v>720.26372961860193</v>
      </c>
      <c r="R57">
        <f t="shared" si="6"/>
        <v>71.212083340001385</v>
      </c>
      <c r="S57">
        <f t="shared" si="7"/>
        <v>110.857377876375</v>
      </c>
      <c r="T57">
        <f t="shared" si="8"/>
        <v>0.26764123574385962</v>
      </c>
      <c r="U57">
        <f t="shared" si="9"/>
        <v>2.9087486631236157</v>
      </c>
      <c r="V57">
        <f t="shared" si="10"/>
        <v>0.25467394544610417</v>
      </c>
      <c r="W57">
        <f t="shared" si="11"/>
        <v>0.16028390683353241</v>
      </c>
      <c r="X57">
        <f t="shared" si="12"/>
        <v>321.51122620318154</v>
      </c>
      <c r="Y57">
        <f t="shared" si="13"/>
        <v>32.586233504452068</v>
      </c>
      <c r="Z57">
        <f t="shared" si="14"/>
        <v>32.042099999999998</v>
      </c>
      <c r="AA57">
        <f t="shared" si="15"/>
        <v>4.7864735064863453</v>
      </c>
      <c r="AB57">
        <f t="shared" si="16"/>
        <v>59.814425831536802</v>
      </c>
      <c r="AC57">
        <f t="shared" si="17"/>
        <v>2.8610744394637702</v>
      </c>
      <c r="AD57">
        <f t="shared" si="18"/>
        <v>4.7832515311971546</v>
      </c>
      <c r="AE57">
        <f t="shared" si="19"/>
        <v>1.9253990670225751</v>
      </c>
      <c r="AF57">
        <f t="shared" si="20"/>
        <v>-227.51575194542136</v>
      </c>
      <c r="AG57">
        <f t="shared" si="21"/>
        <v>-1.8661158493227634</v>
      </c>
      <c r="AH57">
        <f t="shared" si="22"/>
        <v>-0.14554508542860697</v>
      </c>
      <c r="AI57">
        <f t="shared" si="23"/>
        <v>91.983813323008832</v>
      </c>
      <c r="AJ57">
        <v>0</v>
      </c>
      <c r="AK57">
        <v>0</v>
      </c>
      <c r="AL57">
        <f t="shared" si="24"/>
        <v>1</v>
      </c>
      <c r="AM57">
        <f t="shared" si="25"/>
        <v>0</v>
      </c>
      <c r="AN57">
        <f t="shared" si="26"/>
        <v>51389.942529952255</v>
      </c>
      <c r="AO57" t="s">
        <v>407</v>
      </c>
      <c r="AP57">
        <v>10366.9</v>
      </c>
      <c r="AQ57">
        <v>993.59653846153856</v>
      </c>
      <c r="AR57">
        <v>3431.87</v>
      </c>
      <c r="AS57">
        <f t="shared" si="27"/>
        <v>0.71047955241266758</v>
      </c>
      <c r="AT57">
        <v>-3.9894345373445681</v>
      </c>
      <c r="AU57" t="s">
        <v>620</v>
      </c>
      <c r="AV57">
        <v>10287.299999999999</v>
      </c>
      <c r="AW57">
        <v>722.55747999999994</v>
      </c>
      <c r="AX57">
        <v>1110.18</v>
      </c>
      <c r="AY57">
        <f t="shared" si="28"/>
        <v>0.34915285809508378</v>
      </c>
      <c r="AZ57">
        <v>0.5</v>
      </c>
      <c r="BA57">
        <f t="shared" si="29"/>
        <v>1681.2050995871405</v>
      </c>
      <c r="BB57">
        <f t="shared" si="30"/>
        <v>59.52138091363252</v>
      </c>
      <c r="BC57">
        <f t="shared" si="31"/>
        <v>293.49878278244</v>
      </c>
      <c r="BD57">
        <f t="shared" si="32"/>
        <v>3.7776958603428973E-2</v>
      </c>
      <c r="BE57">
        <f t="shared" si="33"/>
        <v>2.0912734871822583</v>
      </c>
      <c r="BF57">
        <f t="shared" si="34"/>
        <v>618.88340743794367</v>
      </c>
      <c r="BG57" t="s">
        <v>621</v>
      </c>
      <c r="BH57">
        <v>538.23</v>
      </c>
      <c r="BI57">
        <f t="shared" si="35"/>
        <v>538.23</v>
      </c>
      <c r="BJ57">
        <f t="shared" si="36"/>
        <v>0.51518672647678754</v>
      </c>
      <c r="BK57">
        <f t="shared" si="37"/>
        <v>0.6777209895969929</v>
      </c>
      <c r="BL57">
        <f t="shared" si="38"/>
        <v>0.80234237845758272</v>
      </c>
      <c r="BM57">
        <f t="shared" si="39"/>
        <v>3.324849982020146</v>
      </c>
      <c r="BN57">
        <f t="shared" si="40"/>
        <v>0.95218605977653459</v>
      </c>
      <c r="BO57">
        <f t="shared" si="41"/>
        <v>0.50483148860460147</v>
      </c>
      <c r="BP57">
        <f t="shared" si="42"/>
        <v>0.49516851139539853</v>
      </c>
      <c r="BQ57">
        <v>6587</v>
      </c>
      <c r="BR57">
        <v>300</v>
      </c>
      <c r="BS57">
        <v>300</v>
      </c>
      <c r="BT57">
        <v>300</v>
      </c>
      <c r="BU57">
        <v>10287.299999999999</v>
      </c>
      <c r="BV57">
        <v>994.55</v>
      </c>
      <c r="BW57">
        <v>-1.09561E-2</v>
      </c>
      <c r="BX57">
        <v>-12.05</v>
      </c>
      <c r="BY57" t="s">
        <v>410</v>
      </c>
      <c r="BZ57" t="s">
        <v>410</v>
      </c>
      <c r="CA57" t="s">
        <v>410</v>
      </c>
      <c r="CB57" t="s">
        <v>410</v>
      </c>
      <c r="CC57" t="s">
        <v>410</v>
      </c>
      <c r="CD57" t="s">
        <v>410</v>
      </c>
      <c r="CE57" t="s">
        <v>410</v>
      </c>
      <c r="CF57" t="s">
        <v>410</v>
      </c>
      <c r="CG57" t="s">
        <v>410</v>
      </c>
      <c r="CH57" t="s">
        <v>410</v>
      </c>
      <c r="CI57">
        <f t="shared" si="43"/>
        <v>2000.01</v>
      </c>
      <c r="CJ57">
        <f t="shared" si="44"/>
        <v>1681.2050995871405</v>
      </c>
      <c r="CK57">
        <f t="shared" si="45"/>
        <v>0.8405983468018362</v>
      </c>
      <c r="CL57">
        <f t="shared" si="46"/>
        <v>0.16075480932754413</v>
      </c>
      <c r="CM57">
        <v>6</v>
      </c>
      <c r="CN57">
        <v>0.5</v>
      </c>
      <c r="CO57" t="s">
        <v>411</v>
      </c>
      <c r="CP57">
        <v>2</v>
      </c>
      <c r="CQ57">
        <v>1659556269</v>
      </c>
      <c r="CR57">
        <v>1121.25</v>
      </c>
      <c r="CS57">
        <v>1199.6099999999999</v>
      </c>
      <c r="CT57">
        <v>28.937899999999999</v>
      </c>
      <c r="CU57">
        <v>22.9267</v>
      </c>
      <c r="CV57">
        <v>1121.3</v>
      </c>
      <c r="CW57">
        <v>28.488800000000001</v>
      </c>
      <c r="CX57">
        <v>500.04599999999999</v>
      </c>
      <c r="CY57">
        <v>98.769599999999997</v>
      </c>
      <c r="CZ57">
        <v>9.9856299999999995E-2</v>
      </c>
      <c r="DA57">
        <v>32.030200000000001</v>
      </c>
      <c r="DB57">
        <v>32.042099999999998</v>
      </c>
      <c r="DC57">
        <v>999.9</v>
      </c>
      <c r="DD57">
        <v>0</v>
      </c>
      <c r="DE57">
        <v>0</v>
      </c>
      <c r="DF57">
        <v>10005</v>
      </c>
      <c r="DG57">
        <v>0</v>
      </c>
      <c r="DH57">
        <v>294.012</v>
      </c>
      <c r="DI57">
        <v>-78.360600000000005</v>
      </c>
      <c r="DJ57">
        <v>1154.6600000000001</v>
      </c>
      <c r="DK57">
        <v>1227.76</v>
      </c>
      <c r="DL57">
        <v>6.0112300000000003</v>
      </c>
      <c r="DM57">
        <v>1199.6099999999999</v>
      </c>
      <c r="DN57">
        <v>22.9267</v>
      </c>
      <c r="DO57">
        <v>2.8581799999999999</v>
      </c>
      <c r="DP57">
        <v>2.2644600000000001</v>
      </c>
      <c r="DQ57">
        <v>23.224</v>
      </c>
      <c r="DR57">
        <v>19.425799999999999</v>
      </c>
      <c r="DS57">
        <v>2000.01</v>
      </c>
      <c r="DT57">
        <v>0.98000399999999999</v>
      </c>
      <c r="DU57">
        <v>1.9995599999999999E-2</v>
      </c>
      <c r="DV57">
        <v>0</v>
      </c>
      <c r="DW57">
        <v>722.18600000000004</v>
      </c>
      <c r="DX57">
        <v>5.0006899999999996</v>
      </c>
      <c r="DY57">
        <v>15069.2</v>
      </c>
      <c r="DZ57">
        <v>16626.7</v>
      </c>
      <c r="EA57">
        <v>50.311999999999998</v>
      </c>
      <c r="EB57">
        <v>51.311999999999998</v>
      </c>
      <c r="EC57">
        <v>51.25</v>
      </c>
      <c r="ED57">
        <v>50.5</v>
      </c>
      <c r="EE57">
        <v>51.75</v>
      </c>
      <c r="EF57">
        <v>1955.12</v>
      </c>
      <c r="EG57">
        <v>39.89</v>
      </c>
      <c r="EH57">
        <v>0</v>
      </c>
      <c r="EI57">
        <v>116.6000001430511</v>
      </c>
      <c r="EJ57">
        <v>0</v>
      </c>
      <c r="EK57">
        <v>722.55747999999994</v>
      </c>
      <c r="EL57">
        <v>-1.4800769253276469</v>
      </c>
      <c r="EM57">
        <v>-154.0076922453778</v>
      </c>
      <c r="EN57">
        <v>15082.64</v>
      </c>
      <c r="EO57">
        <v>15</v>
      </c>
      <c r="EP57">
        <v>1659556224.5</v>
      </c>
      <c r="EQ57" t="s">
        <v>622</v>
      </c>
      <c r="ER57">
        <v>1659556223.5</v>
      </c>
      <c r="ES57">
        <v>1659556224.5</v>
      </c>
      <c r="ET57">
        <v>79</v>
      </c>
      <c r="EU57">
        <v>0.60899999999999999</v>
      </c>
      <c r="EV57">
        <v>-5.0000000000000001E-3</v>
      </c>
      <c r="EW57">
        <v>-7.0999999999999994E-2</v>
      </c>
      <c r="EX57">
        <v>0.38900000000000001</v>
      </c>
      <c r="EY57">
        <v>1201</v>
      </c>
      <c r="EZ57">
        <v>22</v>
      </c>
      <c r="FA57">
        <v>0.03</v>
      </c>
      <c r="FB57">
        <v>0.02</v>
      </c>
      <c r="FC57">
        <v>59.892421523050793</v>
      </c>
      <c r="FD57">
        <v>-0.29276563914978931</v>
      </c>
      <c r="FE57">
        <v>0.14574808070653211</v>
      </c>
      <c r="FF57">
        <v>1</v>
      </c>
      <c r="FG57">
        <v>0.27536432197300459</v>
      </c>
      <c r="FH57">
        <v>-1.8825435260374879E-2</v>
      </c>
      <c r="FI57">
        <v>3.7027667886443362E-3</v>
      </c>
      <c r="FJ57">
        <v>1</v>
      </c>
      <c r="FK57">
        <v>2</v>
      </c>
      <c r="FL57">
        <v>2</v>
      </c>
      <c r="FM57" t="s">
        <v>413</v>
      </c>
      <c r="FN57">
        <v>2.8862399999999999</v>
      </c>
      <c r="FO57">
        <v>2.8596900000000001</v>
      </c>
      <c r="FP57">
        <v>0.186586</v>
      </c>
      <c r="FQ57">
        <v>0.198605</v>
      </c>
      <c r="FR57">
        <v>0.12837899999999999</v>
      </c>
      <c r="FS57">
        <v>0.11336400000000001</v>
      </c>
      <c r="FT57">
        <v>24353.9</v>
      </c>
      <c r="FU57">
        <v>18479</v>
      </c>
      <c r="FV57">
        <v>28914.9</v>
      </c>
      <c r="FW57">
        <v>21543.7</v>
      </c>
      <c r="FX57">
        <v>33681.1</v>
      </c>
      <c r="FY57">
        <v>26218.400000000001</v>
      </c>
      <c r="FZ57">
        <v>40177.300000000003</v>
      </c>
      <c r="GA57">
        <v>30688.6</v>
      </c>
      <c r="GB57">
        <v>1.9503299999999999</v>
      </c>
      <c r="GC57">
        <v>1.7703500000000001</v>
      </c>
      <c r="GD57">
        <v>2.9470799999999998E-2</v>
      </c>
      <c r="GE57">
        <v>0</v>
      </c>
      <c r="GF57">
        <v>31.5639</v>
      </c>
      <c r="GG57">
        <v>999.9</v>
      </c>
      <c r="GH57">
        <v>46.1</v>
      </c>
      <c r="GI57">
        <v>41.3</v>
      </c>
      <c r="GJ57">
        <v>37.0792</v>
      </c>
      <c r="GK57">
        <v>63.137500000000003</v>
      </c>
      <c r="GL57">
        <v>11.838900000000001</v>
      </c>
      <c r="GM57">
        <v>1</v>
      </c>
      <c r="GN57">
        <v>0.94592200000000004</v>
      </c>
      <c r="GO57">
        <v>4.97112</v>
      </c>
      <c r="GP57">
        <v>20.262599999999999</v>
      </c>
      <c r="GQ57">
        <v>5.2328599999999996</v>
      </c>
      <c r="GR57">
        <v>11.992000000000001</v>
      </c>
      <c r="GS57">
        <v>4.9748999999999999</v>
      </c>
      <c r="GT57">
        <v>3.2850000000000001</v>
      </c>
      <c r="GU57">
        <v>9999</v>
      </c>
      <c r="GV57">
        <v>9999</v>
      </c>
      <c r="GW57">
        <v>9999</v>
      </c>
      <c r="GX57">
        <v>64.400000000000006</v>
      </c>
      <c r="GY57">
        <v>1.8609199999999999</v>
      </c>
      <c r="GZ57">
        <v>1.8626400000000001</v>
      </c>
      <c r="HA57">
        <v>1.8679399999999999</v>
      </c>
      <c r="HB57">
        <v>1.85873</v>
      </c>
      <c r="HC57">
        <v>1.85701</v>
      </c>
      <c r="HD57">
        <v>1.8608100000000001</v>
      </c>
      <c r="HE57">
        <v>1.8646199999999999</v>
      </c>
      <c r="HF57">
        <v>1.8666100000000001</v>
      </c>
      <c r="HG57">
        <v>0</v>
      </c>
      <c r="HH57">
        <v>0</v>
      </c>
      <c r="HI57">
        <v>0</v>
      </c>
      <c r="HJ57">
        <v>4.5</v>
      </c>
      <c r="HK57" t="s">
        <v>414</v>
      </c>
      <c r="HL57" t="s">
        <v>415</v>
      </c>
      <c r="HM57" t="s">
        <v>416</v>
      </c>
      <c r="HN57" t="s">
        <v>417</v>
      </c>
      <c r="HO57" t="s">
        <v>417</v>
      </c>
      <c r="HP57" t="s">
        <v>416</v>
      </c>
      <c r="HQ57">
        <v>0</v>
      </c>
      <c r="HR57">
        <v>100</v>
      </c>
      <c r="HS57">
        <v>100</v>
      </c>
      <c r="HT57">
        <v>-0.05</v>
      </c>
      <c r="HU57">
        <v>0.4491</v>
      </c>
      <c r="HV57">
        <v>0.47191501072264058</v>
      </c>
      <c r="HW57">
        <v>7.2017937835690661E-4</v>
      </c>
      <c r="HX57">
        <v>-2.1401732963678211E-6</v>
      </c>
      <c r="HY57">
        <v>9.6926120888077628E-10</v>
      </c>
      <c r="HZ57">
        <v>0.44910926434796389</v>
      </c>
      <c r="IA57">
        <v>0</v>
      </c>
      <c r="IB57">
        <v>0</v>
      </c>
      <c r="IC57">
        <v>0</v>
      </c>
      <c r="ID57">
        <v>10</v>
      </c>
      <c r="IE57">
        <v>1941</v>
      </c>
      <c r="IF57">
        <v>1</v>
      </c>
      <c r="IG57">
        <v>24</v>
      </c>
      <c r="IH57">
        <v>0.8</v>
      </c>
      <c r="II57">
        <v>0.7</v>
      </c>
      <c r="IJ57">
        <v>2.6098599999999998</v>
      </c>
      <c r="IK57">
        <v>2.5280800000000001</v>
      </c>
      <c r="IL57">
        <v>1.3940399999999999</v>
      </c>
      <c r="IM57">
        <v>2.2790499999999998</v>
      </c>
      <c r="IN57">
        <v>1.5918000000000001</v>
      </c>
      <c r="IO57">
        <v>2.36206</v>
      </c>
      <c r="IP57">
        <v>43.809199999999997</v>
      </c>
      <c r="IQ57">
        <v>14.1145</v>
      </c>
      <c r="IR57">
        <v>18</v>
      </c>
      <c r="IS57">
        <v>527.53099999999995</v>
      </c>
      <c r="IT57">
        <v>441.21899999999999</v>
      </c>
      <c r="IU57">
        <v>25.872900000000001</v>
      </c>
      <c r="IV57">
        <v>38.749600000000001</v>
      </c>
      <c r="IW57">
        <v>30</v>
      </c>
      <c r="IX57">
        <v>38.895800000000001</v>
      </c>
      <c r="IY57">
        <v>38.902200000000001</v>
      </c>
      <c r="IZ57">
        <v>52.313800000000001</v>
      </c>
      <c r="JA57">
        <v>39.445599999999999</v>
      </c>
      <c r="JB57">
        <v>0</v>
      </c>
      <c r="JC57">
        <v>25.862100000000002</v>
      </c>
      <c r="JD57">
        <v>1200</v>
      </c>
      <c r="JE57">
        <v>23.150099999999998</v>
      </c>
      <c r="JF57">
        <v>97.908100000000005</v>
      </c>
      <c r="JG57">
        <v>98.492800000000003</v>
      </c>
    </row>
    <row r="58" spans="1:267" x14ac:dyDescent="0.3">
      <c r="A58">
        <v>42</v>
      </c>
      <c r="B58">
        <v>1659556404</v>
      </c>
      <c r="C58">
        <v>7858.9000000953674</v>
      </c>
      <c r="D58" t="s">
        <v>623</v>
      </c>
      <c r="E58" t="s">
        <v>624</v>
      </c>
      <c r="F58" t="s">
        <v>403</v>
      </c>
      <c r="G58" t="s">
        <v>404</v>
      </c>
      <c r="H58" t="s">
        <v>558</v>
      </c>
      <c r="I58" t="s">
        <v>559</v>
      </c>
      <c r="J58" t="s">
        <v>406</v>
      </c>
      <c r="K58">
        <f t="shared" si="0"/>
        <v>2.4638710954617111</v>
      </c>
      <c r="L58">
        <v>1659556404</v>
      </c>
      <c r="M58">
        <f t="shared" si="1"/>
        <v>4.0099453352357003E-3</v>
      </c>
      <c r="N58">
        <f t="shared" si="2"/>
        <v>4.0099453352357006</v>
      </c>
      <c r="O58">
        <f t="shared" si="3"/>
        <v>58.835803567187163</v>
      </c>
      <c r="P58">
        <f t="shared" si="4"/>
        <v>1422.62</v>
      </c>
      <c r="Q58">
        <f t="shared" si="5"/>
        <v>903.73892262326422</v>
      </c>
      <c r="R58">
        <f t="shared" si="6"/>
        <v>89.342699039445591</v>
      </c>
      <c r="S58">
        <f t="shared" si="7"/>
        <v>140.6387479014</v>
      </c>
      <c r="T58">
        <f t="shared" si="8"/>
        <v>0.20227394036958915</v>
      </c>
      <c r="U58">
        <f t="shared" si="9"/>
        <v>2.9055011556700685</v>
      </c>
      <c r="V58">
        <f t="shared" si="10"/>
        <v>0.19476378043463308</v>
      </c>
      <c r="W58">
        <f t="shared" si="11"/>
        <v>0.12237888871019897</v>
      </c>
      <c r="X58">
        <f t="shared" si="12"/>
        <v>321.48729775213502</v>
      </c>
      <c r="Y58">
        <f t="shared" si="13"/>
        <v>32.735354004366279</v>
      </c>
      <c r="Z58">
        <f t="shared" si="14"/>
        <v>32.026899999999998</v>
      </c>
      <c r="AA58">
        <f t="shared" si="15"/>
        <v>4.7823583767077809</v>
      </c>
      <c r="AB58">
        <f t="shared" si="16"/>
        <v>59.575158072296119</v>
      </c>
      <c r="AC58">
        <f t="shared" si="17"/>
        <v>2.8252905036299998</v>
      </c>
      <c r="AD58">
        <f t="shared" si="18"/>
        <v>4.7423969907078227</v>
      </c>
      <c r="AE58">
        <f t="shared" si="19"/>
        <v>1.9570678730777811</v>
      </c>
      <c r="AF58">
        <f t="shared" si="20"/>
        <v>-176.83858928389438</v>
      </c>
      <c r="AG58">
        <f t="shared" si="21"/>
        <v>-23.214252264724514</v>
      </c>
      <c r="AH58">
        <f t="shared" si="22"/>
        <v>-1.8111013585334637</v>
      </c>
      <c r="AI58">
        <f t="shared" si="23"/>
        <v>119.62335484498269</v>
      </c>
      <c r="AJ58">
        <v>0</v>
      </c>
      <c r="AK58">
        <v>0</v>
      </c>
      <c r="AL58">
        <f t="shared" si="24"/>
        <v>1</v>
      </c>
      <c r="AM58">
        <f t="shared" si="25"/>
        <v>0</v>
      </c>
      <c r="AN58">
        <f t="shared" si="26"/>
        <v>51323.650960155268</v>
      </c>
      <c r="AO58" t="s">
        <v>407</v>
      </c>
      <c r="AP58">
        <v>10366.9</v>
      </c>
      <c r="AQ58">
        <v>993.59653846153856</v>
      </c>
      <c r="AR58">
        <v>3431.87</v>
      </c>
      <c r="AS58">
        <f t="shared" si="27"/>
        <v>0.71047955241266758</v>
      </c>
      <c r="AT58">
        <v>-3.9894345373445681</v>
      </c>
      <c r="AU58" t="s">
        <v>625</v>
      </c>
      <c r="AV58">
        <v>10288</v>
      </c>
      <c r="AW58">
        <v>720.1303999999999</v>
      </c>
      <c r="AX58">
        <v>1104.06</v>
      </c>
      <c r="AY58">
        <f t="shared" si="28"/>
        <v>0.34774341974168077</v>
      </c>
      <c r="AZ58">
        <v>0.5</v>
      </c>
      <c r="BA58">
        <f t="shared" si="29"/>
        <v>1681.0791055710542</v>
      </c>
      <c r="BB58">
        <f t="shared" si="30"/>
        <v>58.835803567187163</v>
      </c>
      <c r="BC58">
        <f t="shared" si="31"/>
        <v>292.29209851378221</v>
      </c>
      <c r="BD58">
        <f t="shared" si="32"/>
        <v>3.7371970121055254E-2</v>
      </c>
      <c r="BE58">
        <f t="shared" si="33"/>
        <v>2.108408963280981</v>
      </c>
      <c r="BF58">
        <f t="shared" si="34"/>
        <v>616.97687992738338</v>
      </c>
      <c r="BG58" t="s">
        <v>626</v>
      </c>
      <c r="BH58">
        <v>537.53</v>
      </c>
      <c r="BI58">
        <f t="shared" si="35"/>
        <v>537.53</v>
      </c>
      <c r="BJ58">
        <f t="shared" si="36"/>
        <v>0.51313334420230783</v>
      </c>
      <c r="BK58">
        <f t="shared" si="37"/>
        <v>0.67768626551109401</v>
      </c>
      <c r="BL58">
        <f t="shared" si="38"/>
        <v>0.80426280257329819</v>
      </c>
      <c r="BM58">
        <f t="shared" si="39"/>
        <v>3.4756252850751257</v>
      </c>
      <c r="BN58">
        <f t="shared" si="40"/>
        <v>0.95469603254888269</v>
      </c>
      <c r="BO58">
        <f t="shared" si="41"/>
        <v>0.50584824401272099</v>
      </c>
      <c r="BP58">
        <f t="shared" si="42"/>
        <v>0.49415175598727901</v>
      </c>
      <c r="BQ58">
        <v>6589</v>
      </c>
      <c r="BR58">
        <v>300</v>
      </c>
      <c r="BS58">
        <v>300</v>
      </c>
      <c r="BT58">
        <v>300</v>
      </c>
      <c r="BU58">
        <v>10288</v>
      </c>
      <c r="BV58">
        <v>988.95</v>
      </c>
      <c r="BW58">
        <v>-1.0956799999999999E-2</v>
      </c>
      <c r="BX58">
        <v>-11.63</v>
      </c>
      <c r="BY58" t="s">
        <v>410</v>
      </c>
      <c r="BZ58" t="s">
        <v>410</v>
      </c>
      <c r="CA58" t="s">
        <v>410</v>
      </c>
      <c r="CB58" t="s">
        <v>410</v>
      </c>
      <c r="CC58" t="s">
        <v>410</v>
      </c>
      <c r="CD58" t="s">
        <v>410</v>
      </c>
      <c r="CE58" t="s">
        <v>410</v>
      </c>
      <c r="CF58" t="s">
        <v>410</v>
      </c>
      <c r="CG58" t="s">
        <v>410</v>
      </c>
      <c r="CH58" t="s">
        <v>410</v>
      </c>
      <c r="CI58">
        <f t="shared" si="43"/>
        <v>1999.86</v>
      </c>
      <c r="CJ58">
        <f t="shared" si="44"/>
        <v>1681.0791055710542</v>
      </c>
      <c r="CK58">
        <f t="shared" si="45"/>
        <v>0.84059839467315434</v>
      </c>
      <c r="CL58">
        <f t="shared" si="46"/>
        <v>0.16075490171918785</v>
      </c>
      <c r="CM58">
        <v>6</v>
      </c>
      <c r="CN58">
        <v>0.5</v>
      </c>
      <c r="CO58" t="s">
        <v>411</v>
      </c>
      <c r="CP58">
        <v>2</v>
      </c>
      <c r="CQ58">
        <v>1659556404</v>
      </c>
      <c r="CR58">
        <v>1422.62</v>
      </c>
      <c r="CS58">
        <v>1500.06</v>
      </c>
      <c r="CT58">
        <v>28.579000000000001</v>
      </c>
      <c r="CU58">
        <v>23.905100000000001</v>
      </c>
      <c r="CV58">
        <v>1422.96</v>
      </c>
      <c r="CW58">
        <v>28.14</v>
      </c>
      <c r="CX58">
        <v>500.05500000000001</v>
      </c>
      <c r="CY58">
        <v>98.758899999999997</v>
      </c>
      <c r="CZ58">
        <v>0.10007000000000001</v>
      </c>
      <c r="DA58">
        <v>31.878699999999998</v>
      </c>
      <c r="DB58">
        <v>32.026899999999998</v>
      </c>
      <c r="DC58">
        <v>999.9</v>
      </c>
      <c r="DD58">
        <v>0</v>
      </c>
      <c r="DE58">
        <v>0</v>
      </c>
      <c r="DF58">
        <v>9987.5</v>
      </c>
      <c r="DG58">
        <v>0</v>
      </c>
      <c r="DH58">
        <v>344.80099999999999</v>
      </c>
      <c r="DI58">
        <v>-77.438199999999995</v>
      </c>
      <c r="DJ58">
        <v>1464.47</v>
      </c>
      <c r="DK58">
        <v>1536.8</v>
      </c>
      <c r="DL58">
        <v>4.6739699999999997</v>
      </c>
      <c r="DM58">
        <v>1500.06</v>
      </c>
      <c r="DN58">
        <v>23.905100000000001</v>
      </c>
      <c r="DO58">
        <v>2.8224300000000002</v>
      </c>
      <c r="DP58">
        <v>2.36084</v>
      </c>
      <c r="DQ58">
        <v>23.015899999999998</v>
      </c>
      <c r="DR58">
        <v>20.0976</v>
      </c>
      <c r="DS58">
        <v>1999.86</v>
      </c>
      <c r="DT58">
        <v>0.98000100000000001</v>
      </c>
      <c r="DU58">
        <v>1.9998800000000001E-2</v>
      </c>
      <c r="DV58">
        <v>0</v>
      </c>
      <c r="DW58">
        <v>719.93799999999999</v>
      </c>
      <c r="DX58">
        <v>5.0006899999999996</v>
      </c>
      <c r="DY58">
        <v>15108.4</v>
      </c>
      <c r="DZ58">
        <v>16625.400000000001</v>
      </c>
      <c r="EA58">
        <v>50.186999999999998</v>
      </c>
      <c r="EB58">
        <v>51.186999999999998</v>
      </c>
      <c r="EC58">
        <v>51.125</v>
      </c>
      <c r="ED58">
        <v>50.375</v>
      </c>
      <c r="EE58">
        <v>51.561999999999998</v>
      </c>
      <c r="EF58">
        <v>1954.96</v>
      </c>
      <c r="EG58">
        <v>39.89</v>
      </c>
      <c r="EH58">
        <v>0</v>
      </c>
      <c r="EI58">
        <v>134.60000014305109</v>
      </c>
      <c r="EJ58">
        <v>0</v>
      </c>
      <c r="EK58">
        <v>720.1303999999999</v>
      </c>
      <c r="EL58">
        <v>-0.73407693074347136</v>
      </c>
      <c r="EM58">
        <v>-297.00769197332409</v>
      </c>
      <c r="EN58">
        <v>15113.26</v>
      </c>
      <c r="EO58">
        <v>15</v>
      </c>
      <c r="EP58">
        <v>1659556358.5</v>
      </c>
      <c r="EQ58" t="s">
        <v>627</v>
      </c>
      <c r="ER58">
        <v>1659556354.5</v>
      </c>
      <c r="ES58">
        <v>1659556358.5</v>
      </c>
      <c r="ET58">
        <v>80</v>
      </c>
      <c r="EU58">
        <v>-0.29599999999999999</v>
      </c>
      <c r="EV58">
        <v>-0.01</v>
      </c>
      <c r="EW58">
        <v>-0.28799999999999998</v>
      </c>
      <c r="EX58">
        <v>0.41099999999999998</v>
      </c>
      <c r="EY58">
        <v>1500</v>
      </c>
      <c r="EZ58">
        <v>23</v>
      </c>
      <c r="FA58">
        <v>0.04</v>
      </c>
      <c r="FB58">
        <v>0.02</v>
      </c>
      <c r="FC58">
        <v>58.930364267977119</v>
      </c>
      <c r="FD58">
        <v>-0.95138995826557482</v>
      </c>
      <c r="FE58">
        <v>0.18065889133820459</v>
      </c>
      <c r="FF58">
        <v>1</v>
      </c>
      <c r="FG58">
        <v>0.21161396918813119</v>
      </c>
      <c r="FH58">
        <v>-2.2279117272449901E-2</v>
      </c>
      <c r="FI58">
        <v>3.65260722982712E-3</v>
      </c>
      <c r="FJ58">
        <v>1</v>
      </c>
      <c r="FK58">
        <v>2</v>
      </c>
      <c r="FL58">
        <v>2</v>
      </c>
      <c r="FM58" t="s">
        <v>413</v>
      </c>
      <c r="FN58">
        <v>2.8864000000000001</v>
      </c>
      <c r="FO58">
        <v>2.85975</v>
      </c>
      <c r="FP58">
        <v>0.21653700000000001</v>
      </c>
      <c r="FQ58">
        <v>0.227906</v>
      </c>
      <c r="FR58">
        <v>0.12732299999999999</v>
      </c>
      <c r="FS58">
        <v>0.11669400000000001</v>
      </c>
      <c r="FT58">
        <v>23457.3</v>
      </c>
      <c r="FU58">
        <v>17804</v>
      </c>
      <c r="FV58">
        <v>28920.5</v>
      </c>
      <c r="FW58">
        <v>21548.6</v>
      </c>
      <c r="FX58">
        <v>33727.800000000003</v>
      </c>
      <c r="FY58">
        <v>26126.400000000001</v>
      </c>
      <c r="FZ58">
        <v>40184.800000000003</v>
      </c>
      <c r="GA58">
        <v>30695.599999999999</v>
      </c>
      <c r="GB58">
        <v>1.9503999999999999</v>
      </c>
      <c r="GC58">
        <v>1.7758</v>
      </c>
      <c r="GD58">
        <v>3.7815399999999999E-2</v>
      </c>
      <c r="GE58">
        <v>0</v>
      </c>
      <c r="GF58">
        <v>31.4132</v>
      </c>
      <c r="GG58">
        <v>999.9</v>
      </c>
      <c r="GH58">
        <v>45.9</v>
      </c>
      <c r="GI58">
        <v>41.2</v>
      </c>
      <c r="GJ58">
        <v>36.726500000000001</v>
      </c>
      <c r="GK58">
        <v>63.197499999999998</v>
      </c>
      <c r="GL58">
        <v>11.8109</v>
      </c>
      <c r="GM58">
        <v>1</v>
      </c>
      <c r="GN58">
        <v>0.93322400000000005</v>
      </c>
      <c r="GO58">
        <v>4.7852399999999999</v>
      </c>
      <c r="GP58">
        <v>20.2683</v>
      </c>
      <c r="GQ58">
        <v>5.2331599999999998</v>
      </c>
      <c r="GR58">
        <v>11.992000000000001</v>
      </c>
      <c r="GS58">
        <v>4.97485</v>
      </c>
      <c r="GT58">
        <v>3.28498</v>
      </c>
      <c r="GU58">
        <v>9999</v>
      </c>
      <c r="GV58">
        <v>9999</v>
      </c>
      <c r="GW58">
        <v>9999</v>
      </c>
      <c r="GX58">
        <v>64.5</v>
      </c>
      <c r="GY58">
        <v>1.86087</v>
      </c>
      <c r="GZ58">
        <v>1.86263</v>
      </c>
      <c r="HA58">
        <v>1.8678900000000001</v>
      </c>
      <c r="HB58">
        <v>1.8587</v>
      </c>
      <c r="HC58">
        <v>1.8569899999999999</v>
      </c>
      <c r="HD58">
        <v>1.8608</v>
      </c>
      <c r="HE58">
        <v>1.8646199999999999</v>
      </c>
      <c r="HF58">
        <v>1.8666100000000001</v>
      </c>
      <c r="HG58">
        <v>0</v>
      </c>
      <c r="HH58">
        <v>0</v>
      </c>
      <c r="HI58">
        <v>0</v>
      </c>
      <c r="HJ58">
        <v>4.5</v>
      </c>
      <c r="HK58" t="s">
        <v>414</v>
      </c>
      <c r="HL58" t="s">
        <v>415</v>
      </c>
      <c r="HM58" t="s">
        <v>416</v>
      </c>
      <c r="HN58" t="s">
        <v>417</v>
      </c>
      <c r="HO58" t="s">
        <v>417</v>
      </c>
      <c r="HP58" t="s">
        <v>416</v>
      </c>
      <c r="HQ58">
        <v>0</v>
      </c>
      <c r="HR58">
        <v>100</v>
      </c>
      <c r="HS58">
        <v>100</v>
      </c>
      <c r="HT58">
        <v>-0.34</v>
      </c>
      <c r="HU58">
        <v>0.439</v>
      </c>
      <c r="HV58">
        <v>0.17602873264916671</v>
      </c>
      <c r="HW58">
        <v>7.2017937835690661E-4</v>
      </c>
      <c r="HX58">
        <v>-2.1401732963678211E-6</v>
      </c>
      <c r="HY58">
        <v>9.6926120888077628E-10</v>
      </c>
      <c r="HZ58">
        <v>0.43902114446183832</v>
      </c>
      <c r="IA58">
        <v>0</v>
      </c>
      <c r="IB58">
        <v>0</v>
      </c>
      <c r="IC58">
        <v>0</v>
      </c>
      <c r="ID58">
        <v>10</v>
      </c>
      <c r="IE58">
        <v>1941</v>
      </c>
      <c r="IF58">
        <v>1</v>
      </c>
      <c r="IG58">
        <v>24</v>
      </c>
      <c r="IH58">
        <v>0.8</v>
      </c>
      <c r="II58">
        <v>0.8</v>
      </c>
      <c r="IJ58">
        <v>3.1359900000000001</v>
      </c>
      <c r="IK58">
        <v>2.52319</v>
      </c>
      <c r="IL58">
        <v>1.3940399999999999</v>
      </c>
      <c r="IM58">
        <v>2.2778299999999998</v>
      </c>
      <c r="IN58">
        <v>1.5918000000000001</v>
      </c>
      <c r="IO58">
        <v>2.3938000000000001</v>
      </c>
      <c r="IP58">
        <v>43.6173</v>
      </c>
      <c r="IQ58">
        <v>14.097</v>
      </c>
      <c r="IR58">
        <v>18</v>
      </c>
      <c r="IS58">
        <v>526.50199999999995</v>
      </c>
      <c r="IT58">
        <v>443.96499999999997</v>
      </c>
      <c r="IU58">
        <v>25.7606</v>
      </c>
      <c r="IV58">
        <v>38.611499999999999</v>
      </c>
      <c r="IW58">
        <v>30</v>
      </c>
      <c r="IX58">
        <v>38.753700000000002</v>
      </c>
      <c r="IY58">
        <v>38.758600000000001</v>
      </c>
      <c r="IZ58">
        <v>62.839300000000001</v>
      </c>
      <c r="JA58">
        <v>35.784500000000001</v>
      </c>
      <c r="JB58">
        <v>0</v>
      </c>
      <c r="JC58">
        <v>25.745699999999999</v>
      </c>
      <c r="JD58">
        <v>1500</v>
      </c>
      <c r="JE58">
        <v>24.163499999999999</v>
      </c>
      <c r="JF58">
        <v>97.926699999999997</v>
      </c>
      <c r="JG58">
        <v>98.515299999999996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23</v>
      </c>
    </row>
    <row r="14" spans="1:2" x14ac:dyDescent="0.3">
      <c r="A14" t="s">
        <v>25</v>
      </c>
      <c r="B14" t="s">
        <v>21</v>
      </c>
    </row>
    <row r="15" spans="1:2" x14ac:dyDescent="0.3">
      <c r="A15" t="s">
        <v>26</v>
      </c>
      <c r="B15" t="s">
        <v>11</v>
      </c>
    </row>
    <row r="16" spans="1:2" x14ac:dyDescent="0.3">
      <c r="A16" t="s">
        <v>27</v>
      </c>
      <c r="B16" t="s">
        <v>28</v>
      </c>
    </row>
    <row r="17" spans="1:2" x14ac:dyDescent="0.3">
      <c r="A17" t="s">
        <v>29</v>
      </c>
      <c r="B17" t="s">
        <v>30</v>
      </c>
    </row>
    <row r="18" spans="1:2" x14ac:dyDescent="0.3">
      <c r="A18" t="s">
        <v>29</v>
      </c>
      <c r="B18" t="s">
        <v>31</v>
      </c>
    </row>
    <row r="19" spans="1:2" x14ac:dyDescent="0.3">
      <c r="A19" t="s">
        <v>32</v>
      </c>
      <c r="B19" t="s">
        <v>30</v>
      </c>
    </row>
    <row r="20" spans="1:2" x14ac:dyDescent="0.3">
      <c r="A20" t="s">
        <v>32</v>
      </c>
      <c r="B20" t="s">
        <v>31</v>
      </c>
    </row>
    <row r="21" spans="1:2" x14ac:dyDescent="0.3">
      <c r="A21" t="s">
        <v>33</v>
      </c>
      <c r="B21" t="s">
        <v>30</v>
      </c>
    </row>
    <row r="22" spans="1:2" x14ac:dyDescent="0.3">
      <c r="A22" t="s">
        <v>33</v>
      </c>
      <c r="B2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eloch</cp:lastModifiedBy>
  <dcterms:created xsi:type="dcterms:W3CDTF">2022-08-03T19:55:09Z</dcterms:created>
  <dcterms:modified xsi:type="dcterms:W3CDTF">2022-08-04T18:44:26Z</dcterms:modified>
</cp:coreProperties>
</file>