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L64" i="1" l="1"/>
  <c r="X64" i="1" s="1"/>
  <c r="CK64" i="1"/>
  <c r="CI64" i="1"/>
  <c r="CJ64" i="1" s="1"/>
  <c r="BA64" i="1" s="1"/>
  <c r="BC64" i="1" s="1"/>
  <c r="BN64" i="1"/>
  <c r="BM64" i="1"/>
  <c r="BL64" i="1"/>
  <c r="BI64" i="1"/>
  <c r="BK64" i="1" s="1"/>
  <c r="BO64" i="1" s="1"/>
  <c r="BP64" i="1" s="1"/>
  <c r="BF64" i="1"/>
  <c r="BE64" i="1"/>
  <c r="AY64" i="1"/>
  <c r="AS64" i="1"/>
  <c r="AN64" i="1"/>
  <c r="AL64" i="1"/>
  <c r="AD64" i="1"/>
  <c r="AC64" i="1"/>
  <c r="AB64" i="1"/>
  <c r="U64" i="1"/>
  <c r="CL63" i="1"/>
  <c r="CK63" i="1"/>
  <c r="CJ63" i="1" s="1"/>
  <c r="BA63" i="1" s="1"/>
  <c r="CI63" i="1"/>
  <c r="BO63" i="1"/>
  <c r="BP63" i="1" s="1"/>
  <c r="BN63" i="1"/>
  <c r="BM63" i="1"/>
  <c r="BL63" i="1"/>
  <c r="BK63" i="1"/>
  <c r="BJ63" i="1"/>
  <c r="BI63" i="1"/>
  <c r="BF63" i="1"/>
  <c r="BE63" i="1"/>
  <c r="BC63" i="1"/>
  <c r="AY63" i="1"/>
  <c r="AS63" i="1"/>
  <c r="AN63" i="1"/>
  <c r="AL63" i="1"/>
  <c r="AD63" i="1"/>
  <c r="AC63" i="1"/>
  <c r="AB63" i="1"/>
  <c r="X63" i="1"/>
  <c r="U63" i="1"/>
  <c r="S63" i="1"/>
  <c r="CL62" i="1"/>
  <c r="X62" i="1" s="1"/>
  <c r="CK62" i="1"/>
  <c r="CJ62" i="1"/>
  <c r="CI62" i="1"/>
  <c r="BO62" i="1"/>
  <c r="BP62" i="1" s="1"/>
  <c r="BN62" i="1"/>
  <c r="BM62" i="1"/>
  <c r="BL62" i="1"/>
  <c r="BK62" i="1"/>
  <c r="BJ62" i="1"/>
  <c r="BI62" i="1"/>
  <c r="BE62" i="1"/>
  <c r="BC62" i="1"/>
  <c r="BA62" i="1"/>
  <c r="AY62" i="1"/>
  <c r="AS62" i="1"/>
  <c r="BF62" i="1" s="1"/>
  <c r="AN62" i="1"/>
  <c r="AL62" i="1"/>
  <c r="P62" i="1" s="1"/>
  <c r="AD62" i="1"/>
  <c r="AC62" i="1"/>
  <c r="AB62" i="1"/>
  <c r="U62" i="1"/>
  <c r="S62" i="1"/>
  <c r="CL61" i="1"/>
  <c r="X61" i="1" s="1"/>
  <c r="CK61" i="1"/>
  <c r="CI61" i="1"/>
  <c r="BN61" i="1"/>
  <c r="BM61" i="1"/>
  <c r="BL61" i="1"/>
  <c r="BK61" i="1"/>
  <c r="BO61" i="1" s="1"/>
  <c r="BP61" i="1" s="1"/>
  <c r="BI61" i="1"/>
  <c r="BJ61" i="1" s="1"/>
  <c r="BE61" i="1"/>
  <c r="AY61" i="1"/>
  <c r="AS61" i="1"/>
  <c r="BF61" i="1" s="1"/>
  <c r="AN61" i="1"/>
  <c r="AL61" i="1"/>
  <c r="O61" i="1" s="1"/>
  <c r="AD61" i="1"/>
  <c r="AC61" i="1"/>
  <c r="AB61" i="1"/>
  <c r="U61" i="1"/>
  <c r="S61" i="1"/>
  <c r="CL60" i="1"/>
  <c r="CK60" i="1"/>
  <c r="CJ60" i="1" s="1"/>
  <c r="BA60" i="1" s="1"/>
  <c r="CI60" i="1"/>
  <c r="BN60" i="1"/>
  <c r="BM60" i="1"/>
  <c r="BL60" i="1"/>
  <c r="BK60" i="1"/>
  <c r="BO60" i="1" s="1"/>
  <c r="BP60" i="1" s="1"/>
  <c r="BJ60" i="1"/>
  <c r="BI60" i="1"/>
  <c r="BE60" i="1"/>
  <c r="AY60" i="1"/>
  <c r="BC60" i="1" s="1"/>
  <c r="AS60" i="1"/>
  <c r="BF60" i="1" s="1"/>
  <c r="AN60" i="1"/>
  <c r="AL60" i="1"/>
  <c r="N60" i="1" s="1"/>
  <c r="M60" i="1" s="1"/>
  <c r="AF60" i="1"/>
  <c r="AD60" i="1"/>
  <c r="AC60" i="1"/>
  <c r="AB60" i="1"/>
  <c r="Y60" i="1"/>
  <c r="Z60" i="1" s="1"/>
  <c r="X60" i="1"/>
  <c r="U60" i="1"/>
  <c r="S60" i="1"/>
  <c r="P60" i="1"/>
  <c r="CL59" i="1"/>
  <c r="CK59" i="1"/>
  <c r="CJ59" i="1"/>
  <c r="BA59" i="1" s="1"/>
  <c r="CI59" i="1"/>
  <c r="BN59" i="1"/>
  <c r="BM59" i="1"/>
  <c r="BJ59" i="1"/>
  <c r="BI59" i="1"/>
  <c r="BE59" i="1"/>
  <c r="AY59" i="1"/>
  <c r="BC59" i="1" s="1"/>
  <c r="AS59" i="1"/>
  <c r="BF59" i="1" s="1"/>
  <c r="AN59" i="1"/>
  <c r="AL59" i="1"/>
  <c r="AM59" i="1" s="1"/>
  <c r="AD59" i="1"/>
  <c r="AC59" i="1"/>
  <c r="AB59" i="1"/>
  <c r="X59" i="1"/>
  <c r="U59" i="1"/>
  <c r="S59" i="1"/>
  <c r="P59" i="1"/>
  <c r="O59" i="1"/>
  <c r="CL58" i="1"/>
  <c r="CK58" i="1"/>
  <c r="CI58" i="1"/>
  <c r="BN58" i="1"/>
  <c r="BM58" i="1"/>
  <c r="BI58" i="1"/>
  <c r="BE58" i="1"/>
  <c r="AY58" i="1"/>
  <c r="AS58" i="1"/>
  <c r="BF58" i="1" s="1"/>
  <c r="AN58" i="1"/>
  <c r="AL58" i="1" s="1"/>
  <c r="AD58" i="1"/>
  <c r="AB58" i="1" s="1"/>
  <c r="AC58" i="1"/>
  <c r="U58" i="1"/>
  <c r="O58" i="1"/>
  <c r="N58" i="1"/>
  <c r="M58" i="1" s="1"/>
  <c r="AF58" i="1" s="1"/>
  <c r="CL57" i="1"/>
  <c r="CK57" i="1"/>
  <c r="CI57" i="1"/>
  <c r="CJ57" i="1" s="1"/>
  <c r="BA57" i="1" s="1"/>
  <c r="BN57" i="1"/>
  <c r="BM57" i="1"/>
  <c r="BI57" i="1"/>
  <c r="BL57" i="1" s="1"/>
  <c r="BF57" i="1"/>
  <c r="BE57" i="1"/>
  <c r="AY57" i="1"/>
  <c r="BC57" i="1" s="1"/>
  <c r="AS57" i="1"/>
  <c r="AN57" i="1"/>
  <c r="AL57" i="1" s="1"/>
  <c r="AM57" i="1"/>
  <c r="AD57" i="1"/>
  <c r="AC57" i="1"/>
  <c r="U57" i="1"/>
  <c r="N57" i="1"/>
  <c r="M57" i="1" s="1"/>
  <c r="CL56" i="1"/>
  <c r="CK56" i="1"/>
  <c r="CI56" i="1"/>
  <c r="CJ56" i="1" s="1"/>
  <c r="BA56" i="1" s="1"/>
  <c r="BN56" i="1"/>
  <c r="BM56" i="1"/>
  <c r="BI56" i="1"/>
  <c r="BL56" i="1" s="1"/>
  <c r="BF56" i="1"/>
  <c r="BE56" i="1"/>
  <c r="AY56" i="1"/>
  <c r="AS56" i="1"/>
  <c r="AN56" i="1"/>
  <c r="AL56" i="1"/>
  <c r="AD56" i="1"/>
  <c r="AC56" i="1"/>
  <c r="AB56" i="1"/>
  <c r="U56" i="1"/>
  <c r="CL55" i="1"/>
  <c r="CK55" i="1"/>
  <c r="CJ55" i="1"/>
  <c r="BA55" i="1" s="1"/>
  <c r="CI55" i="1"/>
  <c r="BN55" i="1"/>
  <c r="BM55" i="1"/>
  <c r="BJ55" i="1"/>
  <c r="BI55" i="1"/>
  <c r="BK55" i="1" s="1"/>
  <c r="BO55" i="1" s="1"/>
  <c r="BP55" i="1" s="1"/>
  <c r="BF55" i="1"/>
  <c r="BE55" i="1"/>
  <c r="BC55" i="1"/>
  <c r="AY55" i="1"/>
  <c r="AS55" i="1"/>
  <c r="AN55" i="1"/>
  <c r="AL55" i="1"/>
  <c r="AD55" i="1"/>
  <c r="AC55" i="1"/>
  <c r="AB55" i="1"/>
  <c r="X55" i="1"/>
  <c r="U55" i="1"/>
  <c r="S55" i="1"/>
  <c r="CL54" i="1"/>
  <c r="CK54" i="1"/>
  <c r="CI54" i="1"/>
  <c r="CJ54" i="1" s="1"/>
  <c r="BA54" i="1" s="1"/>
  <c r="BC54" i="1" s="1"/>
  <c r="BN54" i="1"/>
  <c r="BM54" i="1"/>
  <c r="BL54" i="1"/>
  <c r="BI54" i="1"/>
  <c r="BJ54" i="1" s="1"/>
  <c r="BE54" i="1"/>
  <c r="AY54" i="1"/>
  <c r="AS54" i="1"/>
  <c r="BF54" i="1" s="1"/>
  <c r="AN54" i="1"/>
  <c r="AL54" i="1"/>
  <c r="P54" i="1" s="1"/>
  <c r="AD54" i="1"/>
  <c r="AC54" i="1"/>
  <c r="AB54" i="1"/>
  <c r="U54" i="1"/>
  <c r="S54" i="1"/>
  <c r="CL53" i="1"/>
  <c r="X53" i="1" s="1"/>
  <c r="CK53" i="1"/>
  <c r="CJ53" i="1" s="1"/>
  <c r="BA53" i="1" s="1"/>
  <c r="BC53" i="1" s="1"/>
  <c r="CI53" i="1"/>
  <c r="BN53" i="1"/>
  <c r="BM53" i="1"/>
  <c r="BL53" i="1"/>
  <c r="BK53" i="1"/>
  <c r="BO53" i="1" s="1"/>
  <c r="BP53" i="1" s="1"/>
  <c r="BJ53" i="1"/>
  <c r="BI53" i="1"/>
  <c r="BF53" i="1"/>
  <c r="BE53" i="1"/>
  <c r="AY53" i="1"/>
  <c r="AS53" i="1"/>
  <c r="AN53" i="1"/>
  <c r="AL53" i="1" s="1"/>
  <c r="AD53" i="1"/>
  <c r="AB53" i="1" s="1"/>
  <c r="AC53" i="1"/>
  <c r="U53" i="1"/>
  <c r="CL52" i="1"/>
  <c r="CK52" i="1"/>
  <c r="CJ52" i="1" s="1"/>
  <c r="BA52" i="1" s="1"/>
  <c r="CI52" i="1"/>
  <c r="BN52" i="1"/>
  <c r="BM52" i="1"/>
  <c r="BL52" i="1"/>
  <c r="BK52" i="1"/>
  <c r="BO52" i="1" s="1"/>
  <c r="BP52" i="1" s="1"/>
  <c r="BJ52" i="1"/>
  <c r="BI52" i="1"/>
  <c r="BF52" i="1"/>
  <c r="BE52" i="1"/>
  <c r="AY52" i="1"/>
  <c r="AS52" i="1"/>
  <c r="AN52" i="1"/>
  <c r="AM52" i="1"/>
  <c r="AL52" i="1"/>
  <c r="N52" i="1" s="1"/>
  <c r="M52" i="1" s="1"/>
  <c r="AD52" i="1"/>
  <c r="AC52" i="1"/>
  <c r="AB52" i="1" s="1"/>
  <c r="X52" i="1"/>
  <c r="U52" i="1"/>
  <c r="S52" i="1"/>
  <c r="P52" i="1"/>
  <c r="CL51" i="1"/>
  <c r="CK51" i="1"/>
  <c r="CI51" i="1"/>
  <c r="CJ51" i="1" s="1"/>
  <c r="BA51" i="1" s="1"/>
  <c r="BN51" i="1"/>
  <c r="BM51" i="1"/>
  <c r="BI51" i="1"/>
  <c r="BE51" i="1"/>
  <c r="AY51" i="1"/>
  <c r="AS51" i="1"/>
  <c r="BF51" i="1" s="1"/>
  <c r="AN51" i="1"/>
  <c r="AL51" i="1"/>
  <c r="AM51" i="1" s="1"/>
  <c r="AD51" i="1"/>
  <c r="AC51" i="1"/>
  <c r="AB51" i="1"/>
  <c r="U51" i="1"/>
  <c r="P51" i="1"/>
  <c r="O51" i="1"/>
  <c r="CL50" i="1"/>
  <c r="CK50" i="1"/>
  <c r="CI50" i="1"/>
  <c r="BN50" i="1"/>
  <c r="BM50" i="1"/>
  <c r="BI50" i="1"/>
  <c r="BE50" i="1"/>
  <c r="AY50" i="1"/>
  <c r="AS50" i="1"/>
  <c r="BF50" i="1" s="1"/>
  <c r="AN50" i="1"/>
  <c r="AL50" i="1" s="1"/>
  <c r="AD50" i="1"/>
  <c r="AB50" i="1" s="1"/>
  <c r="AC50" i="1"/>
  <c r="U50" i="1"/>
  <c r="O50" i="1"/>
  <c r="N50" i="1"/>
  <c r="M50" i="1" s="1"/>
  <c r="AF50" i="1" s="1"/>
  <c r="CL49" i="1"/>
  <c r="CK49" i="1"/>
  <c r="CI49" i="1"/>
  <c r="CJ49" i="1" s="1"/>
  <c r="BA49" i="1" s="1"/>
  <c r="BN49" i="1"/>
  <c r="BM49" i="1"/>
  <c r="BL49" i="1"/>
  <c r="BI49" i="1"/>
  <c r="BK49" i="1" s="1"/>
  <c r="BO49" i="1" s="1"/>
  <c r="BP49" i="1" s="1"/>
  <c r="BF49" i="1"/>
  <c r="BE49" i="1"/>
  <c r="AY49" i="1"/>
  <c r="AS49" i="1"/>
  <c r="AN49" i="1"/>
  <c r="AL49" i="1" s="1"/>
  <c r="AM49" i="1"/>
  <c r="AD49" i="1"/>
  <c r="AC49" i="1"/>
  <c r="AB49" i="1" s="1"/>
  <c r="U49" i="1"/>
  <c r="N49" i="1"/>
  <c r="M49" i="1" s="1"/>
  <c r="AF49" i="1" s="1"/>
  <c r="CL48" i="1"/>
  <c r="CK48" i="1"/>
  <c r="CI48" i="1"/>
  <c r="CJ48" i="1" s="1"/>
  <c r="BO48" i="1"/>
  <c r="BP48" i="1" s="1"/>
  <c r="BN48" i="1"/>
  <c r="BM48" i="1"/>
  <c r="BK48" i="1"/>
  <c r="BI48" i="1"/>
  <c r="BL48" i="1" s="1"/>
  <c r="BF48" i="1"/>
  <c r="BE48" i="1"/>
  <c r="BA48" i="1"/>
  <c r="AY48" i="1"/>
  <c r="BC48" i="1" s="1"/>
  <c r="AS48" i="1"/>
  <c r="AN48" i="1"/>
  <c r="AL48" i="1"/>
  <c r="AD48" i="1"/>
  <c r="AC48" i="1"/>
  <c r="AB48" i="1"/>
  <c r="U48" i="1"/>
  <c r="CL47" i="1"/>
  <c r="CK47" i="1"/>
  <c r="CJ47" i="1"/>
  <c r="BA47" i="1" s="1"/>
  <c r="CI47" i="1"/>
  <c r="BO47" i="1"/>
  <c r="BP47" i="1" s="1"/>
  <c r="BN47" i="1"/>
  <c r="BM47" i="1"/>
  <c r="BK47" i="1"/>
  <c r="BJ47" i="1"/>
  <c r="BI47" i="1"/>
  <c r="BL47" i="1" s="1"/>
  <c r="BF47" i="1"/>
  <c r="BE47" i="1"/>
  <c r="AY47" i="1"/>
  <c r="BC47" i="1" s="1"/>
  <c r="AS47" i="1"/>
  <c r="AN47" i="1"/>
  <c r="AL47" i="1"/>
  <c r="AD47" i="1"/>
  <c r="AC47" i="1"/>
  <c r="AB47" i="1"/>
  <c r="X47" i="1"/>
  <c r="U47" i="1"/>
  <c r="CL46" i="1"/>
  <c r="CK46" i="1"/>
  <c r="CI46" i="1"/>
  <c r="BN46" i="1"/>
  <c r="BM46" i="1"/>
  <c r="BI46" i="1"/>
  <c r="BE46" i="1"/>
  <c r="BB46" i="1"/>
  <c r="AY46" i="1"/>
  <c r="AS46" i="1"/>
  <c r="BF46" i="1" s="1"/>
  <c r="AN46" i="1"/>
  <c r="AL46" i="1"/>
  <c r="AD46" i="1"/>
  <c r="AC46" i="1"/>
  <c r="AB46" i="1"/>
  <c r="U46" i="1"/>
  <c r="S46" i="1"/>
  <c r="O46" i="1"/>
  <c r="K46" i="1" s="1"/>
  <c r="CL45" i="1"/>
  <c r="CK45" i="1"/>
  <c r="CI45" i="1"/>
  <c r="BP45" i="1"/>
  <c r="BN45" i="1"/>
  <c r="BM45" i="1"/>
  <c r="BL45" i="1"/>
  <c r="BK45" i="1"/>
  <c r="BO45" i="1" s="1"/>
  <c r="BI45" i="1"/>
  <c r="BJ45" i="1" s="1"/>
  <c r="BF45" i="1"/>
  <c r="BE45" i="1"/>
  <c r="AY45" i="1"/>
  <c r="AS45" i="1"/>
  <c r="AN45" i="1"/>
  <c r="AL45" i="1" s="1"/>
  <c r="AD45" i="1"/>
  <c r="AB45" i="1" s="1"/>
  <c r="AC45" i="1"/>
  <c r="U45" i="1"/>
  <c r="CL44" i="1"/>
  <c r="X44" i="1" s="1"/>
  <c r="CK44" i="1"/>
  <c r="CJ44" i="1" s="1"/>
  <c r="BA44" i="1" s="1"/>
  <c r="CI44" i="1"/>
  <c r="BN44" i="1"/>
  <c r="BM44" i="1"/>
  <c r="BL44" i="1"/>
  <c r="BK44" i="1"/>
  <c r="BO44" i="1" s="1"/>
  <c r="BP44" i="1" s="1"/>
  <c r="BJ44" i="1"/>
  <c r="BI44" i="1"/>
  <c r="BF44" i="1"/>
  <c r="BE44" i="1"/>
  <c r="BC44" i="1"/>
  <c r="AY44" i="1"/>
  <c r="AS44" i="1"/>
  <c r="AN44" i="1"/>
  <c r="AL44" i="1" s="1"/>
  <c r="AD44" i="1"/>
  <c r="AC44" i="1"/>
  <c r="AB44" i="1" s="1"/>
  <c r="U44" i="1"/>
  <c r="P44" i="1"/>
  <c r="CL43" i="1"/>
  <c r="CK43" i="1"/>
  <c r="CI43" i="1"/>
  <c r="BN43" i="1"/>
  <c r="BM43" i="1"/>
  <c r="BI43" i="1"/>
  <c r="BE43" i="1"/>
  <c r="AY43" i="1"/>
  <c r="AS43" i="1"/>
  <c r="BF43" i="1" s="1"/>
  <c r="AN43" i="1"/>
  <c r="AL43" i="1" s="1"/>
  <c r="AD43" i="1"/>
  <c r="AB43" i="1" s="1"/>
  <c r="AC43" i="1"/>
  <c r="U43" i="1"/>
  <c r="CL42" i="1"/>
  <c r="CK42" i="1"/>
  <c r="CI42" i="1"/>
  <c r="BN42" i="1"/>
  <c r="BM42" i="1"/>
  <c r="BI42" i="1"/>
  <c r="BE42" i="1"/>
  <c r="AY42" i="1"/>
  <c r="AS42" i="1"/>
  <c r="BF42" i="1" s="1"/>
  <c r="AN42" i="1"/>
  <c r="AL42" i="1" s="1"/>
  <c r="AD42" i="1"/>
  <c r="AC42" i="1"/>
  <c r="AB42" i="1" s="1"/>
  <c r="U42" i="1"/>
  <c r="N42" i="1"/>
  <c r="M42" i="1" s="1"/>
  <c r="AF42" i="1" s="1"/>
  <c r="CL41" i="1"/>
  <c r="CK41" i="1"/>
  <c r="CJ41" i="1" s="1"/>
  <c r="BA41" i="1" s="1"/>
  <c r="CI41" i="1"/>
  <c r="BO41" i="1"/>
  <c r="BP41" i="1" s="1"/>
  <c r="BN41" i="1"/>
  <c r="BM41" i="1"/>
  <c r="BL41" i="1"/>
  <c r="BK41" i="1"/>
  <c r="BJ41" i="1"/>
  <c r="BI41" i="1"/>
  <c r="BF41" i="1"/>
  <c r="BE41" i="1"/>
  <c r="AY41" i="1"/>
  <c r="AS41" i="1"/>
  <c r="AN41" i="1"/>
  <c r="AL41" i="1" s="1"/>
  <c r="AM41" i="1" s="1"/>
  <c r="AD41" i="1"/>
  <c r="AC41" i="1"/>
  <c r="AB41" i="1" s="1"/>
  <c r="X41" i="1"/>
  <c r="U41" i="1"/>
  <c r="CL40" i="1"/>
  <c r="CK40" i="1"/>
  <c r="CJ40" i="1"/>
  <c r="BA40" i="1" s="1"/>
  <c r="CI40" i="1"/>
  <c r="BO40" i="1"/>
  <c r="BP40" i="1" s="1"/>
  <c r="BN40" i="1"/>
  <c r="BM40" i="1"/>
  <c r="BK40" i="1"/>
  <c r="BJ40" i="1"/>
  <c r="BI40" i="1"/>
  <c r="BL40" i="1" s="1"/>
  <c r="BE40" i="1"/>
  <c r="AY40" i="1"/>
  <c r="AS40" i="1"/>
  <c r="BF40" i="1" s="1"/>
  <c r="AN40" i="1"/>
  <c r="AM40" i="1"/>
  <c r="AL40" i="1"/>
  <c r="AD40" i="1"/>
  <c r="AC40" i="1"/>
  <c r="AB40" i="1" s="1"/>
  <c r="X40" i="1"/>
  <c r="U40" i="1"/>
  <c r="CL39" i="1"/>
  <c r="CK39" i="1"/>
  <c r="CI39" i="1"/>
  <c r="CJ39" i="1" s="1"/>
  <c r="BA39" i="1" s="1"/>
  <c r="BN39" i="1"/>
  <c r="BM39" i="1"/>
  <c r="BI39" i="1"/>
  <c r="BL39" i="1" s="1"/>
  <c r="BE39" i="1"/>
  <c r="BC39" i="1"/>
  <c r="AY39" i="1"/>
  <c r="AS39" i="1"/>
  <c r="BF39" i="1" s="1"/>
  <c r="AN39" i="1"/>
  <c r="AL39" i="1"/>
  <c r="AD39" i="1"/>
  <c r="AC39" i="1"/>
  <c r="AB39" i="1"/>
  <c r="U39" i="1"/>
  <c r="S39" i="1"/>
  <c r="CL38" i="1"/>
  <c r="X38" i="1" s="1"/>
  <c r="CK38" i="1"/>
  <c r="CI38" i="1"/>
  <c r="CJ38" i="1" s="1"/>
  <c r="BA38" i="1" s="1"/>
  <c r="BC38" i="1" s="1"/>
  <c r="BN38" i="1"/>
  <c r="BM38" i="1"/>
  <c r="BL38" i="1"/>
  <c r="BK38" i="1"/>
  <c r="BO38" i="1" s="1"/>
  <c r="BP38" i="1" s="1"/>
  <c r="BI38" i="1"/>
  <c r="BJ38" i="1" s="1"/>
  <c r="BF38" i="1"/>
  <c r="BE38" i="1"/>
  <c r="AY38" i="1"/>
  <c r="AS38" i="1"/>
  <c r="AN38" i="1"/>
  <c r="AL38" i="1" s="1"/>
  <c r="AD38" i="1"/>
  <c r="AB38" i="1" s="1"/>
  <c r="AC38" i="1"/>
  <c r="U38" i="1"/>
  <c r="S38" i="1"/>
  <c r="CL37" i="1"/>
  <c r="X37" i="1" s="1"/>
  <c r="CK37" i="1"/>
  <c r="CJ37" i="1" s="1"/>
  <c r="CI37" i="1"/>
  <c r="BN37" i="1"/>
  <c r="BM37" i="1"/>
  <c r="BL37" i="1"/>
  <c r="BK37" i="1"/>
  <c r="BO37" i="1" s="1"/>
  <c r="BP37" i="1" s="1"/>
  <c r="BJ37" i="1"/>
  <c r="BI37" i="1"/>
  <c r="BE37" i="1"/>
  <c r="BB37" i="1"/>
  <c r="BA37" i="1"/>
  <c r="AY37" i="1"/>
  <c r="AS37" i="1"/>
  <c r="BF37" i="1" s="1"/>
  <c r="AN37" i="1"/>
  <c r="AM37" i="1"/>
  <c r="AL37" i="1"/>
  <c r="AD37" i="1"/>
  <c r="AC37" i="1"/>
  <c r="AB37" i="1" s="1"/>
  <c r="U37" i="1"/>
  <c r="S37" i="1"/>
  <c r="P37" i="1"/>
  <c r="O37" i="1"/>
  <c r="K37" i="1" s="1"/>
  <c r="N37" i="1"/>
  <c r="M37" i="1" s="1"/>
  <c r="CL36" i="1"/>
  <c r="CK36" i="1"/>
  <c r="CJ36" i="1"/>
  <c r="BA36" i="1" s="1"/>
  <c r="CI36" i="1"/>
  <c r="BN36" i="1"/>
  <c r="BM36" i="1"/>
  <c r="BL36" i="1"/>
  <c r="BK36" i="1"/>
  <c r="BO36" i="1" s="1"/>
  <c r="BP36" i="1" s="1"/>
  <c r="BJ36" i="1"/>
  <c r="BI36" i="1"/>
  <c r="BE36" i="1"/>
  <c r="AY36" i="1"/>
  <c r="AS36" i="1"/>
  <c r="BF36" i="1" s="1"/>
  <c r="AN36" i="1"/>
  <c r="AL36" i="1"/>
  <c r="O36" i="1" s="1"/>
  <c r="AD36" i="1"/>
  <c r="AC36" i="1"/>
  <c r="AB36" i="1" s="1"/>
  <c r="X36" i="1"/>
  <c r="U36" i="1"/>
  <c r="P36" i="1"/>
  <c r="CL35" i="1"/>
  <c r="CK35" i="1"/>
  <c r="CI35" i="1"/>
  <c r="CJ35" i="1" s="1"/>
  <c r="BA35" i="1" s="1"/>
  <c r="BN35" i="1"/>
  <c r="BM35" i="1"/>
  <c r="BI35" i="1"/>
  <c r="BE35" i="1"/>
  <c r="AY35" i="1"/>
  <c r="AS35" i="1"/>
  <c r="BF35" i="1" s="1"/>
  <c r="AN35" i="1"/>
  <c r="AL35" i="1"/>
  <c r="N35" i="1" s="1"/>
  <c r="M35" i="1" s="1"/>
  <c r="AD35" i="1"/>
  <c r="AC35" i="1"/>
  <c r="AB35" i="1"/>
  <c r="U35" i="1"/>
  <c r="P35" i="1"/>
  <c r="O35" i="1"/>
  <c r="CL34" i="1"/>
  <c r="CK34" i="1"/>
  <c r="CI34" i="1"/>
  <c r="BN34" i="1"/>
  <c r="BM34" i="1"/>
  <c r="BI34" i="1"/>
  <c r="BE34" i="1"/>
  <c r="AY34" i="1"/>
  <c r="AS34" i="1"/>
  <c r="BF34" i="1" s="1"/>
  <c r="AN34" i="1"/>
  <c r="AL34" i="1" s="1"/>
  <c r="AD34" i="1"/>
  <c r="AB34" i="1" s="1"/>
  <c r="AC34" i="1"/>
  <c r="U34" i="1"/>
  <c r="O34" i="1"/>
  <c r="N34" i="1"/>
  <c r="M34" i="1" s="1"/>
  <c r="AF34" i="1" s="1"/>
  <c r="CL33" i="1"/>
  <c r="CK33" i="1"/>
  <c r="CI33" i="1"/>
  <c r="CJ33" i="1" s="1"/>
  <c r="BA33" i="1" s="1"/>
  <c r="BN33" i="1"/>
  <c r="BM33" i="1"/>
  <c r="BI33" i="1"/>
  <c r="BL33" i="1" s="1"/>
  <c r="BF33" i="1"/>
  <c r="BE33" i="1"/>
  <c r="AY33" i="1"/>
  <c r="BC33" i="1" s="1"/>
  <c r="AS33" i="1"/>
  <c r="AN33" i="1"/>
  <c r="AL33" i="1" s="1"/>
  <c r="AM33" i="1" s="1"/>
  <c r="AD33" i="1"/>
  <c r="AC33" i="1"/>
  <c r="U33" i="1"/>
  <c r="CL32" i="1"/>
  <c r="CK32" i="1"/>
  <c r="CI32" i="1"/>
  <c r="CJ32" i="1" s="1"/>
  <c r="BA32" i="1" s="1"/>
  <c r="BO32" i="1"/>
  <c r="BP32" i="1" s="1"/>
  <c r="BN32" i="1"/>
  <c r="BM32" i="1"/>
  <c r="BK32" i="1"/>
  <c r="BI32" i="1"/>
  <c r="BL32" i="1" s="1"/>
  <c r="BF32" i="1"/>
  <c r="BE32" i="1"/>
  <c r="AY32" i="1"/>
  <c r="AS32" i="1"/>
  <c r="AN32" i="1"/>
  <c r="AL32" i="1"/>
  <c r="AD32" i="1"/>
  <c r="AC32" i="1"/>
  <c r="AB32" i="1"/>
  <c r="X32" i="1"/>
  <c r="U32" i="1"/>
  <c r="CL31" i="1"/>
  <c r="X31" i="1" s="1"/>
  <c r="CK31" i="1"/>
  <c r="CI31" i="1"/>
  <c r="CJ31" i="1" s="1"/>
  <c r="BA31" i="1" s="1"/>
  <c r="BC31" i="1" s="1"/>
  <c r="BO31" i="1"/>
  <c r="BP31" i="1" s="1"/>
  <c r="BN31" i="1"/>
  <c r="BM31" i="1"/>
  <c r="BL31" i="1"/>
  <c r="BK31" i="1"/>
  <c r="BI31" i="1"/>
  <c r="BJ31" i="1" s="1"/>
  <c r="BE31" i="1"/>
  <c r="AY31" i="1"/>
  <c r="AS31" i="1"/>
  <c r="BF31" i="1" s="1"/>
  <c r="AN31" i="1"/>
  <c r="AL31" i="1"/>
  <c r="AD31" i="1"/>
  <c r="AC31" i="1"/>
  <c r="AB31" i="1"/>
  <c r="U31" i="1"/>
  <c r="S31" i="1"/>
  <c r="CL30" i="1"/>
  <c r="X30" i="1" s="1"/>
  <c r="CK30" i="1"/>
  <c r="CI30" i="1"/>
  <c r="CJ30" i="1" s="1"/>
  <c r="BA30" i="1" s="1"/>
  <c r="BC30" i="1" s="1"/>
  <c r="BN30" i="1"/>
  <c r="BM30" i="1"/>
  <c r="BL30" i="1"/>
  <c r="BK30" i="1"/>
  <c r="BO30" i="1" s="1"/>
  <c r="BP30" i="1" s="1"/>
  <c r="BI30" i="1"/>
  <c r="BJ30" i="1" s="1"/>
  <c r="BE30" i="1"/>
  <c r="BB30" i="1"/>
  <c r="AY30" i="1"/>
  <c r="AS30" i="1"/>
  <c r="BF30" i="1" s="1"/>
  <c r="AN30" i="1"/>
  <c r="AM30" i="1"/>
  <c r="AL30" i="1"/>
  <c r="AD30" i="1"/>
  <c r="AC30" i="1"/>
  <c r="AB30" i="1" s="1"/>
  <c r="U30" i="1"/>
  <c r="S30" i="1"/>
  <c r="P30" i="1"/>
  <c r="O30" i="1"/>
  <c r="K30" i="1" s="1"/>
  <c r="N30" i="1"/>
  <c r="M30" i="1"/>
  <c r="AF30" i="1" s="1"/>
  <c r="CL29" i="1"/>
  <c r="CK29" i="1"/>
  <c r="CI29" i="1"/>
  <c r="BN29" i="1"/>
  <c r="BM29" i="1"/>
  <c r="BL29" i="1"/>
  <c r="BK29" i="1"/>
  <c r="BO29" i="1" s="1"/>
  <c r="BP29" i="1" s="1"/>
  <c r="BI29" i="1"/>
  <c r="BJ29" i="1" s="1"/>
  <c r="BF29" i="1"/>
  <c r="BE29" i="1"/>
  <c r="AY29" i="1"/>
  <c r="AS29" i="1"/>
  <c r="AN29" i="1"/>
  <c r="AL29" i="1"/>
  <c r="P29" i="1" s="1"/>
  <c r="AD29" i="1"/>
  <c r="AC29" i="1"/>
  <c r="AB29" i="1"/>
  <c r="U29" i="1"/>
  <c r="CL28" i="1"/>
  <c r="CK28" i="1"/>
  <c r="CJ28" i="1"/>
  <c r="BA28" i="1" s="1"/>
  <c r="CI28" i="1"/>
  <c r="BN28" i="1"/>
  <c r="BM28" i="1"/>
  <c r="BL28" i="1"/>
  <c r="BK28" i="1"/>
  <c r="BO28" i="1" s="1"/>
  <c r="BP28" i="1" s="1"/>
  <c r="BJ28" i="1"/>
  <c r="BI28" i="1"/>
  <c r="BF28" i="1"/>
  <c r="BE28" i="1"/>
  <c r="AY28" i="1"/>
  <c r="AS28" i="1"/>
  <c r="AN28" i="1"/>
  <c r="AL28" i="1"/>
  <c r="O28" i="1" s="1"/>
  <c r="AD28" i="1"/>
  <c r="AC28" i="1"/>
  <c r="AB28" i="1"/>
  <c r="X28" i="1"/>
  <c r="U28" i="1"/>
  <c r="S28" i="1"/>
  <c r="P28" i="1"/>
  <c r="CL27" i="1"/>
  <c r="CK27" i="1"/>
  <c r="CI27" i="1"/>
  <c r="CJ27" i="1" s="1"/>
  <c r="BA27" i="1" s="1"/>
  <c r="BN27" i="1"/>
  <c r="BM27" i="1"/>
  <c r="BI27" i="1"/>
  <c r="BE27" i="1"/>
  <c r="AY27" i="1"/>
  <c r="AS27" i="1"/>
  <c r="BF27" i="1" s="1"/>
  <c r="AN27" i="1"/>
  <c r="AL27" i="1" s="1"/>
  <c r="AD27" i="1"/>
  <c r="AC27" i="1"/>
  <c r="AB27" i="1" s="1"/>
  <c r="U27" i="1"/>
  <c r="CL26" i="1"/>
  <c r="CK26" i="1"/>
  <c r="CI26" i="1"/>
  <c r="BN26" i="1"/>
  <c r="BM26" i="1"/>
  <c r="BI26" i="1"/>
  <c r="BF26" i="1"/>
  <c r="BE26" i="1"/>
  <c r="AY26" i="1"/>
  <c r="AS26" i="1"/>
  <c r="AN26" i="1"/>
  <c r="AL26" i="1" s="1"/>
  <c r="AD26" i="1"/>
  <c r="AC26" i="1"/>
  <c r="U26" i="1"/>
  <c r="N26" i="1"/>
  <c r="M26" i="1" s="1"/>
  <c r="AF26" i="1" s="1"/>
  <c r="CL25" i="1"/>
  <c r="CK25" i="1"/>
  <c r="CJ25" i="1" s="1"/>
  <c r="BA25" i="1" s="1"/>
  <c r="BC25" i="1" s="1"/>
  <c r="CI25" i="1"/>
  <c r="BO25" i="1"/>
  <c r="BP25" i="1" s="1"/>
  <c r="BN25" i="1"/>
  <c r="BM25" i="1"/>
  <c r="BL25" i="1"/>
  <c r="BK25" i="1"/>
  <c r="BI25" i="1"/>
  <c r="BJ25" i="1" s="1"/>
  <c r="BF25" i="1"/>
  <c r="BE25" i="1"/>
  <c r="AY25" i="1"/>
  <c r="AS25" i="1"/>
  <c r="AN25" i="1"/>
  <c r="AL25" i="1" s="1"/>
  <c r="AM25" i="1"/>
  <c r="AD25" i="1"/>
  <c r="AC25" i="1"/>
  <c r="AB25" i="1" s="1"/>
  <c r="X25" i="1"/>
  <c r="U25" i="1"/>
  <c r="N25" i="1"/>
  <c r="M25" i="1" s="1"/>
  <c r="CL24" i="1"/>
  <c r="CK24" i="1"/>
  <c r="CI24" i="1"/>
  <c r="CJ24" i="1" s="1"/>
  <c r="BA24" i="1" s="1"/>
  <c r="BC24" i="1" s="1"/>
  <c r="BO24" i="1"/>
  <c r="BP24" i="1" s="1"/>
  <c r="BN24" i="1"/>
  <c r="BM24" i="1"/>
  <c r="BL24" i="1"/>
  <c r="BK24" i="1"/>
  <c r="BI24" i="1"/>
  <c r="BJ24" i="1" s="1"/>
  <c r="BE24" i="1"/>
  <c r="AY24" i="1"/>
  <c r="AS24" i="1"/>
  <c r="BF24" i="1" s="1"/>
  <c r="AN24" i="1"/>
  <c r="AM24" i="1"/>
  <c r="AL24" i="1"/>
  <c r="AD24" i="1"/>
  <c r="AC24" i="1"/>
  <c r="AB24" i="1"/>
  <c r="X24" i="1"/>
  <c r="U24" i="1"/>
  <c r="CL23" i="1"/>
  <c r="CK23" i="1"/>
  <c r="CI23" i="1"/>
  <c r="CJ23" i="1" s="1"/>
  <c r="BA23" i="1" s="1"/>
  <c r="BN23" i="1"/>
  <c r="BM23" i="1"/>
  <c r="BL23" i="1"/>
  <c r="BK23" i="1"/>
  <c r="BO23" i="1" s="1"/>
  <c r="BP23" i="1" s="1"/>
  <c r="BI23" i="1"/>
  <c r="BJ23" i="1" s="1"/>
  <c r="BE23" i="1"/>
  <c r="BC23" i="1"/>
  <c r="AY23" i="1"/>
  <c r="AS23" i="1"/>
  <c r="BF23" i="1" s="1"/>
  <c r="AN23" i="1"/>
  <c r="AL23" i="1"/>
  <c r="S23" i="1" s="1"/>
  <c r="AD23" i="1"/>
  <c r="AC23" i="1"/>
  <c r="AB23" i="1"/>
  <c r="X23" i="1"/>
  <c r="U23" i="1"/>
  <c r="CL22" i="1"/>
  <c r="X22" i="1" s="1"/>
  <c r="Y22" i="1" s="1"/>
  <c r="Z22" i="1" s="1"/>
  <c r="CK22" i="1"/>
  <c r="CI22" i="1"/>
  <c r="CJ22" i="1" s="1"/>
  <c r="BA22" i="1" s="1"/>
  <c r="BN22" i="1"/>
  <c r="BM22" i="1"/>
  <c r="BL22" i="1"/>
  <c r="BK22" i="1"/>
  <c r="BO22" i="1" s="1"/>
  <c r="BP22" i="1" s="1"/>
  <c r="BI22" i="1"/>
  <c r="BJ22" i="1" s="1"/>
  <c r="BE22" i="1"/>
  <c r="BC22" i="1"/>
  <c r="BB22" i="1"/>
  <c r="BD22" i="1" s="1"/>
  <c r="AY22" i="1"/>
  <c r="AS22" i="1"/>
  <c r="BF22" i="1" s="1"/>
  <c r="AN22" i="1"/>
  <c r="AL22" i="1"/>
  <c r="AM22" i="1" s="1"/>
  <c r="AD22" i="1"/>
  <c r="AC22" i="1"/>
  <c r="AB22" i="1"/>
  <c r="U22" i="1"/>
  <c r="S22" i="1"/>
  <c r="P22" i="1"/>
  <c r="O22" i="1"/>
  <c r="K22" i="1" s="1"/>
  <c r="N22" i="1"/>
  <c r="M22" i="1"/>
  <c r="AF22" i="1" s="1"/>
  <c r="CL21" i="1"/>
  <c r="X21" i="1" s="1"/>
  <c r="CK21" i="1"/>
  <c r="CI21" i="1"/>
  <c r="BN21" i="1"/>
  <c r="BM21" i="1"/>
  <c r="BL21" i="1"/>
  <c r="BK21" i="1"/>
  <c r="BO21" i="1" s="1"/>
  <c r="BP21" i="1" s="1"/>
  <c r="BI21" i="1"/>
  <c r="BJ21" i="1" s="1"/>
  <c r="BE21" i="1"/>
  <c r="AY21" i="1"/>
  <c r="AS21" i="1"/>
  <c r="BF21" i="1" s="1"/>
  <c r="AN21" i="1"/>
  <c r="AL21" i="1" s="1"/>
  <c r="AD21" i="1"/>
  <c r="AC21" i="1"/>
  <c r="AB21" i="1" s="1"/>
  <c r="U21" i="1"/>
  <c r="CL20" i="1"/>
  <c r="CK20" i="1"/>
  <c r="CJ20" i="1" s="1"/>
  <c r="BA20" i="1" s="1"/>
  <c r="CI20" i="1"/>
  <c r="BN20" i="1"/>
  <c r="BM20" i="1"/>
  <c r="BL20" i="1"/>
  <c r="BK20" i="1"/>
  <c r="BO20" i="1" s="1"/>
  <c r="BP20" i="1" s="1"/>
  <c r="BJ20" i="1"/>
  <c r="BI20" i="1"/>
  <c r="BE20" i="1"/>
  <c r="AY20" i="1"/>
  <c r="AS20" i="1"/>
  <c r="BF20" i="1" s="1"/>
  <c r="AN20" i="1"/>
  <c r="AL20" i="1"/>
  <c r="O20" i="1" s="1"/>
  <c r="AD20" i="1"/>
  <c r="AC20" i="1"/>
  <c r="AB20" i="1"/>
  <c r="X20" i="1"/>
  <c r="U20" i="1"/>
  <c r="P20" i="1"/>
  <c r="CL19" i="1"/>
  <c r="CK19" i="1"/>
  <c r="CI19" i="1"/>
  <c r="CJ19" i="1" s="1"/>
  <c r="BA19" i="1" s="1"/>
  <c r="BN19" i="1"/>
  <c r="BM19" i="1"/>
  <c r="BJ19" i="1"/>
  <c r="BI19" i="1"/>
  <c r="BE19" i="1"/>
  <c r="AY19" i="1"/>
  <c r="AS19" i="1"/>
  <c r="BF19" i="1" s="1"/>
  <c r="AN19" i="1"/>
  <c r="AL19" i="1"/>
  <c r="AM19" i="1" s="1"/>
  <c r="AF19" i="1"/>
  <c r="AD19" i="1"/>
  <c r="AC19" i="1"/>
  <c r="AB19" i="1"/>
  <c r="U19" i="1"/>
  <c r="P19" i="1"/>
  <c r="O19" i="1"/>
  <c r="N19" i="1"/>
  <c r="M19" i="1" s="1"/>
  <c r="CL18" i="1"/>
  <c r="CK18" i="1"/>
  <c r="CI18" i="1"/>
  <c r="BN18" i="1"/>
  <c r="BM18" i="1"/>
  <c r="BI18" i="1"/>
  <c r="BF18" i="1"/>
  <c r="BE18" i="1"/>
  <c r="AY18" i="1"/>
  <c r="AS18" i="1"/>
  <c r="AN18" i="1"/>
  <c r="AL18" i="1" s="1"/>
  <c r="O18" i="1" s="1"/>
  <c r="AD18" i="1"/>
  <c r="AC18" i="1"/>
  <c r="AB18" i="1" s="1"/>
  <c r="U18" i="1"/>
  <c r="CL17" i="1"/>
  <c r="CK17" i="1"/>
  <c r="CI17" i="1"/>
  <c r="CJ17" i="1" s="1"/>
  <c r="BA17" i="1" s="1"/>
  <c r="BC17" i="1" s="1"/>
  <c r="BP17" i="1"/>
  <c r="BO17" i="1"/>
  <c r="BN17" i="1"/>
  <c r="BM17" i="1"/>
  <c r="BL17" i="1"/>
  <c r="BK17" i="1"/>
  <c r="BI17" i="1"/>
  <c r="BJ17" i="1" s="1"/>
  <c r="BF17" i="1"/>
  <c r="BE17" i="1"/>
  <c r="AY17" i="1"/>
  <c r="AS17" i="1"/>
  <c r="AN17" i="1"/>
  <c r="AL17" i="1" s="1"/>
  <c r="AM17" i="1"/>
  <c r="AD17" i="1"/>
  <c r="AC17" i="1"/>
  <c r="AB17" i="1" s="1"/>
  <c r="X17" i="1"/>
  <c r="U17" i="1"/>
  <c r="K18" i="1" l="1"/>
  <c r="BB18" i="1"/>
  <c r="AH22" i="1"/>
  <c r="AA22" i="1"/>
  <c r="AE22" i="1" s="1"/>
  <c r="Y25" i="1"/>
  <c r="Z25" i="1" s="1"/>
  <c r="AF25" i="1"/>
  <c r="V25" i="1"/>
  <c r="T25" i="1" s="1"/>
  <c r="W25" i="1" s="1"/>
  <c r="Q25" i="1" s="1"/>
  <c r="R25" i="1" s="1"/>
  <c r="K20" i="1"/>
  <c r="BB20" i="1"/>
  <c r="BD20" i="1" s="1"/>
  <c r="N27" i="1"/>
  <c r="M27" i="1" s="1"/>
  <c r="AM27" i="1"/>
  <c r="S27" i="1"/>
  <c r="BL42" i="1"/>
  <c r="BK42" i="1"/>
  <c r="BO42" i="1" s="1"/>
  <c r="BP42" i="1" s="1"/>
  <c r="BJ42" i="1"/>
  <c r="BL18" i="1"/>
  <c r="BK18" i="1"/>
  <c r="BO18" i="1" s="1"/>
  <c r="BP18" i="1" s="1"/>
  <c r="BJ18" i="1"/>
  <c r="O27" i="1"/>
  <c r="P21" i="1"/>
  <c r="O21" i="1"/>
  <c r="N21" i="1"/>
  <c r="M21" i="1" s="1"/>
  <c r="AM21" i="1"/>
  <c r="S21" i="1"/>
  <c r="AB26" i="1"/>
  <c r="BL26" i="1"/>
  <c r="BK26" i="1"/>
  <c r="BO26" i="1" s="1"/>
  <c r="BP26" i="1" s="1"/>
  <c r="BJ26" i="1"/>
  <c r="P27" i="1"/>
  <c r="BD30" i="1"/>
  <c r="CJ43" i="1"/>
  <c r="BA43" i="1" s="1"/>
  <c r="X43" i="1"/>
  <c r="BC27" i="1"/>
  <c r="Y30" i="1"/>
  <c r="Z30" i="1" s="1"/>
  <c r="V30" i="1" s="1"/>
  <c r="T30" i="1" s="1"/>
  <c r="W30" i="1" s="1"/>
  <c r="Q30" i="1" s="1"/>
  <c r="R30" i="1" s="1"/>
  <c r="N43" i="1"/>
  <c r="M43" i="1" s="1"/>
  <c r="AM43" i="1"/>
  <c r="S43" i="1"/>
  <c r="O43" i="1"/>
  <c r="S17" i="1"/>
  <c r="P17" i="1"/>
  <c r="O17" i="1"/>
  <c r="BC20" i="1"/>
  <c r="K28" i="1"/>
  <c r="BB28" i="1"/>
  <c r="BD28" i="1" s="1"/>
  <c r="K19" i="1"/>
  <c r="BB19" i="1"/>
  <c r="BD19" i="1" s="1"/>
  <c r="AM18" i="1"/>
  <c r="S18" i="1"/>
  <c r="P18" i="1"/>
  <c r="CJ18" i="1"/>
  <c r="BA18" i="1" s="1"/>
  <c r="BC18" i="1" s="1"/>
  <c r="X18" i="1"/>
  <c r="X19" i="1"/>
  <c r="N17" i="1"/>
  <c r="M17" i="1" s="1"/>
  <c r="BC19" i="1"/>
  <c r="CJ21" i="1"/>
  <c r="BA21" i="1" s="1"/>
  <c r="BC21" i="1" s="1"/>
  <c r="AI22" i="1"/>
  <c r="AM26" i="1"/>
  <c r="S26" i="1"/>
  <c r="P26" i="1"/>
  <c r="X27" i="1"/>
  <c r="BJ27" i="1"/>
  <c r="BL27" i="1"/>
  <c r="BK27" i="1"/>
  <c r="BO27" i="1" s="1"/>
  <c r="BP27" i="1" s="1"/>
  <c r="N18" i="1"/>
  <c r="M18" i="1" s="1"/>
  <c r="AG22" i="1"/>
  <c r="S24" i="1"/>
  <c r="P24" i="1"/>
  <c r="O24" i="1"/>
  <c r="N24" i="1"/>
  <c r="M24" i="1" s="1"/>
  <c r="S25" i="1"/>
  <c r="P25" i="1"/>
  <c r="O25" i="1"/>
  <c r="O26" i="1"/>
  <c r="CJ26" i="1"/>
  <c r="BA26" i="1" s="1"/>
  <c r="BC26" i="1" s="1"/>
  <c r="X26" i="1"/>
  <c r="AF35" i="1"/>
  <c r="AG47" i="1"/>
  <c r="AG30" i="1"/>
  <c r="BL19" i="1"/>
  <c r="BK19" i="1"/>
  <c r="BO19" i="1" s="1"/>
  <c r="BP19" i="1" s="1"/>
  <c r="P23" i="1"/>
  <c r="O23" i="1"/>
  <c r="N23" i="1"/>
  <c r="M23" i="1" s="1"/>
  <c r="Y23" i="1" s="1"/>
  <c r="Z23" i="1" s="1"/>
  <c r="AM23" i="1"/>
  <c r="BC28" i="1"/>
  <c r="CJ29" i="1"/>
  <c r="BA29" i="1" s="1"/>
  <c r="BC29" i="1" s="1"/>
  <c r="P43" i="1"/>
  <c r="S29" i="1"/>
  <c r="BC32" i="1"/>
  <c r="AB33" i="1"/>
  <c r="AM34" i="1"/>
  <c r="S34" i="1"/>
  <c r="P34" i="1"/>
  <c r="X35" i="1"/>
  <c r="S40" i="1"/>
  <c r="P40" i="1"/>
  <c r="O40" i="1"/>
  <c r="N40" i="1"/>
  <c r="M40" i="1" s="1"/>
  <c r="BC43" i="1"/>
  <c r="CJ58" i="1"/>
  <c r="BA58" i="1" s="1"/>
  <c r="X58" i="1"/>
  <c r="P64" i="1"/>
  <c r="O64" i="1"/>
  <c r="N64" i="1"/>
  <c r="M64" i="1" s="1"/>
  <c r="S64" i="1"/>
  <c r="S20" i="1"/>
  <c r="K34" i="1"/>
  <c r="BB34" i="1"/>
  <c r="BD34" i="1" s="1"/>
  <c r="CJ34" i="1"/>
  <c r="BA34" i="1" s="1"/>
  <c r="X34" i="1"/>
  <c r="BC35" i="1"/>
  <c r="S41" i="1"/>
  <c r="P41" i="1"/>
  <c r="O41" i="1"/>
  <c r="AM42" i="1"/>
  <c r="S42" i="1"/>
  <c r="P42" i="1"/>
  <c r="AF52" i="1"/>
  <c r="AM64" i="1"/>
  <c r="BC36" i="1"/>
  <c r="S19" i="1"/>
  <c r="V22" i="1"/>
  <c r="T22" i="1" s="1"/>
  <c r="W22" i="1" s="1"/>
  <c r="Q22" i="1" s="1"/>
  <c r="R22" i="1" s="1"/>
  <c r="AM29" i="1"/>
  <c r="BC34" i="1"/>
  <c r="N41" i="1"/>
  <c r="M41" i="1" s="1"/>
  <c r="O42" i="1"/>
  <c r="CJ42" i="1"/>
  <c r="BA42" i="1" s="1"/>
  <c r="BC42" i="1" s="1"/>
  <c r="X42" i="1"/>
  <c r="BL43" i="1"/>
  <c r="BK43" i="1"/>
  <c r="BO43" i="1" s="1"/>
  <c r="BP43" i="1" s="1"/>
  <c r="AM45" i="1"/>
  <c r="P45" i="1"/>
  <c r="S45" i="1"/>
  <c r="O45" i="1"/>
  <c r="N45" i="1"/>
  <c r="M45" i="1" s="1"/>
  <c r="CJ46" i="1"/>
  <c r="BA46" i="1" s="1"/>
  <c r="BC46" i="1" s="1"/>
  <c r="X46" i="1"/>
  <c r="BC56" i="1"/>
  <c r="BD37" i="1"/>
  <c r="AM20" i="1"/>
  <c r="AM28" i="1"/>
  <c r="N29" i="1"/>
  <c r="M29" i="1" s="1"/>
  <c r="S33" i="1"/>
  <c r="P33" i="1"/>
  <c r="O33" i="1"/>
  <c r="BL35" i="1"/>
  <c r="BK35" i="1"/>
  <c r="BO35" i="1" s="1"/>
  <c r="BP35" i="1" s="1"/>
  <c r="Y37" i="1"/>
  <c r="Z37" i="1" s="1"/>
  <c r="P38" i="1"/>
  <c r="O38" i="1"/>
  <c r="N38" i="1"/>
  <c r="M38" i="1" s="1"/>
  <c r="Y38" i="1" s="1"/>
  <c r="Z38" i="1" s="1"/>
  <c r="AM38" i="1"/>
  <c r="P39" i="1"/>
  <c r="O39" i="1"/>
  <c r="N39" i="1"/>
  <c r="M39" i="1" s="1"/>
  <c r="AM39" i="1"/>
  <c r="AG40" i="1"/>
  <c r="BC41" i="1"/>
  <c r="BJ43" i="1"/>
  <c r="O44" i="1"/>
  <c r="N44" i="1"/>
  <c r="M44" i="1" s="1"/>
  <c r="Y44" i="1" s="1"/>
  <c r="Z44" i="1" s="1"/>
  <c r="AM44" i="1"/>
  <c r="S44" i="1"/>
  <c r="BL50" i="1"/>
  <c r="BK50" i="1"/>
  <c r="BO50" i="1" s="1"/>
  <c r="BP50" i="1" s="1"/>
  <c r="BJ50" i="1"/>
  <c r="BC58" i="1"/>
  <c r="N20" i="1"/>
  <c r="M20" i="1" s="1"/>
  <c r="N28" i="1"/>
  <c r="M28" i="1" s="1"/>
  <c r="Y28" i="1" s="1"/>
  <c r="Z28" i="1" s="1"/>
  <c r="O29" i="1"/>
  <c r="P31" i="1"/>
  <c r="O31" i="1"/>
  <c r="N31" i="1"/>
  <c r="M31" i="1" s="1"/>
  <c r="AM31" i="1"/>
  <c r="S32" i="1"/>
  <c r="P32" i="1"/>
  <c r="O32" i="1"/>
  <c r="N32" i="1"/>
  <c r="M32" i="1" s="1"/>
  <c r="K35" i="1"/>
  <c r="BB35" i="1"/>
  <c r="BD35" i="1" s="1"/>
  <c r="BJ35" i="1"/>
  <c r="K36" i="1"/>
  <c r="BB36" i="1"/>
  <c r="BD36" i="1" s="1"/>
  <c r="AF37" i="1"/>
  <c r="V37" i="1"/>
  <c r="T37" i="1" s="1"/>
  <c r="W37" i="1" s="1"/>
  <c r="Q37" i="1" s="1"/>
  <c r="R37" i="1" s="1"/>
  <c r="BC40" i="1"/>
  <c r="O47" i="1"/>
  <c r="N47" i="1"/>
  <c r="M47" i="1" s="1"/>
  <c r="AM47" i="1"/>
  <c r="S47" i="1"/>
  <c r="P47" i="1"/>
  <c r="AF57" i="1"/>
  <c r="AA60" i="1"/>
  <c r="AE60" i="1" s="1"/>
  <c r="AH60" i="1"/>
  <c r="AG60" i="1"/>
  <c r="X29" i="1"/>
  <c r="AM32" i="1"/>
  <c r="N33" i="1"/>
  <c r="M33" i="1" s="1"/>
  <c r="BL34" i="1"/>
  <c r="BK34" i="1"/>
  <c r="BO34" i="1" s="1"/>
  <c r="BP34" i="1" s="1"/>
  <c r="BJ34" i="1"/>
  <c r="BC37" i="1"/>
  <c r="BD46" i="1"/>
  <c r="K58" i="1"/>
  <c r="BB58" i="1"/>
  <c r="K61" i="1"/>
  <c r="BB61" i="1"/>
  <c r="Y47" i="1"/>
  <c r="Z47" i="1" s="1"/>
  <c r="S57" i="1"/>
  <c r="P57" i="1"/>
  <c r="O57" i="1"/>
  <c r="X33" i="1"/>
  <c r="BJ33" i="1"/>
  <c r="S36" i="1"/>
  <c r="CJ45" i="1"/>
  <c r="BA45" i="1" s="1"/>
  <c r="BC45" i="1" s="1"/>
  <c r="S50" i="1"/>
  <c r="P50" i="1"/>
  <c r="AM50" i="1"/>
  <c r="X51" i="1"/>
  <c r="Y52" i="1"/>
  <c r="Z52" i="1" s="1"/>
  <c r="O53" i="1"/>
  <c r="N53" i="1"/>
  <c r="M53" i="1" s="1"/>
  <c r="Y53" i="1" s="1"/>
  <c r="Z53" i="1" s="1"/>
  <c r="AM53" i="1"/>
  <c r="S53" i="1"/>
  <c r="P53" i="1"/>
  <c r="K59" i="1"/>
  <c r="BB59" i="1"/>
  <c r="BD59" i="1" s="1"/>
  <c r="BL59" i="1"/>
  <c r="BK59" i="1"/>
  <c r="BO59" i="1" s="1"/>
  <c r="BP59" i="1" s="1"/>
  <c r="BJ32" i="1"/>
  <c r="BK33" i="1"/>
  <c r="BO33" i="1" s="1"/>
  <c r="BP33" i="1" s="1"/>
  <c r="S35" i="1"/>
  <c r="K50" i="1"/>
  <c r="BB50" i="1"/>
  <c r="CJ50" i="1"/>
  <c r="BA50" i="1" s="1"/>
  <c r="BC50" i="1" s="1"/>
  <c r="X50" i="1"/>
  <c r="BC51" i="1"/>
  <c r="BC52" i="1"/>
  <c r="P56" i="1"/>
  <c r="O56" i="1"/>
  <c r="N56" i="1"/>
  <c r="M56" i="1" s="1"/>
  <c r="S56" i="1"/>
  <c r="BL58" i="1"/>
  <c r="BK58" i="1"/>
  <c r="BO58" i="1" s="1"/>
  <c r="BP58" i="1" s="1"/>
  <c r="BJ58" i="1"/>
  <c r="AG64" i="1"/>
  <c r="AM36" i="1"/>
  <c r="X39" i="1"/>
  <c r="BJ39" i="1"/>
  <c r="Y40" i="1"/>
  <c r="Z40" i="1" s="1"/>
  <c r="P46" i="1"/>
  <c r="N46" i="1"/>
  <c r="M46" i="1" s="1"/>
  <c r="AM46" i="1"/>
  <c r="BJ46" i="1"/>
  <c r="BK46" i="1"/>
  <c r="BO46" i="1" s="1"/>
  <c r="BP46" i="1" s="1"/>
  <c r="P48" i="1"/>
  <c r="O48" i="1"/>
  <c r="N48" i="1"/>
  <c r="M48" i="1" s="1"/>
  <c r="S48" i="1"/>
  <c r="S49" i="1"/>
  <c r="P49" i="1"/>
  <c r="O49" i="1"/>
  <c r="P55" i="1"/>
  <c r="O55" i="1"/>
  <c r="N55" i="1"/>
  <c r="M55" i="1" s="1"/>
  <c r="AM55" i="1"/>
  <c r="AM56" i="1"/>
  <c r="CJ61" i="1"/>
  <c r="BA61" i="1" s="1"/>
  <c r="BC61" i="1" s="1"/>
  <c r="AM35" i="1"/>
  <c r="N36" i="1"/>
  <c r="M36" i="1" s="1"/>
  <c r="Y36" i="1" s="1"/>
  <c r="Z36" i="1" s="1"/>
  <c r="BK39" i="1"/>
  <c r="BO39" i="1" s="1"/>
  <c r="BP39" i="1" s="1"/>
  <c r="BL46" i="1"/>
  <c r="AM48" i="1"/>
  <c r="BL51" i="1"/>
  <c r="BK51" i="1"/>
  <c r="BO51" i="1" s="1"/>
  <c r="BP51" i="1" s="1"/>
  <c r="V60" i="1"/>
  <c r="T60" i="1" s="1"/>
  <c r="W60" i="1" s="1"/>
  <c r="Q60" i="1" s="1"/>
  <c r="R60" i="1" s="1"/>
  <c r="BC49" i="1"/>
  <c r="K51" i="1"/>
  <c r="BB51" i="1"/>
  <c r="BD51" i="1" s="1"/>
  <c r="BJ51" i="1"/>
  <c r="Y55" i="1"/>
  <c r="Z55" i="1" s="1"/>
  <c r="AB57" i="1"/>
  <c r="S58" i="1"/>
  <c r="P58" i="1"/>
  <c r="AM58" i="1"/>
  <c r="AI60" i="1"/>
  <c r="P63" i="1"/>
  <c r="O63" i="1"/>
  <c r="N63" i="1"/>
  <c r="M63" i="1" s="1"/>
  <c r="AM63" i="1"/>
  <c r="Y64" i="1"/>
  <c r="Z64" i="1" s="1"/>
  <c r="X45" i="1"/>
  <c r="N51" i="1"/>
  <c r="M51" i="1" s="1"/>
  <c r="O52" i="1"/>
  <c r="BK54" i="1"/>
  <c r="BO54" i="1" s="1"/>
  <c r="BP54" i="1" s="1"/>
  <c r="BL55" i="1"/>
  <c r="N59" i="1"/>
  <c r="M59" i="1" s="1"/>
  <c r="O60" i="1"/>
  <c r="P61" i="1"/>
  <c r="X49" i="1"/>
  <c r="BJ49" i="1"/>
  <c r="AM54" i="1"/>
  <c r="X57" i="1"/>
  <c r="BJ57" i="1"/>
  <c r="AM62" i="1"/>
  <c r="X48" i="1"/>
  <c r="BJ48" i="1"/>
  <c r="S51" i="1"/>
  <c r="N54" i="1"/>
  <c r="M54" i="1" s="1"/>
  <c r="X56" i="1"/>
  <c r="BJ56" i="1"/>
  <c r="BK57" i="1"/>
  <c r="BO57" i="1" s="1"/>
  <c r="BP57" i="1" s="1"/>
  <c r="AM61" i="1"/>
  <c r="N62" i="1"/>
  <c r="M62" i="1" s="1"/>
  <c r="BJ64" i="1"/>
  <c r="O54" i="1"/>
  <c r="BK56" i="1"/>
  <c r="BO56" i="1" s="1"/>
  <c r="BP56" i="1" s="1"/>
  <c r="AM60" i="1"/>
  <c r="N61" i="1"/>
  <c r="M61" i="1" s="1"/>
  <c r="O62" i="1"/>
  <c r="X54" i="1"/>
  <c r="AA53" i="1" l="1"/>
  <c r="AE53" i="1" s="1"/>
  <c r="AH53" i="1"/>
  <c r="AG53" i="1"/>
  <c r="AA36" i="1"/>
  <c r="AE36" i="1" s="1"/>
  <c r="AH36" i="1"/>
  <c r="AG36" i="1"/>
  <c r="AH23" i="1"/>
  <c r="AA23" i="1"/>
  <c r="AE23" i="1" s="1"/>
  <c r="AG23" i="1"/>
  <c r="AG38" i="1"/>
  <c r="AH38" i="1"/>
  <c r="AA38" i="1"/>
  <c r="AE38" i="1" s="1"/>
  <c r="AG28" i="1"/>
  <c r="AA28" i="1"/>
  <c r="AE28" i="1" s="1"/>
  <c r="AH28" i="1"/>
  <c r="AG44" i="1"/>
  <c r="AA44" i="1"/>
  <c r="AE44" i="1" s="1"/>
  <c r="AH44" i="1"/>
  <c r="AF51" i="1"/>
  <c r="AF46" i="1"/>
  <c r="BB23" i="1"/>
  <c r="BD23" i="1" s="1"/>
  <c r="K23" i="1"/>
  <c r="Y45" i="1"/>
  <c r="Z45" i="1" s="1"/>
  <c r="Y50" i="1"/>
  <c r="Z50" i="1" s="1"/>
  <c r="AA52" i="1"/>
  <c r="AE52" i="1" s="1"/>
  <c r="AH52" i="1"/>
  <c r="AG52" i="1"/>
  <c r="AH47" i="1"/>
  <c r="AI47" i="1" s="1"/>
  <c r="AA47" i="1"/>
  <c r="AE47" i="1" s="1"/>
  <c r="V47" i="1"/>
  <c r="T47" i="1" s="1"/>
  <c r="W47" i="1" s="1"/>
  <c r="Q47" i="1" s="1"/>
  <c r="R47" i="1" s="1"/>
  <c r="AF47" i="1"/>
  <c r="BB39" i="1"/>
  <c r="BD39" i="1" s="1"/>
  <c r="K39" i="1"/>
  <c r="Y24" i="1"/>
  <c r="Z24" i="1" s="1"/>
  <c r="AF24" i="1"/>
  <c r="V24" i="1"/>
  <c r="T24" i="1" s="1"/>
  <c r="W24" i="1" s="1"/>
  <c r="Q24" i="1" s="1"/>
  <c r="R24" i="1" s="1"/>
  <c r="K17" i="1"/>
  <c r="BB17" i="1"/>
  <c r="BD17" i="1" s="1"/>
  <c r="AF43" i="1"/>
  <c r="Y43" i="1"/>
  <c r="Z43" i="1" s="1"/>
  <c r="K27" i="1"/>
  <c r="BB27" i="1"/>
  <c r="BD27" i="1" s="1"/>
  <c r="Y49" i="1"/>
  <c r="Z49" i="1" s="1"/>
  <c r="AA40" i="1"/>
  <c r="AE40" i="1" s="1"/>
  <c r="AH40" i="1"/>
  <c r="Y51" i="1"/>
  <c r="Z51" i="1" s="1"/>
  <c r="Y33" i="1"/>
  <c r="Z33" i="1" s="1"/>
  <c r="V33" i="1" s="1"/>
  <c r="T33" i="1" s="1"/>
  <c r="W33" i="1" s="1"/>
  <c r="Q33" i="1" s="1"/>
  <c r="R33" i="1" s="1"/>
  <c r="BB47" i="1"/>
  <c r="BD47" i="1" s="1"/>
  <c r="K47" i="1"/>
  <c r="AF31" i="1"/>
  <c r="K33" i="1"/>
  <c r="BB33" i="1"/>
  <c r="BD33" i="1" s="1"/>
  <c r="AF40" i="1"/>
  <c r="V40" i="1"/>
  <c r="T40" i="1" s="1"/>
  <c r="W40" i="1" s="1"/>
  <c r="Q40" i="1" s="1"/>
  <c r="R40" i="1" s="1"/>
  <c r="BB24" i="1"/>
  <c r="BD24" i="1" s="1"/>
  <c r="K24" i="1"/>
  <c r="AA25" i="1"/>
  <c r="AE25" i="1" s="1"/>
  <c r="AH25" i="1"/>
  <c r="AH55" i="1"/>
  <c r="AA55" i="1"/>
  <c r="AE55" i="1" s="1"/>
  <c r="BB48" i="1"/>
  <c r="BD48" i="1" s="1"/>
  <c r="K48" i="1"/>
  <c r="BD50" i="1"/>
  <c r="BD61" i="1"/>
  <c r="BB31" i="1"/>
  <c r="BD31" i="1" s="1"/>
  <c r="K31" i="1"/>
  <c r="V52" i="1"/>
  <c r="T52" i="1" s="1"/>
  <c r="W52" i="1" s="1"/>
  <c r="Q52" i="1" s="1"/>
  <c r="R52" i="1" s="1"/>
  <c r="BB40" i="1"/>
  <c r="BD40" i="1" s="1"/>
  <c r="K40" i="1"/>
  <c r="Y26" i="1"/>
  <c r="Z26" i="1" s="1"/>
  <c r="AF27" i="1"/>
  <c r="AF54" i="1"/>
  <c r="V54" i="1"/>
  <c r="T54" i="1" s="1"/>
  <c r="W54" i="1" s="1"/>
  <c r="Q54" i="1" s="1"/>
  <c r="R54" i="1" s="1"/>
  <c r="K53" i="1"/>
  <c r="BB53" i="1"/>
  <c r="BD53" i="1" s="1"/>
  <c r="Y29" i="1"/>
  <c r="Z29" i="1" s="1"/>
  <c r="AF39" i="1"/>
  <c r="Y41" i="1"/>
  <c r="Z41" i="1" s="1"/>
  <c r="AF41" i="1"/>
  <c r="V41" i="1"/>
  <c r="T41" i="1" s="1"/>
  <c r="W41" i="1" s="1"/>
  <c r="Q41" i="1" s="1"/>
  <c r="R41" i="1" s="1"/>
  <c r="K54" i="1"/>
  <c r="BB54" i="1"/>
  <c r="BD54" i="1" s="1"/>
  <c r="BB55" i="1"/>
  <c r="BD55" i="1" s="1"/>
  <c r="K55" i="1"/>
  <c r="AH64" i="1"/>
  <c r="AA64" i="1"/>
  <c r="AE64" i="1" s="1"/>
  <c r="V36" i="1"/>
  <c r="T36" i="1" s="1"/>
  <c r="W36" i="1" s="1"/>
  <c r="Q36" i="1" s="1"/>
  <c r="R36" i="1" s="1"/>
  <c r="AF36" i="1"/>
  <c r="Y54" i="1"/>
  <c r="Z54" i="1" s="1"/>
  <c r="AF59" i="1"/>
  <c r="AG55" i="1"/>
  <c r="Y39" i="1"/>
  <c r="Z39" i="1" s="1"/>
  <c r="AF56" i="1"/>
  <c r="BB57" i="1"/>
  <c r="BD57" i="1" s="1"/>
  <c r="K57" i="1"/>
  <c r="AF38" i="1"/>
  <c r="V38" i="1"/>
  <c r="T38" i="1" s="1"/>
  <c r="W38" i="1" s="1"/>
  <c r="Q38" i="1" s="1"/>
  <c r="R38" i="1" s="1"/>
  <c r="Y46" i="1"/>
  <c r="Z46" i="1" s="1"/>
  <c r="V46" i="1" s="1"/>
  <c r="T46" i="1" s="1"/>
  <c r="W46" i="1" s="1"/>
  <c r="Q46" i="1" s="1"/>
  <c r="R46" i="1" s="1"/>
  <c r="AF64" i="1"/>
  <c r="V64" i="1"/>
  <c r="T64" i="1" s="1"/>
  <c r="W64" i="1" s="1"/>
  <c r="Q64" i="1" s="1"/>
  <c r="R64" i="1" s="1"/>
  <c r="AF21" i="1"/>
  <c r="AF61" i="1"/>
  <c r="Y61" i="1"/>
  <c r="Z61" i="1" s="1"/>
  <c r="Y57" i="1"/>
  <c r="Z57" i="1" s="1"/>
  <c r="K44" i="1"/>
  <c r="BB44" i="1"/>
  <c r="BD44" i="1" s="1"/>
  <c r="K41" i="1"/>
  <c r="BB41" i="1"/>
  <c r="BD41" i="1" s="1"/>
  <c r="AF55" i="1"/>
  <c r="V55" i="1"/>
  <c r="T55" i="1" s="1"/>
  <c r="W55" i="1" s="1"/>
  <c r="Q55" i="1" s="1"/>
  <c r="R55" i="1" s="1"/>
  <c r="AF48" i="1"/>
  <c r="V48" i="1"/>
  <c r="T48" i="1" s="1"/>
  <c r="W48" i="1" s="1"/>
  <c r="Q48" i="1" s="1"/>
  <c r="R48" i="1" s="1"/>
  <c r="AF62" i="1"/>
  <c r="V62" i="1"/>
  <c r="T62" i="1" s="1"/>
  <c r="W62" i="1" s="1"/>
  <c r="Q62" i="1" s="1"/>
  <c r="R62" i="1" s="1"/>
  <c r="Y48" i="1"/>
  <c r="Z48" i="1" s="1"/>
  <c r="K60" i="1"/>
  <c r="BB60" i="1"/>
  <c r="BD60" i="1" s="1"/>
  <c r="K62" i="1"/>
  <c r="BB62" i="1"/>
  <c r="BD62" i="1" s="1"/>
  <c r="Y63" i="1"/>
  <c r="Z63" i="1" s="1"/>
  <c r="AF63" i="1"/>
  <c r="BB56" i="1"/>
  <c r="BD56" i="1" s="1"/>
  <c r="K56" i="1"/>
  <c r="BD58" i="1"/>
  <c r="Y32" i="1"/>
  <c r="Z32" i="1" s="1"/>
  <c r="V32" i="1" s="1"/>
  <c r="T32" i="1" s="1"/>
  <c r="W32" i="1" s="1"/>
  <c r="Q32" i="1" s="1"/>
  <c r="R32" i="1" s="1"/>
  <c r="AF32" i="1"/>
  <c r="BB29" i="1"/>
  <c r="BD29" i="1" s="1"/>
  <c r="K29" i="1"/>
  <c r="K38" i="1"/>
  <c r="BB38" i="1"/>
  <c r="BD38" i="1" s="1"/>
  <c r="Y31" i="1"/>
  <c r="Z31" i="1" s="1"/>
  <c r="V31" i="1" s="1"/>
  <c r="T31" i="1" s="1"/>
  <c r="W31" i="1" s="1"/>
  <c r="Q31" i="1" s="1"/>
  <c r="R31" i="1" s="1"/>
  <c r="Y42" i="1"/>
  <c r="Z42" i="1" s="1"/>
  <c r="BB64" i="1"/>
  <c r="BD64" i="1" s="1"/>
  <c r="K64" i="1"/>
  <c r="K26" i="1"/>
  <c r="BB26" i="1"/>
  <c r="BD26" i="1" s="1"/>
  <c r="Y27" i="1"/>
  <c r="Z27" i="1" s="1"/>
  <c r="Y17" i="1"/>
  <c r="Z17" i="1" s="1"/>
  <c r="V17" i="1" s="1"/>
  <c r="T17" i="1" s="1"/>
  <c r="W17" i="1" s="1"/>
  <c r="Q17" i="1" s="1"/>
  <c r="R17" i="1" s="1"/>
  <c r="AF17" i="1"/>
  <c r="AG25" i="1"/>
  <c r="K21" i="1"/>
  <c r="BB21" i="1"/>
  <c r="BD21" i="1" s="1"/>
  <c r="Y21" i="1"/>
  <c r="Z21" i="1" s="1"/>
  <c r="BB63" i="1"/>
  <c r="BD63" i="1" s="1"/>
  <c r="K63" i="1"/>
  <c r="Y34" i="1"/>
  <c r="Z34" i="1" s="1"/>
  <c r="Y35" i="1"/>
  <c r="Z35" i="1" s="1"/>
  <c r="Y59" i="1"/>
  <c r="Z59" i="1" s="1"/>
  <c r="K25" i="1"/>
  <c r="BB25" i="1"/>
  <c r="BD25" i="1" s="1"/>
  <c r="Y19" i="1"/>
  <c r="Z19" i="1" s="1"/>
  <c r="K43" i="1"/>
  <c r="BB43" i="1"/>
  <c r="BD43" i="1" s="1"/>
  <c r="AA30" i="1"/>
  <c r="AE30" i="1" s="1"/>
  <c r="AH30" i="1"/>
  <c r="AI30" i="1" s="1"/>
  <c r="BD18" i="1"/>
  <c r="BB49" i="1"/>
  <c r="BD49" i="1" s="1"/>
  <c r="K49" i="1"/>
  <c r="AF33" i="1"/>
  <c r="BB32" i="1"/>
  <c r="BD32" i="1" s="1"/>
  <c r="K32" i="1"/>
  <c r="V28" i="1"/>
  <c r="T28" i="1" s="1"/>
  <c r="W28" i="1" s="1"/>
  <c r="Q28" i="1" s="1"/>
  <c r="R28" i="1" s="1"/>
  <c r="AF28" i="1"/>
  <c r="AF29" i="1"/>
  <c r="V29" i="1"/>
  <c r="T29" i="1" s="1"/>
  <c r="W29" i="1" s="1"/>
  <c r="Q29" i="1" s="1"/>
  <c r="R29" i="1" s="1"/>
  <c r="AF45" i="1"/>
  <c r="V45" i="1"/>
  <c r="T45" i="1" s="1"/>
  <c r="W45" i="1" s="1"/>
  <c r="Q45" i="1" s="1"/>
  <c r="R45" i="1" s="1"/>
  <c r="Y56" i="1"/>
  <c r="Z56" i="1" s="1"/>
  <c r="V56" i="1" s="1"/>
  <c r="T56" i="1" s="1"/>
  <c r="W56" i="1" s="1"/>
  <c r="Q56" i="1" s="1"/>
  <c r="R56" i="1" s="1"/>
  <c r="K52" i="1"/>
  <c r="BB52" i="1"/>
  <c r="BD52" i="1" s="1"/>
  <c r="Y62" i="1"/>
  <c r="Z62" i="1" s="1"/>
  <c r="V53" i="1"/>
  <c r="T53" i="1" s="1"/>
  <c r="W53" i="1" s="1"/>
  <c r="Q53" i="1" s="1"/>
  <c r="R53" i="1" s="1"/>
  <c r="AF53" i="1"/>
  <c r="V20" i="1"/>
  <c r="T20" i="1" s="1"/>
  <c r="W20" i="1" s="1"/>
  <c r="Q20" i="1" s="1"/>
  <c r="R20" i="1" s="1"/>
  <c r="AF20" i="1"/>
  <c r="Y20" i="1"/>
  <c r="Z20" i="1" s="1"/>
  <c r="AF44" i="1"/>
  <c r="V44" i="1"/>
  <c r="T44" i="1" s="1"/>
  <c r="W44" i="1" s="1"/>
  <c r="Q44" i="1" s="1"/>
  <c r="R44" i="1" s="1"/>
  <c r="AA37" i="1"/>
  <c r="AE37" i="1" s="1"/>
  <c r="AG37" i="1"/>
  <c r="AH37" i="1"/>
  <c r="AI37" i="1" s="1"/>
  <c r="BB45" i="1"/>
  <c r="BD45" i="1" s="1"/>
  <c r="K45" i="1"/>
  <c r="K42" i="1"/>
  <c r="BB42" i="1"/>
  <c r="BD42" i="1" s="1"/>
  <c r="Y58" i="1"/>
  <c r="Z58" i="1" s="1"/>
  <c r="AF23" i="1"/>
  <c r="V23" i="1"/>
  <c r="T23" i="1" s="1"/>
  <c r="W23" i="1" s="1"/>
  <c r="Q23" i="1" s="1"/>
  <c r="R23" i="1" s="1"/>
  <c r="AF18" i="1"/>
  <c r="V18" i="1"/>
  <c r="T18" i="1" s="1"/>
  <c r="W18" i="1" s="1"/>
  <c r="Q18" i="1" s="1"/>
  <c r="R18" i="1" s="1"/>
  <c r="Y18" i="1"/>
  <c r="Z18" i="1" s="1"/>
  <c r="AA34" i="1" l="1"/>
  <c r="AE34" i="1" s="1"/>
  <c r="AH34" i="1"/>
  <c r="AI34" i="1" s="1"/>
  <c r="V34" i="1"/>
  <c r="T34" i="1" s="1"/>
  <c r="W34" i="1" s="1"/>
  <c r="Q34" i="1" s="1"/>
  <c r="R34" i="1" s="1"/>
  <c r="AG34" i="1"/>
  <c r="AH63" i="1"/>
  <c r="AI63" i="1" s="1"/>
  <c r="AA63" i="1"/>
  <c r="AE63" i="1" s="1"/>
  <c r="AG63" i="1"/>
  <c r="AA54" i="1"/>
  <c r="AE54" i="1" s="1"/>
  <c r="AH54" i="1"/>
  <c r="AG54" i="1"/>
  <c r="AI28" i="1"/>
  <c r="AI23" i="1"/>
  <c r="AH56" i="1"/>
  <c r="AI56" i="1" s="1"/>
  <c r="AA56" i="1"/>
  <c r="AE56" i="1" s="1"/>
  <c r="AG56" i="1"/>
  <c r="AA19" i="1"/>
  <c r="AE19" i="1" s="1"/>
  <c r="AH19" i="1"/>
  <c r="V19" i="1"/>
  <c r="T19" i="1" s="1"/>
  <c r="W19" i="1" s="1"/>
  <c r="Q19" i="1" s="1"/>
  <c r="R19" i="1" s="1"/>
  <c r="AG19" i="1"/>
  <c r="AA42" i="1"/>
  <c r="AE42" i="1" s="1"/>
  <c r="AH42" i="1"/>
  <c r="AI42" i="1" s="1"/>
  <c r="AG42" i="1"/>
  <c r="V42" i="1"/>
  <c r="T42" i="1" s="1"/>
  <c r="W42" i="1" s="1"/>
  <c r="Q42" i="1" s="1"/>
  <c r="R42" i="1" s="1"/>
  <c r="AA57" i="1"/>
  <c r="AE57" i="1" s="1"/>
  <c r="AH57" i="1"/>
  <c r="V57" i="1"/>
  <c r="T57" i="1" s="1"/>
  <c r="W57" i="1" s="1"/>
  <c r="Q57" i="1" s="1"/>
  <c r="R57" i="1" s="1"/>
  <c r="AG57" i="1"/>
  <c r="AA51" i="1"/>
  <c r="AE51" i="1" s="1"/>
  <c r="AH51" i="1"/>
  <c r="AI51" i="1" s="1"/>
  <c r="AG51" i="1"/>
  <c r="AA43" i="1"/>
  <c r="AE43" i="1" s="1"/>
  <c r="AH43" i="1"/>
  <c r="AI43" i="1" s="1"/>
  <c r="AG43" i="1"/>
  <c r="AA24" i="1"/>
  <c r="AE24" i="1" s="1"/>
  <c r="AH24" i="1"/>
  <c r="AI24" i="1" s="1"/>
  <c r="AG24" i="1"/>
  <c r="AI52" i="1"/>
  <c r="AA17" i="1"/>
  <c r="AE17" i="1" s="1"/>
  <c r="AH17" i="1"/>
  <c r="AG17" i="1"/>
  <c r="AA32" i="1"/>
  <c r="AE32" i="1" s="1"/>
  <c r="AH32" i="1"/>
  <c r="AI32" i="1" s="1"/>
  <c r="AG32" i="1"/>
  <c r="AI55" i="1"/>
  <c r="AI36" i="1"/>
  <c r="AA27" i="1"/>
  <c r="AE27" i="1" s="1"/>
  <c r="AH27" i="1"/>
  <c r="AG27" i="1"/>
  <c r="AA61" i="1"/>
  <c r="AE61" i="1" s="1"/>
  <c r="AG61" i="1"/>
  <c r="AH61" i="1"/>
  <c r="AA46" i="1"/>
  <c r="AE46" i="1" s="1"/>
  <c r="AH46" i="1"/>
  <c r="AI46" i="1" s="1"/>
  <c r="AG46" i="1"/>
  <c r="AH39" i="1"/>
  <c r="AI39" i="1" s="1"/>
  <c r="AA39" i="1"/>
  <c r="AE39" i="1" s="1"/>
  <c r="AG39" i="1"/>
  <c r="AA41" i="1"/>
  <c r="AE41" i="1" s="1"/>
  <c r="AH41" i="1"/>
  <c r="AI41" i="1" s="1"/>
  <c r="AG41" i="1"/>
  <c r="AI25" i="1"/>
  <c r="AI40" i="1"/>
  <c r="AA50" i="1"/>
  <c r="AE50" i="1" s="1"/>
  <c r="AH50" i="1"/>
  <c r="AI50" i="1" s="1"/>
  <c r="AG50" i="1"/>
  <c r="V50" i="1"/>
  <c r="T50" i="1" s="1"/>
  <c r="W50" i="1" s="1"/>
  <c r="Q50" i="1" s="1"/>
  <c r="R50" i="1" s="1"/>
  <c r="AH31" i="1"/>
  <c r="AI31" i="1" s="1"/>
  <c r="AA31" i="1"/>
  <c r="AE31" i="1" s="1"/>
  <c r="AG31" i="1"/>
  <c r="AA21" i="1"/>
  <c r="AE21" i="1" s="1"/>
  <c r="AH21" i="1"/>
  <c r="AG21" i="1"/>
  <c r="AI64" i="1"/>
  <c r="V39" i="1"/>
  <c r="T39" i="1" s="1"/>
  <c r="W39" i="1" s="1"/>
  <c r="Q39" i="1" s="1"/>
  <c r="R39" i="1" s="1"/>
  <c r="V43" i="1"/>
  <c r="T43" i="1" s="1"/>
  <c r="W43" i="1" s="1"/>
  <c r="Q43" i="1" s="1"/>
  <c r="R43" i="1" s="1"/>
  <c r="V51" i="1"/>
  <c r="T51" i="1" s="1"/>
  <c r="W51" i="1" s="1"/>
  <c r="Q51" i="1" s="1"/>
  <c r="R51" i="1" s="1"/>
  <c r="AI38" i="1"/>
  <c r="AA62" i="1"/>
  <c r="AE62" i="1" s="1"/>
  <c r="AH62" i="1"/>
  <c r="AG62" i="1"/>
  <c r="AA18" i="1"/>
  <c r="AE18" i="1" s="1"/>
  <c r="AH18" i="1"/>
  <c r="AI18" i="1" s="1"/>
  <c r="AG18" i="1"/>
  <c r="AA59" i="1"/>
  <c r="AE59" i="1" s="1"/>
  <c r="AH59" i="1"/>
  <c r="AI59" i="1" s="1"/>
  <c r="AG59" i="1"/>
  <c r="AH48" i="1"/>
  <c r="AI48" i="1" s="1"/>
  <c r="AA48" i="1"/>
  <c r="AE48" i="1" s="1"/>
  <c r="AG48" i="1"/>
  <c r="V61" i="1"/>
  <c r="T61" i="1" s="1"/>
  <c r="W61" i="1" s="1"/>
  <c r="Q61" i="1" s="1"/>
  <c r="R61" i="1" s="1"/>
  <c r="V27" i="1"/>
  <c r="T27" i="1" s="1"/>
  <c r="W27" i="1" s="1"/>
  <c r="Q27" i="1" s="1"/>
  <c r="R27" i="1" s="1"/>
  <c r="AA49" i="1"/>
  <c r="AE49" i="1" s="1"/>
  <c r="AH49" i="1"/>
  <c r="AI49" i="1" s="1"/>
  <c r="AG49" i="1"/>
  <c r="V49" i="1"/>
  <c r="T49" i="1" s="1"/>
  <c r="W49" i="1" s="1"/>
  <c r="Q49" i="1" s="1"/>
  <c r="R49" i="1" s="1"/>
  <c r="AA45" i="1"/>
  <c r="AE45" i="1" s="1"/>
  <c r="AH45" i="1"/>
  <c r="AG45" i="1"/>
  <c r="AI44" i="1"/>
  <c r="AI53" i="1"/>
  <c r="AA33" i="1"/>
  <c r="AE33" i="1" s="1"/>
  <c r="AH33" i="1"/>
  <c r="AG33" i="1"/>
  <c r="AA58" i="1"/>
  <c r="AE58" i="1" s="1"/>
  <c r="AH58" i="1"/>
  <c r="AG58" i="1"/>
  <c r="V58" i="1"/>
  <c r="T58" i="1" s="1"/>
  <c r="W58" i="1" s="1"/>
  <c r="Q58" i="1" s="1"/>
  <c r="R58" i="1" s="1"/>
  <c r="AA20" i="1"/>
  <c r="AE20" i="1" s="1"/>
  <c r="AH20" i="1"/>
  <c r="AI20" i="1" s="1"/>
  <c r="AG20" i="1"/>
  <c r="AA35" i="1"/>
  <c r="AE35" i="1" s="1"/>
  <c r="AH35" i="1"/>
  <c r="AI35" i="1" s="1"/>
  <c r="AG35" i="1"/>
  <c r="V35" i="1"/>
  <c r="T35" i="1" s="1"/>
  <c r="W35" i="1" s="1"/>
  <c r="Q35" i="1" s="1"/>
  <c r="R35" i="1" s="1"/>
  <c r="V63" i="1"/>
  <c r="T63" i="1" s="1"/>
  <c r="W63" i="1" s="1"/>
  <c r="Q63" i="1" s="1"/>
  <c r="R63" i="1" s="1"/>
  <c r="V21" i="1"/>
  <c r="T21" i="1" s="1"/>
  <c r="W21" i="1" s="1"/>
  <c r="Q21" i="1" s="1"/>
  <c r="R21" i="1" s="1"/>
  <c r="V59" i="1"/>
  <c r="T59" i="1" s="1"/>
  <c r="W59" i="1" s="1"/>
  <c r="Q59" i="1" s="1"/>
  <c r="R59" i="1" s="1"/>
  <c r="AH29" i="1"/>
  <c r="AA29" i="1"/>
  <c r="AE29" i="1" s="1"/>
  <c r="AG29" i="1"/>
  <c r="AA26" i="1"/>
  <c r="AE26" i="1" s="1"/>
  <c r="AH26" i="1"/>
  <c r="AI26" i="1" s="1"/>
  <c r="V26" i="1"/>
  <c r="T26" i="1" s="1"/>
  <c r="W26" i="1" s="1"/>
  <c r="Q26" i="1" s="1"/>
  <c r="R26" i="1" s="1"/>
  <c r="AG26" i="1"/>
  <c r="AI62" i="1" l="1"/>
  <c r="AI21" i="1"/>
  <c r="AI27" i="1"/>
  <c r="AI17" i="1"/>
  <c r="AI29" i="1"/>
  <c r="AI33" i="1"/>
  <c r="AI61" i="1"/>
  <c r="AI58" i="1"/>
  <c r="AI45" i="1"/>
  <c r="AI57" i="1"/>
  <c r="AI19" i="1"/>
  <c r="AI54" i="1"/>
</calcChain>
</file>

<file path=xl/sharedStrings.xml><?xml version="1.0" encoding="utf-8"?>
<sst xmlns="http://schemas.openxmlformats.org/spreadsheetml/2006/main" count="2197" uniqueCount="649">
  <si>
    <t>File opened</t>
  </si>
  <si>
    <t>2022-08-05 14:34:06</t>
  </si>
  <si>
    <t>Console s/n</t>
  </si>
  <si>
    <t>68C-831537</t>
  </si>
  <si>
    <t>Console ver</t>
  </si>
  <si>
    <t>Bluestem v.2.0.04</t>
  </si>
  <si>
    <t>Scripts ver</t>
  </si>
  <si>
    <t>2021.08  2.0.04, Aug 2021</t>
  </si>
  <si>
    <t>Head s/n</t>
  </si>
  <si>
    <t>68H-891537</t>
  </si>
  <si>
    <t>Head ver</t>
  </si>
  <si>
    <t>1.4.7</t>
  </si>
  <si>
    <t>Head cal</t>
  </si>
  <si>
    <t>{"oxygen": "21", "co2azero": "0.988409", "co2aspan1": "0.998891", "co2aspan2": "-0.0224022", "co2aspan2a": "0.283421", "co2aspan2b": "0.281308", "co2aspanconc1": "2490", "co2aspanconc2": "303.6", "co2bzero": "1.00587", "co2bspan1": "0.998779", "co2bspan2": "-0.0221525", "co2bspan2a": "0.283276", "co2bspan2b": "0.281153", "co2bspanconc1": "2490", "co2bspanconc2": "303.6", "h2oazero": "1.10563", "h2oaspan1": "0.996778", "h2oaspan2": "0", "h2oaspan2a": "0.066342", "h2oaspan2b": "0.0661282", "h2oaspanconc1": "12.55", "h2oaspanconc2": "0", "h2obzero": "1.10864", "h2obspan1": "0.99674", "h2obspan2": "0", "h2obspan2a": "0.066461", "h2obspan2b": "0.0662443", "h2obspanconc1": "12.55", "h2obspanconc2": "0", "tazero": "-0.0177078", "tbzero": "-0.0296612", "flowmeterzero": "0.996656", "flowazero": "0.33461", "flowbzero": "0.38417", "chamberpressurezero": "2.58989", "ssa_ref": "31195.9", "ssb_ref": "32453.3"}</t>
  </si>
  <si>
    <t>CO2 rangematch</t>
  </si>
  <si>
    <t>Mon Jul 18 08:14</t>
  </si>
  <si>
    <t>H2O rangematch</t>
  </si>
  <si>
    <t>Mon Jul 18 08:21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</si>
  <si>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</si>
  <si>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</si>
  <si>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</si>
  <si>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</si>
  <si>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</si>
  <si>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</si>
  <si>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</si>
  <si>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</si>
  <si>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</si>
  <si>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14:34:06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</si>
  <si>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</si>
  <si>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</si>
  <si>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</si>
  <si>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</si>
  <si>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</si>
  <si>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</si>
  <si>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</si>
  <si>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</si>
  <si>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</si>
  <si>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</si>
  <si>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</si>
  <si>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</si>
  <si>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</si>
  <si>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</si>
  <si>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</si>
  <si>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</si>
  <si>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</si>
  <si>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</si>
  <si>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</si>
  <si>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</si>
  <si>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</si>
  <si>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</si>
  <si>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</si>
  <si>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</si>
  <si>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</si>
  <si>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</si>
  <si>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</si>
  <si>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</si>
  <si>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</si>
  <si>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</si>
  <si>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</si>
  <si>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</si>
  <si>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</si>
  <si>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</si>
  <si>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</si>
  <si>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</si>
  <si>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</si>
  <si>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</si>
  <si>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</si>
  <si>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</si>
  <si>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</si>
  <si>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</si>
  <si>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</si>
  <si>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</si>
  <si>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</si>
  <si>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</si>
  <si>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</si>
  <si>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</si>
  <si>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</si>
  <si>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</si>
  <si>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</si>
  <si>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</si>
  <si>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</si>
  <si>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1.00076 77.4207 433.201 689.858 924.677 1144.95 1336.98 1501.77</t>
  </si>
  <si>
    <t>Fs_true</t>
  </si>
  <si>
    <t>0.148626 99.4425 402.102 600.919 800.273 1000.5 1200.95 1400.79</t>
  </si>
  <si>
    <t>leak_wt</t>
  </si>
  <si>
    <t>SysObs</t>
  </si>
  <si>
    <t>UserDefCon</t>
  </si>
  <si>
    <t>UserDefVar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</si>
  <si>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</si>
  <si>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</si>
  <si>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</si>
  <si>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</si>
  <si>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</si>
  <si>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</si>
  <si>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</si>
  <si>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</si>
  <si>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</si>
  <si>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</si>
  <si>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</si>
  <si>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</si>
  <si>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</si>
  <si>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</si>
  <si>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</si>
  <si>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</si>
  <si>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</si>
  <si>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</si>
  <si>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</si>
  <si>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</si>
  <si>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</si>
  <si>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</si>
  <si>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</si>
  <si>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</si>
  <si>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</si>
  <si>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</si>
  <si>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plot</t>
  </si>
  <si>
    <t>replicate</t>
  </si>
  <si>
    <t>species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</si>
  <si>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</si>
  <si>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</si>
  <si>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</si>
  <si>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</si>
  <si>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</si>
  <si>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</si>
  <si>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</si>
  <si>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</si>
  <si>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</si>
  <si>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</si>
  <si>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</si>
  <si>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</si>
  <si>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</si>
  <si>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</si>
  <si>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</si>
  <si>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</si>
  <si>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</si>
  <si>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</si>
  <si>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</si>
  <si>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</si>
  <si>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</si>
  <si>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</si>
  <si>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</si>
  <si>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</si>
  <si>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</si>
  <si>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</si>
  <si>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</si>
  <si>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</si>
  <si>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</si>
  <si>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</si>
  <si>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</si>
  <si>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</si>
  <si>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</si>
  <si>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</si>
  <si>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</si>
  <si>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</si>
  <si>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</si>
  <si>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</si>
  <si>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</si>
  <si>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</si>
  <si>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</si>
  <si>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</si>
  <si>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</si>
  <si>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</si>
  <si>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</si>
  <si>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</si>
  <si>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</si>
  <si>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</si>
  <si>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</si>
  <si>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</si>
  <si>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</si>
  <si>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</si>
  <si>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</si>
  <si>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</si>
  <si>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</si>
  <si>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</si>
  <si>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</si>
  <si>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</si>
  <si>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</si>
  <si>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</si>
  <si>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</si>
  <si>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</si>
  <si>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</si>
  <si>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</si>
  <si>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</si>
  <si>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</si>
  <si>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</si>
  <si>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</si>
  <si>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</si>
  <si>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</si>
  <si>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</si>
  <si>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</si>
  <si>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</si>
  <si>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</si>
  <si>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</si>
  <si>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</si>
  <si>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</si>
  <si>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</si>
  <si>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</si>
  <si>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</si>
  <si>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</si>
  <si>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</si>
  <si>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</si>
  <si>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</si>
  <si>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</si>
  <si>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</si>
  <si>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</si>
  <si>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</si>
  <si>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</si>
  <si>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</si>
  <si>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</si>
  <si>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</si>
  <si>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</si>
  <si>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</si>
  <si>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</si>
  <si>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</si>
  <si>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</si>
  <si>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</si>
  <si>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</si>
  <si>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</si>
  <si>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</si>
  <si>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</si>
  <si>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</si>
  <si>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</si>
  <si>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</si>
  <si>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</si>
  <si>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</si>
  <si>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</si>
  <si>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</si>
  <si>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</si>
  <si>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</si>
  <si>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</si>
  <si>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</si>
  <si>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</si>
  <si>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</si>
  <si>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</si>
  <si>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</si>
  <si>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</si>
  <si>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</si>
  <si>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</si>
  <si>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</si>
  <si>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</si>
  <si>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</si>
  <si>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</si>
  <si>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</si>
  <si>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</si>
  <si>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</si>
  <si>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</si>
  <si>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</si>
  <si>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</si>
  <si>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</si>
  <si>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</si>
  <si>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</si>
  <si>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</si>
  <si>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</si>
  <si>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</si>
  <si>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</si>
  <si>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</si>
  <si>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</si>
  <si>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</si>
  <si>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</si>
  <si>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</si>
  <si>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</si>
  <si>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</si>
  <si>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</si>
  <si>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</si>
  <si>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</si>
  <si>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</si>
  <si>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</si>
  <si>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</si>
  <si>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</si>
  <si>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</si>
  <si>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</si>
  <si>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</si>
  <si>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</si>
  <si>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</si>
  <si>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</si>
  <si>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</si>
  <si>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</si>
  <si>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</si>
  <si>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</si>
  <si>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</si>
  <si>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</si>
  <si>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</si>
  <si>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</si>
  <si>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</si>
  <si>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</si>
  <si>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</si>
  <si>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</si>
  <si>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</si>
  <si>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</si>
  <si>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</si>
  <si>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</si>
  <si>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</si>
  <si>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</si>
  <si>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</si>
  <si>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</si>
  <si>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</si>
  <si>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</si>
  <si>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</si>
  <si>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</si>
  <si>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</si>
  <si>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</si>
  <si>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</si>
  <si>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</si>
  <si>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</si>
  <si>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</si>
  <si>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</si>
  <si>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</si>
  <si>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</si>
  <si>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</si>
  <si>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</si>
  <si>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</si>
  <si>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</si>
  <si>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</si>
  <si>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</si>
  <si>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</si>
  <si>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</si>
  <si>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</si>
  <si>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</si>
  <si>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</si>
  <si>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</si>
  <si>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</si>
  <si>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</si>
  <si>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</si>
  <si>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</si>
  <si>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</si>
  <si>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</si>
  <si>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</si>
  <si>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</si>
  <si>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</si>
  <si>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</si>
  <si>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</si>
  <si>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</si>
  <si>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</si>
  <si>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</si>
  <si>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</si>
  <si>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</si>
  <si>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</si>
  <si>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</si>
  <si>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</si>
  <si>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</si>
  <si>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</si>
  <si>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</si>
  <si>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</si>
  <si>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</si>
  <si>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</si>
  <si>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</si>
  <si>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</si>
  <si>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</si>
  <si>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</si>
  <si>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</si>
  <si>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</si>
  <si>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</si>
  <si>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</si>
  <si>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</si>
  <si>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</si>
  <si>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</si>
  <si>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</si>
  <si>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</si>
  <si>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</si>
  <si>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</si>
  <si>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</si>
  <si>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</si>
  <si>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</si>
  <si>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</si>
  <si>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</si>
  <si>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</si>
  <si>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</si>
  <si>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</si>
  <si>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</si>
  <si>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</si>
  <si>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</si>
  <si>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</si>
  <si>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</si>
  <si>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</si>
  <si>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</si>
  <si>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</si>
  <si>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</si>
  <si>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</si>
  <si>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</si>
  <si>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</si>
  <si>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</si>
  <si>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</si>
  <si>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</si>
  <si>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</si>
  <si>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</si>
  <si>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</si>
  <si>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</si>
  <si>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</si>
  <si>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</si>
  <si>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</si>
  <si>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</si>
  <si>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</si>
  <si>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</si>
  <si>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</si>
  <si>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</si>
  <si>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</si>
  <si>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</si>
  <si>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20220805 14:41:30</t>
  </si>
  <si>
    <t>14:41:30</t>
  </si>
  <si>
    <t>none</t>
  </si>
  <si>
    <t>ripe2</t>
  </si>
  <si>
    <t>1</t>
  </si>
  <si>
    <t>ld11</t>
  </si>
  <si>
    <t>MPF-918-20220629-11_33_48</t>
  </si>
  <si>
    <t>MPF-1220-20220805-14_41_24</t>
  </si>
  <si>
    <t>DARK-1221-20220805-14_41_31</t>
  </si>
  <si>
    <t>-</t>
  </si>
  <si>
    <t>0: Broadleaf</t>
  </si>
  <si>
    <t>14:40:40</t>
  </si>
  <si>
    <t>2/2</t>
  </si>
  <si>
    <t>11111111</t>
  </si>
  <si>
    <t>oooooooo</t>
  </si>
  <si>
    <t>off</t>
  </si>
  <si>
    <t>20220805 14:43:31</t>
  </si>
  <si>
    <t>14:43:31</t>
  </si>
  <si>
    <t>MPF-1222-20220805-14_43_24</t>
  </si>
  <si>
    <t>DARK-1223-20220805-14_43_32</t>
  </si>
  <si>
    <t>14:42:51</t>
  </si>
  <si>
    <t>20220805 14:46:02</t>
  </si>
  <si>
    <t>14:46:02</t>
  </si>
  <si>
    <t>MPF-1224-20220805-14_45_56</t>
  </si>
  <si>
    <t>DARK-1225-20220805-14_46_03</t>
  </si>
  <si>
    <t>14:45:23</t>
  </si>
  <si>
    <t>20220805 14:48:25</t>
  </si>
  <si>
    <t>14:48:25</t>
  </si>
  <si>
    <t>MPF-1226-20220805-14_48_19</t>
  </si>
  <si>
    <t>DARK-1227-20220805-14_48_26</t>
  </si>
  <si>
    <t>14:47:35</t>
  </si>
  <si>
    <t>20220805 14:50:38</t>
  </si>
  <si>
    <t>14:50:38</t>
  </si>
  <si>
    <t>MPF-1228-20220805-14_50_32</t>
  </si>
  <si>
    <t>DARK-1229-20220805-14_50_39</t>
  </si>
  <si>
    <t>14:49:57</t>
  </si>
  <si>
    <t>20220805 14:53:01</t>
  </si>
  <si>
    <t>14:53:01</t>
  </si>
  <si>
    <t>MPF-1230-20220805-14_52_55</t>
  </si>
  <si>
    <t>DARK-1231-20220805-14_53_02</t>
  </si>
  <si>
    <t>14:52:17</t>
  </si>
  <si>
    <t>20220805 14:55:17</t>
  </si>
  <si>
    <t>14:55:17</t>
  </si>
  <si>
    <t>MPF-1232-20220805-14_55_11</t>
  </si>
  <si>
    <t>DARK-1233-20220805-14_55_18</t>
  </si>
  <si>
    <t>14:54:36</t>
  </si>
  <si>
    <t>20220805 14:58:05</t>
  </si>
  <si>
    <t>14:58:05</t>
  </si>
  <si>
    <t>MPF-1234-20220805-14_57_59</t>
  </si>
  <si>
    <t>DARK-1235-20220805-14_58_06</t>
  </si>
  <si>
    <t>14:57:25</t>
  </si>
  <si>
    <t>20220805 15:00:18</t>
  </si>
  <si>
    <t>15:00:18</t>
  </si>
  <si>
    <t>MPF-1236-20220805-15_00_12</t>
  </si>
  <si>
    <t>DARK-1237-20220805-15_00_19</t>
  </si>
  <si>
    <t>14:59:37</t>
  </si>
  <si>
    <t>20220805 15:02:19</t>
  </si>
  <si>
    <t>15:02:19</t>
  </si>
  <si>
    <t>MPF-1238-20220805-15_02_13</t>
  </si>
  <si>
    <t>DARK-1239-20220805-15_02_20</t>
  </si>
  <si>
    <t>15:01:38</t>
  </si>
  <si>
    <t>20220805 15:04:16</t>
  </si>
  <si>
    <t>15:04:16</t>
  </si>
  <si>
    <t>MPF-1240-20220805-15_04_10</t>
  </si>
  <si>
    <t>DARK-1241-20220805-15_04_17</t>
  </si>
  <si>
    <t>15:03:33</t>
  </si>
  <si>
    <t>20220805 15:06:33</t>
  </si>
  <si>
    <t>15:06:33</t>
  </si>
  <si>
    <t>MPF-1242-20220805-15_06_27</t>
  </si>
  <si>
    <t>DARK-1243-20220805-15_06_34</t>
  </si>
  <si>
    <t>15:05:40</t>
  </si>
  <si>
    <t>20220805 15:09:38</t>
  </si>
  <si>
    <t>15:09:38</t>
  </si>
  <si>
    <t>MPF-1244-20220805-15_09_32</t>
  </si>
  <si>
    <t>DARK-1245-20220805-15_09_39</t>
  </si>
  <si>
    <t>15:08:53</t>
  </si>
  <si>
    <t>20220805 15:12:09</t>
  </si>
  <si>
    <t>15:12:09</t>
  </si>
  <si>
    <t>MPF-1246-20220805-15_12_03</t>
  </si>
  <si>
    <t>DARK-1247-20220805-15_12_11</t>
  </si>
  <si>
    <t>15:11:17</t>
  </si>
  <si>
    <t>20220805 15:14:24</t>
  </si>
  <si>
    <t>15:14:24</t>
  </si>
  <si>
    <t>MPF-1248-20220805-15_14_18</t>
  </si>
  <si>
    <t>DARK-1249-20220805-15_14_25</t>
  </si>
  <si>
    <t>15:13:31</t>
  </si>
  <si>
    <t>20220805 15:16:45</t>
  </si>
  <si>
    <t>15:16:45</t>
  </si>
  <si>
    <t>MPF-1250-20220805-15_16_39</t>
  </si>
  <si>
    <t>DARK-1251-20220805-15_16_47</t>
  </si>
  <si>
    <t>15:15:52</t>
  </si>
  <si>
    <t>20220805 15:27:05</t>
  </si>
  <si>
    <t>15:27:05</t>
  </si>
  <si>
    <t>5</t>
  </si>
  <si>
    <t>MPF-1252-20220805-15_26_59</t>
  </si>
  <si>
    <t>DARK-1253-20220805-15_27_06</t>
  </si>
  <si>
    <t>15:26:23</t>
  </si>
  <si>
    <t>20220805 15:29:13</t>
  </si>
  <si>
    <t>15:29:13</t>
  </si>
  <si>
    <t>MPF-1254-20220805-15_29_07</t>
  </si>
  <si>
    <t>DARK-1255-20220805-15_29_15</t>
  </si>
  <si>
    <t>15:28:33</t>
  </si>
  <si>
    <t>20220805 15:31:32</t>
  </si>
  <si>
    <t>15:31:32</t>
  </si>
  <si>
    <t>MPF-1256-20220805-15_31_26</t>
  </si>
  <si>
    <t>DARK-1257-20220805-15_31_34</t>
  </si>
  <si>
    <t>15:30:50</t>
  </si>
  <si>
    <t>20220805 15:33:40</t>
  </si>
  <si>
    <t>15:33:40</t>
  </si>
  <si>
    <t>MPF-1258-20220805-15_33_34</t>
  </si>
  <si>
    <t>DARK-1259-20220805-15_33_41</t>
  </si>
  <si>
    <t>15:32:57</t>
  </si>
  <si>
    <t>20220805 15:35:52</t>
  </si>
  <si>
    <t>15:35:52</t>
  </si>
  <si>
    <t>MPF-1260-20220805-15_35_46</t>
  </si>
  <si>
    <t>DARK-1261-20220805-15_35_53</t>
  </si>
  <si>
    <t>15:35:09</t>
  </si>
  <si>
    <t>20220805 15:37:54</t>
  </si>
  <si>
    <t>15:37:54</t>
  </si>
  <si>
    <t>MPF-1262-20220805-15_37_48</t>
  </si>
  <si>
    <t>DARK-1263-20220805-15_37_56</t>
  </si>
  <si>
    <t>15:37:12</t>
  </si>
  <si>
    <t>20220805 15:39:58</t>
  </si>
  <si>
    <t>15:39:58</t>
  </si>
  <si>
    <t>MPF-1264-20220805-15_39_52</t>
  </si>
  <si>
    <t>DARK-1265-20220805-15_39_59</t>
  </si>
  <si>
    <t>15:39:16</t>
  </si>
  <si>
    <t>20220805 15:42:08</t>
  </si>
  <si>
    <t>15:42:08</t>
  </si>
  <si>
    <t>MPF-1266-20220805-15_42_02</t>
  </si>
  <si>
    <t>DARK-1267-20220805-15_42_10</t>
  </si>
  <si>
    <t>15:41:27</t>
  </si>
  <si>
    <t>20220805 15:44:15</t>
  </si>
  <si>
    <t>15:44:15</t>
  </si>
  <si>
    <t>MPF-1268-20220805-15_44_09</t>
  </si>
  <si>
    <t>DARK-1269-20220805-15_44_17</t>
  </si>
  <si>
    <t>15:43:33</t>
  </si>
  <si>
    <t>20220805 15:46:15</t>
  </si>
  <si>
    <t>15:46:15</t>
  </si>
  <si>
    <t>MPF-1270-20220805-15_46_09</t>
  </si>
  <si>
    <t>DARK-1271-20220805-15_46_17</t>
  </si>
  <si>
    <t>15:45:35</t>
  </si>
  <si>
    <t>20220805 15:48:21</t>
  </si>
  <si>
    <t>15:48:21</t>
  </si>
  <si>
    <t>MPF-1272-20220805-15_48_15</t>
  </si>
  <si>
    <t>DARK-1273-20220805-15_48_23</t>
  </si>
  <si>
    <t>15:47:37</t>
  </si>
  <si>
    <t>20220805 15:50:20</t>
  </si>
  <si>
    <t>15:50:20</t>
  </si>
  <si>
    <t>MPF-1274-20220805-15_50_14</t>
  </si>
  <si>
    <t>DARK-1275-20220805-15_50_21</t>
  </si>
  <si>
    <t>15:49:31</t>
  </si>
  <si>
    <t>20220805 15:51:59</t>
  </si>
  <si>
    <t>15:51:59</t>
  </si>
  <si>
    <t>MPF-1276-20220805-15_51_53</t>
  </si>
  <si>
    <t>DARK-1277-20220805-15_52_01</t>
  </si>
  <si>
    <t>15:52:35</t>
  </si>
  <si>
    <t>20220805 15:54:29</t>
  </si>
  <si>
    <t>15:54:29</t>
  </si>
  <si>
    <t>MPF-1278-20220805-15_54_23</t>
  </si>
  <si>
    <t>DARK-1279-20220805-15_54_31</t>
  </si>
  <si>
    <t>15:53:46</t>
  </si>
  <si>
    <t>20220805 15:56:36</t>
  </si>
  <si>
    <t>15:56:36</t>
  </si>
  <si>
    <t>MPF-1280-20220805-15_56_30</t>
  </si>
  <si>
    <t>DARK-1281-20220805-15_56_38</t>
  </si>
  <si>
    <t>15:55:48</t>
  </si>
  <si>
    <t>20220805 15:58:16</t>
  </si>
  <si>
    <t>15:58:16</t>
  </si>
  <si>
    <t>MPF-1282-20220805-15_58_10</t>
  </si>
  <si>
    <t>DARK-1283-20220805-15_58_17</t>
  </si>
  <si>
    <t>15:58:56</t>
  </si>
  <si>
    <t>20220805 16:06:05</t>
  </si>
  <si>
    <t>16:06:05</t>
  </si>
  <si>
    <t>6</t>
  </si>
  <si>
    <t>MPF-1284-20220805-16_05_59</t>
  </si>
  <si>
    <t>DARK-1285-20220805-16_06_06</t>
  </si>
  <si>
    <t>16:05:25</t>
  </si>
  <si>
    <t>20220805 16:08:00</t>
  </si>
  <si>
    <t>16:08:00</t>
  </si>
  <si>
    <t>MPF-1286-20220805-16_07_54</t>
  </si>
  <si>
    <t>DARK-1287-20220805-16_08_02</t>
  </si>
  <si>
    <t>16:07:22</t>
  </si>
  <si>
    <t>20220805 16:10:30</t>
  </si>
  <si>
    <t>16:10:30</t>
  </si>
  <si>
    <t>MPF-1288-20220805-16_10_24</t>
  </si>
  <si>
    <t>DARK-1289-20220805-16_10_32</t>
  </si>
  <si>
    <t>16:09:50</t>
  </si>
  <si>
    <t>20220805 16:12:36</t>
  </si>
  <si>
    <t>16:12:36</t>
  </si>
  <si>
    <t>MPF-1290-20220805-16_12_30</t>
  </si>
  <si>
    <t>DARK-1291-20220805-16_12_38</t>
  </si>
  <si>
    <t>16:11:57</t>
  </si>
  <si>
    <t>20220805 16:14:53</t>
  </si>
  <si>
    <t>16:14:53</t>
  </si>
  <si>
    <t>MPF-1292-20220805-16_14_47</t>
  </si>
  <si>
    <t>DARK-1293-20220805-16_14_54</t>
  </si>
  <si>
    <t>16:13:54</t>
  </si>
  <si>
    <t>20220805 16:17:07</t>
  </si>
  <si>
    <t>16:17:07</t>
  </si>
  <si>
    <t>MPF-1294-20220805-16_17_01</t>
  </si>
  <si>
    <t>DARK-1295-20220805-16_17_09</t>
  </si>
  <si>
    <t>16:16:25</t>
  </si>
  <si>
    <t>20220805 16:19:03</t>
  </si>
  <si>
    <t>16:19:03</t>
  </si>
  <si>
    <t>MPF-1296-20220805-16_18_57</t>
  </si>
  <si>
    <t>DARK-1297-20220805-16_19_05</t>
  </si>
  <si>
    <t>16:18:22</t>
  </si>
  <si>
    <t>20220805 16:21:07</t>
  </si>
  <si>
    <t>16:21:07</t>
  </si>
  <si>
    <t>MPF-1298-20220805-16_21_01</t>
  </si>
  <si>
    <t>DARK-1299-20220805-16_21_09</t>
  </si>
  <si>
    <t>16:20:27</t>
  </si>
  <si>
    <t>20220805 16:23:22</t>
  </si>
  <si>
    <t>16:23:22</t>
  </si>
  <si>
    <t>MPF-1300-20220805-16_23_16</t>
  </si>
  <si>
    <t>DARK-1301-20220805-16_23_24</t>
  </si>
  <si>
    <t>16:22:42</t>
  </si>
  <si>
    <t>20220805 16:25:12</t>
  </si>
  <si>
    <t>16:25:12</t>
  </si>
  <si>
    <t>MPF-1302-20220805-16_25_06</t>
  </si>
  <si>
    <t>DARK-1303-20220805-16_25_14</t>
  </si>
  <si>
    <t>16:24:33</t>
  </si>
  <si>
    <t>20220805 16:27:18</t>
  </si>
  <si>
    <t>16:27:18</t>
  </si>
  <si>
    <t>MPF-1304-20220805-16_27_12</t>
  </si>
  <si>
    <t>DARK-1305-20220805-16_27_20</t>
  </si>
  <si>
    <t>16:26:26</t>
  </si>
  <si>
    <t>20220805 16:29:22</t>
  </si>
  <si>
    <t>16:29:22</t>
  </si>
  <si>
    <t>MPF-1306-20220805-16_29_16</t>
  </si>
  <si>
    <t>DARK-1307-20220805-16_29_24</t>
  </si>
  <si>
    <t>16:28:28</t>
  </si>
  <si>
    <t>20220805 16:31:34</t>
  </si>
  <si>
    <t>16:31:34</t>
  </si>
  <si>
    <t>MPF-1308-20220805-16_31_28</t>
  </si>
  <si>
    <t>DARK-1309-20220805-16_31_36</t>
  </si>
  <si>
    <t>16:30:42</t>
  </si>
  <si>
    <t>20220805 16:33:30</t>
  </si>
  <si>
    <t>16:33:30</t>
  </si>
  <si>
    <t>MPF-1310-20220805-16_33_24</t>
  </si>
  <si>
    <t>DARK-1311-20220805-16_33_32</t>
  </si>
  <si>
    <t>16:32:41</t>
  </si>
  <si>
    <t>20220805 16:35:10</t>
  </si>
  <si>
    <t>16:35:10</t>
  </si>
  <si>
    <t>MPF-1312-20220805-16_35_04</t>
  </si>
  <si>
    <t>DARK-1313-20220805-16_35_11</t>
  </si>
  <si>
    <t>16:35:34</t>
  </si>
  <si>
    <t>20220805 16:37:33</t>
  </si>
  <si>
    <t>16:37:33</t>
  </si>
  <si>
    <t>MPF-1314-20220805-16_37_27</t>
  </si>
  <si>
    <t>DARK-1315-20220805-16_37_34</t>
  </si>
  <si>
    <t>16:36:45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</si>
</sst>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64"/>
  <sheetViews>
    <sheetView tabSelected="1" workbookViewId="0">
      <selection activeCell="J12" sqref="J12"/>
    </sheetView>
  </sheetViews>
  <sheetFormatPr defaultRowHeight="14.4" x14ac:dyDescent="0.3"/>
  <sheetData>
    <row r="2" spans="1:267" x14ac:dyDescent="0.3">
      <c r="A2" t="s">
        <v>29</v>
      </c>
      <c r="B2" t="s">
        <v>30</v>
      </c>
      <c r="C2" t="s">
        <v>32</v>
      </c>
    </row>
    <row r="3" spans="1:267" x14ac:dyDescent="0.3">
      <c r="B3" t="s">
        <v>31</v>
      </c>
      <c r="C3">
        <v>21</v>
      </c>
    </row>
    <row r="4" spans="1:267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7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7" x14ac:dyDescent="0.3">
      <c r="B7">
        <v>0</v>
      </c>
      <c r="C7">
        <v>1</v>
      </c>
      <c r="D7">
        <v>0</v>
      </c>
      <c r="E7">
        <v>0</v>
      </c>
    </row>
    <row r="8" spans="1:267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7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67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67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7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7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</row>
    <row r="15" spans="1:267" x14ac:dyDescent="0.3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89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174</v>
      </c>
      <c r="BZ15" t="s">
        <v>182</v>
      </c>
      <c r="CA15" t="s">
        <v>148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118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108</v>
      </c>
      <c r="EQ15" t="s">
        <v>111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</row>
    <row r="16" spans="1:267" x14ac:dyDescent="0.3">
      <c r="B16" t="s">
        <v>368</v>
      </c>
      <c r="C16" t="s">
        <v>368</v>
      </c>
      <c r="F16" t="s">
        <v>368</v>
      </c>
      <c r="L16" t="s">
        <v>368</v>
      </c>
      <c r="M16" t="s">
        <v>369</v>
      </c>
      <c r="N16" t="s">
        <v>370</v>
      </c>
      <c r="O16" t="s">
        <v>371</v>
      </c>
      <c r="P16" t="s">
        <v>372</v>
      </c>
      <c r="Q16" t="s">
        <v>372</v>
      </c>
      <c r="R16" t="s">
        <v>205</v>
      </c>
      <c r="S16" t="s">
        <v>205</v>
      </c>
      <c r="T16" t="s">
        <v>369</v>
      </c>
      <c r="U16" t="s">
        <v>369</v>
      </c>
      <c r="V16" t="s">
        <v>369</v>
      </c>
      <c r="W16" t="s">
        <v>369</v>
      </c>
      <c r="X16" t="s">
        <v>373</v>
      </c>
      <c r="Y16" t="s">
        <v>374</v>
      </c>
      <c r="Z16" t="s">
        <v>374</v>
      </c>
      <c r="AA16" t="s">
        <v>375</v>
      </c>
      <c r="AB16" t="s">
        <v>376</v>
      </c>
      <c r="AC16" t="s">
        <v>375</v>
      </c>
      <c r="AD16" t="s">
        <v>375</v>
      </c>
      <c r="AE16" t="s">
        <v>375</v>
      </c>
      <c r="AF16" t="s">
        <v>373</v>
      </c>
      <c r="AG16" t="s">
        <v>373</v>
      </c>
      <c r="AH16" t="s">
        <v>373</v>
      </c>
      <c r="AI16" t="s">
        <v>373</v>
      </c>
      <c r="AJ16" t="s">
        <v>377</v>
      </c>
      <c r="AK16" t="s">
        <v>376</v>
      </c>
      <c r="AM16" t="s">
        <v>376</v>
      </c>
      <c r="AN16" t="s">
        <v>377</v>
      </c>
      <c r="AT16" t="s">
        <v>371</v>
      </c>
      <c r="BA16" t="s">
        <v>371</v>
      </c>
      <c r="BB16" t="s">
        <v>371</v>
      </c>
      <c r="BC16" t="s">
        <v>371</v>
      </c>
      <c r="BD16" t="s">
        <v>378</v>
      </c>
      <c r="BR16" t="s">
        <v>379</v>
      </c>
      <c r="BS16" t="s">
        <v>379</v>
      </c>
      <c r="BT16" t="s">
        <v>379</v>
      </c>
      <c r="BU16" t="s">
        <v>371</v>
      </c>
      <c r="BW16" t="s">
        <v>380</v>
      </c>
      <c r="BZ16" t="s">
        <v>379</v>
      </c>
      <c r="CE16" t="s">
        <v>368</v>
      </c>
      <c r="CF16" t="s">
        <v>368</v>
      </c>
      <c r="CG16" t="s">
        <v>368</v>
      </c>
      <c r="CH16" t="s">
        <v>368</v>
      </c>
      <c r="CI16" t="s">
        <v>371</v>
      </c>
      <c r="CJ16" t="s">
        <v>371</v>
      </c>
      <c r="CL16" t="s">
        <v>381</v>
      </c>
      <c r="CM16" t="s">
        <v>382</v>
      </c>
      <c r="CP16" t="s">
        <v>369</v>
      </c>
      <c r="CQ16" t="s">
        <v>368</v>
      </c>
      <c r="CR16" t="s">
        <v>372</v>
      </c>
      <c r="CS16" t="s">
        <v>372</v>
      </c>
      <c r="CT16" t="s">
        <v>383</v>
      </c>
      <c r="CU16" t="s">
        <v>383</v>
      </c>
      <c r="CV16" t="s">
        <v>372</v>
      </c>
      <c r="CW16" t="s">
        <v>383</v>
      </c>
      <c r="CX16" t="s">
        <v>377</v>
      </c>
      <c r="CY16" t="s">
        <v>375</v>
      </c>
      <c r="CZ16" t="s">
        <v>375</v>
      </c>
      <c r="DA16" t="s">
        <v>374</v>
      </c>
      <c r="DB16" t="s">
        <v>374</v>
      </c>
      <c r="DC16" t="s">
        <v>374</v>
      </c>
      <c r="DD16" t="s">
        <v>374</v>
      </c>
      <c r="DE16" t="s">
        <v>374</v>
      </c>
      <c r="DF16" t="s">
        <v>384</v>
      </c>
      <c r="DG16" t="s">
        <v>371</v>
      </c>
      <c r="DH16" t="s">
        <v>371</v>
      </c>
      <c r="DI16" t="s">
        <v>372</v>
      </c>
      <c r="DJ16" t="s">
        <v>372</v>
      </c>
      <c r="DK16" t="s">
        <v>372</v>
      </c>
      <c r="DL16" t="s">
        <v>383</v>
      </c>
      <c r="DM16" t="s">
        <v>372</v>
      </c>
      <c r="DN16" t="s">
        <v>383</v>
      </c>
      <c r="DO16" t="s">
        <v>375</v>
      </c>
      <c r="DP16" t="s">
        <v>375</v>
      </c>
      <c r="DQ16" t="s">
        <v>374</v>
      </c>
      <c r="DR16" t="s">
        <v>374</v>
      </c>
      <c r="DS16" t="s">
        <v>371</v>
      </c>
      <c r="DX16" t="s">
        <v>371</v>
      </c>
      <c r="EA16" t="s">
        <v>374</v>
      </c>
      <c r="EB16" t="s">
        <v>374</v>
      </c>
      <c r="EC16" t="s">
        <v>374</v>
      </c>
      <c r="ED16" t="s">
        <v>374</v>
      </c>
      <c r="EE16" t="s">
        <v>374</v>
      </c>
      <c r="EF16" t="s">
        <v>371</v>
      </c>
      <c r="EG16" t="s">
        <v>371</v>
      </c>
      <c r="EH16" t="s">
        <v>371</v>
      </c>
      <c r="EI16" t="s">
        <v>368</v>
      </c>
      <c r="EL16" t="s">
        <v>385</v>
      </c>
      <c r="EM16" t="s">
        <v>385</v>
      </c>
      <c r="EO16" t="s">
        <v>368</v>
      </c>
      <c r="EP16" t="s">
        <v>386</v>
      </c>
      <c r="ER16" t="s">
        <v>368</v>
      </c>
      <c r="ES16" t="s">
        <v>368</v>
      </c>
      <c r="EU16" t="s">
        <v>387</v>
      </c>
      <c r="EV16" t="s">
        <v>388</v>
      </c>
      <c r="EW16" t="s">
        <v>387</v>
      </c>
      <c r="EX16" t="s">
        <v>388</v>
      </c>
      <c r="EY16" t="s">
        <v>387</v>
      </c>
      <c r="EZ16" t="s">
        <v>388</v>
      </c>
      <c r="FA16" t="s">
        <v>376</v>
      </c>
      <c r="FB16" t="s">
        <v>376</v>
      </c>
      <c r="FC16" t="s">
        <v>371</v>
      </c>
      <c r="FD16" t="s">
        <v>389</v>
      </c>
      <c r="FE16" t="s">
        <v>371</v>
      </c>
      <c r="FG16" t="s">
        <v>369</v>
      </c>
      <c r="FH16" t="s">
        <v>390</v>
      </c>
      <c r="FI16" t="s">
        <v>369</v>
      </c>
      <c r="FN16" t="s">
        <v>391</v>
      </c>
      <c r="FO16" t="s">
        <v>391</v>
      </c>
      <c r="GB16" t="s">
        <v>391</v>
      </c>
      <c r="GC16" t="s">
        <v>391</v>
      </c>
      <c r="GD16" t="s">
        <v>392</v>
      </c>
      <c r="GE16" t="s">
        <v>392</v>
      </c>
      <c r="GF16" t="s">
        <v>374</v>
      </c>
      <c r="GG16" t="s">
        <v>374</v>
      </c>
      <c r="GH16" t="s">
        <v>376</v>
      </c>
      <c r="GI16" t="s">
        <v>374</v>
      </c>
      <c r="GJ16" t="s">
        <v>383</v>
      </c>
      <c r="GK16" t="s">
        <v>376</v>
      </c>
      <c r="GL16" t="s">
        <v>376</v>
      </c>
      <c r="GN16" t="s">
        <v>391</v>
      </c>
      <c r="GO16" t="s">
        <v>391</v>
      </c>
      <c r="GP16" t="s">
        <v>391</v>
      </c>
      <c r="GQ16" t="s">
        <v>391</v>
      </c>
      <c r="GR16" t="s">
        <v>391</v>
      </c>
      <c r="GS16" t="s">
        <v>391</v>
      </c>
      <c r="GT16" t="s">
        <v>391</v>
      </c>
      <c r="GU16" t="s">
        <v>393</v>
      </c>
      <c r="GV16" t="s">
        <v>393</v>
      </c>
      <c r="GW16" t="s">
        <v>393</v>
      </c>
      <c r="GX16" t="s">
        <v>394</v>
      </c>
      <c r="GY16" t="s">
        <v>391</v>
      </c>
      <c r="GZ16" t="s">
        <v>391</v>
      </c>
      <c r="HA16" t="s">
        <v>391</v>
      </c>
      <c r="HB16" t="s">
        <v>391</v>
      </c>
      <c r="HC16" t="s">
        <v>391</v>
      </c>
      <c r="HD16" t="s">
        <v>391</v>
      </c>
      <c r="HE16" t="s">
        <v>391</v>
      </c>
      <c r="HF16" t="s">
        <v>391</v>
      </c>
      <c r="HG16" t="s">
        <v>391</v>
      </c>
      <c r="HH16" t="s">
        <v>391</v>
      </c>
      <c r="HI16" t="s">
        <v>391</v>
      </c>
      <c r="HJ16" t="s">
        <v>391</v>
      </c>
      <c r="HQ16" t="s">
        <v>391</v>
      </c>
      <c r="HR16" t="s">
        <v>376</v>
      </c>
      <c r="HS16" t="s">
        <v>376</v>
      </c>
      <c r="HT16" t="s">
        <v>387</v>
      </c>
      <c r="HU16" t="s">
        <v>388</v>
      </c>
      <c r="HV16" t="s">
        <v>388</v>
      </c>
      <c r="HZ16" t="s">
        <v>388</v>
      </c>
      <c r="ID16" t="s">
        <v>372</v>
      </c>
      <c r="IE16" t="s">
        <v>372</v>
      </c>
      <c r="IF16" t="s">
        <v>383</v>
      </c>
      <c r="IG16" t="s">
        <v>383</v>
      </c>
      <c r="IH16" t="s">
        <v>395</v>
      </c>
      <c r="II16" t="s">
        <v>395</v>
      </c>
      <c r="IJ16" t="s">
        <v>391</v>
      </c>
      <c r="IK16" t="s">
        <v>391</v>
      </c>
      <c r="IL16" t="s">
        <v>391</v>
      </c>
      <c r="IM16" t="s">
        <v>391</v>
      </c>
      <c r="IN16" t="s">
        <v>391</v>
      </c>
      <c r="IO16" t="s">
        <v>391</v>
      </c>
      <c r="IP16" t="s">
        <v>374</v>
      </c>
      <c r="IQ16" t="s">
        <v>391</v>
      </c>
      <c r="IS16" t="s">
        <v>377</v>
      </c>
      <c r="IT16" t="s">
        <v>377</v>
      </c>
      <c r="IU16" t="s">
        <v>374</v>
      </c>
      <c r="IV16" t="s">
        <v>374</v>
      </c>
      <c r="IW16" t="s">
        <v>374</v>
      </c>
      <c r="IX16" t="s">
        <v>374</v>
      </c>
      <c r="IY16" t="s">
        <v>374</v>
      </c>
      <c r="IZ16" t="s">
        <v>376</v>
      </c>
      <c r="JA16" t="s">
        <v>376</v>
      </c>
      <c r="JB16" t="s">
        <v>376</v>
      </c>
      <c r="JC16" t="s">
        <v>374</v>
      </c>
      <c r="JD16" t="s">
        <v>372</v>
      </c>
      <c r="JE16" t="s">
        <v>383</v>
      </c>
      <c r="JF16" t="s">
        <v>376</v>
      </c>
      <c r="JG16" t="s">
        <v>376</v>
      </c>
    </row>
    <row r="17" spans="1:267" x14ac:dyDescent="0.3">
      <c r="A17">
        <v>1</v>
      </c>
      <c r="B17">
        <v>1659728490.0999999</v>
      </c>
      <c r="C17">
        <v>0</v>
      </c>
      <c r="D17" t="s">
        <v>396</v>
      </c>
      <c r="E17" t="s">
        <v>397</v>
      </c>
      <c r="F17" t="s">
        <v>398</v>
      </c>
      <c r="G17" t="s">
        <v>399</v>
      </c>
      <c r="H17" t="s">
        <v>400</v>
      </c>
      <c r="I17" t="s">
        <v>31</v>
      </c>
      <c r="J17" t="s">
        <v>401</v>
      </c>
      <c r="K17">
        <f t="shared" ref="K17:K64" si="0">O17 * AB17 / CR17</f>
        <v>4.3866577039666987</v>
      </c>
      <c r="L17">
        <v>1659728490.0999999</v>
      </c>
      <c r="M17">
        <f t="shared" ref="M17:M64" si="1">(N17)/1000</f>
        <v>5.006924959344748E-3</v>
      </c>
      <c r="N17">
        <f t="shared" ref="N17:N64" si="2">1000*CX17*AL17*(CT17-CU17)/(100*CM17*(1000-AL17*CT17))</f>
        <v>5.0069249593447482</v>
      </c>
      <c r="O17">
        <f t="shared" ref="O17:O64" si="3">CX17*AL17*(CS17-CR17*(1000-AL17*CU17)/(1000-AL17*CT17))/(100*CM17)</f>
        <v>23.246827639161545</v>
      </c>
      <c r="P17">
        <f t="shared" ref="P17:P64" si="4">CR17 - IF(AL17&gt;1, O17*CM17*100/(AN17*DF17), 0)</f>
        <v>369.85500000000002</v>
      </c>
      <c r="Q17">
        <f t="shared" ref="Q17:Q64" si="5">((W17-M17/2)*P17-O17)/(W17+M17/2)</f>
        <v>262.39777439409158</v>
      </c>
      <c r="R17">
        <f t="shared" ref="R17:R64" si="6">Q17*(CY17+CZ17)/1000</f>
        <v>26.101002341272029</v>
      </c>
      <c r="S17">
        <f t="shared" ref="S17:S64" si="7">(CR17 - IF(AL17&gt;1, O17*CM17*100/(AN17*DF17), 0))*(CY17+CZ17)/1000</f>
        <v>36.789893676585002</v>
      </c>
      <c r="T17">
        <f t="shared" ref="T17:T64" si="8">2/((1/V17-1/U17)+SIGN(V17)*SQRT((1/V17-1/U17)*(1/V17-1/U17) + 4*CN17/((CN17+1)*(CN17+1))*(2*1/V17*1/U17-1/U17*1/U17)))</f>
        <v>0.39330616117017192</v>
      </c>
      <c r="U17">
        <f t="shared" ref="U17:U64" si="9">IF(LEFT(CO17,1)&lt;&gt;"0",IF(LEFT(CO17,1)="1",3,CP17),$D$5+$E$5*(DF17*CY17/($K$5*1000))+$F$5*(DF17*CY17/($K$5*1000))*MAX(MIN(CM17,$J$5),$I$5)*MAX(MIN(CM17,$J$5),$I$5)+$G$5*MAX(MIN(CM17,$J$5),$I$5)*(DF17*CY17/($K$5*1000))+$H$5*(DF17*CY17/($K$5*1000))*(DF17*CY17/($K$5*1000)))</f>
        <v>2.9164131079651017</v>
      </c>
      <c r="V17">
        <f t="shared" ref="V17:V64" si="10">M17*(1000-(1000*0.61365*EXP(17.502*Z17/(240.97+Z17))/(CY17+CZ17)+CT17)/2)/(1000*0.61365*EXP(17.502*Z17/(240.97+Z17))/(CY17+CZ17)-CT17)</f>
        <v>0.36603702432076385</v>
      </c>
      <c r="W17">
        <f t="shared" ref="W17:W64" si="11">1/((CN17+1)/(T17/1.6)+1/(U17/1.37)) + CN17/((CN17+1)/(T17/1.6) + CN17/(U17/1.37))</f>
        <v>0.23106541786763463</v>
      </c>
      <c r="X17">
        <f t="shared" ref="X17:X64" si="12">(CI17*CL17)</f>
        <v>382.41619936578718</v>
      </c>
      <c r="Y17">
        <f t="shared" ref="Y17:Y64" si="13">(DA17+(X17+2*0.95*0.0000000567*(((DA17+$B$7)+273)^4-(DA17+273)^4)-44100*M17)/(1.84*29.3*U17+8*0.95*0.0000000567*(DA17+273)^3))</f>
        <v>30.882898735104177</v>
      </c>
      <c r="Z17">
        <f t="shared" ref="Z17:Z64" si="14">($C$7*DB17+$D$7*DC17+$E$7*Y17)</f>
        <v>30.048300000000001</v>
      </c>
      <c r="AA17">
        <f t="shared" ref="AA17:AA64" si="15">0.61365*EXP(17.502*Z17/(240.97+Z17))</f>
        <v>4.2722838898830178</v>
      </c>
      <c r="AB17">
        <f t="shared" ref="AB17:AB64" si="16">(AC17/AD17*100)</f>
        <v>69.791341437378179</v>
      </c>
      <c r="AC17">
        <f t="shared" ref="AC17:AC64" si="17">CT17*(CY17+CZ17)/1000</f>
        <v>2.9611161912121999</v>
      </c>
      <c r="AD17">
        <f t="shared" ref="AD17:AD64" si="18">0.61365*EXP(17.502*DA17/(240.97+DA17))</f>
        <v>4.2428131201191004</v>
      </c>
      <c r="AE17">
        <f t="shared" ref="AE17:AE64" si="19">(AA17-CT17*(CY17+CZ17)/1000)</f>
        <v>1.3111676986708178</v>
      </c>
      <c r="AF17">
        <f t="shared" ref="AF17:AF64" si="20">(-M17*44100)</f>
        <v>-220.80539070710338</v>
      </c>
      <c r="AG17">
        <f t="shared" ref="AG17:AG64" si="21">2*29.3*U17*0.92*(DA17-Z17)</f>
        <v>-18.94617444893203</v>
      </c>
      <c r="AH17">
        <f t="shared" ref="AH17:AH64" si="22">2*0.95*0.0000000567*(((DA17+$B$7)+273)^4-(Z17+273)^4)</f>
        <v>-1.4443093255990582</v>
      </c>
      <c r="AI17">
        <f t="shared" ref="AI17:AI64" si="23">X17+AH17+AF17+AG17</f>
        <v>141.22032488415269</v>
      </c>
      <c r="AJ17">
        <v>0</v>
      </c>
      <c r="AK17">
        <v>0</v>
      </c>
      <c r="AL17">
        <f t="shared" ref="AL17:AL64" si="24">IF(AJ17*$H$13&gt;=AN17,1,(AN17/(AN17-AJ17*$H$13)))</f>
        <v>1</v>
      </c>
      <c r="AM17">
        <f t="shared" ref="AM17:AM64" si="25">(AL17-1)*100</f>
        <v>0</v>
      </c>
      <c r="AN17">
        <f t="shared" ref="AN17:AN64" si="26">MAX(0,($B$13+$C$13*DF17)/(1+$D$13*DF17)*CY17/(DA17+273)*$E$13)</f>
        <v>51977.479327428126</v>
      </c>
      <c r="AO17" t="s">
        <v>402</v>
      </c>
      <c r="AP17">
        <v>10366.9</v>
      </c>
      <c r="AQ17">
        <v>993.59653846153856</v>
      </c>
      <c r="AR17">
        <v>3431.87</v>
      </c>
      <c r="AS17">
        <f t="shared" ref="AS17:AS64" si="27">1-AQ17/AR17</f>
        <v>0.71047955241266758</v>
      </c>
      <c r="AT17">
        <v>-3.9894345373445681</v>
      </c>
      <c r="AU17" t="s">
        <v>403</v>
      </c>
      <c r="AV17">
        <v>10044.299999999999</v>
      </c>
      <c r="AW17">
        <v>842.96483999999998</v>
      </c>
      <c r="AX17">
        <v>1190.1600000000001</v>
      </c>
      <c r="AY17">
        <f t="shared" ref="AY17:AY64" si="28">1-AW17/AX17</f>
        <v>0.29172141560798559</v>
      </c>
      <c r="AZ17">
        <v>0.5</v>
      </c>
      <c r="BA17">
        <f t="shared" ref="BA17:BA64" si="29">CJ17</f>
        <v>1681.2974996828934</v>
      </c>
      <c r="BB17">
        <f t="shared" ref="BB17:BB64" si="30">O17</f>
        <v>23.246827639161545</v>
      </c>
      <c r="BC17">
        <f t="shared" ref="BC17:BC64" si="31">AY17*AZ17*BA17</f>
        <v>245.23524333283018</v>
      </c>
      <c r="BD17">
        <f t="shared" ref="BD17:BD64" si="32">(BB17-AT17)/BA17</f>
        <v>1.6199549563145784E-2</v>
      </c>
      <c r="BE17">
        <f t="shared" ref="BE17:BE64" si="33">(AR17-AX17)/AX17</f>
        <v>1.8835366673388452</v>
      </c>
      <c r="BF17">
        <f t="shared" ref="BF17:BF64" si="34">AQ17/(AS17+AQ17/AX17)</f>
        <v>642.97039373785697</v>
      </c>
      <c r="BG17" t="s">
        <v>404</v>
      </c>
      <c r="BH17">
        <v>593.69000000000005</v>
      </c>
      <c r="BI17">
        <f t="shared" ref="BI17:BI64" si="35">IF(BH17&lt;&gt;0, BH17, BF17)</f>
        <v>593.69000000000005</v>
      </c>
      <c r="BJ17">
        <f t="shared" ref="BJ17:BJ64" si="36">1-BI17/AX17</f>
        <v>0.50116791019694829</v>
      </c>
      <c r="BK17">
        <f t="shared" ref="BK17:BK64" si="37">(AX17-AW17)/(AX17-BI17)</f>
        <v>0.58208318943115345</v>
      </c>
      <c r="BL17">
        <f t="shared" ref="BL17:BL64" si="38">(AR17-AX17)/(AR17-BI17)</f>
        <v>0.78984067254367241</v>
      </c>
      <c r="BM17">
        <f t="shared" ref="BM17:BM64" si="39">(AX17-AW17)/(AX17-AQ17)</f>
        <v>1.7663260368054949</v>
      </c>
      <c r="BN17">
        <f t="shared" ref="BN17:BN64" si="40">(AR17-AX17)/(AR17-AQ17)</f>
        <v>0.91938416070261575</v>
      </c>
      <c r="BO17">
        <f t="shared" ref="BO17:BO64" si="41">(BK17*BI17/AW17)</f>
        <v>0.4099541906556643</v>
      </c>
      <c r="BP17">
        <f t="shared" ref="BP17:BP64" si="42">(1-BO17)</f>
        <v>0.5900458093443357</v>
      </c>
      <c r="BQ17">
        <v>1220</v>
      </c>
      <c r="BR17">
        <v>300</v>
      </c>
      <c r="BS17">
        <v>300</v>
      </c>
      <c r="BT17">
        <v>300</v>
      </c>
      <c r="BU17">
        <v>10044.299999999999</v>
      </c>
      <c r="BV17">
        <v>1099.51</v>
      </c>
      <c r="BW17">
        <v>-1.06712E-2</v>
      </c>
      <c r="BX17">
        <v>-2.17</v>
      </c>
      <c r="BY17" t="s">
        <v>405</v>
      </c>
      <c r="BZ17" t="s">
        <v>405</v>
      </c>
      <c r="CA17" t="s">
        <v>405</v>
      </c>
      <c r="CB17" t="s">
        <v>405</v>
      </c>
      <c r="CC17" t="s">
        <v>405</v>
      </c>
      <c r="CD17" t="s">
        <v>405</v>
      </c>
      <c r="CE17" t="s">
        <v>405</v>
      </c>
      <c r="CF17" t="s">
        <v>405</v>
      </c>
      <c r="CG17" t="s">
        <v>405</v>
      </c>
      <c r="CH17" t="s">
        <v>405</v>
      </c>
      <c r="CI17">
        <f t="shared" ref="CI17:CI64" si="43">$B$11*DG17+$C$11*DH17+$F$11*DS17*(1-DV17)</f>
        <v>2000.12</v>
      </c>
      <c r="CJ17">
        <f t="shared" ref="CJ17:CJ64" si="44">CI17*CK17</f>
        <v>1681.2974996828934</v>
      </c>
      <c r="CK17">
        <f t="shared" ref="CK17:CK64" si="45">($B$11*$D$9+$C$11*$D$9+$F$11*((EF17+DX17)/MAX(EF17+DX17+EG17, 0.1)*$I$9+EG17/MAX(EF17+DX17+EG17, 0.1)*$J$9))/($B$11+$C$11+$F$11)</f>
        <v>0.8405983139426102</v>
      </c>
      <c r="CL17">
        <f t="shared" ref="CL17:CL64" si="46">($B$11*$K$9+$C$11*$K$9+$F$11*((EF17+DX17)/MAX(EF17+DX17+EG17, 0.1)*$P$9+EG17/MAX(EF17+DX17+EG17, 0.1)*$Q$9))/($B$11+$C$11+$F$11)</f>
        <v>0.19119662788522049</v>
      </c>
      <c r="CM17">
        <v>6</v>
      </c>
      <c r="CN17">
        <v>0.5</v>
      </c>
      <c r="CO17" t="s">
        <v>406</v>
      </c>
      <c r="CP17">
        <v>2</v>
      </c>
      <c r="CQ17">
        <v>1659728490.0999999</v>
      </c>
      <c r="CR17">
        <v>369.85500000000002</v>
      </c>
      <c r="CS17">
        <v>399.96899999999999</v>
      </c>
      <c r="CT17">
        <v>29.768599999999999</v>
      </c>
      <c r="CU17">
        <v>23.94</v>
      </c>
      <c r="CV17">
        <v>369.96199999999999</v>
      </c>
      <c r="CW17">
        <v>29.769400000000001</v>
      </c>
      <c r="CX17">
        <v>500.07299999999998</v>
      </c>
      <c r="CY17">
        <v>99.371099999999998</v>
      </c>
      <c r="CZ17">
        <v>0.100027</v>
      </c>
      <c r="DA17">
        <v>29.927800000000001</v>
      </c>
      <c r="DB17">
        <v>30.048300000000001</v>
      </c>
      <c r="DC17">
        <v>999.9</v>
      </c>
      <c r="DD17">
        <v>0</v>
      </c>
      <c r="DE17">
        <v>0</v>
      </c>
      <c r="DF17">
        <v>9988.1200000000008</v>
      </c>
      <c r="DG17">
        <v>0</v>
      </c>
      <c r="DH17">
        <v>2016.73</v>
      </c>
      <c r="DI17">
        <v>-30.113700000000001</v>
      </c>
      <c r="DJ17">
        <v>381.20299999999997</v>
      </c>
      <c r="DK17">
        <v>409.779</v>
      </c>
      <c r="DL17">
        <v>5.8285799999999997</v>
      </c>
      <c r="DM17">
        <v>399.96899999999999</v>
      </c>
      <c r="DN17">
        <v>23.94</v>
      </c>
      <c r="DO17">
        <v>2.9581400000000002</v>
      </c>
      <c r="DP17">
        <v>2.3789500000000001</v>
      </c>
      <c r="DQ17">
        <v>23.7941</v>
      </c>
      <c r="DR17">
        <v>20.2212</v>
      </c>
      <c r="DS17">
        <v>2000.12</v>
      </c>
      <c r="DT17">
        <v>0.98000799999999999</v>
      </c>
      <c r="DU17">
        <v>1.99919E-2</v>
      </c>
      <c r="DV17">
        <v>0</v>
      </c>
      <c r="DW17">
        <v>842.02</v>
      </c>
      <c r="DX17">
        <v>5.0005300000000004</v>
      </c>
      <c r="DY17">
        <v>18095</v>
      </c>
      <c r="DZ17">
        <v>17834.599999999999</v>
      </c>
      <c r="EA17">
        <v>49.061999999999998</v>
      </c>
      <c r="EB17">
        <v>51.186999999999998</v>
      </c>
      <c r="EC17">
        <v>49.625</v>
      </c>
      <c r="ED17">
        <v>50.375</v>
      </c>
      <c r="EE17">
        <v>50.25</v>
      </c>
      <c r="EF17">
        <v>1955.23</v>
      </c>
      <c r="EG17">
        <v>39.89</v>
      </c>
      <c r="EH17">
        <v>0</v>
      </c>
      <c r="EI17">
        <v>1055.900000095367</v>
      </c>
      <c r="EJ17">
        <v>0</v>
      </c>
      <c r="EK17">
        <v>842.96483999999998</v>
      </c>
      <c r="EL17">
        <v>-8.5905384354322649</v>
      </c>
      <c r="EM17">
        <v>-164.89999978205771</v>
      </c>
      <c r="EN17">
        <v>18113.191999999999</v>
      </c>
      <c r="EO17">
        <v>15</v>
      </c>
      <c r="EP17">
        <v>1659728440.0999999</v>
      </c>
      <c r="EQ17" t="s">
        <v>407</v>
      </c>
      <c r="ER17">
        <v>1659728437.5999999</v>
      </c>
      <c r="ES17">
        <v>1659728440.0999999</v>
      </c>
      <c r="ET17">
        <v>30</v>
      </c>
      <c r="EU17">
        <v>-5.2999999999999999E-2</v>
      </c>
      <c r="EV17">
        <v>-7.0000000000000001E-3</v>
      </c>
      <c r="EW17">
        <v>-0.107</v>
      </c>
      <c r="EX17">
        <v>1E-3</v>
      </c>
      <c r="EY17">
        <v>400</v>
      </c>
      <c r="EZ17">
        <v>23</v>
      </c>
      <c r="FA17">
        <v>0.04</v>
      </c>
      <c r="FB17">
        <v>0.02</v>
      </c>
      <c r="FC17">
        <v>23.461778060322789</v>
      </c>
      <c r="FD17">
        <v>-0.93605775346402309</v>
      </c>
      <c r="FE17">
        <v>0.14170162946254591</v>
      </c>
      <c r="FF17">
        <v>1</v>
      </c>
      <c r="FG17">
        <v>0.41820255704934578</v>
      </c>
      <c r="FH17">
        <v>-8.8470474458484369E-2</v>
      </c>
      <c r="FI17">
        <v>1.2931870316024109E-2</v>
      </c>
      <c r="FJ17">
        <v>1</v>
      </c>
      <c r="FK17">
        <v>2</v>
      </c>
      <c r="FL17">
        <v>2</v>
      </c>
      <c r="FM17" t="s">
        <v>408</v>
      </c>
      <c r="FN17">
        <v>3.1277400000000002</v>
      </c>
      <c r="FO17">
        <v>2.7382599999999999</v>
      </c>
      <c r="FP17">
        <v>8.3268499999999995E-2</v>
      </c>
      <c r="FQ17">
        <v>8.8517899999999997E-2</v>
      </c>
      <c r="FR17">
        <v>0.124199</v>
      </c>
      <c r="FS17">
        <v>0.106868</v>
      </c>
      <c r="FT17">
        <v>21809</v>
      </c>
      <c r="FU17">
        <v>22480.5</v>
      </c>
      <c r="FV17">
        <v>23660.6</v>
      </c>
      <c r="FW17">
        <v>24984.5</v>
      </c>
      <c r="FX17">
        <v>29880.7</v>
      </c>
      <c r="FY17">
        <v>31311.4</v>
      </c>
      <c r="FZ17">
        <v>37737.300000000003</v>
      </c>
      <c r="GA17">
        <v>38891</v>
      </c>
      <c r="GB17">
        <v>2.1261700000000001</v>
      </c>
      <c r="GC17">
        <v>1.65438</v>
      </c>
      <c r="GD17">
        <v>-2.7887499999999999E-2</v>
      </c>
      <c r="GE17">
        <v>0</v>
      </c>
      <c r="GF17">
        <v>30.501899999999999</v>
      </c>
      <c r="GG17">
        <v>999.9</v>
      </c>
      <c r="GH17">
        <v>41.6</v>
      </c>
      <c r="GI17">
        <v>47.3</v>
      </c>
      <c r="GJ17">
        <v>45.387300000000003</v>
      </c>
      <c r="GK17">
        <v>60.963999999999999</v>
      </c>
      <c r="GL17">
        <v>26.526399999999999</v>
      </c>
      <c r="GM17">
        <v>1</v>
      </c>
      <c r="GN17">
        <v>0.79034599999999999</v>
      </c>
      <c r="GO17">
        <v>4.5129999999999999</v>
      </c>
      <c r="GP17">
        <v>20.244299999999999</v>
      </c>
      <c r="GQ17">
        <v>5.2521800000000001</v>
      </c>
      <c r="GR17">
        <v>12.0099</v>
      </c>
      <c r="GS17">
        <v>4.9776999999999996</v>
      </c>
      <c r="GT17">
        <v>3.2928500000000001</v>
      </c>
      <c r="GU17">
        <v>9999</v>
      </c>
      <c r="GV17">
        <v>9999</v>
      </c>
      <c r="GW17">
        <v>9999</v>
      </c>
      <c r="GX17">
        <v>999.9</v>
      </c>
      <c r="GY17">
        <v>1.87574</v>
      </c>
      <c r="GZ17">
        <v>1.8768499999999999</v>
      </c>
      <c r="HA17">
        <v>1.88279</v>
      </c>
      <c r="HB17">
        <v>1.88612</v>
      </c>
      <c r="HC17">
        <v>1.8768499999999999</v>
      </c>
      <c r="HD17">
        <v>1.88323</v>
      </c>
      <c r="HE17">
        <v>1.88218</v>
      </c>
      <c r="HF17">
        <v>1.8856900000000001</v>
      </c>
      <c r="HG17">
        <v>5</v>
      </c>
      <c r="HH17">
        <v>0</v>
      </c>
      <c r="HI17">
        <v>0</v>
      </c>
      <c r="HJ17">
        <v>0</v>
      </c>
      <c r="HK17" t="s">
        <v>409</v>
      </c>
      <c r="HL17" t="s">
        <v>410</v>
      </c>
      <c r="HM17" t="s">
        <v>411</v>
      </c>
      <c r="HN17" t="s">
        <v>411</v>
      </c>
      <c r="HO17" t="s">
        <v>411</v>
      </c>
      <c r="HP17" t="s">
        <v>411</v>
      </c>
      <c r="HQ17">
        <v>0</v>
      </c>
      <c r="HR17">
        <v>100</v>
      </c>
      <c r="HS17">
        <v>100</v>
      </c>
      <c r="HT17">
        <v>-0.107</v>
      </c>
      <c r="HU17">
        <v>-8.0000000000000004E-4</v>
      </c>
      <c r="HV17">
        <v>-2.565447218787098E-3</v>
      </c>
      <c r="HW17">
        <v>-6.0172046994075008E-4</v>
      </c>
      <c r="HX17">
        <v>1.0037638322578611E-6</v>
      </c>
      <c r="HY17">
        <v>-3.7503755461929322E-10</v>
      </c>
      <c r="HZ17">
        <v>-4.882264608320705E-2</v>
      </c>
      <c r="IA17">
        <v>5.4059752819484372E-3</v>
      </c>
      <c r="IB17">
        <v>-1.882334706413767E-4</v>
      </c>
      <c r="IC17">
        <v>2.0440475459167249E-6</v>
      </c>
      <c r="ID17">
        <v>4</v>
      </c>
      <c r="IE17">
        <v>2150</v>
      </c>
      <c r="IF17">
        <v>2</v>
      </c>
      <c r="IG17">
        <v>31</v>
      </c>
      <c r="IH17">
        <v>0.9</v>
      </c>
      <c r="II17">
        <v>0.8</v>
      </c>
      <c r="IJ17">
        <v>1.00342</v>
      </c>
      <c r="IK17">
        <v>2.7246100000000002</v>
      </c>
      <c r="IL17">
        <v>1.6015600000000001</v>
      </c>
      <c r="IM17">
        <v>2.3339799999999999</v>
      </c>
      <c r="IN17">
        <v>1.5502899999999999</v>
      </c>
      <c r="IO17">
        <v>2.4633799999999999</v>
      </c>
      <c r="IP17">
        <v>50.836399999999998</v>
      </c>
      <c r="IQ17">
        <v>23.912400000000002</v>
      </c>
      <c r="IR17">
        <v>18</v>
      </c>
      <c r="IS17">
        <v>611.91200000000003</v>
      </c>
      <c r="IT17">
        <v>342.11700000000002</v>
      </c>
      <c r="IU17">
        <v>26.003299999999999</v>
      </c>
      <c r="IV17">
        <v>36.761899999999997</v>
      </c>
      <c r="IW17">
        <v>30.000599999999999</v>
      </c>
      <c r="IX17">
        <v>36.496099999999998</v>
      </c>
      <c r="IY17">
        <v>36.500999999999998</v>
      </c>
      <c r="IZ17">
        <v>20.078499999999998</v>
      </c>
      <c r="JA17">
        <v>52.194299999999998</v>
      </c>
      <c r="JB17">
        <v>0</v>
      </c>
      <c r="JC17">
        <v>25.960799999999999</v>
      </c>
      <c r="JD17">
        <v>400</v>
      </c>
      <c r="JE17">
        <v>24.141200000000001</v>
      </c>
      <c r="JF17">
        <v>98.406999999999996</v>
      </c>
      <c r="JG17">
        <v>98.411299999999997</v>
      </c>
    </row>
    <row r="18" spans="1:267" x14ac:dyDescent="0.3">
      <c r="A18">
        <v>2</v>
      </c>
      <c r="B18">
        <v>1659728611</v>
      </c>
      <c r="C18">
        <v>120.9000000953674</v>
      </c>
      <c r="D18" t="s">
        <v>412</v>
      </c>
      <c r="E18" t="s">
        <v>413</v>
      </c>
      <c r="F18" t="s">
        <v>398</v>
      </c>
      <c r="G18" t="s">
        <v>399</v>
      </c>
      <c r="H18" t="s">
        <v>400</v>
      </c>
      <c r="I18" t="s">
        <v>31</v>
      </c>
      <c r="J18" t="s">
        <v>401</v>
      </c>
      <c r="K18">
        <f t="shared" si="0"/>
        <v>3.9190786707352503</v>
      </c>
      <c r="L18">
        <v>1659728611</v>
      </c>
      <c r="M18">
        <f t="shared" si="1"/>
        <v>4.6286493720883023E-3</v>
      </c>
      <c r="N18">
        <f t="shared" si="2"/>
        <v>4.6286493720883026</v>
      </c>
      <c r="O18">
        <f t="shared" si="3"/>
        <v>15.583109228510295</v>
      </c>
      <c r="P18">
        <f t="shared" si="4"/>
        <v>279.88600000000002</v>
      </c>
      <c r="Q18">
        <f t="shared" si="5"/>
        <v>201.71749013608959</v>
      </c>
      <c r="R18">
        <f t="shared" si="6"/>
        <v>20.06428872075648</v>
      </c>
      <c r="S18">
        <f t="shared" si="7"/>
        <v>27.839497254843803</v>
      </c>
      <c r="T18">
        <f t="shared" si="8"/>
        <v>0.36182662311802016</v>
      </c>
      <c r="U18">
        <f t="shared" si="9"/>
        <v>2.9210531832941364</v>
      </c>
      <c r="V18">
        <f t="shared" si="10"/>
        <v>0.33864413605028643</v>
      </c>
      <c r="W18">
        <f t="shared" si="11"/>
        <v>0.21361154387729242</v>
      </c>
      <c r="X18">
        <f t="shared" si="12"/>
        <v>382.36419936538039</v>
      </c>
      <c r="Y18">
        <f t="shared" si="13"/>
        <v>30.709023838619508</v>
      </c>
      <c r="Z18">
        <f t="shared" si="14"/>
        <v>29.9603</v>
      </c>
      <c r="AA18">
        <f t="shared" si="15"/>
        <v>4.2507441659691674</v>
      </c>
      <c r="AB18">
        <f t="shared" si="16"/>
        <v>70.390012464942899</v>
      </c>
      <c r="AC18">
        <f t="shared" si="17"/>
        <v>2.9403520660212998</v>
      </c>
      <c r="AD18">
        <f t="shared" si="18"/>
        <v>4.1772290742038374</v>
      </c>
      <c r="AE18">
        <f t="shared" si="19"/>
        <v>1.3103920999478675</v>
      </c>
      <c r="AF18">
        <f t="shared" si="20"/>
        <v>-204.12343730909413</v>
      </c>
      <c r="AG18">
        <f t="shared" si="21"/>
        <v>-47.763629168744664</v>
      </c>
      <c r="AH18">
        <f t="shared" si="22"/>
        <v>-3.628891650459444</v>
      </c>
      <c r="AI18">
        <f t="shared" si="23"/>
        <v>126.84824123708216</v>
      </c>
      <c r="AJ18">
        <v>0</v>
      </c>
      <c r="AK18">
        <v>0</v>
      </c>
      <c r="AL18">
        <f t="shared" si="24"/>
        <v>1</v>
      </c>
      <c r="AM18">
        <f t="shared" si="25"/>
        <v>0</v>
      </c>
      <c r="AN18">
        <f t="shared" si="26"/>
        <v>52156.31543667303</v>
      </c>
      <c r="AO18" t="s">
        <v>402</v>
      </c>
      <c r="AP18">
        <v>10366.9</v>
      </c>
      <c r="AQ18">
        <v>993.59653846153856</v>
      </c>
      <c r="AR18">
        <v>3431.87</v>
      </c>
      <c r="AS18">
        <f t="shared" si="27"/>
        <v>0.71047955241266758</v>
      </c>
      <c r="AT18">
        <v>-3.9894345373445681</v>
      </c>
      <c r="AU18" t="s">
        <v>414</v>
      </c>
      <c r="AV18">
        <v>10040.799999999999</v>
      </c>
      <c r="AW18">
        <v>815.72123076923083</v>
      </c>
      <c r="AX18">
        <v>1103.05</v>
      </c>
      <c r="AY18">
        <f t="shared" si="28"/>
        <v>0.26048571617856775</v>
      </c>
      <c r="AZ18">
        <v>0.5</v>
      </c>
      <c r="BA18">
        <f t="shared" si="29"/>
        <v>1681.0628996826899</v>
      </c>
      <c r="BB18">
        <f t="shared" si="30"/>
        <v>15.583109228510295</v>
      </c>
      <c r="BC18">
        <f t="shared" si="31"/>
        <v>218.94643668253264</v>
      </c>
      <c r="BD18">
        <f t="shared" si="32"/>
        <v>1.1642957422681384E-2</v>
      </c>
      <c r="BE18">
        <f t="shared" si="33"/>
        <v>2.1112551561579256</v>
      </c>
      <c r="BF18">
        <f t="shared" si="34"/>
        <v>616.6613437833247</v>
      </c>
      <c r="BG18" t="s">
        <v>415</v>
      </c>
      <c r="BH18">
        <v>589.42999999999995</v>
      </c>
      <c r="BI18">
        <f t="shared" si="35"/>
        <v>589.42999999999995</v>
      </c>
      <c r="BJ18">
        <f t="shared" si="36"/>
        <v>0.46563619056253114</v>
      </c>
      <c r="BK18">
        <f t="shared" si="37"/>
        <v>0.55941896583226725</v>
      </c>
      <c r="BL18">
        <f t="shared" si="38"/>
        <v>0.81930313392718923</v>
      </c>
      <c r="BM18">
        <f t="shared" si="39"/>
        <v>2.6251227251483793</v>
      </c>
      <c r="BN18">
        <f t="shared" si="40"/>
        <v>0.95511026008157396</v>
      </c>
      <c r="BO18">
        <f t="shared" si="41"/>
        <v>0.40422917608699199</v>
      </c>
      <c r="BP18">
        <f t="shared" si="42"/>
        <v>0.59577082391300795</v>
      </c>
      <c r="BQ18">
        <v>1222</v>
      </c>
      <c r="BR18">
        <v>300</v>
      </c>
      <c r="BS18">
        <v>300</v>
      </c>
      <c r="BT18">
        <v>300</v>
      </c>
      <c r="BU18">
        <v>10040.799999999999</v>
      </c>
      <c r="BV18">
        <v>1028.53</v>
      </c>
      <c r="BW18">
        <v>-1.0666699999999999E-2</v>
      </c>
      <c r="BX18">
        <v>-2.48</v>
      </c>
      <c r="BY18" t="s">
        <v>405</v>
      </c>
      <c r="BZ18" t="s">
        <v>405</v>
      </c>
      <c r="CA18" t="s">
        <v>405</v>
      </c>
      <c r="CB18" t="s">
        <v>405</v>
      </c>
      <c r="CC18" t="s">
        <v>405</v>
      </c>
      <c r="CD18" t="s">
        <v>405</v>
      </c>
      <c r="CE18" t="s">
        <v>405</v>
      </c>
      <c r="CF18" t="s">
        <v>405</v>
      </c>
      <c r="CG18" t="s">
        <v>405</v>
      </c>
      <c r="CH18" t="s">
        <v>405</v>
      </c>
      <c r="CI18">
        <f t="shared" si="43"/>
        <v>1999.84</v>
      </c>
      <c r="CJ18">
        <f t="shared" si="44"/>
        <v>1681.0628996826899</v>
      </c>
      <c r="CK18">
        <f t="shared" si="45"/>
        <v>0.840598697737164</v>
      </c>
      <c r="CL18">
        <f t="shared" si="46"/>
        <v>0.19119739547432815</v>
      </c>
      <c r="CM18">
        <v>6</v>
      </c>
      <c r="CN18">
        <v>0.5</v>
      </c>
      <c r="CO18" t="s">
        <v>406</v>
      </c>
      <c r="CP18">
        <v>2</v>
      </c>
      <c r="CQ18">
        <v>1659728611</v>
      </c>
      <c r="CR18">
        <v>279.88600000000002</v>
      </c>
      <c r="CS18">
        <v>300.14</v>
      </c>
      <c r="CT18">
        <v>29.561</v>
      </c>
      <c r="CU18">
        <v>24.1709</v>
      </c>
      <c r="CV18">
        <v>279.79399999999998</v>
      </c>
      <c r="CW18">
        <v>29.561</v>
      </c>
      <c r="CX18">
        <v>500.00799999999998</v>
      </c>
      <c r="CY18">
        <v>99.367400000000004</v>
      </c>
      <c r="CZ18">
        <v>9.9873299999999998E-2</v>
      </c>
      <c r="DA18">
        <v>29.657</v>
      </c>
      <c r="DB18">
        <v>29.9603</v>
      </c>
      <c r="DC18">
        <v>999.9</v>
      </c>
      <c r="DD18">
        <v>0</v>
      </c>
      <c r="DE18">
        <v>0</v>
      </c>
      <c r="DF18">
        <v>10015</v>
      </c>
      <c r="DG18">
        <v>0</v>
      </c>
      <c r="DH18">
        <v>1566.98</v>
      </c>
      <c r="DI18">
        <v>-20.253499999999999</v>
      </c>
      <c r="DJ18">
        <v>288.41199999999998</v>
      </c>
      <c r="DK18">
        <v>307.57400000000001</v>
      </c>
      <c r="DL18">
        <v>5.3900399999999999</v>
      </c>
      <c r="DM18">
        <v>300.14</v>
      </c>
      <c r="DN18">
        <v>24.1709</v>
      </c>
      <c r="DO18">
        <v>2.9373999999999998</v>
      </c>
      <c r="DP18">
        <v>2.4018000000000002</v>
      </c>
      <c r="DQ18">
        <v>23.677199999999999</v>
      </c>
      <c r="DR18">
        <v>20.375900000000001</v>
      </c>
      <c r="DS18">
        <v>1999.84</v>
      </c>
      <c r="DT18">
        <v>0.979993</v>
      </c>
      <c r="DU18">
        <v>2.0007199999999999E-2</v>
      </c>
      <c r="DV18">
        <v>0</v>
      </c>
      <c r="DW18">
        <v>815.41399999999999</v>
      </c>
      <c r="DX18">
        <v>5.0005300000000004</v>
      </c>
      <c r="DY18">
        <v>17518.5</v>
      </c>
      <c r="DZ18">
        <v>17832</v>
      </c>
      <c r="EA18">
        <v>49.5</v>
      </c>
      <c r="EB18">
        <v>51.561999999999998</v>
      </c>
      <c r="EC18">
        <v>50.061999999999998</v>
      </c>
      <c r="ED18">
        <v>50.811999999999998</v>
      </c>
      <c r="EE18">
        <v>50.625</v>
      </c>
      <c r="EF18">
        <v>1954.93</v>
      </c>
      <c r="EG18">
        <v>39.909999999999997</v>
      </c>
      <c r="EH18">
        <v>0</v>
      </c>
      <c r="EI18">
        <v>120.5</v>
      </c>
      <c r="EJ18">
        <v>0</v>
      </c>
      <c r="EK18">
        <v>815.72123076923083</v>
      </c>
      <c r="EL18">
        <v>-4.3299145126852361</v>
      </c>
      <c r="EM18">
        <v>31.336752002186699</v>
      </c>
      <c r="EN18">
        <v>17523.238461538462</v>
      </c>
      <c r="EO18">
        <v>15</v>
      </c>
      <c r="EP18">
        <v>1659728571</v>
      </c>
      <c r="EQ18" t="s">
        <v>416</v>
      </c>
      <c r="ER18">
        <v>1659728564</v>
      </c>
      <c r="ES18">
        <v>1659728571</v>
      </c>
      <c r="ET18">
        <v>31</v>
      </c>
      <c r="EU18">
        <v>0.192</v>
      </c>
      <c r="EV18">
        <v>1E-3</v>
      </c>
      <c r="EW18">
        <v>8.8999999999999996E-2</v>
      </c>
      <c r="EX18">
        <v>1E-3</v>
      </c>
      <c r="EY18">
        <v>300</v>
      </c>
      <c r="EZ18">
        <v>24</v>
      </c>
      <c r="FA18">
        <v>0.1</v>
      </c>
      <c r="FB18">
        <v>0.02</v>
      </c>
      <c r="FC18">
        <v>15.737020597821671</v>
      </c>
      <c r="FD18">
        <v>-0.76546164109198322</v>
      </c>
      <c r="FE18">
        <v>0.11892058380363719</v>
      </c>
      <c r="FF18">
        <v>1</v>
      </c>
      <c r="FG18">
        <v>0.33817577636724983</v>
      </c>
      <c r="FH18">
        <v>0.1032863745449088</v>
      </c>
      <c r="FI18">
        <v>1.7353728188660319E-2</v>
      </c>
      <c r="FJ18">
        <v>1</v>
      </c>
      <c r="FK18">
        <v>2</v>
      </c>
      <c r="FL18">
        <v>2</v>
      </c>
      <c r="FM18" t="s">
        <v>408</v>
      </c>
      <c r="FN18">
        <v>3.1275900000000001</v>
      </c>
      <c r="FO18">
        <v>2.73834</v>
      </c>
      <c r="FP18">
        <v>6.64463E-2</v>
      </c>
      <c r="FQ18">
        <v>7.0495100000000005E-2</v>
      </c>
      <c r="FR18">
        <v>0.123585</v>
      </c>
      <c r="FS18">
        <v>0.107581</v>
      </c>
      <c r="FT18">
        <v>22209.1</v>
      </c>
      <c r="FU18">
        <v>22926.2</v>
      </c>
      <c r="FV18">
        <v>23660.9</v>
      </c>
      <c r="FW18">
        <v>24986</v>
      </c>
      <c r="FX18">
        <v>29902.1</v>
      </c>
      <c r="FY18">
        <v>31288.799999999999</v>
      </c>
      <c r="FZ18">
        <v>37737.800000000003</v>
      </c>
      <c r="GA18">
        <v>38893.9</v>
      </c>
      <c r="GB18">
        <v>2.1255000000000002</v>
      </c>
      <c r="GC18">
        <v>1.65465</v>
      </c>
      <c r="GD18">
        <v>-2.1256500000000001E-2</v>
      </c>
      <c r="GE18">
        <v>0</v>
      </c>
      <c r="GF18">
        <v>30.306100000000001</v>
      </c>
      <c r="GG18">
        <v>999.9</v>
      </c>
      <c r="GH18">
        <v>40.4</v>
      </c>
      <c r="GI18">
        <v>47.4</v>
      </c>
      <c r="GJ18">
        <v>44.304299999999998</v>
      </c>
      <c r="GK18">
        <v>60.654000000000003</v>
      </c>
      <c r="GL18">
        <v>26.838899999999999</v>
      </c>
      <c r="GM18">
        <v>1</v>
      </c>
      <c r="GN18">
        <v>0.78803900000000004</v>
      </c>
      <c r="GO18">
        <v>4.1404399999999999</v>
      </c>
      <c r="GP18">
        <v>20.2546</v>
      </c>
      <c r="GQ18">
        <v>5.2523299999999997</v>
      </c>
      <c r="GR18">
        <v>12.0099</v>
      </c>
      <c r="GS18">
        <v>4.9787499999999998</v>
      </c>
      <c r="GT18">
        <v>3.2928999999999999</v>
      </c>
      <c r="GU18">
        <v>9999</v>
      </c>
      <c r="GV18">
        <v>9999</v>
      </c>
      <c r="GW18">
        <v>9999</v>
      </c>
      <c r="GX18">
        <v>999.9</v>
      </c>
      <c r="GY18">
        <v>1.87575</v>
      </c>
      <c r="GZ18">
        <v>1.8768800000000001</v>
      </c>
      <c r="HA18">
        <v>1.8828</v>
      </c>
      <c r="HB18">
        <v>1.88611</v>
      </c>
      <c r="HC18">
        <v>1.8768400000000001</v>
      </c>
      <c r="HD18">
        <v>1.88324</v>
      </c>
      <c r="HE18">
        <v>1.8822099999999999</v>
      </c>
      <c r="HF18">
        <v>1.88568</v>
      </c>
      <c r="HG18">
        <v>5</v>
      </c>
      <c r="HH18">
        <v>0</v>
      </c>
      <c r="HI18">
        <v>0</v>
      </c>
      <c r="HJ18">
        <v>0</v>
      </c>
      <c r="HK18" t="s">
        <v>409</v>
      </c>
      <c r="HL18" t="s">
        <v>410</v>
      </c>
      <c r="HM18" t="s">
        <v>411</v>
      </c>
      <c r="HN18" t="s">
        <v>411</v>
      </c>
      <c r="HO18" t="s">
        <v>411</v>
      </c>
      <c r="HP18" t="s">
        <v>411</v>
      </c>
      <c r="HQ18">
        <v>0</v>
      </c>
      <c r="HR18">
        <v>100</v>
      </c>
      <c r="HS18">
        <v>100</v>
      </c>
      <c r="HT18">
        <v>9.1999999999999998E-2</v>
      </c>
      <c r="HU18">
        <v>0</v>
      </c>
      <c r="HV18">
        <v>0.18968588438969439</v>
      </c>
      <c r="HW18">
        <v>-6.0172046994075008E-4</v>
      </c>
      <c r="HX18">
        <v>1.0037638322578611E-6</v>
      </c>
      <c r="HY18">
        <v>-3.7503755461929322E-10</v>
      </c>
      <c r="HZ18">
        <v>-4.8165052079508809E-2</v>
      </c>
      <c r="IA18">
        <v>5.4059752819484372E-3</v>
      </c>
      <c r="IB18">
        <v>-1.882334706413767E-4</v>
      </c>
      <c r="IC18">
        <v>2.0440475459167249E-6</v>
      </c>
      <c r="ID18">
        <v>4</v>
      </c>
      <c r="IE18">
        <v>2150</v>
      </c>
      <c r="IF18">
        <v>2</v>
      </c>
      <c r="IG18">
        <v>31</v>
      </c>
      <c r="IH18">
        <v>0.8</v>
      </c>
      <c r="II18">
        <v>0.7</v>
      </c>
      <c r="IJ18">
        <v>0.79711900000000002</v>
      </c>
      <c r="IK18">
        <v>2.7343799999999998</v>
      </c>
      <c r="IL18">
        <v>1.6015600000000001</v>
      </c>
      <c r="IM18">
        <v>2.3327599999999999</v>
      </c>
      <c r="IN18">
        <v>1.5502899999999999</v>
      </c>
      <c r="IO18">
        <v>2.4060100000000002</v>
      </c>
      <c r="IP18">
        <v>51.1327</v>
      </c>
      <c r="IQ18">
        <v>23.903600000000001</v>
      </c>
      <c r="IR18">
        <v>18</v>
      </c>
      <c r="IS18">
        <v>611.73199999999997</v>
      </c>
      <c r="IT18">
        <v>342.46199999999999</v>
      </c>
      <c r="IU18">
        <v>25.794499999999999</v>
      </c>
      <c r="IV18">
        <v>36.769300000000001</v>
      </c>
      <c r="IW18">
        <v>30.0002</v>
      </c>
      <c r="IX18">
        <v>36.531599999999997</v>
      </c>
      <c r="IY18">
        <v>36.536700000000003</v>
      </c>
      <c r="IZ18">
        <v>15.9292</v>
      </c>
      <c r="JA18">
        <v>50.432299999999998</v>
      </c>
      <c r="JB18">
        <v>0</v>
      </c>
      <c r="JC18">
        <v>25.794</v>
      </c>
      <c r="JD18">
        <v>300</v>
      </c>
      <c r="JE18">
        <v>24.379300000000001</v>
      </c>
      <c r="JF18">
        <v>98.408299999999997</v>
      </c>
      <c r="JG18">
        <v>98.418099999999995</v>
      </c>
    </row>
    <row r="19" spans="1:267" x14ac:dyDescent="0.3">
      <c r="A19">
        <v>3</v>
      </c>
      <c r="B19">
        <v>1659728762</v>
      </c>
      <c r="C19">
        <v>271.90000009536737</v>
      </c>
      <c r="D19" t="s">
        <v>417</v>
      </c>
      <c r="E19" t="s">
        <v>418</v>
      </c>
      <c r="F19" t="s">
        <v>398</v>
      </c>
      <c r="G19" t="s">
        <v>399</v>
      </c>
      <c r="H19" t="s">
        <v>400</v>
      </c>
      <c r="I19" t="s">
        <v>31</v>
      </c>
      <c r="J19" t="s">
        <v>401</v>
      </c>
      <c r="K19">
        <f t="shared" si="0"/>
        <v>3.4276557485029171</v>
      </c>
      <c r="L19">
        <v>1659728762</v>
      </c>
      <c r="M19">
        <f t="shared" si="1"/>
        <v>4.3165368696666088E-3</v>
      </c>
      <c r="N19">
        <f t="shared" si="2"/>
        <v>4.3165368696666091</v>
      </c>
      <c r="O19">
        <f t="shared" si="3"/>
        <v>9.1793323247536165</v>
      </c>
      <c r="P19">
        <f t="shared" si="4"/>
        <v>188.06100000000001</v>
      </c>
      <c r="Q19">
        <f t="shared" si="5"/>
        <v>138.58678800548708</v>
      </c>
      <c r="R19">
        <f t="shared" si="6"/>
        <v>13.784519208658729</v>
      </c>
      <c r="S19">
        <f t="shared" si="7"/>
        <v>18.705466114107004</v>
      </c>
      <c r="T19">
        <f t="shared" si="8"/>
        <v>0.33716686043603272</v>
      </c>
      <c r="U19">
        <f t="shared" si="9"/>
        <v>2.9161917695890107</v>
      </c>
      <c r="V19">
        <f t="shared" si="10"/>
        <v>0.31691033759062576</v>
      </c>
      <c r="W19">
        <f t="shared" si="11"/>
        <v>0.19978743544233163</v>
      </c>
      <c r="X19">
        <f t="shared" si="12"/>
        <v>382.3825993655712</v>
      </c>
      <c r="Y19">
        <f t="shared" si="13"/>
        <v>30.906037473807029</v>
      </c>
      <c r="Z19">
        <f t="shared" si="14"/>
        <v>29.991599999999998</v>
      </c>
      <c r="AA19">
        <f t="shared" si="15"/>
        <v>4.258394583912021</v>
      </c>
      <c r="AB19">
        <f t="shared" si="16"/>
        <v>70.223883928999058</v>
      </c>
      <c r="AC19">
        <f t="shared" si="17"/>
        <v>2.9527245819707</v>
      </c>
      <c r="AD19">
        <f t="shared" si="18"/>
        <v>4.2047298109516387</v>
      </c>
      <c r="AE19">
        <f t="shared" si="19"/>
        <v>1.305670001941321</v>
      </c>
      <c r="AF19">
        <f t="shared" si="20"/>
        <v>-190.35927595229745</v>
      </c>
      <c r="AG19">
        <f t="shared" si="21"/>
        <v>-34.682231388467059</v>
      </c>
      <c r="AH19">
        <f t="shared" si="22"/>
        <v>-2.6413113578216709</v>
      </c>
      <c r="AI19">
        <f t="shared" si="23"/>
        <v>154.69978066698502</v>
      </c>
      <c r="AJ19">
        <v>0</v>
      </c>
      <c r="AK19">
        <v>0</v>
      </c>
      <c r="AL19">
        <f t="shared" si="24"/>
        <v>1</v>
      </c>
      <c r="AM19">
        <f t="shared" si="25"/>
        <v>0</v>
      </c>
      <c r="AN19">
        <f t="shared" si="26"/>
        <v>51997.951324085938</v>
      </c>
      <c r="AO19" t="s">
        <v>402</v>
      </c>
      <c r="AP19">
        <v>10366.9</v>
      </c>
      <c r="AQ19">
        <v>993.59653846153856</v>
      </c>
      <c r="AR19">
        <v>3431.87</v>
      </c>
      <c r="AS19">
        <f t="shared" si="27"/>
        <v>0.71047955241266758</v>
      </c>
      <c r="AT19">
        <v>-3.9894345373445681</v>
      </c>
      <c r="AU19" t="s">
        <v>419</v>
      </c>
      <c r="AV19">
        <v>10037.9</v>
      </c>
      <c r="AW19">
        <v>804.07592307692312</v>
      </c>
      <c r="AX19">
        <v>1042.4000000000001</v>
      </c>
      <c r="AY19">
        <f t="shared" si="28"/>
        <v>0.22863015821477073</v>
      </c>
      <c r="AZ19">
        <v>0.5</v>
      </c>
      <c r="BA19">
        <f t="shared" si="29"/>
        <v>1681.1465996827856</v>
      </c>
      <c r="BB19">
        <f t="shared" si="30"/>
        <v>9.1793323247536165</v>
      </c>
      <c r="BC19">
        <f t="shared" si="31"/>
        <v>192.18040653384955</v>
      </c>
      <c r="BD19">
        <f t="shared" si="32"/>
        <v>7.8332055423262856E-3</v>
      </c>
      <c r="BE19">
        <f t="shared" si="33"/>
        <v>2.2922774366845737</v>
      </c>
      <c r="BF19">
        <f t="shared" si="34"/>
        <v>597.23490861868208</v>
      </c>
      <c r="BG19" t="s">
        <v>420</v>
      </c>
      <c r="BH19">
        <v>599.27</v>
      </c>
      <c r="BI19">
        <f t="shared" si="35"/>
        <v>599.27</v>
      </c>
      <c r="BJ19">
        <f t="shared" si="36"/>
        <v>0.42510552570990034</v>
      </c>
      <c r="BK19">
        <f t="shared" si="37"/>
        <v>0.53781977506166789</v>
      </c>
      <c r="BL19">
        <f t="shared" si="38"/>
        <v>0.84356068629527636</v>
      </c>
      <c r="BM19">
        <f t="shared" si="39"/>
        <v>4.8833437098566481</v>
      </c>
      <c r="BN19">
        <f t="shared" si="40"/>
        <v>0.9799844183565577</v>
      </c>
      <c r="BO19">
        <f t="shared" si="41"/>
        <v>0.4008318709107429</v>
      </c>
      <c r="BP19">
        <f t="shared" si="42"/>
        <v>0.5991681290892571</v>
      </c>
      <c r="BQ19">
        <v>1224</v>
      </c>
      <c r="BR19">
        <v>300</v>
      </c>
      <c r="BS19">
        <v>300</v>
      </c>
      <c r="BT19">
        <v>300</v>
      </c>
      <c r="BU19">
        <v>10037.9</v>
      </c>
      <c r="BV19">
        <v>982.14</v>
      </c>
      <c r="BW19">
        <v>-1.0662700000000001E-2</v>
      </c>
      <c r="BX19">
        <v>-1.1399999999999999</v>
      </c>
      <c r="BY19" t="s">
        <v>405</v>
      </c>
      <c r="BZ19" t="s">
        <v>405</v>
      </c>
      <c r="CA19" t="s">
        <v>405</v>
      </c>
      <c r="CB19" t="s">
        <v>405</v>
      </c>
      <c r="CC19" t="s">
        <v>405</v>
      </c>
      <c r="CD19" t="s">
        <v>405</v>
      </c>
      <c r="CE19" t="s">
        <v>405</v>
      </c>
      <c r="CF19" t="s">
        <v>405</v>
      </c>
      <c r="CG19" t="s">
        <v>405</v>
      </c>
      <c r="CH19" t="s">
        <v>405</v>
      </c>
      <c r="CI19">
        <f t="shared" si="43"/>
        <v>1999.94</v>
      </c>
      <c r="CJ19">
        <f t="shared" si="44"/>
        <v>1681.1465996827856</v>
      </c>
      <c r="CK19">
        <f t="shared" si="45"/>
        <v>0.84059851779692663</v>
      </c>
      <c r="CL19">
        <f t="shared" si="46"/>
        <v>0.1911970355938534</v>
      </c>
      <c r="CM19">
        <v>6</v>
      </c>
      <c r="CN19">
        <v>0.5</v>
      </c>
      <c r="CO19" t="s">
        <v>406</v>
      </c>
      <c r="CP19">
        <v>2</v>
      </c>
      <c r="CQ19">
        <v>1659728762</v>
      </c>
      <c r="CR19">
        <v>188.06100000000001</v>
      </c>
      <c r="CS19">
        <v>200.048</v>
      </c>
      <c r="CT19">
        <v>29.6861</v>
      </c>
      <c r="CU19">
        <v>24.661000000000001</v>
      </c>
      <c r="CV19">
        <v>187.887</v>
      </c>
      <c r="CW19">
        <v>29.687000000000001</v>
      </c>
      <c r="CX19">
        <v>500.09699999999998</v>
      </c>
      <c r="CY19">
        <v>99.364699999999999</v>
      </c>
      <c r="CZ19">
        <v>0.100187</v>
      </c>
      <c r="DA19">
        <v>29.771000000000001</v>
      </c>
      <c r="DB19">
        <v>29.991599999999998</v>
      </c>
      <c r="DC19">
        <v>999.9</v>
      </c>
      <c r="DD19">
        <v>0</v>
      </c>
      <c r="DE19">
        <v>0</v>
      </c>
      <c r="DF19">
        <v>9987.5</v>
      </c>
      <c r="DG19">
        <v>0</v>
      </c>
      <c r="DH19">
        <v>2061.96</v>
      </c>
      <c r="DI19">
        <v>-11.9876</v>
      </c>
      <c r="DJ19">
        <v>193.81399999999999</v>
      </c>
      <c r="DK19">
        <v>205.10599999999999</v>
      </c>
      <c r="DL19">
        <v>5.02515</v>
      </c>
      <c r="DM19">
        <v>200.048</v>
      </c>
      <c r="DN19">
        <v>24.661000000000001</v>
      </c>
      <c r="DO19">
        <v>2.9497499999999999</v>
      </c>
      <c r="DP19">
        <v>2.4504299999999999</v>
      </c>
      <c r="DQ19">
        <v>23.747</v>
      </c>
      <c r="DR19">
        <v>20.700900000000001</v>
      </c>
      <c r="DS19">
        <v>1999.94</v>
      </c>
      <c r="DT19">
        <v>0.97999899999999995</v>
      </c>
      <c r="DU19">
        <v>2.0001399999999999E-2</v>
      </c>
      <c r="DV19">
        <v>0</v>
      </c>
      <c r="DW19">
        <v>803.43499999999995</v>
      </c>
      <c r="DX19">
        <v>5.0005300000000004</v>
      </c>
      <c r="DY19">
        <v>17382.400000000001</v>
      </c>
      <c r="DZ19">
        <v>17833</v>
      </c>
      <c r="EA19">
        <v>50</v>
      </c>
      <c r="EB19">
        <v>51.875</v>
      </c>
      <c r="EC19">
        <v>50.561999999999998</v>
      </c>
      <c r="ED19">
        <v>51.061999999999998</v>
      </c>
      <c r="EE19">
        <v>51.061999999999998</v>
      </c>
      <c r="EF19">
        <v>1955.04</v>
      </c>
      <c r="EG19">
        <v>39.9</v>
      </c>
      <c r="EH19">
        <v>0</v>
      </c>
      <c r="EI19">
        <v>150.79999995231631</v>
      </c>
      <c r="EJ19">
        <v>0</v>
      </c>
      <c r="EK19">
        <v>804.07592307692312</v>
      </c>
      <c r="EL19">
        <v>-3.762051297151499</v>
      </c>
      <c r="EM19">
        <v>-60.461538433296667</v>
      </c>
      <c r="EN19">
        <v>17389.526923076919</v>
      </c>
      <c r="EO19">
        <v>15</v>
      </c>
      <c r="EP19">
        <v>1659728723</v>
      </c>
      <c r="EQ19" t="s">
        <v>421</v>
      </c>
      <c r="ER19">
        <v>1659728706.5</v>
      </c>
      <c r="ES19">
        <v>1659728723</v>
      </c>
      <c r="ET19">
        <v>32</v>
      </c>
      <c r="EU19">
        <v>6.5000000000000002E-2</v>
      </c>
      <c r="EV19">
        <v>-1E-3</v>
      </c>
      <c r="EW19">
        <v>0.17100000000000001</v>
      </c>
      <c r="EX19">
        <v>1E-3</v>
      </c>
      <c r="EY19">
        <v>200</v>
      </c>
      <c r="EZ19">
        <v>24</v>
      </c>
      <c r="FA19">
        <v>0.17</v>
      </c>
      <c r="FB19">
        <v>0.02</v>
      </c>
      <c r="FC19">
        <v>9.1578530517610854</v>
      </c>
      <c r="FD19">
        <v>-0.30861047625131072</v>
      </c>
      <c r="FE19">
        <v>7.2542615675896233E-2</v>
      </c>
      <c r="FF19">
        <v>1</v>
      </c>
      <c r="FG19">
        <v>0.32614318173340112</v>
      </c>
      <c r="FH19">
        <v>0.1025847271660818</v>
      </c>
      <c r="FI19">
        <v>1.85256283226688E-2</v>
      </c>
      <c r="FJ19">
        <v>1</v>
      </c>
      <c r="FK19">
        <v>2</v>
      </c>
      <c r="FL19">
        <v>2</v>
      </c>
      <c r="FM19" t="s">
        <v>408</v>
      </c>
      <c r="FN19">
        <v>3.12751</v>
      </c>
      <c r="FO19">
        <v>2.73841</v>
      </c>
      <c r="FP19">
        <v>4.71011E-2</v>
      </c>
      <c r="FQ19">
        <v>4.98935E-2</v>
      </c>
      <c r="FR19">
        <v>0.12395299999999999</v>
      </c>
      <c r="FS19">
        <v>0.109115</v>
      </c>
      <c r="FT19">
        <v>22669.7</v>
      </c>
      <c r="FU19">
        <v>23435.9</v>
      </c>
      <c r="FV19">
        <v>23661.599999999999</v>
      </c>
      <c r="FW19">
        <v>24987.7</v>
      </c>
      <c r="FX19">
        <v>29890.400000000001</v>
      </c>
      <c r="FY19">
        <v>31236.3</v>
      </c>
      <c r="FZ19">
        <v>37738.800000000003</v>
      </c>
      <c r="GA19">
        <v>38895.300000000003</v>
      </c>
      <c r="GB19">
        <v>2.12595</v>
      </c>
      <c r="GC19">
        <v>1.65805</v>
      </c>
      <c r="GD19">
        <v>8.4787600000000001E-3</v>
      </c>
      <c r="GE19">
        <v>0</v>
      </c>
      <c r="GF19">
        <v>29.8536</v>
      </c>
      <c r="GG19">
        <v>999.9</v>
      </c>
      <c r="GH19">
        <v>38.9</v>
      </c>
      <c r="GI19">
        <v>47.5</v>
      </c>
      <c r="GJ19">
        <v>42.875</v>
      </c>
      <c r="GK19">
        <v>61.423999999999999</v>
      </c>
      <c r="GL19">
        <v>26.398199999999999</v>
      </c>
      <c r="GM19">
        <v>1</v>
      </c>
      <c r="GN19">
        <v>0.78164400000000001</v>
      </c>
      <c r="GO19">
        <v>3.52928</v>
      </c>
      <c r="GP19">
        <v>20.268000000000001</v>
      </c>
      <c r="GQ19">
        <v>5.2517300000000002</v>
      </c>
      <c r="GR19">
        <v>12.0099</v>
      </c>
      <c r="GS19">
        <v>4.9783999999999997</v>
      </c>
      <c r="GT19">
        <v>3.2928500000000001</v>
      </c>
      <c r="GU19">
        <v>9999</v>
      </c>
      <c r="GV19">
        <v>9999</v>
      </c>
      <c r="GW19">
        <v>9999</v>
      </c>
      <c r="GX19">
        <v>999.9</v>
      </c>
      <c r="GY19">
        <v>1.8757299999999999</v>
      </c>
      <c r="GZ19">
        <v>1.87687</v>
      </c>
      <c r="HA19">
        <v>1.8827799999999999</v>
      </c>
      <c r="HB19">
        <v>1.88611</v>
      </c>
      <c r="HC19">
        <v>1.8768400000000001</v>
      </c>
      <c r="HD19">
        <v>1.88324</v>
      </c>
      <c r="HE19">
        <v>1.8821699999999999</v>
      </c>
      <c r="HF19">
        <v>1.8856900000000001</v>
      </c>
      <c r="HG19">
        <v>5</v>
      </c>
      <c r="HH19">
        <v>0</v>
      </c>
      <c r="HI19">
        <v>0</v>
      </c>
      <c r="HJ19">
        <v>0</v>
      </c>
      <c r="HK19" t="s">
        <v>409</v>
      </c>
      <c r="HL19" t="s">
        <v>410</v>
      </c>
      <c r="HM19" t="s">
        <v>411</v>
      </c>
      <c r="HN19" t="s">
        <v>411</v>
      </c>
      <c r="HO19" t="s">
        <v>411</v>
      </c>
      <c r="HP19" t="s">
        <v>411</v>
      </c>
      <c r="HQ19">
        <v>0</v>
      </c>
      <c r="HR19">
        <v>100</v>
      </c>
      <c r="HS19">
        <v>100</v>
      </c>
      <c r="HT19">
        <v>0.17399999999999999</v>
      </c>
      <c r="HU19">
        <v>-8.9999999999999998E-4</v>
      </c>
      <c r="HV19">
        <v>0.25413571721881528</v>
      </c>
      <c r="HW19">
        <v>-6.0172046994075008E-4</v>
      </c>
      <c r="HX19">
        <v>1.0037638322578611E-6</v>
      </c>
      <c r="HY19">
        <v>-3.7503755461929322E-10</v>
      </c>
      <c r="HZ19">
        <v>-4.8958784834768038E-2</v>
      </c>
      <c r="IA19">
        <v>5.4059752819484372E-3</v>
      </c>
      <c r="IB19">
        <v>-1.882334706413767E-4</v>
      </c>
      <c r="IC19">
        <v>2.0440475459167249E-6</v>
      </c>
      <c r="ID19">
        <v>4</v>
      </c>
      <c r="IE19">
        <v>2150</v>
      </c>
      <c r="IF19">
        <v>2</v>
      </c>
      <c r="IG19">
        <v>31</v>
      </c>
      <c r="IH19">
        <v>0.9</v>
      </c>
      <c r="II19">
        <v>0.7</v>
      </c>
      <c r="IJ19">
        <v>0.58227499999999999</v>
      </c>
      <c r="IK19">
        <v>2.7416999999999998</v>
      </c>
      <c r="IL19">
        <v>1.6015600000000001</v>
      </c>
      <c r="IM19">
        <v>2.3327599999999999</v>
      </c>
      <c r="IN19">
        <v>1.5502899999999999</v>
      </c>
      <c r="IO19">
        <v>2.4084500000000002</v>
      </c>
      <c r="IP19">
        <v>51.198900000000002</v>
      </c>
      <c r="IQ19">
        <v>23.912400000000002</v>
      </c>
      <c r="IR19">
        <v>18</v>
      </c>
      <c r="IS19">
        <v>611.80999999999995</v>
      </c>
      <c r="IT19">
        <v>344.26</v>
      </c>
      <c r="IU19">
        <v>26.241800000000001</v>
      </c>
      <c r="IV19">
        <v>36.665599999999998</v>
      </c>
      <c r="IW19">
        <v>29.9999</v>
      </c>
      <c r="IX19">
        <v>36.503100000000003</v>
      </c>
      <c r="IY19">
        <v>36.508400000000002</v>
      </c>
      <c r="IZ19">
        <v>11.6371</v>
      </c>
      <c r="JA19">
        <v>47.463900000000002</v>
      </c>
      <c r="JB19">
        <v>0</v>
      </c>
      <c r="JC19">
        <v>26.248999999999999</v>
      </c>
      <c r="JD19">
        <v>200</v>
      </c>
      <c r="JE19">
        <v>24.583400000000001</v>
      </c>
      <c r="JF19">
        <v>98.410899999999998</v>
      </c>
      <c r="JG19">
        <v>98.422899999999998</v>
      </c>
    </row>
    <row r="20" spans="1:267" x14ac:dyDescent="0.3">
      <c r="A20">
        <v>4</v>
      </c>
      <c r="B20">
        <v>1659728905.5</v>
      </c>
      <c r="C20">
        <v>415.40000009536737</v>
      </c>
      <c r="D20" t="s">
        <v>422</v>
      </c>
      <c r="E20" t="s">
        <v>423</v>
      </c>
      <c r="F20" t="s">
        <v>398</v>
      </c>
      <c r="G20" t="s">
        <v>399</v>
      </c>
      <c r="H20" t="s">
        <v>400</v>
      </c>
      <c r="I20" t="s">
        <v>31</v>
      </c>
      <c r="J20" t="s">
        <v>401</v>
      </c>
      <c r="K20">
        <f t="shared" si="0"/>
        <v>3.0427984949367217</v>
      </c>
      <c r="L20">
        <v>1659728905.5</v>
      </c>
      <c r="M20">
        <f t="shared" si="1"/>
        <v>4.9088992119464469E-3</v>
      </c>
      <c r="N20">
        <f t="shared" si="2"/>
        <v>4.908899211946447</v>
      </c>
      <c r="O20">
        <f t="shared" si="3"/>
        <v>6.1175821914672666</v>
      </c>
      <c r="P20">
        <f t="shared" si="4"/>
        <v>141.827</v>
      </c>
      <c r="Q20">
        <f t="shared" si="5"/>
        <v>112.34104704822388</v>
      </c>
      <c r="R20">
        <f t="shared" si="6"/>
        <v>11.174284670043868</v>
      </c>
      <c r="S20">
        <f t="shared" si="7"/>
        <v>14.107179108077998</v>
      </c>
      <c r="T20">
        <f t="shared" si="8"/>
        <v>0.38887758332015088</v>
      </c>
      <c r="U20">
        <f t="shared" si="9"/>
        <v>2.9195101929373943</v>
      </c>
      <c r="V20">
        <f t="shared" si="10"/>
        <v>0.36222297677845067</v>
      </c>
      <c r="W20">
        <f t="shared" si="11"/>
        <v>0.22863174425535013</v>
      </c>
      <c r="X20">
        <f t="shared" si="12"/>
        <v>382.39529936575229</v>
      </c>
      <c r="Y20">
        <f t="shared" si="13"/>
        <v>30.694202863497114</v>
      </c>
      <c r="Z20">
        <f t="shared" si="14"/>
        <v>29.9803</v>
      </c>
      <c r="AA20">
        <f t="shared" si="15"/>
        <v>4.255631228995135</v>
      </c>
      <c r="AB20">
        <f t="shared" si="16"/>
        <v>70.542735452465649</v>
      </c>
      <c r="AC20">
        <f t="shared" si="17"/>
        <v>2.9565027588761996</v>
      </c>
      <c r="AD20">
        <f t="shared" si="18"/>
        <v>4.191080399580482</v>
      </c>
      <c r="AE20">
        <f t="shared" si="19"/>
        <v>1.2991284701189354</v>
      </c>
      <c r="AF20">
        <f t="shared" si="20"/>
        <v>-216.4824552468383</v>
      </c>
      <c r="AG20">
        <f t="shared" si="21"/>
        <v>-41.83602519005192</v>
      </c>
      <c r="AH20">
        <f t="shared" si="22"/>
        <v>-3.1814365045996849</v>
      </c>
      <c r="AI20">
        <f t="shared" si="23"/>
        <v>120.89538242426241</v>
      </c>
      <c r="AJ20">
        <v>0</v>
      </c>
      <c r="AK20">
        <v>0</v>
      </c>
      <c r="AL20">
        <f t="shared" si="24"/>
        <v>1</v>
      </c>
      <c r="AM20">
        <f t="shared" si="25"/>
        <v>0</v>
      </c>
      <c r="AN20">
        <f t="shared" si="26"/>
        <v>52102.367157736109</v>
      </c>
      <c r="AO20" t="s">
        <v>402</v>
      </c>
      <c r="AP20">
        <v>10366.9</v>
      </c>
      <c r="AQ20">
        <v>993.59653846153856</v>
      </c>
      <c r="AR20">
        <v>3431.87</v>
      </c>
      <c r="AS20">
        <f t="shared" si="27"/>
        <v>0.71047955241266758</v>
      </c>
      <c r="AT20">
        <v>-3.9894345373445681</v>
      </c>
      <c r="AU20" t="s">
        <v>424</v>
      </c>
      <c r="AV20">
        <v>10035.200000000001</v>
      </c>
      <c r="AW20">
        <v>799.96496153846158</v>
      </c>
      <c r="AX20">
        <v>1016.29</v>
      </c>
      <c r="AY20">
        <f t="shared" si="28"/>
        <v>0.21285758834735991</v>
      </c>
      <c r="AZ20">
        <v>0.5</v>
      </c>
      <c r="BA20">
        <f t="shared" si="29"/>
        <v>1681.2050996828759</v>
      </c>
      <c r="BB20">
        <f t="shared" si="30"/>
        <v>6.1175821914672666</v>
      </c>
      <c r="BC20">
        <f t="shared" si="31"/>
        <v>178.9286315178899</v>
      </c>
      <c r="BD20">
        <f t="shared" si="32"/>
        <v>6.0117690165931046E-3</v>
      </c>
      <c r="BE20">
        <f t="shared" si="33"/>
        <v>2.376860935362938</v>
      </c>
      <c r="BF20">
        <f t="shared" si="34"/>
        <v>588.57129493156356</v>
      </c>
      <c r="BG20" t="s">
        <v>425</v>
      </c>
      <c r="BH20">
        <v>600.54999999999995</v>
      </c>
      <c r="BI20">
        <f t="shared" si="35"/>
        <v>600.54999999999995</v>
      </c>
      <c r="BJ20">
        <f t="shared" si="36"/>
        <v>0.40907614952424998</v>
      </c>
      <c r="BK20">
        <f t="shared" si="37"/>
        <v>0.52033732251296094</v>
      </c>
      <c r="BL20">
        <f t="shared" si="38"/>
        <v>0.85316389528559122</v>
      </c>
      <c r="BM20">
        <f t="shared" si="39"/>
        <v>9.532483094080014</v>
      </c>
      <c r="BN20">
        <f t="shared" si="40"/>
        <v>0.99069281526603548</v>
      </c>
      <c r="BO20">
        <f t="shared" si="41"/>
        <v>0.39062783254180633</v>
      </c>
      <c r="BP20">
        <f t="shared" si="42"/>
        <v>0.60937216745819367</v>
      </c>
      <c r="BQ20">
        <v>1226</v>
      </c>
      <c r="BR20">
        <v>300</v>
      </c>
      <c r="BS20">
        <v>300</v>
      </c>
      <c r="BT20">
        <v>300</v>
      </c>
      <c r="BU20">
        <v>10035.200000000001</v>
      </c>
      <c r="BV20">
        <v>961.3</v>
      </c>
      <c r="BW20">
        <v>-1.06593E-2</v>
      </c>
      <c r="BX20">
        <v>-0.49</v>
      </c>
      <c r="BY20" t="s">
        <v>405</v>
      </c>
      <c r="BZ20" t="s">
        <v>405</v>
      </c>
      <c r="CA20" t="s">
        <v>405</v>
      </c>
      <c r="CB20" t="s">
        <v>405</v>
      </c>
      <c r="CC20" t="s">
        <v>405</v>
      </c>
      <c r="CD20" t="s">
        <v>405</v>
      </c>
      <c r="CE20" t="s">
        <v>405</v>
      </c>
      <c r="CF20" t="s">
        <v>405</v>
      </c>
      <c r="CG20" t="s">
        <v>405</v>
      </c>
      <c r="CH20" t="s">
        <v>405</v>
      </c>
      <c r="CI20">
        <f t="shared" si="43"/>
        <v>2000.01</v>
      </c>
      <c r="CJ20">
        <f t="shared" si="44"/>
        <v>1681.2050996828759</v>
      </c>
      <c r="CK20">
        <f t="shared" si="45"/>
        <v>0.84059834684970369</v>
      </c>
      <c r="CL20">
        <f t="shared" si="46"/>
        <v>0.19119669369940764</v>
      </c>
      <c r="CM20">
        <v>6</v>
      </c>
      <c r="CN20">
        <v>0.5</v>
      </c>
      <c r="CO20" t="s">
        <v>406</v>
      </c>
      <c r="CP20">
        <v>2</v>
      </c>
      <c r="CQ20">
        <v>1659728905.5</v>
      </c>
      <c r="CR20">
        <v>141.827</v>
      </c>
      <c r="CS20">
        <v>150.00299999999999</v>
      </c>
      <c r="CT20">
        <v>29.723299999999998</v>
      </c>
      <c r="CU20">
        <v>24.008099999999999</v>
      </c>
      <c r="CV20">
        <v>141.72800000000001</v>
      </c>
      <c r="CW20">
        <v>29.7211</v>
      </c>
      <c r="CX20">
        <v>500.03399999999999</v>
      </c>
      <c r="CY20">
        <v>99.367199999999997</v>
      </c>
      <c r="CZ20">
        <v>0.100314</v>
      </c>
      <c r="DA20">
        <v>29.714500000000001</v>
      </c>
      <c r="DB20">
        <v>29.9803</v>
      </c>
      <c r="DC20">
        <v>999.9</v>
      </c>
      <c r="DD20">
        <v>0</v>
      </c>
      <c r="DE20">
        <v>0</v>
      </c>
      <c r="DF20">
        <v>10006.200000000001</v>
      </c>
      <c r="DG20">
        <v>0</v>
      </c>
      <c r="DH20">
        <v>2049.23</v>
      </c>
      <c r="DI20">
        <v>-8.1755099999999992</v>
      </c>
      <c r="DJ20">
        <v>146.172</v>
      </c>
      <c r="DK20">
        <v>153.69300000000001</v>
      </c>
      <c r="DL20">
        <v>5.7152099999999999</v>
      </c>
      <c r="DM20">
        <v>150.00299999999999</v>
      </c>
      <c r="DN20">
        <v>24.008099999999999</v>
      </c>
      <c r="DO20">
        <v>2.9535200000000001</v>
      </c>
      <c r="DP20">
        <v>2.3856099999999998</v>
      </c>
      <c r="DQ20">
        <v>23.7682</v>
      </c>
      <c r="DR20">
        <v>20.266400000000001</v>
      </c>
      <c r="DS20">
        <v>2000.01</v>
      </c>
      <c r="DT20">
        <v>0.98000399999999999</v>
      </c>
      <c r="DU20">
        <v>1.9995700000000002E-2</v>
      </c>
      <c r="DV20">
        <v>0</v>
      </c>
      <c r="DW20">
        <v>799.81899999999996</v>
      </c>
      <c r="DX20">
        <v>5.0005300000000004</v>
      </c>
      <c r="DY20">
        <v>17332.3</v>
      </c>
      <c r="DZ20">
        <v>17833.599999999999</v>
      </c>
      <c r="EA20">
        <v>50.375</v>
      </c>
      <c r="EB20">
        <v>52.436999999999998</v>
      </c>
      <c r="EC20">
        <v>51</v>
      </c>
      <c r="ED20">
        <v>51.561999999999998</v>
      </c>
      <c r="EE20">
        <v>51.436999999999998</v>
      </c>
      <c r="EF20">
        <v>1955.12</v>
      </c>
      <c r="EG20">
        <v>39.89</v>
      </c>
      <c r="EH20">
        <v>0</v>
      </c>
      <c r="EI20">
        <v>143.20000004768369</v>
      </c>
      <c r="EJ20">
        <v>0</v>
      </c>
      <c r="EK20">
        <v>799.96496153846158</v>
      </c>
      <c r="EL20">
        <v>-2.6522735152516441</v>
      </c>
      <c r="EM20">
        <v>-22.90256411277764</v>
      </c>
      <c r="EN20">
        <v>17335.15769230769</v>
      </c>
      <c r="EO20">
        <v>15</v>
      </c>
      <c r="EP20">
        <v>1659728855</v>
      </c>
      <c r="EQ20" t="s">
        <v>426</v>
      </c>
      <c r="ER20">
        <v>1659728839.5</v>
      </c>
      <c r="ES20">
        <v>1659728855</v>
      </c>
      <c r="ET20">
        <v>33</v>
      </c>
      <c r="EU20">
        <v>-8.7999999999999995E-2</v>
      </c>
      <c r="EV20">
        <v>3.0000000000000001E-3</v>
      </c>
      <c r="EW20">
        <v>9.7000000000000003E-2</v>
      </c>
      <c r="EX20">
        <v>4.0000000000000001E-3</v>
      </c>
      <c r="EY20">
        <v>150</v>
      </c>
      <c r="EZ20">
        <v>25</v>
      </c>
      <c r="FA20">
        <v>0.19</v>
      </c>
      <c r="FB20">
        <v>0.02</v>
      </c>
      <c r="FC20">
        <v>6.0943772870177879</v>
      </c>
      <c r="FD20">
        <v>-0.1107002960643573</v>
      </c>
      <c r="FE20">
        <v>3.37127614922633E-2</v>
      </c>
      <c r="FF20">
        <v>1</v>
      </c>
      <c r="FG20">
        <v>0.38730598180640852</v>
      </c>
      <c r="FH20">
        <v>9.7148642370770935E-2</v>
      </c>
      <c r="FI20">
        <v>1.8274381857684711E-2</v>
      </c>
      <c r="FJ20">
        <v>1</v>
      </c>
      <c r="FK20">
        <v>2</v>
      </c>
      <c r="FL20">
        <v>2</v>
      </c>
      <c r="FM20" t="s">
        <v>408</v>
      </c>
      <c r="FN20">
        <v>3.1274899999999999</v>
      </c>
      <c r="FO20">
        <v>2.7387100000000002</v>
      </c>
      <c r="FP20">
        <v>3.6408200000000002E-2</v>
      </c>
      <c r="FQ20">
        <v>3.8446000000000001E-2</v>
      </c>
      <c r="FR20">
        <v>0.124044</v>
      </c>
      <c r="FS20">
        <v>0.107067</v>
      </c>
      <c r="FT20">
        <v>22920.3</v>
      </c>
      <c r="FU20">
        <v>23713.7</v>
      </c>
      <c r="FV20">
        <v>23658.400000000001</v>
      </c>
      <c r="FW20">
        <v>24983.5</v>
      </c>
      <c r="FX20">
        <v>29883.9</v>
      </c>
      <c r="FY20">
        <v>31302.3</v>
      </c>
      <c r="FZ20">
        <v>37734.5</v>
      </c>
      <c r="GA20">
        <v>38888.1</v>
      </c>
      <c r="GB20">
        <v>2.1261000000000001</v>
      </c>
      <c r="GC20">
        <v>1.6567700000000001</v>
      </c>
      <c r="GD20">
        <v>-2.1114899999999999E-2</v>
      </c>
      <c r="GE20">
        <v>0</v>
      </c>
      <c r="GF20">
        <v>30.323899999999998</v>
      </c>
      <c r="GG20">
        <v>999.9</v>
      </c>
      <c r="GH20">
        <v>37.9</v>
      </c>
      <c r="GI20">
        <v>47.6</v>
      </c>
      <c r="GJ20">
        <v>41.990299999999998</v>
      </c>
      <c r="GK20">
        <v>61.073999999999998</v>
      </c>
      <c r="GL20">
        <v>26.850999999999999</v>
      </c>
      <c r="GM20">
        <v>1</v>
      </c>
      <c r="GN20">
        <v>0.79152400000000001</v>
      </c>
      <c r="GO20">
        <v>4.2690000000000001</v>
      </c>
      <c r="GP20">
        <v>20.2514</v>
      </c>
      <c r="GQ20">
        <v>5.2517300000000002</v>
      </c>
      <c r="GR20">
        <v>12.0099</v>
      </c>
      <c r="GS20">
        <v>4.9775</v>
      </c>
      <c r="GT20">
        <v>3.2927499999999998</v>
      </c>
      <c r="GU20">
        <v>9999</v>
      </c>
      <c r="GV20">
        <v>9999</v>
      </c>
      <c r="GW20">
        <v>9999</v>
      </c>
      <c r="GX20">
        <v>999.9</v>
      </c>
      <c r="GY20">
        <v>1.8757299999999999</v>
      </c>
      <c r="GZ20">
        <v>1.8769199999999999</v>
      </c>
      <c r="HA20">
        <v>1.88279</v>
      </c>
      <c r="HB20">
        <v>1.88612</v>
      </c>
      <c r="HC20">
        <v>1.8768400000000001</v>
      </c>
      <c r="HD20">
        <v>1.88324</v>
      </c>
      <c r="HE20">
        <v>1.8821699999999999</v>
      </c>
      <c r="HF20">
        <v>1.8856900000000001</v>
      </c>
      <c r="HG20">
        <v>5</v>
      </c>
      <c r="HH20">
        <v>0</v>
      </c>
      <c r="HI20">
        <v>0</v>
      </c>
      <c r="HJ20">
        <v>0</v>
      </c>
      <c r="HK20" t="s">
        <v>409</v>
      </c>
      <c r="HL20" t="s">
        <v>410</v>
      </c>
      <c r="HM20" t="s">
        <v>411</v>
      </c>
      <c r="HN20" t="s">
        <v>411</v>
      </c>
      <c r="HO20" t="s">
        <v>411</v>
      </c>
      <c r="HP20" t="s">
        <v>411</v>
      </c>
      <c r="HQ20">
        <v>0</v>
      </c>
      <c r="HR20">
        <v>100</v>
      </c>
      <c r="HS20">
        <v>100</v>
      </c>
      <c r="HT20">
        <v>9.9000000000000005E-2</v>
      </c>
      <c r="HU20">
        <v>2.2000000000000001E-3</v>
      </c>
      <c r="HV20">
        <v>0.16596750844944369</v>
      </c>
      <c r="HW20">
        <v>-6.0172046994075008E-4</v>
      </c>
      <c r="HX20">
        <v>1.0037638322578611E-6</v>
      </c>
      <c r="HY20">
        <v>-3.7503755461929322E-10</v>
      </c>
      <c r="HZ20">
        <v>-4.59054995080658E-2</v>
      </c>
      <c r="IA20">
        <v>5.4059752819484372E-3</v>
      </c>
      <c r="IB20">
        <v>-1.882334706413767E-4</v>
      </c>
      <c r="IC20">
        <v>2.0440475459167249E-6</v>
      </c>
      <c r="ID20">
        <v>4</v>
      </c>
      <c r="IE20">
        <v>2150</v>
      </c>
      <c r="IF20">
        <v>2</v>
      </c>
      <c r="IG20">
        <v>31</v>
      </c>
      <c r="IH20">
        <v>1.1000000000000001</v>
      </c>
      <c r="II20">
        <v>0.8</v>
      </c>
      <c r="IJ20">
        <v>0.47119100000000003</v>
      </c>
      <c r="IK20">
        <v>2.7526899999999999</v>
      </c>
      <c r="IL20">
        <v>1.6015600000000001</v>
      </c>
      <c r="IM20">
        <v>2.3327599999999999</v>
      </c>
      <c r="IN20">
        <v>1.5502899999999999</v>
      </c>
      <c r="IO20">
        <v>2.4084500000000002</v>
      </c>
      <c r="IP20">
        <v>51.398099999999999</v>
      </c>
      <c r="IQ20">
        <v>23.903600000000001</v>
      </c>
      <c r="IR20">
        <v>18</v>
      </c>
      <c r="IS20">
        <v>612.21500000000003</v>
      </c>
      <c r="IT20">
        <v>343.73500000000001</v>
      </c>
      <c r="IU20">
        <v>25.8185</v>
      </c>
      <c r="IV20">
        <v>36.715299999999999</v>
      </c>
      <c r="IW20">
        <v>30.0014</v>
      </c>
      <c r="IX20">
        <v>36.536499999999997</v>
      </c>
      <c r="IY20">
        <v>36.547499999999999</v>
      </c>
      <c r="IZ20">
        <v>9.4142200000000003</v>
      </c>
      <c r="JA20">
        <v>47.683</v>
      </c>
      <c r="JB20">
        <v>0</v>
      </c>
      <c r="JC20">
        <v>25.819299999999998</v>
      </c>
      <c r="JD20">
        <v>150</v>
      </c>
      <c r="JE20">
        <v>24.025500000000001</v>
      </c>
      <c r="JF20">
        <v>98.399000000000001</v>
      </c>
      <c r="JG20">
        <v>98.405500000000004</v>
      </c>
    </row>
    <row r="21" spans="1:267" x14ac:dyDescent="0.3">
      <c r="A21">
        <v>5</v>
      </c>
      <c r="B21">
        <v>1659729038</v>
      </c>
      <c r="C21">
        <v>547.90000009536743</v>
      </c>
      <c r="D21" t="s">
        <v>427</v>
      </c>
      <c r="E21" t="s">
        <v>428</v>
      </c>
      <c r="F21" t="s">
        <v>398</v>
      </c>
      <c r="G21" t="s">
        <v>399</v>
      </c>
      <c r="H21" t="s">
        <v>400</v>
      </c>
      <c r="I21" t="s">
        <v>31</v>
      </c>
      <c r="J21" t="s">
        <v>401</v>
      </c>
      <c r="K21">
        <f t="shared" si="0"/>
        <v>2.0887432135055417</v>
      </c>
      <c r="L21">
        <v>1659729038</v>
      </c>
      <c r="M21">
        <f t="shared" si="1"/>
        <v>5.2771459354334924E-3</v>
      </c>
      <c r="N21">
        <f t="shared" si="2"/>
        <v>5.2771459354334924</v>
      </c>
      <c r="O21">
        <f t="shared" si="3"/>
        <v>2.828471283664133</v>
      </c>
      <c r="P21">
        <f t="shared" si="4"/>
        <v>96.049800000000005</v>
      </c>
      <c r="Q21">
        <f t="shared" si="5"/>
        <v>82.931226334327903</v>
      </c>
      <c r="R21">
        <f t="shared" si="6"/>
        <v>8.2490947605105553</v>
      </c>
      <c r="S21">
        <f t="shared" si="7"/>
        <v>9.5539875261692391</v>
      </c>
      <c r="T21">
        <f t="shared" si="8"/>
        <v>0.43048771436865285</v>
      </c>
      <c r="U21">
        <f t="shared" si="9"/>
        <v>2.9374587683204325</v>
      </c>
      <c r="V21">
        <f t="shared" si="10"/>
        <v>0.39826070291452886</v>
      </c>
      <c r="W21">
        <f t="shared" si="11"/>
        <v>0.25160706229223928</v>
      </c>
      <c r="X21">
        <f t="shared" si="12"/>
        <v>382.42129936595575</v>
      </c>
      <c r="Y21">
        <f t="shared" si="13"/>
        <v>30.657600901813733</v>
      </c>
      <c r="Z21">
        <f t="shared" si="14"/>
        <v>29.972799999999999</v>
      </c>
      <c r="AA21">
        <f t="shared" si="15"/>
        <v>4.2537980068349395</v>
      </c>
      <c r="AB21">
        <f t="shared" si="16"/>
        <v>70.929964559748953</v>
      </c>
      <c r="AC21">
        <f t="shared" si="17"/>
        <v>2.9837349190470799</v>
      </c>
      <c r="AD21">
        <f t="shared" si="18"/>
        <v>4.2065929929144188</v>
      </c>
      <c r="AE21">
        <f t="shared" si="19"/>
        <v>1.2700630877878596</v>
      </c>
      <c r="AF21">
        <f t="shared" si="20"/>
        <v>-232.72213575261702</v>
      </c>
      <c r="AG21">
        <f t="shared" si="21"/>
        <v>-30.738506188543674</v>
      </c>
      <c r="AH21">
        <f t="shared" si="22"/>
        <v>-2.3238909190319781</v>
      </c>
      <c r="AI21">
        <f t="shared" si="23"/>
        <v>116.63676650576309</v>
      </c>
      <c r="AJ21">
        <v>0</v>
      </c>
      <c r="AK21">
        <v>0</v>
      </c>
      <c r="AL21">
        <f t="shared" si="24"/>
        <v>1</v>
      </c>
      <c r="AM21">
        <f t="shared" si="25"/>
        <v>0</v>
      </c>
      <c r="AN21">
        <f t="shared" si="26"/>
        <v>52604.462657609372</v>
      </c>
      <c r="AO21" t="s">
        <v>402</v>
      </c>
      <c r="AP21">
        <v>10366.9</v>
      </c>
      <c r="AQ21">
        <v>993.59653846153856</v>
      </c>
      <c r="AR21">
        <v>3431.87</v>
      </c>
      <c r="AS21">
        <f t="shared" si="27"/>
        <v>0.71047955241266758</v>
      </c>
      <c r="AT21">
        <v>-3.9894345373445681</v>
      </c>
      <c r="AU21" t="s">
        <v>429</v>
      </c>
      <c r="AV21">
        <v>10032.799999999999</v>
      </c>
      <c r="AW21">
        <v>799.99996153846155</v>
      </c>
      <c r="AX21">
        <v>991.50800000000004</v>
      </c>
      <c r="AY21">
        <f t="shared" si="28"/>
        <v>0.19314825342966313</v>
      </c>
      <c r="AZ21">
        <v>0.5</v>
      </c>
      <c r="BA21">
        <f t="shared" si="29"/>
        <v>1681.3223996829779</v>
      </c>
      <c r="BB21">
        <f t="shared" si="30"/>
        <v>2.828471283664133</v>
      </c>
      <c r="BC21">
        <f t="shared" si="31"/>
        <v>162.3722424754686</v>
      </c>
      <c r="BD21">
        <f t="shared" si="32"/>
        <v>4.055085343711743E-3</v>
      </c>
      <c r="BE21">
        <f t="shared" si="33"/>
        <v>2.4612630457848046</v>
      </c>
      <c r="BF21">
        <f t="shared" si="34"/>
        <v>580.17322975353454</v>
      </c>
      <c r="BG21" t="s">
        <v>430</v>
      </c>
      <c r="BH21">
        <v>601.69000000000005</v>
      </c>
      <c r="BI21">
        <f t="shared" si="35"/>
        <v>601.69000000000005</v>
      </c>
      <c r="BJ21">
        <f t="shared" si="36"/>
        <v>0.39315668658245817</v>
      </c>
      <c r="BK21">
        <f t="shared" si="37"/>
        <v>0.49127551437219036</v>
      </c>
      <c r="BL21">
        <f t="shared" si="38"/>
        <v>0.86226388427591183</v>
      </c>
      <c r="BM21">
        <f t="shared" si="39"/>
        <v>-91.69476262384191</v>
      </c>
      <c r="BN21">
        <f t="shared" si="40"/>
        <v>1.0008565644889647</v>
      </c>
      <c r="BO21">
        <f t="shared" si="41"/>
        <v>0.3694944730674114</v>
      </c>
      <c r="BP21">
        <f t="shared" si="42"/>
        <v>0.63050552693258854</v>
      </c>
      <c r="BQ21">
        <v>1228</v>
      </c>
      <c r="BR21">
        <v>300</v>
      </c>
      <c r="BS21">
        <v>300</v>
      </c>
      <c r="BT21">
        <v>300</v>
      </c>
      <c r="BU21">
        <v>10032.799999999999</v>
      </c>
      <c r="BV21">
        <v>944.21</v>
      </c>
      <c r="BW21">
        <v>-1.06561E-2</v>
      </c>
      <c r="BX21">
        <v>-0.89</v>
      </c>
      <c r="BY21" t="s">
        <v>405</v>
      </c>
      <c r="BZ21" t="s">
        <v>405</v>
      </c>
      <c r="CA21" t="s">
        <v>405</v>
      </c>
      <c r="CB21" t="s">
        <v>405</v>
      </c>
      <c r="CC21" t="s">
        <v>405</v>
      </c>
      <c r="CD21" t="s">
        <v>405</v>
      </c>
      <c r="CE21" t="s">
        <v>405</v>
      </c>
      <c r="CF21" t="s">
        <v>405</v>
      </c>
      <c r="CG21" t="s">
        <v>405</v>
      </c>
      <c r="CH21" t="s">
        <v>405</v>
      </c>
      <c r="CI21">
        <f t="shared" si="43"/>
        <v>2000.15</v>
      </c>
      <c r="CJ21">
        <f t="shared" si="44"/>
        <v>1681.3223996829779</v>
      </c>
      <c r="CK21">
        <f t="shared" si="45"/>
        <v>0.84059815497986545</v>
      </c>
      <c r="CL21">
        <f t="shared" si="46"/>
        <v>0.19119630995973089</v>
      </c>
      <c r="CM21">
        <v>6</v>
      </c>
      <c r="CN21">
        <v>0.5</v>
      </c>
      <c r="CO21" t="s">
        <v>406</v>
      </c>
      <c r="CP21">
        <v>2</v>
      </c>
      <c r="CQ21">
        <v>1659729038</v>
      </c>
      <c r="CR21">
        <v>96.049800000000005</v>
      </c>
      <c r="CS21">
        <v>100.05200000000001</v>
      </c>
      <c r="CT21">
        <v>29.996600000000001</v>
      </c>
      <c r="CU21">
        <v>23.854299999999999</v>
      </c>
      <c r="CV21">
        <v>95.921300000000002</v>
      </c>
      <c r="CW21">
        <v>29.997699999999998</v>
      </c>
      <c r="CX21">
        <v>500.02600000000001</v>
      </c>
      <c r="CY21">
        <v>99.370400000000004</v>
      </c>
      <c r="CZ21">
        <v>9.8703799999999994E-2</v>
      </c>
      <c r="DA21">
        <v>29.778700000000001</v>
      </c>
      <c r="DB21">
        <v>29.972799999999999</v>
      </c>
      <c r="DC21">
        <v>999.9</v>
      </c>
      <c r="DD21">
        <v>0</v>
      </c>
      <c r="DE21">
        <v>0</v>
      </c>
      <c r="DF21">
        <v>10108.799999999999</v>
      </c>
      <c r="DG21">
        <v>0</v>
      </c>
      <c r="DH21">
        <v>2049.2199999999998</v>
      </c>
      <c r="DI21">
        <v>-4.0017399999999999</v>
      </c>
      <c r="DJ21">
        <v>99.020099999999999</v>
      </c>
      <c r="DK21">
        <v>102.497</v>
      </c>
      <c r="DL21">
        <v>6.1423500000000004</v>
      </c>
      <c r="DM21">
        <v>100.05200000000001</v>
      </c>
      <c r="DN21">
        <v>23.854299999999999</v>
      </c>
      <c r="DO21">
        <v>2.9807800000000002</v>
      </c>
      <c r="DP21">
        <v>2.3704100000000001</v>
      </c>
      <c r="DQ21">
        <v>23.9209</v>
      </c>
      <c r="DR21">
        <v>20.163</v>
      </c>
      <c r="DS21">
        <v>2000.15</v>
      </c>
      <c r="DT21">
        <v>0.98001000000000005</v>
      </c>
      <c r="DU21">
        <v>1.9989900000000001E-2</v>
      </c>
      <c r="DV21">
        <v>0</v>
      </c>
      <c r="DW21">
        <v>799.71799999999996</v>
      </c>
      <c r="DX21">
        <v>5.0005300000000004</v>
      </c>
      <c r="DY21">
        <v>17370.099999999999</v>
      </c>
      <c r="DZ21">
        <v>17834.900000000001</v>
      </c>
      <c r="EA21">
        <v>50.811999999999998</v>
      </c>
      <c r="EB21">
        <v>53</v>
      </c>
      <c r="EC21">
        <v>51.436999999999998</v>
      </c>
      <c r="ED21">
        <v>52</v>
      </c>
      <c r="EE21">
        <v>51.811999999999998</v>
      </c>
      <c r="EF21">
        <v>1955.27</v>
      </c>
      <c r="EG21">
        <v>39.880000000000003</v>
      </c>
      <c r="EH21">
        <v>0</v>
      </c>
      <c r="EI21">
        <v>132.4000000953674</v>
      </c>
      <c r="EJ21">
        <v>0</v>
      </c>
      <c r="EK21">
        <v>799.99996153846155</v>
      </c>
      <c r="EL21">
        <v>-1.457538474384757</v>
      </c>
      <c r="EM21">
        <v>-9.8393162102857499</v>
      </c>
      <c r="EN21">
        <v>17370.830769230761</v>
      </c>
      <c r="EO21">
        <v>15</v>
      </c>
      <c r="EP21">
        <v>1659728997</v>
      </c>
      <c r="EQ21" t="s">
        <v>431</v>
      </c>
      <c r="ER21">
        <v>1659728988</v>
      </c>
      <c r="ES21">
        <v>1659728997</v>
      </c>
      <c r="ET21">
        <v>34</v>
      </c>
      <c r="EU21">
        <v>1.0999999999999999E-2</v>
      </c>
      <c r="EV21">
        <v>-3.0000000000000001E-3</v>
      </c>
      <c r="EW21">
        <v>0.127</v>
      </c>
      <c r="EX21">
        <v>1E-3</v>
      </c>
      <c r="EY21">
        <v>100</v>
      </c>
      <c r="EZ21">
        <v>24</v>
      </c>
      <c r="FA21">
        <v>0.34</v>
      </c>
      <c r="FB21">
        <v>0.01</v>
      </c>
      <c r="FC21">
        <v>2.8421273495355308</v>
      </c>
      <c r="FD21">
        <v>-0.37830447432993569</v>
      </c>
      <c r="FE21">
        <v>6.7046769074023488E-2</v>
      </c>
      <c r="FF21">
        <v>1</v>
      </c>
      <c r="FG21">
        <v>0.40333811257558849</v>
      </c>
      <c r="FH21">
        <v>0.1089672157090491</v>
      </c>
      <c r="FI21">
        <v>1.785216346659908E-2</v>
      </c>
      <c r="FJ21">
        <v>1</v>
      </c>
      <c r="FK21">
        <v>2</v>
      </c>
      <c r="FL21">
        <v>2</v>
      </c>
      <c r="FM21" t="s">
        <v>408</v>
      </c>
      <c r="FN21">
        <v>3.1278600000000001</v>
      </c>
      <c r="FO21">
        <v>2.7379899999999999</v>
      </c>
      <c r="FP21">
        <v>2.51392E-2</v>
      </c>
      <c r="FQ21">
        <v>2.62271E-2</v>
      </c>
      <c r="FR21">
        <v>0.12481</v>
      </c>
      <c r="FS21">
        <v>0.106558</v>
      </c>
      <c r="FT21">
        <v>23180.7</v>
      </c>
      <c r="FU21">
        <v>24004.9</v>
      </c>
      <c r="FV21">
        <v>23651.8</v>
      </c>
      <c r="FW21">
        <v>24974.3</v>
      </c>
      <c r="FX21">
        <v>29849.7</v>
      </c>
      <c r="FY21">
        <v>31308.6</v>
      </c>
      <c r="FZ21">
        <v>37724.400000000001</v>
      </c>
      <c r="GA21">
        <v>38874</v>
      </c>
      <c r="GB21">
        <v>2.1256499999999998</v>
      </c>
      <c r="GC21">
        <v>1.6540999999999999</v>
      </c>
      <c r="GD21">
        <v>-3.3654299999999998E-2</v>
      </c>
      <c r="GE21">
        <v>0</v>
      </c>
      <c r="GF21">
        <v>30.520199999999999</v>
      </c>
      <c r="GG21">
        <v>999.9</v>
      </c>
      <c r="GH21">
        <v>37</v>
      </c>
      <c r="GI21">
        <v>47.8</v>
      </c>
      <c r="GJ21">
        <v>41.407600000000002</v>
      </c>
      <c r="GK21">
        <v>60.823999999999998</v>
      </c>
      <c r="GL21">
        <v>26.822900000000001</v>
      </c>
      <c r="GM21">
        <v>1</v>
      </c>
      <c r="GN21">
        <v>0.80155699999999996</v>
      </c>
      <c r="GO21">
        <v>3.8750100000000001</v>
      </c>
      <c r="GP21">
        <v>20.260899999999999</v>
      </c>
      <c r="GQ21">
        <v>5.2512800000000004</v>
      </c>
      <c r="GR21">
        <v>12.0099</v>
      </c>
      <c r="GS21">
        <v>4.9780499999999996</v>
      </c>
      <c r="GT21">
        <v>3.2924500000000001</v>
      </c>
      <c r="GU21">
        <v>9999</v>
      </c>
      <c r="GV21">
        <v>9999</v>
      </c>
      <c r="GW21">
        <v>9999</v>
      </c>
      <c r="GX21">
        <v>999.9</v>
      </c>
      <c r="GY21">
        <v>1.8757299999999999</v>
      </c>
      <c r="GZ21">
        <v>1.87686</v>
      </c>
      <c r="HA21">
        <v>1.88279</v>
      </c>
      <c r="HB21">
        <v>1.8861000000000001</v>
      </c>
      <c r="HC21">
        <v>1.87687</v>
      </c>
      <c r="HD21">
        <v>1.88323</v>
      </c>
      <c r="HE21">
        <v>1.88218</v>
      </c>
      <c r="HF21">
        <v>1.88568</v>
      </c>
      <c r="HG21">
        <v>5</v>
      </c>
      <c r="HH21">
        <v>0</v>
      </c>
      <c r="HI21">
        <v>0</v>
      </c>
      <c r="HJ21">
        <v>0</v>
      </c>
      <c r="HK21" t="s">
        <v>409</v>
      </c>
      <c r="HL21" t="s">
        <v>410</v>
      </c>
      <c r="HM21" t="s">
        <v>411</v>
      </c>
      <c r="HN21" t="s">
        <v>411</v>
      </c>
      <c r="HO21" t="s">
        <v>411</v>
      </c>
      <c r="HP21" t="s">
        <v>411</v>
      </c>
      <c r="HQ21">
        <v>0</v>
      </c>
      <c r="HR21">
        <v>100</v>
      </c>
      <c r="HS21">
        <v>100</v>
      </c>
      <c r="HT21">
        <v>0.129</v>
      </c>
      <c r="HU21">
        <v>-1.1000000000000001E-3</v>
      </c>
      <c r="HV21">
        <v>0.17730405266291241</v>
      </c>
      <c r="HW21">
        <v>-6.0172046994075008E-4</v>
      </c>
      <c r="HX21">
        <v>1.0037638322578611E-6</v>
      </c>
      <c r="HY21">
        <v>-3.7503755461929322E-10</v>
      </c>
      <c r="HZ21">
        <v>-4.9027441313547061E-2</v>
      </c>
      <c r="IA21">
        <v>5.4059752819484372E-3</v>
      </c>
      <c r="IB21">
        <v>-1.882334706413767E-4</v>
      </c>
      <c r="IC21">
        <v>2.0440475459167249E-6</v>
      </c>
      <c r="ID21">
        <v>4</v>
      </c>
      <c r="IE21">
        <v>2150</v>
      </c>
      <c r="IF21">
        <v>2</v>
      </c>
      <c r="IG21">
        <v>31</v>
      </c>
      <c r="IH21">
        <v>0.8</v>
      </c>
      <c r="II21">
        <v>0.7</v>
      </c>
      <c r="IJ21">
        <v>0.36010700000000001</v>
      </c>
      <c r="IK21">
        <v>2.7636699999999998</v>
      </c>
      <c r="IL21">
        <v>1.6015600000000001</v>
      </c>
      <c r="IM21">
        <v>2.3327599999999999</v>
      </c>
      <c r="IN21">
        <v>1.5502899999999999</v>
      </c>
      <c r="IO21">
        <v>2.4084500000000002</v>
      </c>
      <c r="IP21">
        <v>51.631799999999998</v>
      </c>
      <c r="IQ21">
        <v>23.903600000000001</v>
      </c>
      <c r="IR21">
        <v>18</v>
      </c>
      <c r="IS21">
        <v>612.89599999999996</v>
      </c>
      <c r="IT21">
        <v>342.80500000000001</v>
      </c>
      <c r="IU21">
        <v>25.773399999999999</v>
      </c>
      <c r="IV21">
        <v>36.8596</v>
      </c>
      <c r="IW21">
        <v>29.998000000000001</v>
      </c>
      <c r="IX21">
        <v>36.650799999999997</v>
      </c>
      <c r="IY21">
        <v>36.661700000000003</v>
      </c>
      <c r="IZ21">
        <v>7.1746400000000001</v>
      </c>
      <c r="JA21">
        <v>46.866799999999998</v>
      </c>
      <c r="JB21">
        <v>0</v>
      </c>
      <c r="JC21">
        <v>25.792000000000002</v>
      </c>
      <c r="JD21">
        <v>100</v>
      </c>
      <c r="JE21">
        <v>23.721</v>
      </c>
      <c r="JF21">
        <v>98.372200000000007</v>
      </c>
      <c r="JG21">
        <v>98.369500000000002</v>
      </c>
    </row>
    <row r="22" spans="1:267" x14ac:dyDescent="0.3">
      <c r="A22">
        <v>6</v>
      </c>
      <c r="B22">
        <v>1659729181</v>
      </c>
      <c r="C22">
        <v>690.90000009536743</v>
      </c>
      <c r="D22" t="s">
        <v>432</v>
      </c>
      <c r="E22" t="s">
        <v>433</v>
      </c>
      <c r="F22" t="s">
        <v>398</v>
      </c>
      <c r="G22" t="s">
        <v>399</v>
      </c>
      <c r="H22" t="s">
        <v>400</v>
      </c>
      <c r="I22" t="s">
        <v>31</v>
      </c>
      <c r="J22" t="s">
        <v>401</v>
      </c>
      <c r="K22">
        <f t="shared" si="0"/>
        <v>0.97166974646178483</v>
      </c>
      <c r="L22">
        <v>1659729181</v>
      </c>
      <c r="M22">
        <f t="shared" si="1"/>
        <v>5.837504224129134E-3</v>
      </c>
      <c r="N22">
        <f t="shared" si="2"/>
        <v>5.8375042241291339</v>
      </c>
      <c r="O22">
        <f t="shared" si="3"/>
        <v>1.0080841852209521</v>
      </c>
      <c r="P22">
        <f t="shared" si="4"/>
        <v>73.335599999999999</v>
      </c>
      <c r="Q22">
        <f t="shared" si="5"/>
        <v>68.235251166499069</v>
      </c>
      <c r="R22">
        <f t="shared" si="6"/>
        <v>6.7877394803518918</v>
      </c>
      <c r="S22">
        <f t="shared" si="7"/>
        <v>7.2950995112579999</v>
      </c>
      <c r="T22">
        <f t="shared" si="8"/>
        <v>0.48062643895920965</v>
      </c>
      <c r="U22">
        <f t="shared" si="9"/>
        <v>2.9152813462167528</v>
      </c>
      <c r="V22">
        <f t="shared" si="10"/>
        <v>0.44055121523101803</v>
      </c>
      <c r="W22">
        <f t="shared" si="11"/>
        <v>0.27866611725346591</v>
      </c>
      <c r="X22">
        <f t="shared" si="12"/>
        <v>382.42879936548826</v>
      </c>
      <c r="Y22">
        <f t="shared" si="13"/>
        <v>30.579015249129526</v>
      </c>
      <c r="Z22">
        <f t="shared" si="14"/>
        <v>29.9742</v>
      </c>
      <c r="AA22">
        <f t="shared" si="15"/>
        <v>4.2541401560502941</v>
      </c>
      <c r="AB22">
        <f t="shared" si="16"/>
        <v>70.686540770406509</v>
      </c>
      <c r="AC22">
        <f t="shared" si="17"/>
        <v>2.9839980660015</v>
      </c>
      <c r="AD22">
        <f t="shared" si="18"/>
        <v>4.2214515429375421</v>
      </c>
      <c r="AE22">
        <f t="shared" si="19"/>
        <v>1.2701420900487941</v>
      </c>
      <c r="AF22">
        <f t="shared" si="20"/>
        <v>-257.43393628409478</v>
      </c>
      <c r="AG22">
        <f t="shared" si="21"/>
        <v>-21.092032553177262</v>
      </c>
      <c r="AH22">
        <f t="shared" si="22"/>
        <v>-1.6072282141627088</v>
      </c>
      <c r="AI22">
        <f t="shared" si="23"/>
        <v>102.2956023140535</v>
      </c>
      <c r="AJ22">
        <v>0</v>
      </c>
      <c r="AK22">
        <v>0</v>
      </c>
      <c r="AL22">
        <f t="shared" si="24"/>
        <v>1</v>
      </c>
      <c r="AM22">
        <f t="shared" si="25"/>
        <v>0</v>
      </c>
      <c r="AN22">
        <f t="shared" si="26"/>
        <v>51960.379136404117</v>
      </c>
      <c r="AO22" t="s">
        <v>402</v>
      </c>
      <c r="AP22">
        <v>10366.9</v>
      </c>
      <c r="AQ22">
        <v>993.59653846153856</v>
      </c>
      <c r="AR22">
        <v>3431.87</v>
      </c>
      <c r="AS22">
        <f t="shared" si="27"/>
        <v>0.71047955241266758</v>
      </c>
      <c r="AT22">
        <v>-3.9894345373445681</v>
      </c>
      <c r="AU22" t="s">
        <v>434</v>
      </c>
      <c r="AV22">
        <v>10029.700000000001</v>
      </c>
      <c r="AW22">
        <v>799.30680000000007</v>
      </c>
      <c r="AX22">
        <v>972.755</v>
      </c>
      <c r="AY22">
        <f t="shared" si="28"/>
        <v>0.17830615108634751</v>
      </c>
      <c r="AZ22">
        <v>0.5</v>
      </c>
      <c r="BA22">
        <f t="shared" si="29"/>
        <v>1681.3484996827442</v>
      </c>
      <c r="BB22">
        <f t="shared" si="30"/>
        <v>1.0080841852209521</v>
      </c>
      <c r="BC22">
        <f t="shared" si="31"/>
        <v>149.89738980661755</v>
      </c>
      <c r="BD22">
        <f t="shared" si="32"/>
        <v>2.9723277021441469E-3</v>
      </c>
      <c r="BE22">
        <f t="shared" si="33"/>
        <v>2.5279900900021071</v>
      </c>
      <c r="BF22">
        <f t="shared" si="34"/>
        <v>573.7015831569704</v>
      </c>
      <c r="BG22" t="s">
        <v>435</v>
      </c>
      <c r="BH22">
        <v>599.01</v>
      </c>
      <c r="BI22">
        <f t="shared" si="35"/>
        <v>599.01</v>
      </c>
      <c r="BJ22">
        <f t="shared" si="36"/>
        <v>0.38421287991323616</v>
      </c>
      <c r="BK22">
        <f t="shared" si="37"/>
        <v>0.46408165995531692</v>
      </c>
      <c r="BL22">
        <f t="shared" si="38"/>
        <v>0.8680679595885431</v>
      </c>
      <c r="BM22">
        <f t="shared" si="39"/>
        <v>-8.3222359193917033</v>
      </c>
      <c r="BN22">
        <f t="shared" si="40"/>
        <v>1.0085476624301148</v>
      </c>
      <c r="BO22">
        <f t="shared" si="41"/>
        <v>0.34778830247638876</v>
      </c>
      <c r="BP22">
        <f t="shared" si="42"/>
        <v>0.65221169752361119</v>
      </c>
      <c r="BQ22">
        <v>1230</v>
      </c>
      <c r="BR22">
        <v>300</v>
      </c>
      <c r="BS22">
        <v>300</v>
      </c>
      <c r="BT22">
        <v>300</v>
      </c>
      <c r="BU22">
        <v>10029.700000000001</v>
      </c>
      <c r="BV22">
        <v>931.12</v>
      </c>
      <c r="BW22">
        <v>-1.0652E-2</v>
      </c>
      <c r="BX22">
        <v>-0.82</v>
      </c>
      <c r="BY22" t="s">
        <v>405</v>
      </c>
      <c r="BZ22" t="s">
        <v>405</v>
      </c>
      <c r="CA22" t="s">
        <v>405</v>
      </c>
      <c r="CB22" t="s">
        <v>405</v>
      </c>
      <c r="CC22" t="s">
        <v>405</v>
      </c>
      <c r="CD22" t="s">
        <v>405</v>
      </c>
      <c r="CE22" t="s">
        <v>405</v>
      </c>
      <c r="CF22" t="s">
        <v>405</v>
      </c>
      <c r="CG22" t="s">
        <v>405</v>
      </c>
      <c r="CH22" t="s">
        <v>405</v>
      </c>
      <c r="CI22">
        <f t="shared" si="43"/>
        <v>2000.18</v>
      </c>
      <c r="CJ22">
        <f t="shared" si="44"/>
        <v>1681.3484996827442</v>
      </c>
      <c r="CK22">
        <f t="shared" si="45"/>
        <v>0.84059859596773501</v>
      </c>
      <c r="CL22">
        <f t="shared" si="46"/>
        <v>0.19119719193546994</v>
      </c>
      <c r="CM22">
        <v>6</v>
      </c>
      <c r="CN22">
        <v>0.5</v>
      </c>
      <c r="CO22" t="s">
        <v>406</v>
      </c>
      <c r="CP22">
        <v>2</v>
      </c>
      <c r="CQ22">
        <v>1659729181</v>
      </c>
      <c r="CR22">
        <v>73.335599999999999</v>
      </c>
      <c r="CS22">
        <v>75.059100000000001</v>
      </c>
      <c r="CT22">
        <v>29.997299999999999</v>
      </c>
      <c r="CU22">
        <v>23.202100000000002</v>
      </c>
      <c r="CV22">
        <v>73.157600000000002</v>
      </c>
      <c r="CW22">
        <v>29.998999999999999</v>
      </c>
      <c r="CX22">
        <v>499.976</v>
      </c>
      <c r="CY22">
        <v>99.375200000000007</v>
      </c>
      <c r="CZ22">
        <v>0.100355</v>
      </c>
      <c r="DA22">
        <v>29.84</v>
      </c>
      <c r="DB22">
        <v>29.9742</v>
      </c>
      <c r="DC22">
        <v>999.9</v>
      </c>
      <c r="DD22">
        <v>0</v>
      </c>
      <c r="DE22">
        <v>0</v>
      </c>
      <c r="DF22">
        <v>9981.25</v>
      </c>
      <c r="DG22">
        <v>0</v>
      </c>
      <c r="DH22">
        <v>1947.25</v>
      </c>
      <c r="DI22">
        <v>-1.7235</v>
      </c>
      <c r="DJ22">
        <v>75.603499999999997</v>
      </c>
      <c r="DK22">
        <v>76.841999999999999</v>
      </c>
      <c r="DL22">
        <v>6.79514</v>
      </c>
      <c r="DM22">
        <v>75.059100000000001</v>
      </c>
      <c r="DN22">
        <v>23.202100000000002</v>
      </c>
      <c r="DO22">
        <v>2.9809800000000002</v>
      </c>
      <c r="DP22">
        <v>2.3057099999999999</v>
      </c>
      <c r="DQ22">
        <v>23.9221</v>
      </c>
      <c r="DR22">
        <v>19.7164</v>
      </c>
      <c r="DS22">
        <v>2000.18</v>
      </c>
      <c r="DT22">
        <v>0.97999800000000004</v>
      </c>
      <c r="DU22">
        <v>2.0002300000000001E-2</v>
      </c>
      <c r="DV22">
        <v>0</v>
      </c>
      <c r="DW22">
        <v>799.48</v>
      </c>
      <c r="DX22">
        <v>5.0005300000000004</v>
      </c>
      <c r="DY22">
        <v>17378.099999999999</v>
      </c>
      <c r="DZ22">
        <v>17835.099999999999</v>
      </c>
      <c r="EA22">
        <v>51.25</v>
      </c>
      <c r="EB22">
        <v>53.5</v>
      </c>
      <c r="EC22">
        <v>51.936999999999998</v>
      </c>
      <c r="ED22">
        <v>52.561999999999998</v>
      </c>
      <c r="EE22">
        <v>52.25</v>
      </c>
      <c r="EF22">
        <v>1955.27</v>
      </c>
      <c r="EG22">
        <v>39.909999999999997</v>
      </c>
      <c r="EH22">
        <v>0</v>
      </c>
      <c r="EI22">
        <v>142.70000004768369</v>
      </c>
      <c r="EJ22">
        <v>0</v>
      </c>
      <c r="EK22">
        <v>799.30680000000007</v>
      </c>
      <c r="EL22">
        <v>-0.92792306527080359</v>
      </c>
      <c r="EM22">
        <v>22.676922944858841</v>
      </c>
      <c r="EN22">
        <v>17374.092000000001</v>
      </c>
      <c r="EO22">
        <v>15</v>
      </c>
      <c r="EP22">
        <v>1659729137.5</v>
      </c>
      <c r="EQ22" t="s">
        <v>436</v>
      </c>
      <c r="ER22">
        <v>1659729126.5</v>
      </c>
      <c r="ES22">
        <v>1659729137.5</v>
      </c>
      <c r="ET22">
        <v>35</v>
      </c>
      <c r="EU22">
        <v>0.04</v>
      </c>
      <c r="EV22">
        <v>-1E-3</v>
      </c>
      <c r="EW22">
        <v>0.17699999999999999</v>
      </c>
      <c r="EX22">
        <v>0</v>
      </c>
      <c r="EY22">
        <v>75</v>
      </c>
      <c r="EZ22">
        <v>23</v>
      </c>
      <c r="FA22">
        <v>0.24</v>
      </c>
      <c r="FB22">
        <v>0.02</v>
      </c>
      <c r="FC22">
        <v>1.060042904747595</v>
      </c>
      <c r="FD22">
        <v>-0.3191849322351652</v>
      </c>
      <c r="FE22">
        <v>5.6872541529816738E-2</v>
      </c>
      <c r="FF22">
        <v>1</v>
      </c>
      <c r="FG22">
        <v>0.45908728074783672</v>
      </c>
      <c r="FH22">
        <v>0.1286099261350904</v>
      </c>
      <c r="FI22">
        <v>1.90810189588837E-2</v>
      </c>
      <c r="FJ22">
        <v>1</v>
      </c>
      <c r="FK22">
        <v>2</v>
      </c>
      <c r="FL22">
        <v>2</v>
      </c>
      <c r="FM22" t="s">
        <v>408</v>
      </c>
      <c r="FN22">
        <v>3.1284000000000001</v>
      </c>
      <c r="FO22">
        <v>2.7385199999999998</v>
      </c>
      <c r="FP22">
        <v>1.9314499999999998E-2</v>
      </c>
      <c r="FQ22">
        <v>1.9838000000000001E-2</v>
      </c>
      <c r="FR22">
        <v>0.124766</v>
      </c>
      <c r="FS22">
        <v>0.104451</v>
      </c>
      <c r="FT22">
        <v>23304.9</v>
      </c>
      <c r="FU22">
        <v>24146.6</v>
      </c>
      <c r="FV22">
        <v>23638.7</v>
      </c>
      <c r="FW22">
        <v>24959.5</v>
      </c>
      <c r="FX22">
        <v>29835</v>
      </c>
      <c r="FY22">
        <v>31364.400000000001</v>
      </c>
      <c r="FZ22">
        <v>37704.1</v>
      </c>
      <c r="GA22">
        <v>38851.9</v>
      </c>
      <c r="GB22">
        <v>2.1238199999999998</v>
      </c>
      <c r="GC22">
        <v>1.64913</v>
      </c>
      <c r="GD22">
        <v>-4.70579E-2</v>
      </c>
      <c r="GE22">
        <v>0</v>
      </c>
      <c r="GF22">
        <v>30.739599999999999</v>
      </c>
      <c r="GG22">
        <v>999.9</v>
      </c>
      <c r="GH22">
        <v>36.1</v>
      </c>
      <c r="GI22">
        <v>47.9</v>
      </c>
      <c r="GJ22">
        <v>40.603000000000002</v>
      </c>
      <c r="GK22">
        <v>61.793999999999997</v>
      </c>
      <c r="GL22">
        <v>26.847000000000001</v>
      </c>
      <c r="GM22">
        <v>1</v>
      </c>
      <c r="GN22">
        <v>0.82996899999999996</v>
      </c>
      <c r="GO22">
        <v>4.5819599999999996</v>
      </c>
      <c r="GP22">
        <v>20.241599999999998</v>
      </c>
      <c r="GQ22">
        <v>5.2517300000000002</v>
      </c>
      <c r="GR22">
        <v>12.0099</v>
      </c>
      <c r="GS22">
        <v>4.9781000000000004</v>
      </c>
      <c r="GT22">
        <v>3.2925300000000002</v>
      </c>
      <c r="GU22">
        <v>9999</v>
      </c>
      <c r="GV22">
        <v>9999</v>
      </c>
      <c r="GW22">
        <v>9999</v>
      </c>
      <c r="GX22">
        <v>999.9</v>
      </c>
      <c r="GY22">
        <v>1.8756999999999999</v>
      </c>
      <c r="GZ22">
        <v>1.87687</v>
      </c>
      <c r="HA22">
        <v>1.88279</v>
      </c>
      <c r="HB22">
        <v>1.8860600000000001</v>
      </c>
      <c r="HC22">
        <v>1.8768499999999999</v>
      </c>
      <c r="HD22">
        <v>1.8832100000000001</v>
      </c>
      <c r="HE22">
        <v>1.8821699999999999</v>
      </c>
      <c r="HF22">
        <v>1.88568</v>
      </c>
      <c r="HG22">
        <v>5</v>
      </c>
      <c r="HH22">
        <v>0</v>
      </c>
      <c r="HI22">
        <v>0</v>
      </c>
      <c r="HJ22">
        <v>0</v>
      </c>
      <c r="HK22" t="s">
        <v>409</v>
      </c>
      <c r="HL22" t="s">
        <v>410</v>
      </c>
      <c r="HM22" t="s">
        <v>411</v>
      </c>
      <c r="HN22" t="s">
        <v>411</v>
      </c>
      <c r="HO22" t="s">
        <v>411</v>
      </c>
      <c r="HP22" t="s">
        <v>411</v>
      </c>
      <c r="HQ22">
        <v>0</v>
      </c>
      <c r="HR22">
        <v>100</v>
      </c>
      <c r="HS22">
        <v>100</v>
      </c>
      <c r="HT22">
        <v>0.17799999999999999</v>
      </c>
      <c r="HU22">
        <v>-1.6999999999999999E-3</v>
      </c>
      <c r="HV22">
        <v>0.21682673451940471</v>
      </c>
      <c r="HW22">
        <v>-6.0172046994075008E-4</v>
      </c>
      <c r="HX22">
        <v>1.0037638322578611E-6</v>
      </c>
      <c r="HY22">
        <v>-3.7503755461929322E-10</v>
      </c>
      <c r="HZ22">
        <v>-4.9684127954332261E-2</v>
      </c>
      <c r="IA22">
        <v>5.4059752819484372E-3</v>
      </c>
      <c r="IB22">
        <v>-1.882334706413767E-4</v>
      </c>
      <c r="IC22">
        <v>2.0440475459167249E-6</v>
      </c>
      <c r="ID22">
        <v>4</v>
      </c>
      <c r="IE22">
        <v>2150</v>
      </c>
      <c r="IF22">
        <v>2</v>
      </c>
      <c r="IG22">
        <v>31</v>
      </c>
      <c r="IH22">
        <v>0.9</v>
      </c>
      <c r="II22">
        <v>0.7</v>
      </c>
      <c r="IJ22">
        <v>0.30395499999999998</v>
      </c>
      <c r="IK22">
        <v>2.7770999999999999</v>
      </c>
      <c r="IL22">
        <v>1.6015600000000001</v>
      </c>
      <c r="IM22">
        <v>2.3327599999999999</v>
      </c>
      <c r="IN22">
        <v>1.5502899999999999</v>
      </c>
      <c r="IO22">
        <v>2.3913600000000002</v>
      </c>
      <c r="IP22">
        <v>51.934600000000003</v>
      </c>
      <c r="IQ22">
        <v>23.8949</v>
      </c>
      <c r="IR22">
        <v>18</v>
      </c>
      <c r="IS22">
        <v>613.25400000000002</v>
      </c>
      <c r="IT22">
        <v>340.95800000000003</v>
      </c>
      <c r="IU22">
        <v>25.82</v>
      </c>
      <c r="IV22">
        <v>37.098700000000001</v>
      </c>
      <c r="IW22">
        <v>30.001899999999999</v>
      </c>
      <c r="IX22">
        <v>36.8429</v>
      </c>
      <c r="IY22">
        <v>36.8523</v>
      </c>
      <c r="IZ22">
        <v>6.0483799999999999</v>
      </c>
      <c r="JA22">
        <v>47.531500000000001</v>
      </c>
      <c r="JB22">
        <v>0</v>
      </c>
      <c r="JC22">
        <v>25.800999999999998</v>
      </c>
      <c r="JD22">
        <v>75</v>
      </c>
      <c r="JE22">
        <v>23.055199999999999</v>
      </c>
      <c r="JF22">
        <v>98.318799999999996</v>
      </c>
      <c r="JG22">
        <v>98.312600000000003</v>
      </c>
    </row>
    <row r="23" spans="1:267" x14ac:dyDescent="0.3">
      <c r="A23">
        <v>7</v>
      </c>
      <c r="B23">
        <v>1659729317.5</v>
      </c>
      <c r="C23">
        <v>827.40000009536743</v>
      </c>
      <c r="D23" t="s">
        <v>437</v>
      </c>
      <c r="E23" t="s">
        <v>438</v>
      </c>
      <c r="F23" t="s">
        <v>398</v>
      </c>
      <c r="G23" t="s">
        <v>399</v>
      </c>
      <c r="H23" t="s">
        <v>400</v>
      </c>
      <c r="I23" t="s">
        <v>31</v>
      </c>
      <c r="J23" t="s">
        <v>401</v>
      </c>
      <c r="K23">
        <f t="shared" si="0"/>
        <v>-1.2115697459747612</v>
      </c>
      <c r="L23">
        <v>1659729317.5</v>
      </c>
      <c r="M23">
        <f t="shared" si="1"/>
        <v>6.0901152863122717E-3</v>
      </c>
      <c r="N23">
        <f t="shared" si="2"/>
        <v>6.0901152863122716</v>
      </c>
      <c r="O23">
        <f t="shared" si="3"/>
        <v>-0.87312339957667118</v>
      </c>
      <c r="P23">
        <f t="shared" si="4"/>
        <v>50.709200000000003</v>
      </c>
      <c r="Q23">
        <f t="shared" si="5"/>
        <v>52.629843972348148</v>
      </c>
      <c r="R23">
        <f t="shared" si="6"/>
        <v>5.2357738731937635</v>
      </c>
      <c r="S23">
        <f t="shared" si="7"/>
        <v>5.0447024815436006</v>
      </c>
      <c r="T23">
        <f t="shared" si="8"/>
        <v>0.50313579582553669</v>
      </c>
      <c r="U23">
        <f t="shared" si="9"/>
        <v>2.9184827570045582</v>
      </c>
      <c r="V23">
        <f t="shared" si="10"/>
        <v>0.45944524531733977</v>
      </c>
      <c r="W23">
        <f t="shared" si="11"/>
        <v>0.29076188087554328</v>
      </c>
      <c r="X23">
        <f t="shared" si="12"/>
        <v>382.39779936559648</v>
      </c>
      <c r="Y23">
        <f t="shared" si="13"/>
        <v>30.640620854561398</v>
      </c>
      <c r="Z23">
        <f t="shared" si="14"/>
        <v>30.0106</v>
      </c>
      <c r="AA23">
        <f t="shared" si="15"/>
        <v>4.2630444582125806</v>
      </c>
      <c r="AB23">
        <f t="shared" si="16"/>
        <v>70.365463338138795</v>
      </c>
      <c r="AC23">
        <f t="shared" si="17"/>
        <v>2.99244812864</v>
      </c>
      <c r="AD23">
        <f t="shared" si="18"/>
        <v>4.252722836855197</v>
      </c>
      <c r="AE23">
        <f t="shared" si="19"/>
        <v>1.2705963295725806</v>
      </c>
      <c r="AF23">
        <f t="shared" si="20"/>
        <v>-268.57408412637119</v>
      </c>
      <c r="AG23">
        <f t="shared" si="21"/>
        <v>-6.639800429095752</v>
      </c>
      <c r="AH23">
        <f t="shared" si="22"/>
        <v>-0.50581515756946827</v>
      </c>
      <c r="AI23">
        <f t="shared" si="23"/>
        <v>106.67809965256005</v>
      </c>
      <c r="AJ23">
        <v>0</v>
      </c>
      <c r="AK23">
        <v>0</v>
      </c>
      <c r="AL23">
        <f t="shared" si="24"/>
        <v>1</v>
      </c>
      <c r="AM23">
        <f t="shared" si="25"/>
        <v>0</v>
      </c>
      <c r="AN23">
        <f t="shared" si="26"/>
        <v>52029.748873852528</v>
      </c>
      <c r="AO23" t="s">
        <v>402</v>
      </c>
      <c r="AP23">
        <v>10366.9</v>
      </c>
      <c r="AQ23">
        <v>993.59653846153856</v>
      </c>
      <c r="AR23">
        <v>3431.87</v>
      </c>
      <c r="AS23">
        <f t="shared" si="27"/>
        <v>0.71047955241266758</v>
      </c>
      <c r="AT23">
        <v>-3.9894345373445681</v>
      </c>
      <c r="AU23" t="s">
        <v>439</v>
      </c>
      <c r="AV23">
        <v>10027.200000000001</v>
      </c>
      <c r="AW23">
        <v>801.55916000000002</v>
      </c>
      <c r="AX23">
        <v>957.85199999999998</v>
      </c>
      <c r="AY23">
        <f t="shared" si="28"/>
        <v>0.16317013484337872</v>
      </c>
      <c r="AZ23">
        <v>0.5</v>
      </c>
      <c r="BA23">
        <f t="shared" si="29"/>
        <v>1681.2137996827983</v>
      </c>
      <c r="BB23">
        <f t="shared" si="30"/>
        <v>-0.87312339957667118</v>
      </c>
      <c r="BC23">
        <f t="shared" si="31"/>
        <v>137.16194119739563</v>
      </c>
      <c r="BD23">
        <f t="shared" si="32"/>
        <v>1.8536078744748972E-3</v>
      </c>
      <c r="BE23">
        <f t="shared" si="33"/>
        <v>2.5828812801977761</v>
      </c>
      <c r="BF23">
        <f t="shared" si="34"/>
        <v>568.48511018254624</v>
      </c>
      <c r="BG23" t="s">
        <v>440</v>
      </c>
      <c r="BH23">
        <v>600.29</v>
      </c>
      <c r="BI23">
        <f t="shared" si="35"/>
        <v>600.29</v>
      </c>
      <c r="BJ23">
        <f t="shared" si="36"/>
        <v>0.37329566571871231</v>
      </c>
      <c r="BK23">
        <f t="shared" si="37"/>
        <v>0.43710696326790865</v>
      </c>
      <c r="BL23">
        <f t="shared" si="38"/>
        <v>0.87372350419200595</v>
      </c>
      <c r="BM23">
        <f t="shared" si="39"/>
        <v>-4.372495679813361</v>
      </c>
      <c r="BN23">
        <f t="shared" si="40"/>
        <v>1.014659774231798</v>
      </c>
      <c r="BO23">
        <f t="shared" si="41"/>
        <v>0.32735068361029379</v>
      </c>
      <c r="BP23">
        <f t="shared" si="42"/>
        <v>0.67264931638970626</v>
      </c>
      <c r="BQ23">
        <v>1232</v>
      </c>
      <c r="BR23">
        <v>300</v>
      </c>
      <c r="BS23">
        <v>300</v>
      </c>
      <c r="BT23">
        <v>300</v>
      </c>
      <c r="BU23">
        <v>10027.200000000001</v>
      </c>
      <c r="BV23">
        <v>920.09</v>
      </c>
      <c r="BW23">
        <v>-1.0648899999999999E-2</v>
      </c>
      <c r="BX23">
        <v>-0.37</v>
      </c>
      <c r="BY23" t="s">
        <v>405</v>
      </c>
      <c r="BZ23" t="s">
        <v>405</v>
      </c>
      <c r="CA23" t="s">
        <v>405</v>
      </c>
      <c r="CB23" t="s">
        <v>405</v>
      </c>
      <c r="CC23" t="s">
        <v>405</v>
      </c>
      <c r="CD23" t="s">
        <v>405</v>
      </c>
      <c r="CE23" t="s">
        <v>405</v>
      </c>
      <c r="CF23" t="s">
        <v>405</v>
      </c>
      <c r="CG23" t="s">
        <v>405</v>
      </c>
      <c r="CH23" t="s">
        <v>405</v>
      </c>
      <c r="CI23">
        <f t="shared" si="43"/>
        <v>2000.02</v>
      </c>
      <c r="CJ23">
        <f t="shared" si="44"/>
        <v>1681.2137996827983</v>
      </c>
      <c r="CK23">
        <f t="shared" si="45"/>
        <v>0.84059849385646057</v>
      </c>
      <c r="CL23">
        <f t="shared" si="46"/>
        <v>0.19119698771292112</v>
      </c>
      <c r="CM23">
        <v>6</v>
      </c>
      <c r="CN23">
        <v>0.5</v>
      </c>
      <c r="CO23" t="s">
        <v>406</v>
      </c>
      <c r="CP23">
        <v>2</v>
      </c>
      <c r="CQ23">
        <v>1659729317.5</v>
      </c>
      <c r="CR23">
        <v>50.709200000000003</v>
      </c>
      <c r="CS23">
        <v>50.0321</v>
      </c>
      <c r="CT23">
        <v>30.08</v>
      </c>
      <c r="CU23">
        <v>22.9923</v>
      </c>
      <c r="CV23">
        <v>50.565399999999997</v>
      </c>
      <c r="CW23">
        <v>30.081099999999999</v>
      </c>
      <c r="CX23">
        <v>500.04300000000001</v>
      </c>
      <c r="CY23">
        <v>99.382900000000006</v>
      </c>
      <c r="CZ23">
        <v>0.10008300000000001</v>
      </c>
      <c r="DA23">
        <v>29.968399999999999</v>
      </c>
      <c r="DB23">
        <v>30.0106</v>
      </c>
      <c r="DC23">
        <v>999.9</v>
      </c>
      <c r="DD23">
        <v>0</v>
      </c>
      <c r="DE23">
        <v>0</v>
      </c>
      <c r="DF23">
        <v>9998.75</v>
      </c>
      <c r="DG23">
        <v>0</v>
      </c>
      <c r="DH23">
        <v>2116.16</v>
      </c>
      <c r="DI23">
        <v>0.67710899999999996</v>
      </c>
      <c r="DJ23">
        <v>52.281799999999997</v>
      </c>
      <c r="DK23">
        <v>51.209499999999998</v>
      </c>
      <c r="DL23">
        <v>7.0876999999999999</v>
      </c>
      <c r="DM23">
        <v>50.0321</v>
      </c>
      <c r="DN23">
        <v>22.9923</v>
      </c>
      <c r="DO23">
        <v>2.9894400000000001</v>
      </c>
      <c r="DP23">
        <v>2.28504</v>
      </c>
      <c r="DQ23">
        <v>23.969200000000001</v>
      </c>
      <c r="DR23">
        <v>19.571300000000001</v>
      </c>
      <c r="DS23">
        <v>2000.02</v>
      </c>
      <c r="DT23">
        <v>0.98000100000000001</v>
      </c>
      <c r="DU23">
        <v>1.9999400000000001E-2</v>
      </c>
      <c r="DV23">
        <v>0</v>
      </c>
      <c r="DW23">
        <v>801.46299999999997</v>
      </c>
      <c r="DX23">
        <v>5.0005300000000004</v>
      </c>
      <c r="DY23">
        <v>17496.8</v>
      </c>
      <c r="DZ23">
        <v>17833.7</v>
      </c>
      <c r="EA23">
        <v>51.686999999999998</v>
      </c>
      <c r="EB23">
        <v>53.936999999999998</v>
      </c>
      <c r="EC23">
        <v>52.375</v>
      </c>
      <c r="ED23">
        <v>53</v>
      </c>
      <c r="EE23">
        <v>52.686999999999998</v>
      </c>
      <c r="EF23">
        <v>1955.12</v>
      </c>
      <c r="EG23">
        <v>39.9</v>
      </c>
      <c r="EH23">
        <v>0</v>
      </c>
      <c r="EI23">
        <v>135.79999995231631</v>
      </c>
      <c r="EJ23">
        <v>0</v>
      </c>
      <c r="EK23">
        <v>801.55916000000002</v>
      </c>
      <c r="EL23">
        <v>0.61707691786019925</v>
      </c>
      <c r="EM23">
        <v>45.19230773750688</v>
      </c>
      <c r="EN23">
        <v>17491.024000000001</v>
      </c>
      <c r="EO23">
        <v>15</v>
      </c>
      <c r="EP23">
        <v>1659729276.5</v>
      </c>
      <c r="EQ23" t="s">
        <v>441</v>
      </c>
      <c r="ER23">
        <v>1659729269.5</v>
      </c>
      <c r="ES23">
        <v>1659729276.5</v>
      </c>
      <c r="ET23">
        <v>36</v>
      </c>
      <c r="EU23">
        <v>-4.4999999999999998E-2</v>
      </c>
      <c r="EV23">
        <v>1E-3</v>
      </c>
      <c r="EW23">
        <v>0.14399999999999999</v>
      </c>
      <c r="EX23">
        <v>1E-3</v>
      </c>
      <c r="EY23">
        <v>50</v>
      </c>
      <c r="EZ23">
        <v>23</v>
      </c>
      <c r="FA23">
        <v>0.4</v>
      </c>
      <c r="FB23">
        <v>0.01</v>
      </c>
      <c r="FC23">
        <v>-0.81341424690093567</v>
      </c>
      <c r="FD23">
        <v>-0.49192443089350868</v>
      </c>
      <c r="FE23">
        <v>8.372944737918836E-2</v>
      </c>
      <c r="FF23">
        <v>1</v>
      </c>
      <c r="FG23">
        <v>0.49738801019962142</v>
      </c>
      <c r="FH23">
        <v>7.3867320749012158E-2</v>
      </c>
      <c r="FI23">
        <v>1.4175668130628099E-2</v>
      </c>
      <c r="FJ23">
        <v>1</v>
      </c>
      <c r="FK23">
        <v>2</v>
      </c>
      <c r="FL23">
        <v>2</v>
      </c>
      <c r="FM23" t="s">
        <v>408</v>
      </c>
      <c r="FN23">
        <v>3.1292200000000001</v>
      </c>
      <c r="FO23">
        <v>2.7383999999999999</v>
      </c>
      <c r="FP23">
        <v>1.34214E-2</v>
      </c>
      <c r="FQ23">
        <v>1.33004E-2</v>
      </c>
      <c r="FR23">
        <v>0.12495000000000001</v>
      </c>
      <c r="FS23">
        <v>0.103738</v>
      </c>
      <c r="FT23">
        <v>23427.5</v>
      </c>
      <c r="FU23">
        <v>24289.1</v>
      </c>
      <c r="FV23">
        <v>23622.400000000001</v>
      </c>
      <c r="FW23">
        <v>24942.1</v>
      </c>
      <c r="FX23">
        <v>29809</v>
      </c>
      <c r="FY23">
        <v>31368.3</v>
      </c>
      <c r="FZ23">
        <v>37679.4</v>
      </c>
      <c r="GA23">
        <v>38826</v>
      </c>
      <c r="GB23">
        <v>2.1225800000000001</v>
      </c>
      <c r="GC23">
        <v>1.64422</v>
      </c>
      <c r="GD23">
        <v>-4.3649199999999999E-2</v>
      </c>
      <c r="GE23">
        <v>0</v>
      </c>
      <c r="GF23">
        <v>30.720500000000001</v>
      </c>
      <c r="GG23">
        <v>999.9</v>
      </c>
      <c r="GH23">
        <v>35.4</v>
      </c>
      <c r="GI23">
        <v>48.1</v>
      </c>
      <c r="GJ23">
        <v>40.214300000000001</v>
      </c>
      <c r="GK23">
        <v>61.934100000000001</v>
      </c>
      <c r="GL23">
        <v>26.7668</v>
      </c>
      <c r="GM23">
        <v>1</v>
      </c>
      <c r="GN23">
        <v>0.85811499999999996</v>
      </c>
      <c r="GO23">
        <v>4.8479999999999999</v>
      </c>
      <c r="GP23">
        <v>20.2317</v>
      </c>
      <c r="GQ23">
        <v>5.25143</v>
      </c>
      <c r="GR23">
        <v>12.0099</v>
      </c>
      <c r="GS23">
        <v>4.9775499999999999</v>
      </c>
      <c r="GT23">
        <v>3.2923300000000002</v>
      </c>
      <c r="GU23">
        <v>9999</v>
      </c>
      <c r="GV23">
        <v>9999</v>
      </c>
      <c r="GW23">
        <v>9999</v>
      </c>
      <c r="GX23">
        <v>999.9</v>
      </c>
      <c r="GY23">
        <v>1.87574</v>
      </c>
      <c r="GZ23">
        <v>1.8768899999999999</v>
      </c>
      <c r="HA23">
        <v>1.88279</v>
      </c>
      <c r="HB23">
        <v>1.88609</v>
      </c>
      <c r="HC23">
        <v>1.87686</v>
      </c>
      <c r="HD23">
        <v>1.8832100000000001</v>
      </c>
      <c r="HE23">
        <v>1.8821699999999999</v>
      </c>
      <c r="HF23">
        <v>1.88568</v>
      </c>
      <c r="HG23">
        <v>5</v>
      </c>
      <c r="HH23">
        <v>0</v>
      </c>
      <c r="HI23">
        <v>0</v>
      </c>
      <c r="HJ23">
        <v>0</v>
      </c>
      <c r="HK23" t="s">
        <v>409</v>
      </c>
      <c r="HL23" t="s">
        <v>410</v>
      </c>
      <c r="HM23" t="s">
        <v>411</v>
      </c>
      <c r="HN23" t="s">
        <v>411</v>
      </c>
      <c r="HO23" t="s">
        <v>411</v>
      </c>
      <c r="HP23" t="s">
        <v>411</v>
      </c>
      <c r="HQ23">
        <v>0</v>
      </c>
      <c r="HR23">
        <v>100</v>
      </c>
      <c r="HS23">
        <v>100</v>
      </c>
      <c r="HT23">
        <v>0.14399999999999999</v>
      </c>
      <c r="HU23">
        <v>-1.1000000000000001E-3</v>
      </c>
      <c r="HV23">
        <v>0.17169199290139711</v>
      </c>
      <c r="HW23">
        <v>-6.0172046994075008E-4</v>
      </c>
      <c r="HX23">
        <v>1.0037638322578611E-6</v>
      </c>
      <c r="HY23">
        <v>-3.7503755461929322E-10</v>
      </c>
      <c r="HZ23">
        <v>-4.9020916144722752E-2</v>
      </c>
      <c r="IA23">
        <v>5.4059752819484372E-3</v>
      </c>
      <c r="IB23">
        <v>-1.882334706413767E-4</v>
      </c>
      <c r="IC23">
        <v>2.0440475459167249E-6</v>
      </c>
      <c r="ID23">
        <v>4</v>
      </c>
      <c r="IE23">
        <v>2150</v>
      </c>
      <c r="IF23">
        <v>2</v>
      </c>
      <c r="IG23">
        <v>31</v>
      </c>
      <c r="IH23">
        <v>0.8</v>
      </c>
      <c r="II23">
        <v>0.7</v>
      </c>
      <c r="IJ23">
        <v>0.247803</v>
      </c>
      <c r="IK23">
        <v>2.78931</v>
      </c>
      <c r="IL23">
        <v>1.6015600000000001</v>
      </c>
      <c r="IM23">
        <v>2.3327599999999999</v>
      </c>
      <c r="IN23">
        <v>1.5502899999999999</v>
      </c>
      <c r="IO23">
        <v>2.3828100000000001</v>
      </c>
      <c r="IP23">
        <v>52.171900000000001</v>
      </c>
      <c r="IQ23">
        <v>23.886099999999999</v>
      </c>
      <c r="IR23">
        <v>18</v>
      </c>
      <c r="IS23">
        <v>614.27300000000002</v>
      </c>
      <c r="IT23">
        <v>339.29300000000001</v>
      </c>
      <c r="IU23">
        <v>25.7956</v>
      </c>
      <c r="IV23">
        <v>37.3384</v>
      </c>
      <c r="IW23">
        <v>30.001100000000001</v>
      </c>
      <c r="IX23">
        <v>37.0627</v>
      </c>
      <c r="IY23">
        <v>37.07</v>
      </c>
      <c r="IZ23">
        <v>4.9389599999999998</v>
      </c>
      <c r="JA23">
        <v>47.184800000000003</v>
      </c>
      <c r="JB23">
        <v>0</v>
      </c>
      <c r="JC23">
        <v>25.793800000000001</v>
      </c>
      <c r="JD23">
        <v>50</v>
      </c>
      <c r="JE23">
        <v>22.907800000000002</v>
      </c>
      <c r="JF23">
        <v>98.253</v>
      </c>
      <c r="JG23">
        <v>98.245999999999995</v>
      </c>
    </row>
    <row r="24" spans="1:267" x14ac:dyDescent="0.3">
      <c r="A24">
        <v>8</v>
      </c>
      <c r="B24">
        <v>1659729485.5</v>
      </c>
      <c r="C24">
        <v>995.40000009536743</v>
      </c>
      <c r="D24" t="s">
        <v>442</v>
      </c>
      <c r="E24" t="s">
        <v>443</v>
      </c>
      <c r="F24" t="s">
        <v>398</v>
      </c>
      <c r="G24" t="s">
        <v>399</v>
      </c>
      <c r="H24" t="s">
        <v>400</v>
      </c>
      <c r="I24" t="s">
        <v>31</v>
      </c>
      <c r="J24" t="s">
        <v>401</v>
      </c>
      <c r="K24">
        <f t="shared" si="0"/>
        <v>-9.7990860594115308</v>
      </c>
      <c r="L24">
        <v>1659729485.5</v>
      </c>
      <c r="M24">
        <f t="shared" si="1"/>
        <v>6.5200334844849502E-3</v>
      </c>
      <c r="N24">
        <f t="shared" si="2"/>
        <v>6.5200334844849506</v>
      </c>
      <c r="O24">
        <f t="shared" si="3"/>
        <v>-3.3118184361718304</v>
      </c>
      <c r="P24">
        <f t="shared" si="4"/>
        <v>23.807200000000002</v>
      </c>
      <c r="Q24">
        <f t="shared" si="5"/>
        <v>33.565556182528972</v>
      </c>
      <c r="R24">
        <f t="shared" si="6"/>
        <v>3.3392161520557897</v>
      </c>
      <c r="S24">
        <f t="shared" si="7"/>
        <v>2.3684215552072803</v>
      </c>
      <c r="T24">
        <f t="shared" si="8"/>
        <v>0.55857157843608352</v>
      </c>
      <c r="U24">
        <f t="shared" si="9"/>
        <v>2.9250438744527263</v>
      </c>
      <c r="V24">
        <f t="shared" si="10"/>
        <v>0.50537576930268646</v>
      </c>
      <c r="W24">
        <f t="shared" si="11"/>
        <v>0.32021605196812714</v>
      </c>
      <c r="X24">
        <f t="shared" si="12"/>
        <v>382.38009936572695</v>
      </c>
      <c r="Y24">
        <f t="shared" si="13"/>
        <v>30.616743143341299</v>
      </c>
      <c r="Z24">
        <f t="shared" si="14"/>
        <v>29.948</v>
      </c>
      <c r="AA24">
        <f t="shared" si="15"/>
        <v>4.2477410518248542</v>
      </c>
      <c r="AB24">
        <f t="shared" si="16"/>
        <v>70.441301698677506</v>
      </c>
      <c r="AC24">
        <f t="shared" si="17"/>
        <v>3.0110943638027696</v>
      </c>
      <c r="AD24">
        <f t="shared" si="18"/>
        <v>4.2746148796101835</v>
      </c>
      <c r="AE24">
        <f t="shared" si="19"/>
        <v>1.2366466880220846</v>
      </c>
      <c r="AF24">
        <f t="shared" si="20"/>
        <v>-287.53347666578628</v>
      </c>
      <c r="AG24">
        <f t="shared" si="21"/>
        <v>17.314907196472578</v>
      </c>
      <c r="AH24">
        <f t="shared" si="22"/>
        <v>1.3162529599831483</v>
      </c>
      <c r="AI24">
        <f t="shared" si="23"/>
        <v>113.4777828563964</v>
      </c>
      <c r="AJ24">
        <v>0</v>
      </c>
      <c r="AK24">
        <v>0</v>
      </c>
      <c r="AL24">
        <f t="shared" si="24"/>
        <v>1</v>
      </c>
      <c r="AM24">
        <f t="shared" si="25"/>
        <v>0</v>
      </c>
      <c r="AN24">
        <f t="shared" si="26"/>
        <v>52201.527434680967</v>
      </c>
      <c r="AO24" t="s">
        <v>402</v>
      </c>
      <c r="AP24">
        <v>10366.9</v>
      </c>
      <c r="AQ24">
        <v>993.59653846153856</v>
      </c>
      <c r="AR24">
        <v>3431.87</v>
      </c>
      <c r="AS24">
        <f t="shared" si="27"/>
        <v>0.71047955241266758</v>
      </c>
      <c r="AT24">
        <v>-3.9894345373445681</v>
      </c>
      <c r="AU24" t="s">
        <v>444</v>
      </c>
      <c r="AV24">
        <v>10025.1</v>
      </c>
      <c r="AW24">
        <v>810.24308000000008</v>
      </c>
      <c r="AX24">
        <v>933.55100000000004</v>
      </c>
      <c r="AY24">
        <f t="shared" si="28"/>
        <v>0.13208482450342829</v>
      </c>
      <c r="AZ24">
        <v>0.5</v>
      </c>
      <c r="BA24">
        <f t="shared" si="29"/>
        <v>1681.1378996828637</v>
      </c>
      <c r="BB24">
        <f t="shared" si="30"/>
        <v>-3.3118184361718304</v>
      </c>
      <c r="BC24">
        <f t="shared" si="31"/>
        <v>111.02640222283654</v>
      </c>
      <c r="BD24">
        <f t="shared" si="32"/>
        <v>4.0306990955385984E-4</v>
      </c>
      <c r="BE24">
        <f t="shared" si="33"/>
        <v>2.6761462416086532</v>
      </c>
      <c r="BF24">
        <f t="shared" si="34"/>
        <v>559.83607505433838</v>
      </c>
      <c r="BG24" t="s">
        <v>445</v>
      </c>
      <c r="BH24">
        <v>604.66999999999996</v>
      </c>
      <c r="BI24">
        <f t="shared" si="35"/>
        <v>604.66999999999996</v>
      </c>
      <c r="BJ24">
        <f t="shared" si="36"/>
        <v>0.35229034085979238</v>
      </c>
      <c r="BK24">
        <f t="shared" si="37"/>
        <v>0.37493172302443722</v>
      </c>
      <c r="BL24">
        <f t="shared" si="38"/>
        <v>0.88367253820033964</v>
      </c>
      <c r="BM24">
        <f t="shared" si="39"/>
        <v>-2.0535733904523723</v>
      </c>
      <c r="BN24">
        <f t="shared" si="40"/>
        <v>1.0246262527188612</v>
      </c>
      <c r="BO24">
        <f t="shared" si="41"/>
        <v>0.27980487653308489</v>
      </c>
      <c r="BP24">
        <f t="shared" si="42"/>
        <v>0.72019512346691505</v>
      </c>
      <c r="BQ24">
        <v>1234</v>
      </c>
      <c r="BR24">
        <v>300</v>
      </c>
      <c r="BS24">
        <v>300</v>
      </c>
      <c r="BT24">
        <v>300</v>
      </c>
      <c r="BU24">
        <v>10025.1</v>
      </c>
      <c r="BV24">
        <v>904.3</v>
      </c>
      <c r="BW24">
        <v>-1.06459E-2</v>
      </c>
      <c r="BX24">
        <v>-1.1499999999999999</v>
      </c>
      <c r="BY24" t="s">
        <v>405</v>
      </c>
      <c r="BZ24" t="s">
        <v>405</v>
      </c>
      <c r="CA24" t="s">
        <v>405</v>
      </c>
      <c r="CB24" t="s">
        <v>405</v>
      </c>
      <c r="CC24" t="s">
        <v>405</v>
      </c>
      <c r="CD24" t="s">
        <v>405</v>
      </c>
      <c r="CE24" t="s">
        <v>405</v>
      </c>
      <c r="CF24" t="s">
        <v>405</v>
      </c>
      <c r="CG24" t="s">
        <v>405</v>
      </c>
      <c r="CH24" t="s">
        <v>405</v>
      </c>
      <c r="CI24">
        <f t="shared" si="43"/>
        <v>1999.93</v>
      </c>
      <c r="CJ24">
        <f t="shared" si="44"/>
        <v>1681.1378996828637</v>
      </c>
      <c r="CK24">
        <f t="shared" si="45"/>
        <v>0.84059837078440924</v>
      </c>
      <c r="CL24">
        <f t="shared" si="46"/>
        <v>0.19119674156881838</v>
      </c>
      <c r="CM24">
        <v>6</v>
      </c>
      <c r="CN24">
        <v>0.5</v>
      </c>
      <c r="CO24" t="s">
        <v>406</v>
      </c>
      <c r="CP24">
        <v>2</v>
      </c>
      <c r="CQ24">
        <v>1659729485.5</v>
      </c>
      <c r="CR24">
        <v>23.807200000000002</v>
      </c>
      <c r="CS24">
        <v>20.019400000000001</v>
      </c>
      <c r="CT24">
        <v>30.267299999999999</v>
      </c>
      <c r="CU24">
        <v>22.680299999999999</v>
      </c>
      <c r="CV24">
        <v>23.5929</v>
      </c>
      <c r="CW24">
        <v>30.268599999999999</v>
      </c>
      <c r="CX24">
        <v>500.01499999999999</v>
      </c>
      <c r="CY24">
        <v>99.383600000000001</v>
      </c>
      <c r="CZ24">
        <v>9.9814899999999998E-2</v>
      </c>
      <c r="DA24">
        <v>30.0578</v>
      </c>
      <c r="DB24">
        <v>29.948</v>
      </c>
      <c r="DC24">
        <v>999.9</v>
      </c>
      <c r="DD24">
        <v>0</v>
      </c>
      <c r="DE24">
        <v>0</v>
      </c>
      <c r="DF24">
        <v>10036.200000000001</v>
      </c>
      <c r="DG24">
        <v>0</v>
      </c>
      <c r="DH24">
        <v>1643.07</v>
      </c>
      <c r="DI24">
        <v>3.7877900000000002</v>
      </c>
      <c r="DJ24">
        <v>24.5502</v>
      </c>
      <c r="DK24">
        <v>20.484000000000002</v>
      </c>
      <c r="DL24">
        <v>7.58704</v>
      </c>
      <c r="DM24">
        <v>20.019400000000001</v>
      </c>
      <c r="DN24">
        <v>22.680299999999999</v>
      </c>
      <c r="DO24">
        <v>3.0080800000000001</v>
      </c>
      <c r="DP24">
        <v>2.2540499999999999</v>
      </c>
      <c r="DQ24">
        <v>24.072700000000001</v>
      </c>
      <c r="DR24">
        <v>19.351700000000001</v>
      </c>
      <c r="DS24">
        <v>1999.93</v>
      </c>
      <c r="DT24">
        <v>0.98000299999999996</v>
      </c>
      <c r="DU24">
        <v>1.99965E-2</v>
      </c>
      <c r="DV24">
        <v>0</v>
      </c>
      <c r="DW24">
        <v>810.51300000000003</v>
      </c>
      <c r="DX24">
        <v>5.0005300000000004</v>
      </c>
      <c r="DY24">
        <v>17628.400000000001</v>
      </c>
      <c r="DZ24">
        <v>17832.900000000001</v>
      </c>
      <c r="EA24">
        <v>52.061999999999998</v>
      </c>
      <c r="EB24">
        <v>54</v>
      </c>
      <c r="EC24">
        <v>52.686999999999998</v>
      </c>
      <c r="ED24">
        <v>53.186999999999998</v>
      </c>
      <c r="EE24">
        <v>53</v>
      </c>
      <c r="EF24">
        <v>1955.04</v>
      </c>
      <c r="EG24">
        <v>39.89</v>
      </c>
      <c r="EH24">
        <v>0</v>
      </c>
      <c r="EI24">
        <v>167.79999995231631</v>
      </c>
      <c r="EJ24">
        <v>0</v>
      </c>
      <c r="EK24">
        <v>810.24308000000008</v>
      </c>
      <c r="EL24">
        <v>1.1906153921652181</v>
      </c>
      <c r="EM24">
        <v>34.961538688188469</v>
      </c>
      <c r="EN24">
        <v>17620.948</v>
      </c>
      <c r="EO24">
        <v>15</v>
      </c>
      <c r="EP24">
        <v>1659729445</v>
      </c>
      <c r="EQ24" t="s">
        <v>446</v>
      </c>
      <c r="ER24">
        <v>1659729428</v>
      </c>
      <c r="ES24">
        <v>1659729445</v>
      </c>
      <c r="ET24">
        <v>37</v>
      </c>
      <c r="EU24">
        <v>5.6000000000000001E-2</v>
      </c>
      <c r="EV24">
        <v>0</v>
      </c>
      <c r="EW24">
        <v>0.216</v>
      </c>
      <c r="EX24">
        <v>1E-3</v>
      </c>
      <c r="EY24">
        <v>20</v>
      </c>
      <c r="EZ24">
        <v>23</v>
      </c>
      <c r="FA24">
        <v>0.25</v>
      </c>
      <c r="FB24">
        <v>0.02</v>
      </c>
      <c r="FC24">
        <v>-3.2712278605713552</v>
      </c>
      <c r="FD24">
        <v>-0.42540328334775929</v>
      </c>
      <c r="FE24">
        <v>7.6251538770828145E-2</v>
      </c>
      <c r="FF24">
        <v>1</v>
      </c>
      <c r="FG24">
        <v>0.54971714977969699</v>
      </c>
      <c r="FH24">
        <v>9.3752456630878514E-2</v>
      </c>
      <c r="FI24">
        <v>1.7282435083717559E-2</v>
      </c>
      <c r="FJ24">
        <v>1</v>
      </c>
      <c r="FK24">
        <v>2</v>
      </c>
      <c r="FL24">
        <v>2</v>
      </c>
      <c r="FM24" t="s">
        <v>408</v>
      </c>
      <c r="FN24">
        <v>3.1296400000000002</v>
      </c>
      <c r="FO24">
        <v>2.73847</v>
      </c>
      <c r="FP24">
        <v>6.2847800000000002E-3</v>
      </c>
      <c r="FQ24">
        <v>5.3396700000000004E-3</v>
      </c>
      <c r="FR24">
        <v>0.12542800000000001</v>
      </c>
      <c r="FS24">
        <v>0.102691</v>
      </c>
      <c r="FT24">
        <v>23582.799999999999</v>
      </c>
      <c r="FU24">
        <v>24471.200000000001</v>
      </c>
      <c r="FV24">
        <v>23609.599999999999</v>
      </c>
      <c r="FW24">
        <v>24929.4</v>
      </c>
      <c r="FX24">
        <v>29776.9</v>
      </c>
      <c r="FY24">
        <v>31389.9</v>
      </c>
      <c r="FZ24">
        <v>37659.4</v>
      </c>
      <c r="GA24">
        <v>38807.599999999999</v>
      </c>
      <c r="GB24">
        <v>2.1213299999999999</v>
      </c>
      <c r="GC24">
        <v>1.6407499999999999</v>
      </c>
      <c r="GD24">
        <v>-3.4935800000000003E-2</v>
      </c>
      <c r="GE24">
        <v>0</v>
      </c>
      <c r="GF24">
        <v>30.516300000000001</v>
      </c>
      <c r="GG24">
        <v>999.9</v>
      </c>
      <c r="GH24">
        <v>34.5</v>
      </c>
      <c r="GI24">
        <v>48.3</v>
      </c>
      <c r="GJ24">
        <v>39.5929</v>
      </c>
      <c r="GK24">
        <v>60.643999999999998</v>
      </c>
      <c r="GL24">
        <v>26.806899999999999</v>
      </c>
      <c r="GM24">
        <v>1</v>
      </c>
      <c r="GN24">
        <v>0.87508900000000001</v>
      </c>
      <c r="GO24">
        <v>4.1764900000000003</v>
      </c>
      <c r="GP24">
        <v>20.2501</v>
      </c>
      <c r="GQ24">
        <v>5.2472399999999997</v>
      </c>
      <c r="GR24">
        <v>12.0099</v>
      </c>
      <c r="GS24">
        <v>4.9776999999999996</v>
      </c>
      <c r="GT24">
        <v>3.2923499999999999</v>
      </c>
      <c r="GU24">
        <v>9999</v>
      </c>
      <c r="GV24">
        <v>9999</v>
      </c>
      <c r="GW24">
        <v>9999</v>
      </c>
      <c r="GX24">
        <v>999.9</v>
      </c>
      <c r="GY24">
        <v>1.87575</v>
      </c>
      <c r="GZ24">
        <v>1.8768899999999999</v>
      </c>
      <c r="HA24">
        <v>1.88279</v>
      </c>
      <c r="HB24">
        <v>1.88612</v>
      </c>
      <c r="HC24">
        <v>1.87686</v>
      </c>
      <c r="HD24">
        <v>1.8832199999999999</v>
      </c>
      <c r="HE24">
        <v>1.8821699999999999</v>
      </c>
      <c r="HF24">
        <v>1.88568</v>
      </c>
      <c r="HG24">
        <v>5</v>
      </c>
      <c r="HH24">
        <v>0</v>
      </c>
      <c r="HI24">
        <v>0</v>
      </c>
      <c r="HJ24">
        <v>0</v>
      </c>
      <c r="HK24" t="s">
        <v>409</v>
      </c>
      <c r="HL24" t="s">
        <v>410</v>
      </c>
      <c r="HM24" t="s">
        <v>411</v>
      </c>
      <c r="HN24" t="s">
        <v>411</v>
      </c>
      <c r="HO24" t="s">
        <v>411</v>
      </c>
      <c r="HP24" t="s">
        <v>411</v>
      </c>
      <c r="HQ24">
        <v>0</v>
      </c>
      <c r="HR24">
        <v>100</v>
      </c>
      <c r="HS24">
        <v>100</v>
      </c>
      <c r="HT24">
        <v>0.214</v>
      </c>
      <c r="HU24">
        <v>-1.2999999999999999E-3</v>
      </c>
      <c r="HV24">
        <v>0.22787100741897301</v>
      </c>
      <c r="HW24">
        <v>-6.0172046994075008E-4</v>
      </c>
      <c r="HX24">
        <v>1.0037638322578611E-6</v>
      </c>
      <c r="HY24">
        <v>-3.7503755461929322E-10</v>
      </c>
      <c r="HZ24">
        <v>-4.9119057045789477E-2</v>
      </c>
      <c r="IA24">
        <v>5.4059752819484372E-3</v>
      </c>
      <c r="IB24">
        <v>-1.882334706413767E-4</v>
      </c>
      <c r="IC24">
        <v>2.0440475459167249E-6</v>
      </c>
      <c r="ID24">
        <v>4</v>
      </c>
      <c r="IE24">
        <v>2150</v>
      </c>
      <c r="IF24">
        <v>2</v>
      </c>
      <c r="IG24">
        <v>31</v>
      </c>
      <c r="IH24">
        <v>1</v>
      </c>
      <c r="II24">
        <v>0.7</v>
      </c>
      <c r="IJ24">
        <v>0.18188499999999999</v>
      </c>
      <c r="IK24">
        <v>2.8064</v>
      </c>
      <c r="IL24">
        <v>1.6015600000000001</v>
      </c>
      <c r="IM24">
        <v>2.3327599999999999</v>
      </c>
      <c r="IN24">
        <v>1.5502899999999999</v>
      </c>
      <c r="IO24">
        <v>2.4633799999999999</v>
      </c>
      <c r="IP24">
        <v>52.342300000000002</v>
      </c>
      <c r="IQ24">
        <v>23.903600000000001</v>
      </c>
      <c r="IR24">
        <v>18</v>
      </c>
      <c r="IS24">
        <v>615.17899999999997</v>
      </c>
      <c r="IT24">
        <v>338.36700000000002</v>
      </c>
      <c r="IU24">
        <v>26.144500000000001</v>
      </c>
      <c r="IV24">
        <v>37.513100000000001</v>
      </c>
      <c r="IW24">
        <v>30</v>
      </c>
      <c r="IX24">
        <v>37.270099999999999</v>
      </c>
      <c r="IY24">
        <v>37.2744</v>
      </c>
      <c r="IZ24">
        <v>3.6305900000000002</v>
      </c>
      <c r="JA24">
        <v>46.671700000000001</v>
      </c>
      <c r="JB24">
        <v>0</v>
      </c>
      <c r="JC24">
        <v>26.155999999999999</v>
      </c>
      <c r="JD24">
        <v>20</v>
      </c>
      <c r="JE24">
        <v>22.611899999999999</v>
      </c>
      <c r="JF24">
        <v>98.200400000000002</v>
      </c>
      <c r="JG24">
        <v>98.197999999999993</v>
      </c>
    </row>
    <row r="25" spans="1:267" x14ac:dyDescent="0.3">
      <c r="A25">
        <v>9</v>
      </c>
      <c r="B25">
        <v>1659729618</v>
      </c>
      <c r="C25">
        <v>1127.900000095367</v>
      </c>
      <c r="D25" t="s">
        <v>447</v>
      </c>
      <c r="E25" t="s">
        <v>448</v>
      </c>
      <c r="F25" t="s">
        <v>398</v>
      </c>
      <c r="G25" t="s">
        <v>399</v>
      </c>
      <c r="H25" t="s">
        <v>400</v>
      </c>
      <c r="I25" t="s">
        <v>31</v>
      </c>
      <c r="J25" t="s">
        <v>401</v>
      </c>
      <c r="K25">
        <f t="shared" si="0"/>
        <v>4.5878556770502152</v>
      </c>
      <c r="L25">
        <v>1659729618</v>
      </c>
      <c r="M25">
        <f t="shared" si="1"/>
        <v>6.3347624308092961E-3</v>
      </c>
      <c r="N25">
        <f t="shared" si="2"/>
        <v>6.3347624308092962</v>
      </c>
      <c r="O25">
        <f t="shared" si="3"/>
        <v>24.095533570103093</v>
      </c>
      <c r="P25">
        <f t="shared" si="4"/>
        <v>368.23</v>
      </c>
      <c r="Q25">
        <f t="shared" si="5"/>
        <v>285.54019499564936</v>
      </c>
      <c r="R25">
        <f t="shared" si="6"/>
        <v>28.406546269515339</v>
      </c>
      <c r="S25">
        <f t="shared" si="7"/>
        <v>36.632819883670003</v>
      </c>
      <c r="T25">
        <f t="shared" si="8"/>
        <v>0.55150248475585117</v>
      </c>
      <c r="U25">
        <f t="shared" si="9"/>
        <v>2.918918733906926</v>
      </c>
      <c r="V25">
        <f t="shared" si="10"/>
        <v>0.4994797321092368</v>
      </c>
      <c r="W25">
        <f t="shared" si="11"/>
        <v>0.31643892501073168</v>
      </c>
      <c r="X25">
        <f t="shared" si="12"/>
        <v>382.4104993657777</v>
      </c>
      <c r="Y25">
        <f t="shared" si="13"/>
        <v>30.884562661618297</v>
      </c>
      <c r="Z25">
        <f t="shared" si="14"/>
        <v>29.958600000000001</v>
      </c>
      <c r="AA25">
        <f t="shared" si="15"/>
        <v>4.2503289912453885</v>
      </c>
      <c r="AB25">
        <f t="shared" si="16"/>
        <v>70.112001921232945</v>
      </c>
      <c r="AC25">
        <f t="shared" si="17"/>
        <v>3.0348047422624003</v>
      </c>
      <c r="AD25">
        <f t="shared" si="18"/>
        <v>4.3285096119090136</v>
      </c>
      <c r="AE25">
        <f t="shared" si="19"/>
        <v>1.2155242489829883</v>
      </c>
      <c r="AF25">
        <f t="shared" si="20"/>
        <v>-279.36302319868997</v>
      </c>
      <c r="AG25">
        <f t="shared" si="21"/>
        <v>49.979043578086937</v>
      </c>
      <c r="AH25">
        <f t="shared" si="22"/>
        <v>3.8116223553899098</v>
      </c>
      <c r="AI25">
        <f t="shared" si="23"/>
        <v>156.83814210056454</v>
      </c>
      <c r="AJ25">
        <v>0</v>
      </c>
      <c r="AK25">
        <v>0</v>
      </c>
      <c r="AL25">
        <f t="shared" si="24"/>
        <v>1</v>
      </c>
      <c r="AM25">
        <f t="shared" si="25"/>
        <v>0</v>
      </c>
      <c r="AN25">
        <f t="shared" si="26"/>
        <v>51989.367611413523</v>
      </c>
      <c r="AO25" t="s">
        <v>402</v>
      </c>
      <c r="AP25">
        <v>10366.9</v>
      </c>
      <c r="AQ25">
        <v>993.59653846153856</v>
      </c>
      <c r="AR25">
        <v>3431.87</v>
      </c>
      <c r="AS25">
        <f t="shared" si="27"/>
        <v>0.71047955241266758</v>
      </c>
      <c r="AT25">
        <v>-3.9894345373445681</v>
      </c>
      <c r="AU25" t="s">
        <v>449</v>
      </c>
      <c r="AV25">
        <v>10024.700000000001</v>
      </c>
      <c r="AW25">
        <v>767.80096000000003</v>
      </c>
      <c r="AX25">
        <v>1042.93</v>
      </c>
      <c r="AY25">
        <f t="shared" si="28"/>
        <v>0.26380393698522431</v>
      </c>
      <c r="AZ25">
        <v>0.5</v>
      </c>
      <c r="BA25">
        <f t="shared" si="29"/>
        <v>1681.2722996828888</v>
      </c>
      <c r="BB25">
        <f t="shared" si="30"/>
        <v>24.095533570103093</v>
      </c>
      <c r="BC25">
        <f t="shared" si="31"/>
        <v>221.76312590027399</v>
      </c>
      <c r="BD25">
        <f t="shared" si="32"/>
        <v>1.6704592178640471E-2</v>
      </c>
      <c r="BE25">
        <f t="shared" si="33"/>
        <v>2.2906043550382091</v>
      </c>
      <c r="BF25">
        <f t="shared" si="34"/>
        <v>597.40885009156216</v>
      </c>
      <c r="BG25" t="s">
        <v>450</v>
      </c>
      <c r="BH25">
        <v>550.89</v>
      </c>
      <c r="BI25">
        <f t="shared" si="35"/>
        <v>550.89</v>
      </c>
      <c r="BJ25">
        <f t="shared" si="36"/>
        <v>0.47178621767520357</v>
      </c>
      <c r="BK25">
        <f t="shared" si="37"/>
        <v>0.55915990569872365</v>
      </c>
      <c r="BL25">
        <f t="shared" si="38"/>
        <v>0.82921089351540089</v>
      </c>
      <c r="BM25">
        <f t="shared" si="39"/>
        <v>5.5769255069503503</v>
      </c>
      <c r="BN25">
        <f t="shared" si="40"/>
        <v>0.9797670514334621</v>
      </c>
      <c r="BO25">
        <f t="shared" si="41"/>
        <v>0.40119199701231145</v>
      </c>
      <c r="BP25">
        <f t="shared" si="42"/>
        <v>0.59880800298768855</v>
      </c>
      <c r="BQ25">
        <v>1236</v>
      </c>
      <c r="BR25">
        <v>300</v>
      </c>
      <c r="BS25">
        <v>300</v>
      </c>
      <c r="BT25">
        <v>300</v>
      </c>
      <c r="BU25">
        <v>10024.700000000001</v>
      </c>
      <c r="BV25">
        <v>970.91</v>
      </c>
      <c r="BW25">
        <v>-1.06461E-2</v>
      </c>
      <c r="BX25">
        <v>-0.96</v>
      </c>
      <c r="BY25" t="s">
        <v>405</v>
      </c>
      <c r="BZ25" t="s">
        <v>405</v>
      </c>
      <c r="CA25" t="s">
        <v>405</v>
      </c>
      <c r="CB25" t="s">
        <v>405</v>
      </c>
      <c r="CC25" t="s">
        <v>405</v>
      </c>
      <c r="CD25" t="s">
        <v>405</v>
      </c>
      <c r="CE25" t="s">
        <v>405</v>
      </c>
      <c r="CF25" t="s">
        <v>405</v>
      </c>
      <c r="CG25" t="s">
        <v>405</v>
      </c>
      <c r="CH25" t="s">
        <v>405</v>
      </c>
      <c r="CI25">
        <f t="shared" si="43"/>
        <v>2000.09</v>
      </c>
      <c r="CJ25">
        <f t="shared" si="44"/>
        <v>1681.2722996828888</v>
      </c>
      <c r="CK25">
        <f t="shared" si="45"/>
        <v>0.84059832291691317</v>
      </c>
      <c r="CL25">
        <f t="shared" si="46"/>
        <v>0.19119664583382634</v>
      </c>
      <c r="CM25">
        <v>6</v>
      </c>
      <c r="CN25">
        <v>0.5</v>
      </c>
      <c r="CO25" t="s">
        <v>406</v>
      </c>
      <c r="CP25">
        <v>2</v>
      </c>
      <c r="CQ25">
        <v>1659729618</v>
      </c>
      <c r="CR25">
        <v>368.23</v>
      </c>
      <c r="CS25">
        <v>399.93900000000002</v>
      </c>
      <c r="CT25">
        <v>30.505600000000001</v>
      </c>
      <c r="CU25">
        <v>23.136900000000001</v>
      </c>
      <c r="CV25">
        <v>368.21</v>
      </c>
      <c r="CW25">
        <v>30.5015</v>
      </c>
      <c r="CX25">
        <v>500.07600000000002</v>
      </c>
      <c r="CY25">
        <v>99.383300000000006</v>
      </c>
      <c r="CZ25">
        <v>0.100229</v>
      </c>
      <c r="DA25">
        <v>30.276199999999999</v>
      </c>
      <c r="DB25">
        <v>29.958600000000001</v>
      </c>
      <c r="DC25">
        <v>999.9</v>
      </c>
      <c r="DD25">
        <v>0</v>
      </c>
      <c r="DE25">
        <v>0</v>
      </c>
      <c r="DF25">
        <v>10001.200000000001</v>
      </c>
      <c r="DG25">
        <v>0</v>
      </c>
      <c r="DH25">
        <v>1036.42</v>
      </c>
      <c r="DI25">
        <v>-31.7088</v>
      </c>
      <c r="DJ25">
        <v>379.81599999999997</v>
      </c>
      <c r="DK25">
        <v>409.411</v>
      </c>
      <c r="DL25">
        <v>7.3687500000000004</v>
      </c>
      <c r="DM25">
        <v>399.93900000000002</v>
      </c>
      <c r="DN25">
        <v>23.136900000000001</v>
      </c>
      <c r="DO25">
        <v>3.0317500000000002</v>
      </c>
      <c r="DP25">
        <v>2.29942</v>
      </c>
      <c r="DQ25">
        <v>24.203299999999999</v>
      </c>
      <c r="DR25">
        <v>19.6723</v>
      </c>
      <c r="DS25">
        <v>2000.09</v>
      </c>
      <c r="DT25">
        <v>0.98000600000000004</v>
      </c>
      <c r="DU25">
        <v>1.99937E-2</v>
      </c>
      <c r="DV25">
        <v>0</v>
      </c>
      <c r="DW25">
        <v>767.67899999999997</v>
      </c>
      <c r="DX25">
        <v>5.0005300000000004</v>
      </c>
      <c r="DY25">
        <v>16725.900000000001</v>
      </c>
      <c r="DZ25">
        <v>17834.3</v>
      </c>
      <c r="EA25">
        <v>52.125</v>
      </c>
      <c r="EB25">
        <v>53.686999999999998</v>
      </c>
      <c r="EC25">
        <v>52.75</v>
      </c>
      <c r="ED25">
        <v>53</v>
      </c>
      <c r="EE25">
        <v>53.061999999999998</v>
      </c>
      <c r="EF25">
        <v>1955.2</v>
      </c>
      <c r="EG25">
        <v>39.89</v>
      </c>
      <c r="EH25">
        <v>0</v>
      </c>
      <c r="EI25">
        <v>131.9000000953674</v>
      </c>
      <c r="EJ25">
        <v>0</v>
      </c>
      <c r="EK25">
        <v>767.80096000000003</v>
      </c>
      <c r="EL25">
        <v>-0.48653845971903509</v>
      </c>
      <c r="EM25">
        <v>274.5384611651636</v>
      </c>
      <c r="EN25">
        <v>16685.828000000001</v>
      </c>
      <c r="EO25">
        <v>15</v>
      </c>
      <c r="EP25">
        <v>1659729577</v>
      </c>
      <c r="EQ25" t="s">
        <v>451</v>
      </c>
      <c r="ER25">
        <v>1659729568</v>
      </c>
      <c r="ES25">
        <v>1659729577</v>
      </c>
      <c r="ET25">
        <v>38</v>
      </c>
      <c r="EU25">
        <v>-0.104</v>
      </c>
      <c r="EV25">
        <v>5.0000000000000001E-3</v>
      </c>
      <c r="EW25">
        <v>0.02</v>
      </c>
      <c r="EX25">
        <v>6.0000000000000001E-3</v>
      </c>
      <c r="EY25">
        <v>400</v>
      </c>
      <c r="EZ25">
        <v>22</v>
      </c>
      <c r="FA25">
        <v>0.06</v>
      </c>
      <c r="FB25">
        <v>0.01</v>
      </c>
      <c r="FC25">
        <v>24.00555892782474</v>
      </c>
      <c r="FD25">
        <v>-0.22183976327037061</v>
      </c>
      <c r="FE25">
        <v>8.3605471011709342E-2</v>
      </c>
      <c r="FF25">
        <v>1</v>
      </c>
      <c r="FG25">
        <v>0.55462609549892339</v>
      </c>
      <c r="FH25">
        <v>7.6765049654101664E-2</v>
      </c>
      <c r="FI25">
        <v>1.7247919188427319E-2</v>
      </c>
      <c r="FJ25">
        <v>1</v>
      </c>
      <c r="FK25">
        <v>2</v>
      </c>
      <c r="FL25">
        <v>2</v>
      </c>
      <c r="FM25" t="s">
        <v>408</v>
      </c>
      <c r="FN25">
        <v>3.1295500000000001</v>
      </c>
      <c r="FO25">
        <v>2.7385700000000002</v>
      </c>
      <c r="FP25">
        <v>8.2811999999999997E-2</v>
      </c>
      <c r="FQ25">
        <v>8.8347400000000006E-2</v>
      </c>
      <c r="FR25">
        <v>0.12609000000000001</v>
      </c>
      <c r="FS25">
        <v>0.10415099999999999</v>
      </c>
      <c r="FT25">
        <v>21772.1</v>
      </c>
      <c r="FU25">
        <v>22435.599999999999</v>
      </c>
      <c r="FV25">
        <v>23611.3</v>
      </c>
      <c r="FW25">
        <v>24932.9</v>
      </c>
      <c r="FX25">
        <v>29756.1</v>
      </c>
      <c r="FY25">
        <v>31345.9</v>
      </c>
      <c r="FZ25">
        <v>37661.800000000003</v>
      </c>
      <c r="GA25">
        <v>38816.5</v>
      </c>
      <c r="GB25">
        <v>2.1216200000000001</v>
      </c>
      <c r="GC25">
        <v>1.64408</v>
      </c>
      <c r="GD25">
        <v>-6.5714099999999998E-3</v>
      </c>
      <c r="GE25">
        <v>0</v>
      </c>
      <c r="GF25">
        <v>30.0655</v>
      </c>
      <c r="GG25">
        <v>999.9</v>
      </c>
      <c r="GH25">
        <v>33.9</v>
      </c>
      <c r="GI25">
        <v>48.4</v>
      </c>
      <c r="GJ25">
        <v>39.099499999999999</v>
      </c>
      <c r="GK25">
        <v>61.084000000000003</v>
      </c>
      <c r="GL25">
        <v>26.382200000000001</v>
      </c>
      <c r="GM25">
        <v>1</v>
      </c>
      <c r="GN25">
        <v>0.865734</v>
      </c>
      <c r="GO25">
        <v>3.3918699999999999</v>
      </c>
      <c r="GP25">
        <v>20.268799999999999</v>
      </c>
      <c r="GQ25">
        <v>5.2530799999999997</v>
      </c>
      <c r="GR25">
        <v>12.0099</v>
      </c>
      <c r="GS25">
        <v>4.9777500000000003</v>
      </c>
      <c r="GT25">
        <v>3.2927</v>
      </c>
      <c r="GU25">
        <v>9999</v>
      </c>
      <c r="GV25">
        <v>9999</v>
      </c>
      <c r="GW25">
        <v>9999</v>
      </c>
      <c r="GX25">
        <v>999.9</v>
      </c>
      <c r="GY25">
        <v>1.87575</v>
      </c>
      <c r="GZ25">
        <v>1.8769400000000001</v>
      </c>
      <c r="HA25">
        <v>1.88279</v>
      </c>
      <c r="HB25">
        <v>1.8861300000000001</v>
      </c>
      <c r="HC25">
        <v>1.87686</v>
      </c>
      <c r="HD25">
        <v>1.8832100000000001</v>
      </c>
      <c r="HE25">
        <v>1.88218</v>
      </c>
      <c r="HF25">
        <v>1.88568</v>
      </c>
      <c r="HG25">
        <v>5</v>
      </c>
      <c r="HH25">
        <v>0</v>
      </c>
      <c r="HI25">
        <v>0</v>
      </c>
      <c r="HJ25">
        <v>0</v>
      </c>
      <c r="HK25" t="s">
        <v>409</v>
      </c>
      <c r="HL25" t="s">
        <v>410</v>
      </c>
      <c r="HM25" t="s">
        <v>411</v>
      </c>
      <c r="HN25" t="s">
        <v>411</v>
      </c>
      <c r="HO25" t="s">
        <v>411</v>
      </c>
      <c r="HP25" t="s">
        <v>411</v>
      </c>
      <c r="HQ25">
        <v>0</v>
      </c>
      <c r="HR25">
        <v>100</v>
      </c>
      <c r="HS25">
        <v>100</v>
      </c>
      <c r="HT25">
        <v>0.02</v>
      </c>
      <c r="HU25">
        <v>4.1000000000000003E-3</v>
      </c>
      <c r="HV25">
        <v>0.12378338205699931</v>
      </c>
      <c r="HW25">
        <v>-6.0172046994075008E-4</v>
      </c>
      <c r="HX25">
        <v>1.0037638322578611E-6</v>
      </c>
      <c r="HY25">
        <v>-3.7503755461929322E-10</v>
      </c>
      <c r="HZ25">
        <v>-4.3715786525781251E-2</v>
      </c>
      <c r="IA25">
        <v>5.4059752819484372E-3</v>
      </c>
      <c r="IB25">
        <v>-1.882334706413767E-4</v>
      </c>
      <c r="IC25">
        <v>2.0440475459167249E-6</v>
      </c>
      <c r="ID25">
        <v>4</v>
      </c>
      <c r="IE25">
        <v>2150</v>
      </c>
      <c r="IF25">
        <v>2</v>
      </c>
      <c r="IG25">
        <v>31</v>
      </c>
      <c r="IH25">
        <v>0.8</v>
      </c>
      <c r="II25">
        <v>0.7</v>
      </c>
      <c r="IJ25">
        <v>1.01074</v>
      </c>
      <c r="IK25">
        <v>2.7551299999999999</v>
      </c>
      <c r="IL25">
        <v>1.6003400000000001</v>
      </c>
      <c r="IM25">
        <v>2.3327599999999999</v>
      </c>
      <c r="IN25">
        <v>1.5502899999999999</v>
      </c>
      <c r="IO25">
        <v>2.4731399999999999</v>
      </c>
      <c r="IP25">
        <v>52.2059</v>
      </c>
      <c r="IQ25">
        <v>23.912400000000002</v>
      </c>
      <c r="IR25">
        <v>18</v>
      </c>
      <c r="IS25">
        <v>615.423</v>
      </c>
      <c r="IT25">
        <v>340.26100000000002</v>
      </c>
      <c r="IU25">
        <v>26.782800000000002</v>
      </c>
      <c r="IV25">
        <v>37.427100000000003</v>
      </c>
      <c r="IW25">
        <v>29.999099999999999</v>
      </c>
      <c r="IX25">
        <v>37.272599999999997</v>
      </c>
      <c r="IY25">
        <v>37.273899999999998</v>
      </c>
      <c r="IZ25">
        <v>20.220400000000001</v>
      </c>
      <c r="JA25">
        <v>43.898899999999998</v>
      </c>
      <c r="JB25">
        <v>0</v>
      </c>
      <c r="JC25">
        <v>26.7989</v>
      </c>
      <c r="JD25">
        <v>400</v>
      </c>
      <c r="JE25">
        <v>23.177299999999999</v>
      </c>
      <c r="JF25">
        <v>98.206900000000005</v>
      </c>
      <c r="JG25">
        <v>98.217100000000002</v>
      </c>
    </row>
    <row r="26" spans="1:267" x14ac:dyDescent="0.3">
      <c r="A26">
        <v>10</v>
      </c>
      <c r="B26">
        <v>1659729739.5</v>
      </c>
      <c r="C26">
        <v>1249.400000095367</v>
      </c>
      <c r="D26" t="s">
        <v>452</v>
      </c>
      <c r="E26" t="s">
        <v>453</v>
      </c>
      <c r="F26" t="s">
        <v>398</v>
      </c>
      <c r="G26" t="s">
        <v>399</v>
      </c>
      <c r="H26" t="s">
        <v>400</v>
      </c>
      <c r="I26" t="s">
        <v>31</v>
      </c>
      <c r="J26" t="s">
        <v>401</v>
      </c>
      <c r="K26">
        <f t="shared" si="0"/>
        <v>4.8025987870198579</v>
      </c>
      <c r="L26">
        <v>1659729739.5</v>
      </c>
      <c r="M26">
        <f t="shared" si="1"/>
        <v>5.8100650124641873E-3</v>
      </c>
      <c r="N26">
        <f t="shared" si="2"/>
        <v>5.8100650124641877</v>
      </c>
      <c r="O26">
        <f t="shared" si="3"/>
        <v>25.080708691495108</v>
      </c>
      <c r="P26">
        <f t="shared" si="4"/>
        <v>367.44499999999999</v>
      </c>
      <c r="Q26">
        <f t="shared" si="5"/>
        <v>275.44341952633766</v>
      </c>
      <c r="R26">
        <f t="shared" si="6"/>
        <v>27.399176659901318</v>
      </c>
      <c r="S26">
        <f t="shared" si="7"/>
        <v>36.550847666319996</v>
      </c>
      <c r="T26">
        <f t="shared" si="8"/>
        <v>0.50719443515463325</v>
      </c>
      <c r="U26">
        <f t="shared" si="9"/>
        <v>2.9159979463304051</v>
      </c>
      <c r="V26">
        <f t="shared" si="10"/>
        <v>0.4627951531798345</v>
      </c>
      <c r="W26">
        <f t="shared" si="11"/>
        <v>0.29291149466518024</v>
      </c>
      <c r="X26">
        <f t="shared" si="12"/>
        <v>382.3648993657016</v>
      </c>
      <c r="Y26">
        <f t="shared" si="13"/>
        <v>31.047679645559125</v>
      </c>
      <c r="Z26">
        <f t="shared" si="14"/>
        <v>29.969899999999999</v>
      </c>
      <c r="AA26">
        <f t="shared" si="15"/>
        <v>4.2530893454648417</v>
      </c>
      <c r="AB26">
        <f t="shared" si="16"/>
        <v>70.3604883340047</v>
      </c>
      <c r="AC26">
        <f t="shared" si="17"/>
        <v>3.0501199684928002</v>
      </c>
      <c r="AD26">
        <f t="shared" si="18"/>
        <v>4.3349897658665055</v>
      </c>
      <c r="AE26">
        <f t="shared" si="19"/>
        <v>1.2029693769720415</v>
      </c>
      <c r="AF26">
        <f t="shared" si="20"/>
        <v>-256.22386704967067</v>
      </c>
      <c r="AG26">
        <f t="shared" si="21"/>
        <v>52.255700298324513</v>
      </c>
      <c r="AH26">
        <f t="shared" si="22"/>
        <v>3.9899805029502504</v>
      </c>
      <c r="AI26">
        <f t="shared" si="23"/>
        <v>182.38671311730567</v>
      </c>
      <c r="AJ26">
        <v>0</v>
      </c>
      <c r="AK26">
        <v>0</v>
      </c>
      <c r="AL26">
        <f t="shared" si="24"/>
        <v>1</v>
      </c>
      <c r="AM26">
        <f t="shared" si="25"/>
        <v>0</v>
      </c>
      <c r="AN26">
        <f t="shared" si="26"/>
        <v>51901.512700925829</v>
      </c>
      <c r="AO26" t="s">
        <v>402</v>
      </c>
      <c r="AP26">
        <v>10366.9</v>
      </c>
      <c r="AQ26">
        <v>993.59653846153856</v>
      </c>
      <c r="AR26">
        <v>3431.87</v>
      </c>
      <c r="AS26">
        <f t="shared" si="27"/>
        <v>0.71047955241266758</v>
      </c>
      <c r="AT26">
        <v>-3.9894345373445681</v>
      </c>
      <c r="AU26" t="s">
        <v>454</v>
      </c>
      <c r="AV26">
        <v>10025.1</v>
      </c>
      <c r="AW26">
        <v>770.08784000000014</v>
      </c>
      <c r="AX26">
        <v>1083.6099999999999</v>
      </c>
      <c r="AY26">
        <f t="shared" si="28"/>
        <v>0.28933118003709801</v>
      </c>
      <c r="AZ26">
        <v>0.5</v>
      </c>
      <c r="BA26">
        <f t="shared" si="29"/>
        <v>1681.0706996828508</v>
      </c>
      <c r="BB26">
        <f t="shared" si="30"/>
        <v>25.080708691495108</v>
      </c>
      <c r="BC26">
        <f t="shared" si="31"/>
        <v>243.1930846325146</v>
      </c>
      <c r="BD26">
        <f t="shared" si="32"/>
        <v>1.7292635719796928E-2</v>
      </c>
      <c r="BE26">
        <f t="shared" si="33"/>
        <v>2.1670711787451209</v>
      </c>
      <c r="BF26">
        <f t="shared" si="34"/>
        <v>610.53801620259048</v>
      </c>
      <c r="BG26" t="s">
        <v>455</v>
      </c>
      <c r="BH26">
        <v>560.71</v>
      </c>
      <c r="BI26">
        <f t="shared" si="35"/>
        <v>560.71</v>
      </c>
      <c r="BJ26">
        <f t="shared" si="36"/>
        <v>0.48255368628934758</v>
      </c>
      <c r="BK26">
        <f t="shared" si="37"/>
        <v>0.59958340026773727</v>
      </c>
      <c r="BL26">
        <f t="shared" si="38"/>
        <v>0.81787848813719899</v>
      </c>
      <c r="BM26">
        <f t="shared" si="39"/>
        <v>3.483058585254347</v>
      </c>
      <c r="BN26">
        <f t="shared" si="40"/>
        <v>0.96308311477020869</v>
      </c>
      <c r="BO26">
        <f t="shared" si="41"/>
        <v>0.43656371507453345</v>
      </c>
      <c r="BP26">
        <f t="shared" si="42"/>
        <v>0.5634362849254666</v>
      </c>
      <c r="BQ26">
        <v>1238</v>
      </c>
      <c r="BR26">
        <v>300</v>
      </c>
      <c r="BS26">
        <v>300</v>
      </c>
      <c r="BT26">
        <v>300</v>
      </c>
      <c r="BU26">
        <v>10025.1</v>
      </c>
      <c r="BV26">
        <v>993.73</v>
      </c>
      <c r="BW26">
        <v>-1.06468E-2</v>
      </c>
      <c r="BX26">
        <v>-5.1100000000000003</v>
      </c>
      <c r="BY26" t="s">
        <v>405</v>
      </c>
      <c r="BZ26" t="s">
        <v>405</v>
      </c>
      <c r="CA26" t="s">
        <v>405</v>
      </c>
      <c r="CB26" t="s">
        <v>405</v>
      </c>
      <c r="CC26" t="s">
        <v>405</v>
      </c>
      <c r="CD26" t="s">
        <v>405</v>
      </c>
      <c r="CE26" t="s">
        <v>405</v>
      </c>
      <c r="CF26" t="s">
        <v>405</v>
      </c>
      <c r="CG26" t="s">
        <v>405</v>
      </c>
      <c r="CH26" t="s">
        <v>405</v>
      </c>
      <c r="CI26">
        <f t="shared" si="43"/>
        <v>1999.85</v>
      </c>
      <c r="CJ26">
        <f t="shared" si="44"/>
        <v>1681.0706996828508</v>
      </c>
      <c r="CK26">
        <f t="shared" si="45"/>
        <v>0.84059839472102948</v>
      </c>
      <c r="CL26">
        <f t="shared" si="46"/>
        <v>0.19119678944205895</v>
      </c>
      <c r="CM26">
        <v>6</v>
      </c>
      <c r="CN26">
        <v>0.5</v>
      </c>
      <c r="CO26" t="s">
        <v>406</v>
      </c>
      <c r="CP26">
        <v>2</v>
      </c>
      <c r="CQ26">
        <v>1659729739.5</v>
      </c>
      <c r="CR26">
        <v>367.44499999999999</v>
      </c>
      <c r="CS26">
        <v>400.096</v>
      </c>
      <c r="CT26">
        <v>30.662800000000001</v>
      </c>
      <c r="CU26">
        <v>23.906099999999999</v>
      </c>
      <c r="CV26">
        <v>367.30200000000002</v>
      </c>
      <c r="CW26">
        <v>30.6599</v>
      </c>
      <c r="CX26">
        <v>500.11799999999999</v>
      </c>
      <c r="CY26">
        <v>99.372399999999999</v>
      </c>
      <c r="CZ26">
        <v>0.100576</v>
      </c>
      <c r="DA26">
        <v>30.302299999999999</v>
      </c>
      <c r="DB26">
        <v>29.969899999999999</v>
      </c>
      <c r="DC26">
        <v>999.9</v>
      </c>
      <c r="DD26">
        <v>0</v>
      </c>
      <c r="DE26">
        <v>0</v>
      </c>
      <c r="DF26">
        <v>9985.6200000000008</v>
      </c>
      <c r="DG26">
        <v>0</v>
      </c>
      <c r="DH26">
        <v>578.84900000000005</v>
      </c>
      <c r="DI26">
        <v>-32.650399999999998</v>
      </c>
      <c r="DJ26">
        <v>379.06900000000002</v>
      </c>
      <c r="DK26">
        <v>409.89499999999998</v>
      </c>
      <c r="DL26">
        <v>6.7567199999999996</v>
      </c>
      <c r="DM26">
        <v>400.096</v>
      </c>
      <c r="DN26">
        <v>23.906099999999999</v>
      </c>
      <c r="DO26">
        <v>3.0470299999999999</v>
      </c>
      <c r="DP26">
        <v>2.3755999999999999</v>
      </c>
      <c r="DQ26">
        <v>24.287199999999999</v>
      </c>
      <c r="DR26">
        <v>20.198399999999999</v>
      </c>
      <c r="DS26">
        <v>1999.85</v>
      </c>
      <c r="DT26">
        <v>0.98000299999999996</v>
      </c>
      <c r="DU26">
        <v>1.99965E-2</v>
      </c>
      <c r="DV26">
        <v>0</v>
      </c>
      <c r="DW26">
        <v>770.62699999999995</v>
      </c>
      <c r="DX26">
        <v>5.0005300000000004</v>
      </c>
      <c r="DY26">
        <v>16684.7</v>
      </c>
      <c r="DZ26">
        <v>17832.2</v>
      </c>
      <c r="EA26">
        <v>52.061999999999998</v>
      </c>
      <c r="EB26">
        <v>53.311999999999998</v>
      </c>
      <c r="EC26">
        <v>52.625</v>
      </c>
      <c r="ED26">
        <v>52.686999999999998</v>
      </c>
      <c r="EE26">
        <v>53</v>
      </c>
      <c r="EF26">
        <v>1954.96</v>
      </c>
      <c r="EG26">
        <v>39.89</v>
      </c>
      <c r="EH26">
        <v>0</v>
      </c>
      <c r="EI26">
        <v>121</v>
      </c>
      <c r="EJ26">
        <v>0</v>
      </c>
      <c r="EK26">
        <v>770.08784000000014</v>
      </c>
      <c r="EL26">
        <v>4.1906153646693101</v>
      </c>
      <c r="EM26">
        <v>3.2000000262034058</v>
      </c>
      <c r="EN26">
        <v>16682.955999999998</v>
      </c>
      <c r="EO26">
        <v>15</v>
      </c>
      <c r="EP26">
        <v>1659729698.5</v>
      </c>
      <c r="EQ26" t="s">
        <v>456</v>
      </c>
      <c r="ER26">
        <v>1659729683.5</v>
      </c>
      <c r="ES26">
        <v>1659729698.5</v>
      </c>
      <c r="ET26">
        <v>39</v>
      </c>
      <c r="EU26">
        <v>0.124</v>
      </c>
      <c r="EV26">
        <v>-1E-3</v>
      </c>
      <c r="EW26">
        <v>0.14299999999999999</v>
      </c>
      <c r="EX26">
        <v>5.0000000000000001E-3</v>
      </c>
      <c r="EY26">
        <v>400</v>
      </c>
      <c r="EZ26">
        <v>23</v>
      </c>
      <c r="FA26">
        <v>0.05</v>
      </c>
      <c r="FB26">
        <v>0.01</v>
      </c>
      <c r="FC26">
        <v>25.072173965019552</v>
      </c>
      <c r="FD26">
        <v>-0.71337885369899645</v>
      </c>
      <c r="FE26">
        <v>0.12803975064734191</v>
      </c>
      <c r="FF26">
        <v>1</v>
      </c>
      <c r="FG26">
        <v>0.50128992923018978</v>
      </c>
      <c r="FH26">
        <v>6.1977030757728792E-2</v>
      </c>
      <c r="FI26">
        <v>1.403207854394882E-2</v>
      </c>
      <c r="FJ26">
        <v>1</v>
      </c>
      <c r="FK26">
        <v>2</v>
      </c>
      <c r="FL26">
        <v>2</v>
      </c>
      <c r="FM26" t="s">
        <v>408</v>
      </c>
      <c r="FN26">
        <v>3.1290100000000001</v>
      </c>
      <c r="FO26">
        <v>2.7387899999999998</v>
      </c>
      <c r="FP26">
        <v>8.2675299999999993E-2</v>
      </c>
      <c r="FQ26">
        <v>8.8403499999999996E-2</v>
      </c>
      <c r="FR26">
        <v>0.12656700000000001</v>
      </c>
      <c r="FS26">
        <v>0.106611</v>
      </c>
      <c r="FT26">
        <v>21787.7</v>
      </c>
      <c r="FU26">
        <v>22449.8</v>
      </c>
      <c r="FV26">
        <v>23623.8</v>
      </c>
      <c r="FW26">
        <v>24949.200000000001</v>
      </c>
      <c r="FX26">
        <v>29755</v>
      </c>
      <c r="FY26">
        <v>31280.7</v>
      </c>
      <c r="FZ26">
        <v>37680.800000000003</v>
      </c>
      <c r="GA26">
        <v>38842</v>
      </c>
      <c r="GB26">
        <v>2.1227800000000001</v>
      </c>
      <c r="GC26">
        <v>1.6502699999999999</v>
      </c>
      <c r="GD26">
        <v>1.2807499999999999E-2</v>
      </c>
      <c r="GE26">
        <v>0</v>
      </c>
      <c r="GF26">
        <v>29.761399999999998</v>
      </c>
      <c r="GG26">
        <v>999.9</v>
      </c>
      <c r="GH26">
        <v>33.5</v>
      </c>
      <c r="GI26">
        <v>48.3</v>
      </c>
      <c r="GJ26">
        <v>38.445399999999999</v>
      </c>
      <c r="GK26">
        <v>61.103999999999999</v>
      </c>
      <c r="GL26">
        <v>26.5825</v>
      </c>
      <c r="GM26">
        <v>1</v>
      </c>
      <c r="GN26">
        <v>0.83915899999999999</v>
      </c>
      <c r="GO26">
        <v>2.8770799999999999</v>
      </c>
      <c r="GP26">
        <v>20.280200000000001</v>
      </c>
      <c r="GQ26">
        <v>5.25068</v>
      </c>
      <c r="GR26">
        <v>12.0099</v>
      </c>
      <c r="GS26">
        <v>4.9775499999999999</v>
      </c>
      <c r="GT26">
        <v>3.2929300000000001</v>
      </c>
      <c r="GU26">
        <v>9999</v>
      </c>
      <c r="GV26">
        <v>9999</v>
      </c>
      <c r="GW26">
        <v>9999</v>
      </c>
      <c r="GX26">
        <v>999.9</v>
      </c>
      <c r="GY26">
        <v>1.8757600000000001</v>
      </c>
      <c r="GZ26">
        <v>1.8769199999999999</v>
      </c>
      <c r="HA26">
        <v>1.8828199999999999</v>
      </c>
      <c r="HB26">
        <v>1.8861300000000001</v>
      </c>
      <c r="HC26">
        <v>1.8769199999999999</v>
      </c>
      <c r="HD26">
        <v>1.88324</v>
      </c>
      <c r="HE26">
        <v>1.8822099999999999</v>
      </c>
      <c r="HF26">
        <v>1.88568</v>
      </c>
      <c r="HG26">
        <v>5</v>
      </c>
      <c r="HH26">
        <v>0</v>
      </c>
      <c r="HI26">
        <v>0</v>
      </c>
      <c r="HJ26">
        <v>0</v>
      </c>
      <c r="HK26" t="s">
        <v>409</v>
      </c>
      <c r="HL26" t="s">
        <v>410</v>
      </c>
      <c r="HM26" t="s">
        <v>411</v>
      </c>
      <c r="HN26" t="s">
        <v>411</v>
      </c>
      <c r="HO26" t="s">
        <v>411</v>
      </c>
      <c r="HP26" t="s">
        <v>411</v>
      </c>
      <c r="HQ26">
        <v>0</v>
      </c>
      <c r="HR26">
        <v>100</v>
      </c>
      <c r="HS26">
        <v>100</v>
      </c>
      <c r="HT26">
        <v>0.14299999999999999</v>
      </c>
      <c r="HU26">
        <v>2.8999999999999998E-3</v>
      </c>
      <c r="HV26">
        <v>0.24744044500561529</v>
      </c>
      <c r="HW26">
        <v>-6.0172046994075008E-4</v>
      </c>
      <c r="HX26">
        <v>1.0037638322578611E-6</v>
      </c>
      <c r="HY26">
        <v>-3.7503755461929322E-10</v>
      </c>
      <c r="HZ26">
        <v>-4.4785552647498048E-2</v>
      </c>
      <c r="IA26">
        <v>5.4059752819484372E-3</v>
      </c>
      <c r="IB26">
        <v>-1.882334706413767E-4</v>
      </c>
      <c r="IC26">
        <v>2.0440475459167249E-6</v>
      </c>
      <c r="ID26">
        <v>4</v>
      </c>
      <c r="IE26">
        <v>2150</v>
      </c>
      <c r="IF26">
        <v>2</v>
      </c>
      <c r="IG26">
        <v>31</v>
      </c>
      <c r="IH26">
        <v>0.9</v>
      </c>
      <c r="II26">
        <v>0.7</v>
      </c>
      <c r="IJ26">
        <v>1.01196</v>
      </c>
      <c r="IK26">
        <v>2.7612299999999999</v>
      </c>
      <c r="IL26">
        <v>1.6015600000000001</v>
      </c>
      <c r="IM26">
        <v>2.3315399999999999</v>
      </c>
      <c r="IN26">
        <v>1.5502899999999999</v>
      </c>
      <c r="IO26">
        <v>2.36206</v>
      </c>
      <c r="IP26">
        <v>51.833399999999997</v>
      </c>
      <c r="IQ26">
        <v>23.903600000000001</v>
      </c>
      <c r="IR26">
        <v>18</v>
      </c>
      <c r="IS26">
        <v>614.95500000000004</v>
      </c>
      <c r="IT26">
        <v>343.041</v>
      </c>
      <c r="IU26">
        <v>26.8825</v>
      </c>
      <c r="IV26">
        <v>37.197800000000001</v>
      </c>
      <c r="IW26">
        <v>29.997</v>
      </c>
      <c r="IX26">
        <v>37.122999999999998</v>
      </c>
      <c r="IY26">
        <v>37.125399999999999</v>
      </c>
      <c r="IZ26">
        <v>20.250699999999998</v>
      </c>
      <c r="JA26">
        <v>41.186</v>
      </c>
      <c r="JB26">
        <v>0</v>
      </c>
      <c r="JC26">
        <v>26.9069</v>
      </c>
      <c r="JD26">
        <v>400</v>
      </c>
      <c r="JE26">
        <v>23.801600000000001</v>
      </c>
      <c r="JF26">
        <v>98.257499999999993</v>
      </c>
      <c r="JG26">
        <v>98.281599999999997</v>
      </c>
    </row>
    <row r="27" spans="1:267" x14ac:dyDescent="0.3">
      <c r="A27">
        <v>11</v>
      </c>
      <c r="B27">
        <v>1659729856.5</v>
      </c>
      <c r="C27">
        <v>1366.400000095367</v>
      </c>
      <c r="D27" t="s">
        <v>457</v>
      </c>
      <c r="E27" t="s">
        <v>458</v>
      </c>
      <c r="F27" t="s">
        <v>398</v>
      </c>
      <c r="G27" t="s">
        <v>399</v>
      </c>
      <c r="H27" t="s">
        <v>400</v>
      </c>
      <c r="I27" t="s">
        <v>31</v>
      </c>
      <c r="J27" t="s">
        <v>401</v>
      </c>
      <c r="K27">
        <f t="shared" si="0"/>
        <v>4.3014003422964882</v>
      </c>
      <c r="L27">
        <v>1659729856.5</v>
      </c>
      <c r="M27">
        <f t="shared" si="1"/>
        <v>5.200894027582577E-3</v>
      </c>
      <c r="N27">
        <f t="shared" si="2"/>
        <v>5.200894027582577</v>
      </c>
      <c r="O27">
        <f t="shared" si="3"/>
        <v>34.164783859631612</v>
      </c>
      <c r="P27">
        <f t="shared" si="4"/>
        <v>555.50900000000001</v>
      </c>
      <c r="Q27">
        <f t="shared" si="5"/>
        <v>413.57115541023506</v>
      </c>
      <c r="R27">
        <f t="shared" si="6"/>
        <v>41.136770205845956</v>
      </c>
      <c r="S27">
        <f t="shared" si="7"/>
        <v>55.254932026417002</v>
      </c>
      <c r="T27">
        <f t="shared" si="8"/>
        <v>0.44333288641645885</v>
      </c>
      <c r="U27">
        <f t="shared" si="9"/>
        <v>2.9103051295113223</v>
      </c>
      <c r="V27">
        <f t="shared" si="10"/>
        <v>0.40894385296754798</v>
      </c>
      <c r="W27">
        <f t="shared" si="11"/>
        <v>0.25845697151397989</v>
      </c>
      <c r="X27">
        <f t="shared" si="12"/>
        <v>382.37309936555533</v>
      </c>
      <c r="Y27">
        <f t="shared" si="13"/>
        <v>31.290163086346904</v>
      </c>
      <c r="Z27">
        <f t="shared" si="14"/>
        <v>30.017299999999999</v>
      </c>
      <c r="AA27">
        <f t="shared" si="15"/>
        <v>4.2646852056904807</v>
      </c>
      <c r="AB27">
        <f t="shared" si="16"/>
        <v>69.93946200760611</v>
      </c>
      <c r="AC27">
        <f t="shared" si="17"/>
        <v>3.0461635046823998</v>
      </c>
      <c r="AD27">
        <f t="shared" si="18"/>
        <v>4.3554288483819352</v>
      </c>
      <c r="AE27">
        <f t="shared" si="19"/>
        <v>1.2185217010080809</v>
      </c>
      <c r="AF27">
        <f t="shared" si="20"/>
        <v>-229.35942661639166</v>
      </c>
      <c r="AG27">
        <f t="shared" si="21"/>
        <v>57.598125879207011</v>
      </c>
      <c r="AH27">
        <f t="shared" si="22"/>
        <v>4.4093283252594997</v>
      </c>
      <c r="AI27">
        <f t="shared" si="23"/>
        <v>215.02112695363016</v>
      </c>
      <c r="AJ27">
        <v>0</v>
      </c>
      <c r="AK27">
        <v>0</v>
      </c>
      <c r="AL27">
        <f t="shared" si="24"/>
        <v>1</v>
      </c>
      <c r="AM27">
        <f t="shared" si="25"/>
        <v>0</v>
      </c>
      <c r="AN27">
        <f t="shared" si="26"/>
        <v>51725.482053886</v>
      </c>
      <c r="AO27" t="s">
        <v>402</v>
      </c>
      <c r="AP27">
        <v>10366.9</v>
      </c>
      <c r="AQ27">
        <v>993.59653846153856</v>
      </c>
      <c r="AR27">
        <v>3431.87</v>
      </c>
      <c r="AS27">
        <f t="shared" si="27"/>
        <v>0.71047955241266758</v>
      </c>
      <c r="AT27">
        <v>-3.9894345373445681</v>
      </c>
      <c r="AU27" t="s">
        <v>459</v>
      </c>
      <c r="AV27">
        <v>10026.9</v>
      </c>
      <c r="AW27">
        <v>786.03444000000002</v>
      </c>
      <c r="AX27">
        <v>1151.99</v>
      </c>
      <c r="AY27">
        <f t="shared" si="28"/>
        <v>0.31767251451835521</v>
      </c>
      <c r="AZ27">
        <v>0.5</v>
      </c>
      <c r="BA27">
        <f t="shared" si="29"/>
        <v>1681.1045996827777</v>
      </c>
      <c r="BB27">
        <f t="shared" si="30"/>
        <v>34.164783859631612</v>
      </c>
      <c r="BC27">
        <f t="shared" si="31"/>
        <v>267.02036267480048</v>
      </c>
      <c r="BD27">
        <f t="shared" si="32"/>
        <v>2.2695921719669217E-2</v>
      </c>
      <c r="BE27">
        <f t="shared" si="33"/>
        <v>1.979079679511107</v>
      </c>
      <c r="BF27">
        <f t="shared" si="34"/>
        <v>631.66346039846746</v>
      </c>
      <c r="BG27" t="s">
        <v>460</v>
      </c>
      <c r="BH27">
        <v>565.29</v>
      </c>
      <c r="BI27">
        <f t="shared" si="35"/>
        <v>565.29</v>
      </c>
      <c r="BJ27">
        <f t="shared" si="36"/>
        <v>0.50929261538728632</v>
      </c>
      <c r="BK27">
        <f t="shared" si="37"/>
        <v>0.62375244588375656</v>
      </c>
      <c r="BL27">
        <f t="shared" si="38"/>
        <v>0.79533102163553793</v>
      </c>
      <c r="BM27">
        <f t="shared" si="39"/>
        <v>2.3104208749875563</v>
      </c>
      <c r="BN27">
        <f t="shared" si="40"/>
        <v>0.93503868042819083</v>
      </c>
      <c r="BO27">
        <f t="shared" si="41"/>
        <v>0.44858215135411711</v>
      </c>
      <c r="BP27">
        <f t="shared" si="42"/>
        <v>0.55141784864588295</v>
      </c>
      <c r="BQ27">
        <v>1240</v>
      </c>
      <c r="BR27">
        <v>300</v>
      </c>
      <c r="BS27">
        <v>300</v>
      </c>
      <c r="BT27">
        <v>300</v>
      </c>
      <c r="BU27">
        <v>10026.9</v>
      </c>
      <c r="BV27">
        <v>1054.21</v>
      </c>
      <c r="BW27">
        <v>-1.0649199999999999E-2</v>
      </c>
      <c r="BX27">
        <v>-0.9</v>
      </c>
      <c r="BY27" t="s">
        <v>405</v>
      </c>
      <c r="BZ27" t="s">
        <v>405</v>
      </c>
      <c r="CA27" t="s">
        <v>405</v>
      </c>
      <c r="CB27" t="s">
        <v>405</v>
      </c>
      <c r="CC27" t="s">
        <v>405</v>
      </c>
      <c r="CD27" t="s">
        <v>405</v>
      </c>
      <c r="CE27" t="s">
        <v>405</v>
      </c>
      <c r="CF27" t="s">
        <v>405</v>
      </c>
      <c r="CG27" t="s">
        <v>405</v>
      </c>
      <c r="CH27" t="s">
        <v>405</v>
      </c>
      <c r="CI27">
        <f t="shared" si="43"/>
        <v>1999.89</v>
      </c>
      <c r="CJ27">
        <f t="shared" si="44"/>
        <v>1681.1045996827777</v>
      </c>
      <c r="CK27">
        <f t="shared" si="45"/>
        <v>0.84059853276069063</v>
      </c>
      <c r="CL27">
        <f t="shared" si="46"/>
        <v>0.19119706552138133</v>
      </c>
      <c r="CM27">
        <v>6</v>
      </c>
      <c r="CN27">
        <v>0.5</v>
      </c>
      <c r="CO27" t="s">
        <v>406</v>
      </c>
      <c r="CP27">
        <v>2</v>
      </c>
      <c r="CQ27">
        <v>1659729856.5</v>
      </c>
      <c r="CR27">
        <v>555.50900000000001</v>
      </c>
      <c r="CS27">
        <v>599.96900000000005</v>
      </c>
      <c r="CT27">
        <v>30.6248</v>
      </c>
      <c r="CU27">
        <v>24.575500000000002</v>
      </c>
      <c r="CV27">
        <v>555.19000000000005</v>
      </c>
      <c r="CW27">
        <v>30.624600000000001</v>
      </c>
      <c r="CX27">
        <v>500.053</v>
      </c>
      <c r="CY27">
        <v>99.366600000000005</v>
      </c>
      <c r="CZ27">
        <v>0.10061299999999999</v>
      </c>
      <c r="DA27">
        <v>30.384399999999999</v>
      </c>
      <c r="DB27">
        <v>30.017299999999999</v>
      </c>
      <c r="DC27">
        <v>999.9</v>
      </c>
      <c r="DD27">
        <v>0</v>
      </c>
      <c r="DE27">
        <v>0</v>
      </c>
      <c r="DF27">
        <v>9953.75</v>
      </c>
      <c r="DG27">
        <v>0</v>
      </c>
      <c r="DH27">
        <v>709.33900000000006</v>
      </c>
      <c r="DI27">
        <v>-44.460299999999997</v>
      </c>
      <c r="DJ27">
        <v>573.05899999999997</v>
      </c>
      <c r="DK27">
        <v>615.08600000000001</v>
      </c>
      <c r="DL27">
        <v>6.0493499999999996</v>
      </c>
      <c r="DM27">
        <v>599.96900000000005</v>
      </c>
      <c r="DN27">
        <v>24.575500000000002</v>
      </c>
      <c r="DO27">
        <v>3.0430799999999998</v>
      </c>
      <c r="DP27">
        <v>2.44198</v>
      </c>
      <c r="DQ27">
        <v>24.265499999999999</v>
      </c>
      <c r="DR27">
        <v>20.6449</v>
      </c>
      <c r="DS27">
        <v>1999.89</v>
      </c>
      <c r="DT27">
        <v>0.98000100000000001</v>
      </c>
      <c r="DU27">
        <v>1.9999400000000001E-2</v>
      </c>
      <c r="DV27">
        <v>0</v>
      </c>
      <c r="DW27">
        <v>785.995</v>
      </c>
      <c r="DX27">
        <v>5.0005300000000004</v>
      </c>
      <c r="DY27">
        <v>17023.2</v>
      </c>
      <c r="DZ27">
        <v>17832.599999999999</v>
      </c>
      <c r="EA27">
        <v>51.811999999999998</v>
      </c>
      <c r="EB27">
        <v>52.75</v>
      </c>
      <c r="EC27">
        <v>52.311999999999998</v>
      </c>
      <c r="ED27">
        <v>52.25</v>
      </c>
      <c r="EE27">
        <v>52.75</v>
      </c>
      <c r="EF27">
        <v>1954.99</v>
      </c>
      <c r="EG27">
        <v>39.9</v>
      </c>
      <c r="EH27">
        <v>0</v>
      </c>
      <c r="EI27">
        <v>116.5999999046326</v>
      </c>
      <c r="EJ27">
        <v>0</v>
      </c>
      <c r="EK27">
        <v>786.03444000000002</v>
      </c>
      <c r="EL27">
        <v>-1.8230755037376568E-2</v>
      </c>
      <c r="EM27">
        <v>17.523077049402481</v>
      </c>
      <c r="EN27">
        <v>17025.18</v>
      </c>
      <c r="EO27">
        <v>15</v>
      </c>
      <c r="EP27">
        <v>1659729813</v>
      </c>
      <c r="EQ27" t="s">
        <v>461</v>
      </c>
      <c r="ER27">
        <v>1659729809</v>
      </c>
      <c r="ES27">
        <v>1659729813</v>
      </c>
      <c r="ET27">
        <v>40</v>
      </c>
      <c r="EU27">
        <v>0.161</v>
      </c>
      <c r="EV27">
        <v>-3.0000000000000001E-3</v>
      </c>
      <c r="EW27">
        <v>0.32700000000000001</v>
      </c>
      <c r="EX27">
        <v>2E-3</v>
      </c>
      <c r="EY27">
        <v>600</v>
      </c>
      <c r="EZ27">
        <v>24</v>
      </c>
      <c r="FA27">
        <v>0.04</v>
      </c>
      <c r="FB27">
        <v>0.01</v>
      </c>
      <c r="FC27">
        <v>34.295900733059177</v>
      </c>
      <c r="FD27">
        <v>-0.86437004742896273</v>
      </c>
      <c r="FE27">
        <v>0.15021373514382061</v>
      </c>
      <c r="FF27">
        <v>1</v>
      </c>
      <c r="FG27">
        <v>0.44563085406070618</v>
      </c>
      <c r="FH27">
        <v>1.5991656937162028E-2</v>
      </c>
      <c r="FI27">
        <v>5.1850652140340604E-3</v>
      </c>
      <c r="FJ27">
        <v>1</v>
      </c>
      <c r="FK27">
        <v>2</v>
      </c>
      <c r="FL27">
        <v>2</v>
      </c>
      <c r="FM27" t="s">
        <v>408</v>
      </c>
      <c r="FN27">
        <v>3.12785</v>
      </c>
      <c r="FO27">
        <v>2.73854</v>
      </c>
      <c r="FP27">
        <v>0.112749</v>
      </c>
      <c r="FQ27">
        <v>0.119104</v>
      </c>
      <c r="FR27">
        <v>0.12653600000000001</v>
      </c>
      <c r="FS27">
        <v>0.108766</v>
      </c>
      <c r="FT27">
        <v>21091.9</v>
      </c>
      <c r="FU27">
        <v>21715.599999999999</v>
      </c>
      <c r="FV27">
        <v>23643.4</v>
      </c>
      <c r="FW27">
        <v>24973.200000000001</v>
      </c>
      <c r="FX27">
        <v>29779.5</v>
      </c>
      <c r="FY27">
        <v>31235.5</v>
      </c>
      <c r="FZ27">
        <v>37710.199999999997</v>
      </c>
      <c r="GA27">
        <v>38879.5</v>
      </c>
      <c r="GB27">
        <v>2.1246999999999998</v>
      </c>
      <c r="GC27">
        <v>1.66015</v>
      </c>
      <c r="GD27">
        <v>4.0031999999999998E-2</v>
      </c>
      <c r="GE27">
        <v>0</v>
      </c>
      <c r="GF27">
        <v>29.365500000000001</v>
      </c>
      <c r="GG27">
        <v>999.9</v>
      </c>
      <c r="GH27">
        <v>33.200000000000003</v>
      </c>
      <c r="GI27">
        <v>48.1</v>
      </c>
      <c r="GJ27">
        <v>37.7196</v>
      </c>
      <c r="GK27">
        <v>60.984000000000002</v>
      </c>
      <c r="GL27">
        <v>26.614599999999999</v>
      </c>
      <c r="GM27">
        <v>1</v>
      </c>
      <c r="GN27">
        <v>0.80627000000000004</v>
      </c>
      <c r="GO27">
        <v>3.2043499999999998</v>
      </c>
      <c r="GP27">
        <v>20.2746</v>
      </c>
      <c r="GQ27">
        <v>5.2524800000000003</v>
      </c>
      <c r="GR27">
        <v>12.0099</v>
      </c>
      <c r="GS27">
        <v>4.9776499999999997</v>
      </c>
      <c r="GT27">
        <v>3.2928799999999998</v>
      </c>
      <c r="GU27">
        <v>9999</v>
      </c>
      <c r="GV27">
        <v>9999</v>
      </c>
      <c r="GW27">
        <v>9999</v>
      </c>
      <c r="GX27">
        <v>999.9</v>
      </c>
      <c r="GY27">
        <v>1.8757600000000001</v>
      </c>
      <c r="GZ27">
        <v>1.87696</v>
      </c>
      <c r="HA27">
        <v>1.8828199999999999</v>
      </c>
      <c r="HB27">
        <v>1.8861399999999999</v>
      </c>
      <c r="HC27">
        <v>1.8769100000000001</v>
      </c>
      <c r="HD27">
        <v>1.88324</v>
      </c>
      <c r="HE27">
        <v>1.8822300000000001</v>
      </c>
      <c r="HF27">
        <v>1.8856900000000001</v>
      </c>
      <c r="HG27">
        <v>5</v>
      </c>
      <c r="HH27">
        <v>0</v>
      </c>
      <c r="HI27">
        <v>0</v>
      </c>
      <c r="HJ27">
        <v>0</v>
      </c>
      <c r="HK27" t="s">
        <v>409</v>
      </c>
      <c r="HL27" t="s">
        <v>410</v>
      </c>
      <c r="HM27" t="s">
        <v>411</v>
      </c>
      <c r="HN27" t="s">
        <v>411</v>
      </c>
      <c r="HO27" t="s">
        <v>411</v>
      </c>
      <c r="HP27" t="s">
        <v>411</v>
      </c>
      <c r="HQ27">
        <v>0</v>
      </c>
      <c r="HR27">
        <v>100</v>
      </c>
      <c r="HS27">
        <v>100</v>
      </c>
      <c r="HT27">
        <v>0.31900000000000001</v>
      </c>
      <c r="HU27">
        <v>2.0000000000000001E-4</v>
      </c>
      <c r="HV27">
        <v>0.40824775354654769</v>
      </c>
      <c r="HW27">
        <v>-6.0172046994075008E-4</v>
      </c>
      <c r="HX27">
        <v>1.0037638322578611E-6</v>
      </c>
      <c r="HY27">
        <v>-3.7503755461929322E-10</v>
      </c>
      <c r="HZ27">
        <v>-4.7485309737572583E-2</v>
      </c>
      <c r="IA27">
        <v>5.4059752819484372E-3</v>
      </c>
      <c r="IB27">
        <v>-1.882334706413767E-4</v>
      </c>
      <c r="IC27">
        <v>2.0440475459167249E-6</v>
      </c>
      <c r="ID27">
        <v>4</v>
      </c>
      <c r="IE27">
        <v>2150</v>
      </c>
      <c r="IF27">
        <v>2</v>
      </c>
      <c r="IG27">
        <v>31</v>
      </c>
      <c r="IH27">
        <v>0.8</v>
      </c>
      <c r="II27">
        <v>0.7</v>
      </c>
      <c r="IJ27">
        <v>1.41113</v>
      </c>
      <c r="IK27">
        <v>2.7514599999999998</v>
      </c>
      <c r="IL27">
        <v>1.6015600000000001</v>
      </c>
      <c r="IM27">
        <v>2.3303199999999999</v>
      </c>
      <c r="IN27">
        <v>1.5502899999999999</v>
      </c>
      <c r="IO27">
        <v>2.4365199999999998</v>
      </c>
      <c r="IP27">
        <v>51.364800000000002</v>
      </c>
      <c r="IQ27">
        <v>23.912400000000002</v>
      </c>
      <c r="IR27">
        <v>18</v>
      </c>
      <c r="IS27">
        <v>613.96600000000001</v>
      </c>
      <c r="IT27">
        <v>347.29899999999998</v>
      </c>
      <c r="IU27">
        <v>26.979500000000002</v>
      </c>
      <c r="IV27">
        <v>36.840200000000003</v>
      </c>
      <c r="IW27">
        <v>29.9985</v>
      </c>
      <c r="IX27">
        <v>36.850200000000001</v>
      </c>
      <c r="IY27">
        <v>36.852800000000002</v>
      </c>
      <c r="IZ27">
        <v>28.219100000000001</v>
      </c>
      <c r="JA27">
        <v>37.328899999999997</v>
      </c>
      <c r="JB27">
        <v>0</v>
      </c>
      <c r="JC27">
        <v>26.976700000000001</v>
      </c>
      <c r="JD27">
        <v>600</v>
      </c>
      <c r="JE27">
        <v>24.673300000000001</v>
      </c>
      <c r="JF27">
        <v>98.335899999999995</v>
      </c>
      <c r="JG27">
        <v>98.376300000000001</v>
      </c>
    </row>
    <row r="28" spans="1:267" x14ac:dyDescent="0.3">
      <c r="A28">
        <v>12</v>
      </c>
      <c r="B28">
        <v>1659729993.5</v>
      </c>
      <c r="C28">
        <v>1503.400000095367</v>
      </c>
      <c r="D28" t="s">
        <v>462</v>
      </c>
      <c r="E28" t="s">
        <v>463</v>
      </c>
      <c r="F28" t="s">
        <v>398</v>
      </c>
      <c r="G28" t="s">
        <v>399</v>
      </c>
      <c r="H28" t="s">
        <v>400</v>
      </c>
      <c r="I28" t="s">
        <v>31</v>
      </c>
      <c r="J28" t="s">
        <v>401</v>
      </c>
      <c r="K28">
        <f t="shared" si="0"/>
        <v>3.5489239071972434</v>
      </c>
      <c r="L28">
        <v>1659729993.5</v>
      </c>
      <c r="M28">
        <f t="shared" si="1"/>
        <v>4.3991722773460444E-3</v>
      </c>
      <c r="N28">
        <f t="shared" si="2"/>
        <v>4.399172277346044</v>
      </c>
      <c r="O28">
        <f t="shared" si="3"/>
        <v>38.040961794869716</v>
      </c>
      <c r="P28">
        <f t="shared" si="4"/>
        <v>750.37800000000004</v>
      </c>
      <c r="Q28">
        <f t="shared" si="5"/>
        <v>560.87125538378632</v>
      </c>
      <c r="R28">
        <f t="shared" si="6"/>
        <v>55.780028334690819</v>
      </c>
      <c r="S28">
        <f t="shared" si="7"/>
        <v>74.626941031392008</v>
      </c>
      <c r="T28">
        <f t="shared" si="8"/>
        <v>0.36613098032016</v>
      </c>
      <c r="U28">
        <f t="shared" si="9"/>
        <v>2.9078523537857617</v>
      </c>
      <c r="V28">
        <f t="shared" si="10"/>
        <v>0.3423128757185715</v>
      </c>
      <c r="W28">
        <f t="shared" si="11"/>
        <v>0.21595625825475631</v>
      </c>
      <c r="X28">
        <f t="shared" si="12"/>
        <v>382.39019936558378</v>
      </c>
      <c r="Y28">
        <f t="shared" si="13"/>
        <v>31.373426955346854</v>
      </c>
      <c r="Z28">
        <f t="shared" si="14"/>
        <v>29.990600000000001</v>
      </c>
      <c r="AA28">
        <f t="shared" si="15"/>
        <v>4.2581499761743054</v>
      </c>
      <c r="AB28">
        <f t="shared" si="16"/>
        <v>70.004392580683799</v>
      </c>
      <c r="AC28">
        <f t="shared" si="17"/>
        <v>3.0268655775792004</v>
      </c>
      <c r="AD28">
        <f t="shared" si="18"/>
        <v>4.3238223574193233</v>
      </c>
      <c r="AE28">
        <f t="shared" si="19"/>
        <v>1.231284398595105</v>
      </c>
      <c r="AF28">
        <f t="shared" si="20"/>
        <v>-194.00349743096055</v>
      </c>
      <c r="AG28">
        <f t="shared" si="21"/>
        <v>41.810061897149403</v>
      </c>
      <c r="AH28">
        <f t="shared" si="22"/>
        <v>3.2009619055453937</v>
      </c>
      <c r="AI28">
        <f t="shared" si="23"/>
        <v>233.39772573731804</v>
      </c>
      <c r="AJ28">
        <v>0</v>
      </c>
      <c r="AK28">
        <v>0</v>
      </c>
      <c r="AL28">
        <f t="shared" si="24"/>
        <v>1</v>
      </c>
      <c r="AM28">
        <f t="shared" si="25"/>
        <v>0</v>
      </c>
      <c r="AN28">
        <f t="shared" si="26"/>
        <v>51677.154581880081</v>
      </c>
      <c r="AO28" t="s">
        <v>402</v>
      </c>
      <c r="AP28">
        <v>10366.9</v>
      </c>
      <c r="AQ28">
        <v>993.59653846153856</v>
      </c>
      <c r="AR28">
        <v>3431.87</v>
      </c>
      <c r="AS28">
        <f t="shared" si="27"/>
        <v>0.71047955241266758</v>
      </c>
      <c r="AT28">
        <v>-3.9894345373445681</v>
      </c>
      <c r="AU28" t="s">
        <v>464</v>
      </c>
      <c r="AV28">
        <v>10028.799999999999</v>
      </c>
      <c r="AW28">
        <v>785.08419230769221</v>
      </c>
      <c r="AX28">
        <v>1157.99</v>
      </c>
      <c r="AY28">
        <f t="shared" si="28"/>
        <v>0.32202852156953665</v>
      </c>
      <c r="AZ28">
        <v>0.5</v>
      </c>
      <c r="BA28">
        <f t="shared" si="29"/>
        <v>1681.1801996827917</v>
      </c>
      <c r="BB28">
        <f t="shared" si="30"/>
        <v>38.040961794869716</v>
      </c>
      <c r="BC28">
        <f t="shared" si="31"/>
        <v>270.69398709791392</v>
      </c>
      <c r="BD28">
        <f t="shared" si="32"/>
        <v>2.5000530187153439E-2</v>
      </c>
      <c r="BE28">
        <f t="shared" si="33"/>
        <v>1.9636439002063921</v>
      </c>
      <c r="BF28">
        <f t="shared" si="34"/>
        <v>633.46318007161892</v>
      </c>
      <c r="BG28" t="s">
        <v>465</v>
      </c>
      <c r="BH28">
        <v>564.09</v>
      </c>
      <c r="BI28">
        <f t="shared" si="35"/>
        <v>564.09</v>
      </c>
      <c r="BJ28">
        <f t="shared" si="36"/>
        <v>0.51287144103144233</v>
      </c>
      <c r="BK28">
        <f t="shared" si="37"/>
        <v>0.62789326097374609</v>
      </c>
      <c r="BL28">
        <f t="shared" si="38"/>
        <v>0.79290601092133994</v>
      </c>
      <c r="BM28">
        <f t="shared" si="39"/>
        <v>2.2683737187750794</v>
      </c>
      <c r="BN28">
        <f t="shared" si="40"/>
        <v>0.93257792280824192</v>
      </c>
      <c r="BO28">
        <f t="shared" si="41"/>
        <v>0.45114691271718543</v>
      </c>
      <c r="BP28">
        <f t="shared" si="42"/>
        <v>0.54885308728281457</v>
      </c>
      <c r="BQ28">
        <v>1242</v>
      </c>
      <c r="BR28">
        <v>300</v>
      </c>
      <c r="BS28">
        <v>300</v>
      </c>
      <c r="BT28">
        <v>300</v>
      </c>
      <c r="BU28">
        <v>10028.799999999999</v>
      </c>
      <c r="BV28">
        <v>1062.1400000000001</v>
      </c>
      <c r="BW28">
        <v>-1.0651799999999999E-2</v>
      </c>
      <c r="BX28">
        <v>1.77</v>
      </c>
      <c r="BY28" t="s">
        <v>405</v>
      </c>
      <c r="BZ28" t="s">
        <v>405</v>
      </c>
      <c r="CA28" t="s">
        <v>405</v>
      </c>
      <c r="CB28" t="s">
        <v>405</v>
      </c>
      <c r="CC28" t="s">
        <v>405</v>
      </c>
      <c r="CD28" t="s">
        <v>405</v>
      </c>
      <c r="CE28" t="s">
        <v>405</v>
      </c>
      <c r="CF28" t="s">
        <v>405</v>
      </c>
      <c r="CG28" t="s">
        <v>405</v>
      </c>
      <c r="CH28" t="s">
        <v>405</v>
      </c>
      <c r="CI28">
        <f t="shared" si="43"/>
        <v>1999.98</v>
      </c>
      <c r="CJ28">
        <f t="shared" si="44"/>
        <v>1681.1801996827917</v>
      </c>
      <c r="CK28">
        <f t="shared" si="45"/>
        <v>0.84059850582645412</v>
      </c>
      <c r="CL28">
        <f t="shared" si="46"/>
        <v>0.19119701165290842</v>
      </c>
      <c r="CM28">
        <v>6</v>
      </c>
      <c r="CN28">
        <v>0.5</v>
      </c>
      <c r="CO28" t="s">
        <v>406</v>
      </c>
      <c r="CP28">
        <v>2</v>
      </c>
      <c r="CQ28">
        <v>1659729993.5</v>
      </c>
      <c r="CR28">
        <v>750.37800000000004</v>
      </c>
      <c r="CS28">
        <v>799.98900000000003</v>
      </c>
      <c r="CT28">
        <v>30.435300000000002</v>
      </c>
      <c r="CU28">
        <v>25.3169</v>
      </c>
      <c r="CV28">
        <v>750.05899999999997</v>
      </c>
      <c r="CW28">
        <v>30.431100000000001</v>
      </c>
      <c r="CX28">
        <v>499.99400000000003</v>
      </c>
      <c r="CY28">
        <v>99.352000000000004</v>
      </c>
      <c r="CZ28">
        <v>0.100464</v>
      </c>
      <c r="DA28">
        <v>30.257300000000001</v>
      </c>
      <c r="DB28">
        <v>29.990600000000001</v>
      </c>
      <c r="DC28">
        <v>999.9</v>
      </c>
      <c r="DD28">
        <v>0</v>
      </c>
      <c r="DE28">
        <v>0</v>
      </c>
      <c r="DF28">
        <v>9941.25</v>
      </c>
      <c r="DG28">
        <v>0</v>
      </c>
      <c r="DH28">
        <v>524.34699999999998</v>
      </c>
      <c r="DI28">
        <v>-49.6111</v>
      </c>
      <c r="DJ28">
        <v>773.93299999999999</v>
      </c>
      <c r="DK28">
        <v>820.76800000000003</v>
      </c>
      <c r="DL28">
        <v>5.1184000000000003</v>
      </c>
      <c r="DM28">
        <v>799.98900000000003</v>
      </c>
      <c r="DN28">
        <v>25.3169</v>
      </c>
      <c r="DO28">
        <v>3.0238</v>
      </c>
      <c r="DP28">
        <v>2.5152800000000002</v>
      </c>
      <c r="DQ28">
        <v>24.159600000000001</v>
      </c>
      <c r="DR28">
        <v>21.125699999999998</v>
      </c>
      <c r="DS28">
        <v>1999.98</v>
      </c>
      <c r="DT28">
        <v>0.97999800000000004</v>
      </c>
      <c r="DU28">
        <v>2.0002300000000001E-2</v>
      </c>
      <c r="DV28">
        <v>0</v>
      </c>
      <c r="DW28">
        <v>784.92600000000004</v>
      </c>
      <c r="DX28">
        <v>5.0005300000000004</v>
      </c>
      <c r="DY28">
        <v>16961.400000000001</v>
      </c>
      <c r="DZ28">
        <v>17833.3</v>
      </c>
      <c r="EA28">
        <v>51.5</v>
      </c>
      <c r="EB28">
        <v>52.311999999999998</v>
      </c>
      <c r="EC28">
        <v>51.936999999999998</v>
      </c>
      <c r="ED28">
        <v>51.75</v>
      </c>
      <c r="EE28">
        <v>52.375</v>
      </c>
      <c r="EF28">
        <v>1955.08</v>
      </c>
      <c r="EG28">
        <v>39.9</v>
      </c>
      <c r="EH28">
        <v>0</v>
      </c>
      <c r="EI28">
        <v>136.4000000953674</v>
      </c>
      <c r="EJ28">
        <v>0</v>
      </c>
      <c r="EK28">
        <v>785.08419230769221</v>
      </c>
      <c r="EL28">
        <v>-2.1180512798348148</v>
      </c>
      <c r="EM28">
        <v>-61.979487193828561</v>
      </c>
      <c r="EN28">
        <v>16968.81923076923</v>
      </c>
      <c r="EO28">
        <v>15</v>
      </c>
      <c r="EP28">
        <v>1659729940</v>
      </c>
      <c r="EQ28" t="s">
        <v>466</v>
      </c>
      <c r="ER28">
        <v>1659729935</v>
      </c>
      <c r="ES28">
        <v>1659729940</v>
      </c>
      <c r="ET28">
        <v>41</v>
      </c>
      <c r="EU28">
        <v>-4.4999999999999998E-2</v>
      </c>
      <c r="EV28">
        <v>4.0000000000000001E-3</v>
      </c>
      <c r="EW28">
        <v>0.33300000000000002</v>
      </c>
      <c r="EX28">
        <v>6.0000000000000001E-3</v>
      </c>
      <c r="EY28">
        <v>800</v>
      </c>
      <c r="EZ28">
        <v>25</v>
      </c>
      <c r="FA28">
        <v>0.08</v>
      </c>
      <c r="FB28">
        <v>0.01</v>
      </c>
      <c r="FC28">
        <v>38.334436819359397</v>
      </c>
      <c r="FD28">
        <v>-0.98416478311959854</v>
      </c>
      <c r="FE28">
        <v>0.14767114934333489</v>
      </c>
      <c r="FF28">
        <v>1</v>
      </c>
      <c r="FG28">
        <v>0.37515169148978261</v>
      </c>
      <c r="FH28">
        <v>-2.8911734674819511E-2</v>
      </c>
      <c r="FI28">
        <v>4.5048175115998713E-3</v>
      </c>
      <c r="FJ28">
        <v>1</v>
      </c>
      <c r="FK28">
        <v>2</v>
      </c>
      <c r="FL28">
        <v>2</v>
      </c>
      <c r="FM28" t="s">
        <v>408</v>
      </c>
      <c r="FN28">
        <v>3.1263999999999998</v>
      </c>
      <c r="FO28">
        <v>2.7382900000000001</v>
      </c>
      <c r="FP28">
        <v>0.13902900000000001</v>
      </c>
      <c r="FQ28">
        <v>0.145065</v>
      </c>
      <c r="FR28">
        <v>0.12608</v>
      </c>
      <c r="FS28">
        <v>0.111142</v>
      </c>
      <c r="FT28">
        <v>20490.400000000001</v>
      </c>
      <c r="FU28">
        <v>21102.3</v>
      </c>
      <c r="FV28">
        <v>23669.4</v>
      </c>
      <c r="FW28">
        <v>25003.9</v>
      </c>
      <c r="FX28">
        <v>29827</v>
      </c>
      <c r="FY28">
        <v>31189.7</v>
      </c>
      <c r="FZ28">
        <v>37750.400000000001</v>
      </c>
      <c r="GA28">
        <v>38925.699999999997</v>
      </c>
      <c r="GB28">
        <v>2.1274799999999998</v>
      </c>
      <c r="GC28">
        <v>1.6721999999999999</v>
      </c>
      <c r="GD28">
        <v>4.9661799999999999E-2</v>
      </c>
      <c r="GE28">
        <v>0</v>
      </c>
      <c r="GF28">
        <v>29.181899999999999</v>
      </c>
      <c r="GG28">
        <v>999.9</v>
      </c>
      <c r="GH28">
        <v>33.1</v>
      </c>
      <c r="GI28">
        <v>47.7</v>
      </c>
      <c r="GJ28">
        <v>36.861899999999999</v>
      </c>
      <c r="GK28">
        <v>61.204000000000001</v>
      </c>
      <c r="GL28">
        <v>26.5425</v>
      </c>
      <c r="GM28">
        <v>1</v>
      </c>
      <c r="GN28">
        <v>0.75858000000000003</v>
      </c>
      <c r="GO28">
        <v>2.5651700000000002</v>
      </c>
      <c r="GP28">
        <v>20.287500000000001</v>
      </c>
      <c r="GQ28">
        <v>5.2524800000000003</v>
      </c>
      <c r="GR28">
        <v>12.0099</v>
      </c>
      <c r="GS28">
        <v>4.9775999999999998</v>
      </c>
      <c r="GT28">
        <v>3.2929499999999998</v>
      </c>
      <c r="GU28">
        <v>9999</v>
      </c>
      <c r="GV28">
        <v>9999</v>
      </c>
      <c r="GW28">
        <v>9999</v>
      </c>
      <c r="GX28">
        <v>999.9</v>
      </c>
      <c r="GY28">
        <v>1.8757600000000001</v>
      </c>
      <c r="GZ28">
        <v>1.87696</v>
      </c>
      <c r="HA28">
        <v>1.8829100000000001</v>
      </c>
      <c r="HB28">
        <v>1.8861399999999999</v>
      </c>
      <c r="HC28">
        <v>1.87696</v>
      </c>
      <c r="HD28">
        <v>1.88324</v>
      </c>
      <c r="HE28">
        <v>1.88232</v>
      </c>
      <c r="HF28">
        <v>1.88571</v>
      </c>
      <c r="HG28">
        <v>5</v>
      </c>
      <c r="HH28">
        <v>0</v>
      </c>
      <c r="HI28">
        <v>0</v>
      </c>
      <c r="HJ28">
        <v>0</v>
      </c>
      <c r="HK28" t="s">
        <v>409</v>
      </c>
      <c r="HL28" t="s">
        <v>410</v>
      </c>
      <c r="HM28" t="s">
        <v>411</v>
      </c>
      <c r="HN28" t="s">
        <v>411</v>
      </c>
      <c r="HO28" t="s">
        <v>411</v>
      </c>
      <c r="HP28" t="s">
        <v>411</v>
      </c>
      <c r="HQ28">
        <v>0</v>
      </c>
      <c r="HR28">
        <v>100</v>
      </c>
      <c r="HS28">
        <v>100</v>
      </c>
      <c r="HT28">
        <v>0.31900000000000001</v>
      </c>
      <c r="HU28">
        <v>4.1999999999999997E-3</v>
      </c>
      <c r="HV28">
        <v>0.36358164394929893</v>
      </c>
      <c r="HW28">
        <v>-6.0172046994075008E-4</v>
      </c>
      <c r="HX28">
        <v>1.0037638322578611E-6</v>
      </c>
      <c r="HY28">
        <v>-3.7503755461929322E-10</v>
      </c>
      <c r="HZ28">
        <v>-4.3603075306373307E-2</v>
      </c>
      <c r="IA28">
        <v>5.4059752819484372E-3</v>
      </c>
      <c r="IB28">
        <v>-1.882334706413767E-4</v>
      </c>
      <c r="IC28">
        <v>2.0440475459167249E-6</v>
      </c>
      <c r="ID28">
        <v>4</v>
      </c>
      <c r="IE28">
        <v>2150</v>
      </c>
      <c r="IF28">
        <v>2</v>
      </c>
      <c r="IG28">
        <v>31</v>
      </c>
      <c r="IH28">
        <v>1</v>
      </c>
      <c r="II28">
        <v>0.9</v>
      </c>
      <c r="IJ28">
        <v>1.78833</v>
      </c>
      <c r="IK28">
        <v>2.7404799999999998</v>
      </c>
      <c r="IL28">
        <v>1.6015600000000001</v>
      </c>
      <c r="IM28">
        <v>2.3303199999999999</v>
      </c>
      <c r="IN28">
        <v>1.5502899999999999</v>
      </c>
      <c r="IO28">
        <v>2.4548299999999998</v>
      </c>
      <c r="IP28">
        <v>50.705500000000001</v>
      </c>
      <c r="IQ28">
        <v>23.921099999999999</v>
      </c>
      <c r="IR28">
        <v>18</v>
      </c>
      <c r="IS28">
        <v>612.452</v>
      </c>
      <c r="IT28">
        <v>352.16800000000001</v>
      </c>
      <c r="IU28">
        <v>27.077500000000001</v>
      </c>
      <c r="IV28">
        <v>36.375100000000003</v>
      </c>
      <c r="IW28">
        <v>29.9984</v>
      </c>
      <c r="IX28">
        <v>36.449100000000001</v>
      </c>
      <c r="IY28">
        <v>36.456200000000003</v>
      </c>
      <c r="IZ28">
        <v>35.780900000000003</v>
      </c>
      <c r="JA28">
        <v>33.640900000000002</v>
      </c>
      <c r="JB28">
        <v>0</v>
      </c>
      <c r="JC28">
        <v>27.072500000000002</v>
      </c>
      <c r="JD28">
        <v>800</v>
      </c>
      <c r="JE28">
        <v>25.4041</v>
      </c>
      <c r="JF28">
        <v>98.4422</v>
      </c>
      <c r="JG28">
        <v>98.494699999999995</v>
      </c>
    </row>
    <row r="29" spans="1:267" x14ac:dyDescent="0.3">
      <c r="A29">
        <v>13</v>
      </c>
      <c r="B29">
        <v>1659730178.0999999</v>
      </c>
      <c r="C29">
        <v>1688</v>
      </c>
      <c r="D29" t="s">
        <v>467</v>
      </c>
      <c r="E29" t="s">
        <v>468</v>
      </c>
      <c r="F29" t="s">
        <v>398</v>
      </c>
      <c r="G29" t="s">
        <v>399</v>
      </c>
      <c r="H29" t="s">
        <v>400</v>
      </c>
      <c r="I29" t="s">
        <v>31</v>
      </c>
      <c r="J29" t="s">
        <v>401</v>
      </c>
      <c r="K29">
        <f t="shared" si="0"/>
        <v>2.8466207532093395</v>
      </c>
      <c r="L29">
        <v>1659730178.0999999</v>
      </c>
      <c r="M29">
        <f t="shared" si="1"/>
        <v>3.041565153677928E-3</v>
      </c>
      <c r="N29">
        <f t="shared" si="2"/>
        <v>3.041565153677928</v>
      </c>
      <c r="O29">
        <f t="shared" si="3"/>
        <v>38.685412264690548</v>
      </c>
      <c r="P29">
        <f t="shared" si="4"/>
        <v>950.05600000000004</v>
      </c>
      <c r="Q29">
        <f t="shared" si="5"/>
        <v>663.91070809832399</v>
      </c>
      <c r="R29">
        <f t="shared" si="6"/>
        <v>66.029394829024511</v>
      </c>
      <c r="S29">
        <f t="shared" si="7"/>
        <v>94.488041793104017</v>
      </c>
      <c r="T29">
        <f t="shared" si="8"/>
        <v>0.23898279457544713</v>
      </c>
      <c r="U29">
        <f t="shared" si="9"/>
        <v>2.9142683011739754</v>
      </c>
      <c r="V29">
        <f t="shared" si="10"/>
        <v>0.22860464854956244</v>
      </c>
      <c r="W29">
        <f t="shared" si="11"/>
        <v>0.14377278214348857</v>
      </c>
      <c r="X29">
        <f t="shared" si="12"/>
        <v>382.39139936526578</v>
      </c>
      <c r="Y29">
        <f t="shared" si="13"/>
        <v>31.542926245440476</v>
      </c>
      <c r="Z29">
        <f t="shared" si="14"/>
        <v>30.023599999999998</v>
      </c>
      <c r="AA29">
        <f t="shared" si="15"/>
        <v>4.26622850009967</v>
      </c>
      <c r="AB29">
        <f t="shared" si="16"/>
        <v>69.908758056056499</v>
      </c>
      <c r="AC29">
        <f t="shared" si="17"/>
        <v>2.9912653454010001</v>
      </c>
      <c r="AD29">
        <f t="shared" si="18"/>
        <v>4.2788134542491045</v>
      </c>
      <c r="AE29">
        <f t="shared" si="19"/>
        <v>1.2749631546986699</v>
      </c>
      <c r="AF29">
        <f t="shared" si="20"/>
        <v>-134.13302327719663</v>
      </c>
      <c r="AG29">
        <f t="shared" si="21"/>
        <v>8.0599498750935208</v>
      </c>
      <c r="AH29">
        <f t="shared" si="22"/>
        <v>0.6152528866457273</v>
      </c>
      <c r="AI29">
        <f t="shared" si="23"/>
        <v>256.93357884980844</v>
      </c>
      <c r="AJ29">
        <v>0</v>
      </c>
      <c r="AK29">
        <v>0</v>
      </c>
      <c r="AL29">
        <f t="shared" si="24"/>
        <v>1</v>
      </c>
      <c r="AM29">
        <f t="shared" si="25"/>
        <v>0</v>
      </c>
      <c r="AN29">
        <f t="shared" si="26"/>
        <v>51890.837771465747</v>
      </c>
      <c r="AO29" t="s">
        <v>402</v>
      </c>
      <c r="AP29">
        <v>10366.9</v>
      </c>
      <c r="AQ29">
        <v>993.59653846153856</v>
      </c>
      <c r="AR29">
        <v>3431.87</v>
      </c>
      <c r="AS29">
        <f t="shared" si="27"/>
        <v>0.71047955241266758</v>
      </c>
      <c r="AT29">
        <v>-3.9894345373445681</v>
      </c>
      <c r="AU29" t="s">
        <v>469</v>
      </c>
      <c r="AV29">
        <v>10031.9</v>
      </c>
      <c r="AW29">
        <v>781.53699999999981</v>
      </c>
      <c r="AX29">
        <v>1154.79</v>
      </c>
      <c r="AY29">
        <f t="shared" si="28"/>
        <v>0.3232215381151553</v>
      </c>
      <c r="AZ29">
        <v>0.5</v>
      </c>
      <c r="BA29">
        <f t="shared" si="29"/>
        <v>1681.1807996826328</v>
      </c>
      <c r="BB29">
        <f t="shared" si="30"/>
        <v>38.685412264690548</v>
      </c>
      <c r="BC29">
        <f t="shared" si="31"/>
        <v>271.69692196154369</v>
      </c>
      <c r="BD29">
        <f t="shared" si="32"/>
        <v>2.5383853307205936E-2</v>
      </c>
      <c r="BE29">
        <f t="shared" si="33"/>
        <v>1.9718563548350783</v>
      </c>
      <c r="BF29">
        <f t="shared" si="34"/>
        <v>632.50438217998806</v>
      </c>
      <c r="BG29" t="s">
        <v>470</v>
      </c>
      <c r="BH29">
        <v>564.75</v>
      </c>
      <c r="BI29">
        <f t="shared" si="35"/>
        <v>564.75</v>
      </c>
      <c r="BJ29">
        <f t="shared" si="36"/>
        <v>0.5109500428649365</v>
      </c>
      <c r="BK29">
        <f t="shared" si="37"/>
        <v>0.63258931597857804</v>
      </c>
      <c r="BL29">
        <f t="shared" si="38"/>
        <v>0.79420463740617764</v>
      </c>
      <c r="BM29">
        <f t="shared" si="39"/>
        <v>2.3155591823489718</v>
      </c>
      <c r="BN29">
        <f t="shared" si="40"/>
        <v>0.93389032687221452</v>
      </c>
      <c r="BO29">
        <f t="shared" si="41"/>
        <v>0.4571182377787642</v>
      </c>
      <c r="BP29">
        <f t="shared" si="42"/>
        <v>0.54288176222123585</v>
      </c>
      <c r="BQ29">
        <v>1244</v>
      </c>
      <c r="BR29">
        <v>300</v>
      </c>
      <c r="BS29">
        <v>300</v>
      </c>
      <c r="BT29">
        <v>300</v>
      </c>
      <c r="BU29">
        <v>10031.9</v>
      </c>
      <c r="BV29">
        <v>1059.08</v>
      </c>
      <c r="BW29">
        <v>-1.0655899999999999E-2</v>
      </c>
      <c r="BX29">
        <v>2.64</v>
      </c>
      <c r="BY29" t="s">
        <v>405</v>
      </c>
      <c r="BZ29" t="s">
        <v>405</v>
      </c>
      <c r="CA29" t="s">
        <v>405</v>
      </c>
      <c r="CB29" t="s">
        <v>405</v>
      </c>
      <c r="CC29" t="s">
        <v>405</v>
      </c>
      <c r="CD29" t="s">
        <v>405</v>
      </c>
      <c r="CE29" t="s">
        <v>405</v>
      </c>
      <c r="CF29" t="s">
        <v>405</v>
      </c>
      <c r="CG29" t="s">
        <v>405</v>
      </c>
      <c r="CH29" t="s">
        <v>405</v>
      </c>
      <c r="CI29">
        <f t="shared" si="43"/>
        <v>1999.98</v>
      </c>
      <c r="CJ29">
        <f t="shared" si="44"/>
        <v>1681.1807996826328</v>
      </c>
      <c r="CK29">
        <f t="shared" si="45"/>
        <v>0.84059880582937474</v>
      </c>
      <c r="CL29">
        <f t="shared" si="46"/>
        <v>0.19119761165874949</v>
      </c>
      <c r="CM29">
        <v>6</v>
      </c>
      <c r="CN29">
        <v>0.5</v>
      </c>
      <c r="CO29" t="s">
        <v>406</v>
      </c>
      <c r="CP29">
        <v>2</v>
      </c>
      <c r="CQ29">
        <v>1659730178.0999999</v>
      </c>
      <c r="CR29">
        <v>950.05600000000004</v>
      </c>
      <c r="CS29">
        <v>999.93899999999996</v>
      </c>
      <c r="CT29">
        <v>30.076499999999999</v>
      </c>
      <c r="CU29">
        <v>26.536899999999999</v>
      </c>
      <c r="CV29">
        <v>949.47199999999998</v>
      </c>
      <c r="CW29">
        <v>30.0716</v>
      </c>
      <c r="CX29">
        <v>500.07100000000003</v>
      </c>
      <c r="CY29">
        <v>99.355000000000004</v>
      </c>
      <c r="CZ29">
        <v>0.100234</v>
      </c>
      <c r="DA29">
        <v>30.0749</v>
      </c>
      <c r="DB29">
        <v>30.023599999999998</v>
      </c>
      <c r="DC29">
        <v>999.9</v>
      </c>
      <c r="DD29">
        <v>0</v>
      </c>
      <c r="DE29">
        <v>0</v>
      </c>
      <c r="DF29">
        <v>9977.5</v>
      </c>
      <c r="DG29">
        <v>0</v>
      </c>
      <c r="DH29">
        <v>599.96</v>
      </c>
      <c r="DI29">
        <v>-49.883200000000002</v>
      </c>
      <c r="DJ29">
        <v>979.51599999999996</v>
      </c>
      <c r="DK29">
        <v>1027.2</v>
      </c>
      <c r="DL29">
        <v>3.53959</v>
      </c>
      <c r="DM29">
        <v>999.93899999999996</v>
      </c>
      <c r="DN29">
        <v>26.536899999999999</v>
      </c>
      <c r="DO29">
        <v>2.9882499999999999</v>
      </c>
      <c r="DP29">
        <v>2.6365699999999999</v>
      </c>
      <c r="DQ29">
        <v>23.962599999999998</v>
      </c>
      <c r="DR29">
        <v>21.895099999999999</v>
      </c>
      <c r="DS29">
        <v>1999.98</v>
      </c>
      <c r="DT29">
        <v>0.97999199999999997</v>
      </c>
      <c r="DU29">
        <v>2.0008100000000001E-2</v>
      </c>
      <c r="DV29">
        <v>0</v>
      </c>
      <c r="DW29">
        <v>782.16300000000001</v>
      </c>
      <c r="DX29">
        <v>5.0005300000000004</v>
      </c>
      <c r="DY29">
        <v>16859.3</v>
      </c>
      <c r="DZ29">
        <v>17833.3</v>
      </c>
      <c r="EA29">
        <v>50.875</v>
      </c>
      <c r="EB29">
        <v>51.625</v>
      </c>
      <c r="EC29">
        <v>51.311999999999998</v>
      </c>
      <c r="ED29">
        <v>51.125</v>
      </c>
      <c r="EE29">
        <v>51.811999999999998</v>
      </c>
      <c r="EF29">
        <v>1955.06</v>
      </c>
      <c r="EG29">
        <v>39.92</v>
      </c>
      <c r="EH29">
        <v>0</v>
      </c>
      <c r="EI29">
        <v>184.4000000953674</v>
      </c>
      <c r="EJ29">
        <v>0</v>
      </c>
      <c r="EK29">
        <v>781.53699999999981</v>
      </c>
      <c r="EL29">
        <v>2.5835213522084639</v>
      </c>
      <c r="EM29">
        <v>32.085470141721572</v>
      </c>
      <c r="EN29">
        <v>16855.526923076919</v>
      </c>
      <c r="EO29">
        <v>15</v>
      </c>
      <c r="EP29">
        <v>1659730133</v>
      </c>
      <c r="EQ29" t="s">
        <v>471</v>
      </c>
      <c r="ER29">
        <v>1659730133</v>
      </c>
      <c r="ES29">
        <v>1659730132.5</v>
      </c>
      <c r="ET29">
        <v>42</v>
      </c>
      <c r="EU29">
        <v>0.20699999999999999</v>
      </c>
      <c r="EV29">
        <v>1E-3</v>
      </c>
      <c r="EW29">
        <v>0.59799999999999998</v>
      </c>
      <c r="EX29">
        <v>6.0000000000000001E-3</v>
      </c>
      <c r="EY29">
        <v>1000</v>
      </c>
      <c r="EZ29">
        <v>26</v>
      </c>
      <c r="FA29">
        <v>0.09</v>
      </c>
      <c r="FB29">
        <v>0.04</v>
      </c>
      <c r="FC29">
        <v>38.798175239374643</v>
      </c>
      <c r="FD29">
        <v>-0.93513593778460935</v>
      </c>
      <c r="FE29">
        <v>0.19151998275436199</v>
      </c>
      <c r="FF29">
        <v>1</v>
      </c>
      <c r="FG29">
        <v>0.25004346449851539</v>
      </c>
      <c r="FH29">
        <v>-3.7854925528420222E-2</v>
      </c>
      <c r="FI29">
        <v>6.0774881777470782E-3</v>
      </c>
      <c r="FJ29">
        <v>1</v>
      </c>
      <c r="FK29">
        <v>2</v>
      </c>
      <c r="FL29">
        <v>2</v>
      </c>
      <c r="FM29" t="s">
        <v>408</v>
      </c>
      <c r="FN29">
        <v>3.1248</v>
      </c>
      <c r="FO29">
        <v>2.7383700000000002</v>
      </c>
      <c r="FP29">
        <v>0.16258700000000001</v>
      </c>
      <c r="FQ29">
        <v>0.16796700000000001</v>
      </c>
      <c r="FR29">
        <v>0.125225</v>
      </c>
      <c r="FS29">
        <v>0.11501500000000001</v>
      </c>
      <c r="FT29">
        <v>19959.3</v>
      </c>
      <c r="FU29">
        <v>20568.900000000001</v>
      </c>
      <c r="FV29">
        <v>23703.5</v>
      </c>
      <c r="FW29">
        <v>25041.4</v>
      </c>
      <c r="FX29">
        <v>29898.1</v>
      </c>
      <c r="FY29">
        <v>31100</v>
      </c>
      <c r="FZ29">
        <v>37802.9</v>
      </c>
      <c r="GA29">
        <v>38983</v>
      </c>
      <c r="GB29">
        <v>2.1316999999999999</v>
      </c>
      <c r="GC29">
        <v>1.6878500000000001</v>
      </c>
      <c r="GD29">
        <v>6.6004699999999999E-2</v>
      </c>
      <c r="GE29">
        <v>0</v>
      </c>
      <c r="GF29">
        <v>28.948499999999999</v>
      </c>
      <c r="GG29">
        <v>999.9</v>
      </c>
      <c r="GH29">
        <v>33.1</v>
      </c>
      <c r="GI29">
        <v>47.2</v>
      </c>
      <c r="GJ29">
        <v>35.9392</v>
      </c>
      <c r="GK29">
        <v>61.044899999999998</v>
      </c>
      <c r="GL29">
        <v>26.482399999999998</v>
      </c>
      <c r="GM29">
        <v>1</v>
      </c>
      <c r="GN29">
        <v>0.70338199999999995</v>
      </c>
      <c r="GO29">
        <v>2.85615</v>
      </c>
      <c r="GP29">
        <v>20.283999999999999</v>
      </c>
      <c r="GQ29">
        <v>5.2524800000000003</v>
      </c>
      <c r="GR29">
        <v>12.0099</v>
      </c>
      <c r="GS29">
        <v>4.9775999999999998</v>
      </c>
      <c r="GT29">
        <v>3.2930000000000001</v>
      </c>
      <c r="GU29">
        <v>9999</v>
      </c>
      <c r="GV29">
        <v>9999</v>
      </c>
      <c r="GW29">
        <v>9999</v>
      </c>
      <c r="GX29">
        <v>999.9</v>
      </c>
      <c r="GY29">
        <v>1.8757600000000001</v>
      </c>
      <c r="GZ29">
        <v>1.8769199999999999</v>
      </c>
      <c r="HA29">
        <v>1.8829100000000001</v>
      </c>
      <c r="HB29">
        <v>1.8861399999999999</v>
      </c>
      <c r="HC29">
        <v>1.87693</v>
      </c>
      <c r="HD29">
        <v>1.8832500000000001</v>
      </c>
      <c r="HE29">
        <v>1.88232</v>
      </c>
      <c r="HF29">
        <v>1.8857600000000001</v>
      </c>
      <c r="HG29">
        <v>5</v>
      </c>
      <c r="HH29">
        <v>0</v>
      </c>
      <c r="HI29">
        <v>0</v>
      </c>
      <c r="HJ29">
        <v>0</v>
      </c>
      <c r="HK29" t="s">
        <v>409</v>
      </c>
      <c r="HL29" t="s">
        <v>410</v>
      </c>
      <c r="HM29" t="s">
        <v>411</v>
      </c>
      <c r="HN29" t="s">
        <v>411</v>
      </c>
      <c r="HO29" t="s">
        <v>411</v>
      </c>
      <c r="HP29" t="s">
        <v>411</v>
      </c>
      <c r="HQ29">
        <v>0</v>
      </c>
      <c r="HR29">
        <v>100</v>
      </c>
      <c r="HS29">
        <v>100</v>
      </c>
      <c r="HT29">
        <v>0.58399999999999996</v>
      </c>
      <c r="HU29">
        <v>4.8999999999999998E-3</v>
      </c>
      <c r="HV29">
        <v>0.57137016517481931</v>
      </c>
      <c r="HW29">
        <v>-6.0172046994075008E-4</v>
      </c>
      <c r="HX29">
        <v>1.0037638322578611E-6</v>
      </c>
      <c r="HY29">
        <v>-3.7503755461929322E-10</v>
      </c>
      <c r="HZ29">
        <v>-4.304809874819638E-2</v>
      </c>
      <c r="IA29">
        <v>5.4059752819484372E-3</v>
      </c>
      <c r="IB29">
        <v>-1.882334706413767E-4</v>
      </c>
      <c r="IC29">
        <v>2.0440475459167249E-6</v>
      </c>
      <c r="ID29">
        <v>4</v>
      </c>
      <c r="IE29">
        <v>2150</v>
      </c>
      <c r="IF29">
        <v>2</v>
      </c>
      <c r="IG29">
        <v>31</v>
      </c>
      <c r="IH29">
        <v>0.8</v>
      </c>
      <c r="II29">
        <v>0.8</v>
      </c>
      <c r="IJ29">
        <v>2.1520999999999999</v>
      </c>
      <c r="IK29">
        <v>2.7331500000000002</v>
      </c>
      <c r="IL29">
        <v>1.6015600000000001</v>
      </c>
      <c r="IM29">
        <v>2.3290999999999999</v>
      </c>
      <c r="IN29">
        <v>1.5502899999999999</v>
      </c>
      <c r="IO29">
        <v>2.4108900000000002</v>
      </c>
      <c r="IP29">
        <v>49.993600000000001</v>
      </c>
      <c r="IQ29">
        <v>23.912400000000002</v>
      </c>
      <c r="IR29">
        <v>18</v>
      </c>
      <c r="IS29">
        <v>610.23299999999995</v>
      </c>
      <c r="IT29">
        <v>358.07900000000001</v>
      </c>
      <c r="IU29">
        <v>26.7822</v>
      </c>
      <c r="IV29">
        <v>35.741399999999999</v>
      </c>
      <c r="IW29">
        <v>29.998699999999999</v>
      </c>
      <c r="IX29">
        <v>35.852800000000002</v>
      </c>
      <c r="IY29">
        <v>35.864699999999999</v>
      </c>
      <c r="IZ29">
        <v>43.072000000000003</v>
      </c>
      <c r="JA29">
        <v>27.444800000000001</v>
      </c>
      <c r="JB29">
        <v>0</v>
      </c>
      <c r="JC29">
        <v>26.7639</v>
      </c>
      <c r="JD29">
        <v>1000</v>
      </c>
      <c r="JE29">
        <v>26.639600000000002</v>
      </c>
      <c r="JF29">
        <v>98.5809</v>
      </c>
      <c r="JG29">
        <v>98.640799999999999</v>
      </c>
    </row>
    <row r="30" spans="1:267" x14ac:dyDescent="0.3">
      <c r="A30">
        <v>14</v>
      </c>
      <c r="B30">
        <v>1659730329.5999999</v>
      </c>
      <c r="C30">
        <v>1839.5</v>
      </c>
      <c r="D30" t="s">
        <v>472</v>
      </c>
      <c r="E30" t="s">
        <v>473</v>
      </c>
      <c r="F30" t="s">
        <v>398</v>
      </c>
      <c r="G30" t="s">
        <v>399</v>
      </c>
      <c r="H30" t="s">
        <v>400</v>
      </c>
      <c r="I30" t="s">
        <v>31</v>
      </c>
      <c r="J30" t="s">
        <v>401</v>
      </c>
      <c r="K30">
        <f t="shared" si="0"/>
        <v>2.4459781053813985</v>
      </c>
      <c r="L30">
        <v>1659730329.5999999</v>
      </c>
      <c r="M30">
        <f t="shared" si="1"/>
        <v>2.6412629181730581E-3</v>
      </c>
      <c r="N30">
        <f t="shared" si="2"/>
        <v>2.6412629181730582</v>
      </c>
      <c r="O30">
        <f t="shared" si="3"/>
        <v>39.867328609182515</v>
      </c>
      <c r="P30">
        <f t="shared" si="4"/>
        <v>1148.51</v>
      </c>
      <c r="Q30">
        <f t="shared" si="5"/>
        <v>806.62095099982935</v>
      </c>
      <c r="R30">
        <f t="shared" si="6"/>
        <v>80.212279296863599</v>
      </c>
      <c r="S30">
        <f t="shared" si="7"/>
        <v>114.210528230205</v>
      </c>
      <c r="T30">
        <f t="shared" si="8"/>
        <v>0.20528374810995303</v>
      </c>
      <c r="U30">
        <f t="shared" si="9"/>
        <v>2.9201787897505467</v>
      </c>
      <c r="V30">
        <f t="shared" si="10"/>
        <v>0.19759030974312775</v>
      </c>
      <c r="W30">
        <f t="shared" si="11"/>
        <v>0.12416114576891726</v>
      </c>
      <c r="X30">
        <f t="shared" si="12"/>
        <v>382.39149936574597</v>
      </c>
      <c r="Y30">
        <f t="shared" si="13"/>
        <v>31.473347240215965</v>
      </c>
      <c r="Z30">
        <f t="shared" si="14"/>
        <v>30.024100000000001</v>
      </c>
      <c r="AA30">
        <f t="shared" si="15"/>
        <v>4.2663510046271318</v>
      </c>
      <c r="AB30">
        <f t="shared" si="16"/>
        <v>70.464473337311816</v>
      </c>
      <c r="AC30">
        <f t="shared" si="17"/>
        <v>2.9855376504773998</v>
      </c>
      <c r="AD30">
        <f t="shared" si="18"/>
        <v>4.2369402751166527</v>
      </c>
      <c r="AE30">
        <f t="shared" si="19"/>
        <v>1.280813354149732</v>
      </c>
      <c r="AF30">
        <f t="shared" si="20"/>
        <v>-116.47969469143186</v>
      </c>
      <c r="AG30">
        <f t="shared" si="21"/>
        <v>-18.954894541129001</v>
      </c>
      <c r="AH30">
        <f t="shared" si="22"/>
        <v>-1.442765681822032</v>
      </c>
      <c r="AI30">
        <f t="shared" si="23"/>
        <v>245.51414445136308</v>
      </c>
      <c r="AJ30">
        <v>0</v>
      </c>
      <c r="AK30">
        <v>0</v>
      </c>
      <c r="AL30">
        <f t="shared" si="24"/>
        <v>1</v>
      </c>
      <c r="AM30">
        <f t="shared" si="25"/>
        <v>0</v>
      </c>
      <c r="AN30">
        <f t="shared" si="26"/>
        <v>52088.360318158389</v>
      </c>
      <c r="AO30" t="s">
        <v>402</v>
      </c>
      <c r="AP30">
        <v>10366.9</v>
      </c>
      <c r="AQ30">
        <v>993.59653846153856</v>
      </c>
      <c r="AR30">
        <v>3431.87</v>
      </c>
      <c r="AS30">
        <f t="shared" si="27"/>
        <v>0.71047955241266758</v>
      </c>
      <c r="AT30">
        <v>-3.9894345373445681</v>
      </c>
      <c r="AU30" t="s">
        <v>474</v>
      </c>
      <c r="AV30">
        <v>10033.799999999999</v>
      </c>
      <c r="AW30">
        <v>779.34296000000006</v>
      </c>
      <c r="AX30">
        <v>1145.45</v>
      </c>
      <c r="AY30">
        <f t="shared" si="28"/>
        <v>0.31961852547033909</v>
      </c>
      <c r="AZ30">
        <v>0.5</v>
      </c>
      <c r="BA30">
        <f t="shared" si="29"/>
        <v>1681.1882996828729</v>
      </c>
      <c r="BB30">
        <f t="shared" si="30"/>
        <v>39.867328609182515</v>
      </c>
      <c r="BC30">
        <f t="shared" si="31"/>
        <v>268.66946269131319</v>
      </c>
      <c r="BD30">
        <f t="shared" si="32"/>
        <v>2.6086764436083636E-2</v>
      </c>
      <c r="BE30">
        <f t="shared" si="33"/>
        <v>1.9960888733685451</v>
      </c>
      <c r="BF30">
        <f t="shared" si="34"/>
        <v>629.69209604282719</v>
      </c>
      <c r="BG30" t="s">
        <v>475</v>
      </c>
      <c r="BH30">
        <v>562.79999999999995</v>
      </c>
      <c r="BI30">
        <f t="shared" si="35"/>
        <v>562.79999999999995</v>
      </c>
      <c r="BJ30">
        <f t="shared" si="36"/>
        <v>0.50866471692347992</v>
      </c>
      <c r="BK30">
        <f t="shared" si="37"/>
        <v>0.6283481335278468</v>
      </c>
      <c r="BL30">
        <f t="shared" si="38"/>
        <v>0.79692025638970132</v>
      </c>
      <c r="BM30">
        <f t="shared" si="39"/>
        <v>2.41092324330896</v>
      </c>
      <c r="BN30">
        <f t="shared" si="40"/>
        <v>0.93772090623393511</v>
      </c>
      <c r="BO30">
        <f t="shared" si="41"/>
        <v>0.45375957402562811</v>
      </c>
      <c r="BP30">
        <f t="shared" si="42"/>
        <v>0.54624042597437183</v>
      </c>
      <c r="BQ30">
        <v>1246</v>
      </c>
      <c r="BR30">
        <v>300</v>
      </c>
      <c r="BS30">
        <v>300</v>
      </c>
      <c r="BT30">
        <v>300</v>
      </c>
      <c r="BU30">
        <v>10033.799999999999</v>
      </c>
      <c r="BV30">
        <v>1053.28</v>
      </c>
      <c r="BW30">
        <v>-1.06581E-2</v>
      </c>
      <c r="BX30">
        <v>4.0999999999999996</v>
      </c>
      <c r="BY30" t="s">
        <v>405</v>
      </c>
      <c r="BZ30" t="s">
        <v>405</v>
      </c>
      <c r="CA30" t="s">
        <v>405</v>
      </c>
      <c r="CB30" t="s">
        <v>405</v>
      </c>
      <c r="CC30" t="s">
        <v>405</v>
      </c>
      <c r="CD30" t="s">
        <v>405</v>
      </c>
      <c r="CE30" t="s">
        <v>405</v>
      </c>
      <c r="CF30" t="s">
        <v>405</v>
      </c>
      <c r="CG30" t="s">
        <v>405</v>
      </c>
      <c r="CH30" t="s">
        <v>405</v>
      </c>
      <c r="CI30">
        <f t="shared" si="43"/>
        <v>1999.99</v>
      </c>
      <c r="CJ30">
        <f t="shared" si="44"/>
        <v>1681.1882996828729</v>
      </c>
      <c r="CK30">
        <f t="shared" si="45"/>
        <v>0.84059835283320061</v>
      </c>
      <c r="CL30">
        <f t="shared" si="46"/>
        <v>0.19119670566640132</v>
      </c>
      <c r="CM30">
        <v>6</v>
      </c>
      <c r="CN30">
        <v>0.5</v>
      </c>
      <c r="CO30" t="s">
        <v>406</v>
      </c>
      <c r="CP30">
        <v>2</v>
      </c>
      <c r="CQ30">
        <v>1659730329.5999999</v>
      </c>
      <c r="CR30">
        <v>1148.51</v>
      </c>
      <c r="CS30">
        <v>1199.98</v>
      </c>
      <c r="CT30">
        <v>30.0228</v>
      </c>
      <c r="CU30">
        <v>26.949100000000001</v>
      </c>
      <c r="CV30">
        <v>1147.9100000000001</v>
      </c>
      <c r="CW30">
        <v>30.014099999999999</v>
      </c>
      <c r="CX30">
        <v>500.10700000000003</v>
      </c>
      <c r="CY30">
        <v>99.342600000000004</v>
      </c>
      <c r="CZ30">
        <v>9.9745500000000001E-2</v>
      </c>
      <c r="DA30">
        <v>29.903700000000001</v>
      </c>
      <c r="DB30">
        <v>30.024100000000001</v>
      </c>
      <c r="DC30">
        <v>999.9</v>
      </c>
      <c r="DD30">
        <v>0</v>
      </c>
      <c r="DE30">
        <v>0</v>
      </c>
      <c r="DF30">
        <v>10012.5</v>
      </c>
      <c r="DG30">
        <v>0</v>
      </c>
      <c r="DH30">
        <v>1720.53</v>
      </c>
      <c r="DI30">
        <v>-51.478099999999998</v>
      </c>
      <c r="DJ30">
        <v>1184.05</v>
      </c>
      <c r="DK30">
        <v>1233.22</v>
      </c>
      <c r="DL30">
        <v>3.07376</v>
      </c>
      <c r="DM30">
        <v>1199.98</v>
      </c>
      <c r="DN30">
        <v>26.949100000000001</v>
      </c>
      <c r="DO30">
        <v>2.9825499999999998</v>
      </c>
      <c r="DP30">
        <v>2.67719</v>
      </c>
      <c r="DQ30">
        <v>23.930800000000001</v>
      </c>
      <c r="DR30">
        <v>22.145800000000001</v>
      </c>
      <c r="DS30">
        <v>1999.99</v>
      </c>
      <c r="DT30">
        <v>0.98000699999999996</v>
      </c>
      <c r="DU30">
        <v>1.9992800000000002E-2</v>
      </c>
      <c r="DV30">
        <v>0</v>
      </c>
      <c r="DW30">
        <v>779.16</v>
      </c>
      <c r="DX30">
        <v>5.0005300000000004</v>
      </c>
      <c r="DY30">
        <v>16910.900000000001</v>
      </c>
      <c r="DZ30">
        <v>17833.5</v>
      </c>
      <c r="EA30">
        <v>50.561999999999998</v>
      </c>
      <c r="EB30">
        <v>51.625</v>
      </c>
      <c r="EC30">
        <v>51.061999999999998</v>
      </c>
      <c r="ED30">
        <v>51</v>
      </c>
      <c r="EE30">
        <v>51.561999999999998</v>
      </c>
      <c r="EF30">
        <v>1955.1</v>
      </c>
      <c r="EG30">
        <v>39.89</v>
      </c>
      <c r="EH30">
        <v>0</v>
      </c>
      <c r="EI30">
        <v>151.10000014305109</v>
      </c>
      <c r="EJ30">
        <v>0</v>
      </c>
      <c r="EK30">
        <v>779.34296000000006</v>
      </c>
      <c r="EL30">
        <v>-1.0307692133468369</v>
      </c>
      <c r="EM30">
        <v>-289.47692309281427</v>
      </c>
      <c r="EN30">
        <v>16951.919999999998</v>
      </c>
      <c r="EO30">
        <v>15</v>
      </c>
      <c r="EP30">
        <v>1659730277.5999999</v>
      </c>
      <c r="EQ30" t="s">
        <v>476</v>
      </c>
      <c r="ER30">
        <v>1659730277.5999999</v>
      </c>
      <c r="ES30">
        <v>1659730270.5999999</v>
      </c>
      <c r="ET30">
        <v>43</v>
      </c>
      <c r="EU30">
        <v>-4.2999999999999997E-2</v>
      </c>
      <c r="EV30">
        <v>4.0000000000000001E-3</v>
      </c>
      <c r="EW30">
        <v>0.60399999999999998</v>
      </c>
      <c r="EX30">
        <v>0.01</v>
      </c>
      <c r="EY30">
        <v>1200</v>
      </c>
      <c r="EZ30">
        <v>27</v>
      </c>
      <c r="FA30">
        <v>0.06</v>
      </c>
      <c r="FB30">
        <v>0.03</v>
      </c>
      <c r="FC30">
        <v>40.155253335970059</v>
      </c>
      <c r="FD30">
        <v>-0.90270578581318139</v>
      </c>
      <c r="FE30">
        <v>0.15987705201152111</v>
      </c>
      <c r="FF30">
        <v>1</v>
      </c>
      <c r="FG30">
        <v>0.20410861898551319</v>
      </c>
      <c r="FH30">
        <v>1.482972222035661E-2</v>
      </c>
      <c r="FI30">
        <v>2.4997130861064139E-3</v>
      </c>
      <c r="FJ30">
        <v>1</v>
      </c>
      <c r="FK30">
        <v>2</v>
      </c>
      <c r="FL30">
        <v>2</v>
      </c>
      <c r="FM30" t="s">
        <v>408</v>
      </c>
      <c r="FN30">
        <v>3.1238000000000001</v>
      </c>
      <c r="FO30">
        <v>2.7381899999999999</v>
      </c>
      <c r="FP30">
        <v>0.18351400000000001</v>
      </c>
      <c r="FQ30">
        <v>0.1885</v>
      </c>
      <c r="FR30">
        <v>0.12515799999999999</v>
      </c>
      <c r="FS30">
        <v>0.11634700000000001</v>
      </c>
      <c r="FT30">
        <v>19477.8</v>
      </c>
      <c r="FU30">
        <v>20076.7</v>
      </c>
      <c r="FV30">
        <v>23724.7</v>
      </c>
      <c r="FW30">
        <v>25060.6</v>
      </c>
      <c r="FX30">
        <v>29926.9</v>
      </c>
      <c r="FY30">
        <v>31071.7</v>
      </c>
      <c r="FZ30">
        <v>37836.1</v>
      </c>
      <c r="GA30">
        <v>39005.800000000003</v>
      </c>
      <c r="GB30">
        <v>2.1352000000000002</v>
      </c>
      <c r="GC30">
        <v>1.69767</v>
      </c>
      <c r="GD30">
        <v>4.84213E-2</v>
      </c>
      <c r="GE30">
        <v>0</v>
      </c>
      <c r="GF30">
        <v>29.235600000000002</v>
      </c>
      <c r="GG30">
        <v>999.9</v>
      </c>
      <c r="GH30">
        <v>33.200000000000003</v>
      </c>
      <c r="GI30">
        <v>46.9</v>
      </c>
      <c r="GJ30">
        <v>35.506700000000002</v>
      </c>
      <c r="GK30">
        <v>61.184899999999999</v>
      </c>
      <c r="GL30">
        <v>26.338100000000001</v>
      </c>
      <c r="GM30">
        <v>1</v>
      </c>
      <c r="GN30">
        <v>0.67616100000000001</v>
      </c>
      <c r="GO30">
        <v>3.90306</v>
      </c>
      <c r="GP30">
        <v>20.2639</v>
      </c>
      <c r="GQ30">
        <v>5.2517300000000002</v>
      </c>
      <c r="GR30">
        <v>12.0099</v>
      </c>
      <c r="GS30">
        <v>4.9788500000000004</v>
      </c>
      <c r="GT30">
        <v>3.29298</v>
      </c>
      <c r="GU30">
        <v>9999</v>
      </c>
      <c r="GV30">
        <v>9999</v>
      </c>
      <c r="GW30">
        <v>9999</v>
      </c>
      <c r="GX30">
        <v>999.9</v>
      </c>
      <c r="GY30">
        <v>1.8757699999999999</v>
      </c>
      <c r="GZ30">
        <v>1.8769499999999999</v>
      </c>
      <c r="HA30">
        <v>1.88293</v>
      </c>
      <c r="HB30">
        <v>1.8861399999999999</v>
      </c>
      <c r="HC30">
        <v>1.87696</v>
      </c>
      <c r="HD30">
        <v>1.8832800000000001</v>
      </c>
      <c r="HE30">
        <v>1.88232</v>
      </c>
      <c r="HF30">
        <v>1.8857999999999999</v>
      </c>
      <c r="HG30">
        <v>5</v>
      </c>
      <c r="HH30">
        <v>0</v>
      </c>
      <c r="HI30">
        <v>0</v>
      </c>
      <c r="HJ30">
        <v>0</v>
      </c>
      <c r="HK30" t="s">
        <v>409</v>
      </c>
      <c r="HL30" t="s">
        <v>410</v>
      </c>
      <c r="HM30" t="s">
        <v>411</v>
      </c>
      <c r="HN30" t="s">
        <v>411</v>
      </c>
      <c r="HO30" t="s">
        <v>411</v>
      </c>
      <c r="HP30" t="s">
        <v>411</v>
      </c>
      <c r="HQ30">
        <v>0</v>
      </c>
      <c r="HR30">
        <v>100</v>
      </c>
      <c r="HS30">
        <v>100</v>
      </c>
      <c r="HT30">
        <v>0.6</v>
      </c>
      <c r="HU30">
        <v>8.6999999999999994E-3</v>
      </c>
      <c r="HV30">
        <v>0.52933095871858915</v>
      </c>
      <c r="HW30">
        <v>-6.0172046994075008E-4</v>
      </c>
      <c r="HX30">
        <v>1.0037638322578611E-6</v>
      </c>
      <c r="HY30">
        <v>-3.7503755461929322E-10</v>
      </c>
      <c r="HZ30">
        <v>-3.919715190219851E-2</v>
      </c>
      <c r="IA30">
        <v>5.4059752819484372E-3</v>
      </c>
      <c r="IB30">
        <v>-1.882334706413767E-4</v>
      </c>
      <c r="IC30">
        <v>2.0440475459167249E-6</v>
      </c>
      <c r="ID30">
        <v>4</v>
      </c>
      <c r="IE30">
        <v>2150</v>
      </c>
      <c r="IF30">
        <v>2</v>
      </c>
      <c r="IG30">
        <v>31</v>
      </c>
      <c r="IH30">
        <v>0.9</v>
      </c>
      <c r="II30">
        <v>1</v>
      </c>
      <c r="IJ30">
        <v>2.50244</v>
      </c>
      <c r="IK30">
        <v>2.7233900000000002</v>
      </c>
      <c r="IL30">
        <v>1.6015600000000001</v>
      </c>
      <c r="IM30">
        <v>2.3303199999999999</v>
      </c>
      <c r="IN30">
        <v>1.5502899999999999</v>
      </c>
      <c r="IO30">
        <v>2.4279799999999998</v>
      </c>
      <c r="IP30">
        <v>49.5792</v>
      </c>
      <c r="IQ30">
        <v>23.903600000000001</v>
      </c>
      <c r="IR30">
        <v>18</v>
      </c>
      <c r="IS30">
        <v>609.14</v>
      </c>
      <c r="IT30">
        <v>361.608</v>
      </c>
      <c r="IU30">
        <v>25.800999999999998</v>
      </c>
      <c r="IV30">
        <v>35.348799999999997</v>
      </c>
      <c r="IW30">
        <v>29.9998</v>
      </c>
      <c r="IX30">
        <v>35.445999999999998</v>
      </c>
      <c r="IY30">
        <v>35.462499999999999</v>
      </c>
      <c r="IZ30">
        <v>50.094299999999997</v>
      </c>
      <c r="JA30">
        <v>25.884399999999999</v>
      </c>
      <c r="JB30">
        <v>0</v>
      </c>
      <c r="JC30">
        <v>25.791899999999998</v>
      </c>
      <c r="JD30">
        <v>1200</v>
      </c>
      <c r="JE30">
        <v>26.8917</v>
      </c>
      <c r="JF30">
        <v>98.668199999999999</v>
      </c>
      <c r="JG30">
        <v>98.705600000000004</v>
      </c>
    </row>
    <row r="31" spans="1:267" x14ac:dyDescent="0.3">
      <c r="A31">
        <v>15</v>
      </c>
      <c r="B31">
        <v>1659730464.5999999</v>
      </c>
      <c r="C31">
        <v>1974.5</v>
      </c>
      <c r="D31" t="s">
        <v>477</v>
      </c>
      <c r="E31" t="s">
        <v>478</v>
      </c>
      <c r="F31" t="s">
        <v>398</v>
      </c>
      <c r="G31" t="s">
        <v>399</v>
      </c>
      <c r="H31" t="s">
        <v>400</v>
      </c>
      <c r="I31" t="s">
        <v>31</v>
      </c>
      <c r="J31" t="s">
        <v>401</v>
      </c>
      <c r="K31">
        <f t="shared" si="0"/>
        <v>1.9612491589199681</v>
      </c>
      <c r="L31">
        <v>1659730464.5999999</v>
      </c>
      <c r="M31">
        <f t="shared" si="1"/>
        <v>2.4036341388921595E-3</v>
      </c>
      <c r="N31">
        <f t="shared" si="2"/>
        <v>2.4036341388921594</v>
      </c>
      <c r="O31">
        <f t="shared" si="3"/>
        <v>40.481392674439924</v>
      </c>
      <c r="P31">
        <f t="shared" si="4"/>
        <v>1447.31</v>
      </c>
      <c r="Q31">
        <f t="shared" si="5"/>
        <v>1051.769569881689</v>
      </c>
      <c r="R31">
        <f t="shared" si="6"/>
        <v>104.59567539480543</v>
      </c>
      <c r="S31">
        <f t="shared" si="7"/>
        <v>143.93111503756899</v>
      </c>
      <c r="T31">
        <f t="shared" si="8"/>
        <v>0.18109569828575373</v>
      </c>
      <c r="U31">
        <f t="shared" si="9"/>
        <v>2.909967357668529</v>
      </c>
      <c r="V31">
        <f t="shared" si="10"/>
        <v>0.17505951028579148</v>
      </c>
      <c r="W31">
        <f t="shared" si="11"/>
        <v>0.10993776071493089</v>
      </c>
      <c r="X31">
        <f t="shared" si="12"/>
        <v>382.3814113303016</v>
      </c>
      <c r="Y31">
        <f t="shared" si="13"/>
        <v>31.407618348242078</v>
      </c>
      <c r="Z31">
        <f t="shared" si="14"/>
        <v>30.0154</v>
      </c>
      <c r="AA31">
        <f t="shared" si="15"/>
        <v>4.2642198631978268</v>
      </c>
      <c r="AB31">
        <f t="shared" si="16"/>
        <v>70.119512513429882</v>
      </c>
      <c r="AC31">
        <f t="shared" si="17"/>
        <v>2.9482851553463298</v>
      </c>
      <c r="AD31">
        <f t="shared" si="18"/>
        <v>4.2046572340069384</v>
      </c>
      <c r="AE31">
        <f t="shared" si="19"/>
        <v>1.3159347078514969</v>
      </c>
      <c r="AF31">
        <f t="shared" si="20"/>
        <v>-106.00026552514423</v>
      </c>
      <c r="AG31">
        <f t="shared" si="21"/>
        <v>-38.389064597667023</v>
      </c>
      <c r="AH31">
        <f t="shared" si="22"/>
        <v>-2.930209125647202</v>
      </c>
      <c r="AI31">
        <f t="shared" si="23"/>
        <v>235.06187208184315</v>
      </c>
      <c r="AJ31">
        <v>0</v>
      </c>
      <c r="AK31">
        <v>0</v>
      </c>
      <c r="AL31">
        <f t="shared" si="24"/>
        <v>1</v>
      </c>
      <c r="AM31">
        <f t="shared" si="25"/>
        <v>0</v>
      </c>
      <c r="AN31">
        <f t="shared" si="26"/>
        <v>51820.31198001749</v>
      </c>
      <c r="AO31" t="s">
        <v>402</v>
      </c>
      <c r="AP31">
        <v>10366.9</v>
      </c>
      <c r="AQ31">
        <v>993.59653846153856</v>
      </c>
      <c r="AR31">
        <v>3431.87</v>
      </c>
      <c r="AS31">
        <f t="shared" si="27"/>
        <v>0.71047955241266758</v>
      </c>
      <c r="AT31">
        <v>-3.9894345373445681</v>
      </c>
      <c r="AU31" t="s">
        <v>479</v>
      </c>
      <c r="AV31">
        <v>10033.6</v>
      </c>
      <c r="AW31">
        <v>773.65080000000012</v>
      </c>
      <c r="AX31">
        <v>1109.6199999999999</v>
      </c>
      <c r="AY31">
        <f t="shared" si="28"/>
        <v>0.30277860889313446</v>
      </c>
      <c r="AZ31">
        <v>0.5</v>
      </c>
      <c r="BA31">
        <f t="shared" si="29"/>
        <v>1681.1460056651506</v>
      </c>
      <c r="BB31">
        <f t="shared" si="30"/>
        <v>40.481392674439924</v>
      </c>
      <c r="BC31">
        <f t="shared" si="31"/>
        <v>254.50752447077193</v>
      </c>
      <c r="BD31">
        <f t="shared" si="32"/>
        <v>2.6452685883276077E-2</v>
      </c>
      <c r="BE31">
        <f t="shared" si="33"/>
        <v>2.0928335826679407</v>
      </c>
      <c r="BF31">
        <f t="shared" si="34"/>
        <v>618.70934067070846</v>
      </c>
      <c r="BG31" t="s">
        <v>480</v>
      </c>
      <c r="BH31">
        <v>555.24</v>
      </c>
      <c r="BI31">
        <f t="shared" si="35"/>
        <v>555.24</v>
      </c>
      <c r="BJ31">
        <f t="shared" si="36"/>
        <v>0.49961247994809033</v>
      </c>
      <c r="BK31">
        <f t="shared" si="37"/>
        <v>0.60602691294779731</v>
      </c>
      <c r="BL31">
        <f t="shared" si="38"/>
        <v>0.80728143695921961</v>
      </c>
      <c r="BM31">
        <f t="shared" si="39"/>
        <v>2.8957005380211593</v>
      </c>
      <c r="BN31">
        <f t="shared" si="40"/>
        <v>0.95241573048772998</v>
      </c>
      <c r="BO31">
        <f t="shared" si="41"/>
        <v>0.43493832507525998</v>
      </c>
      <c r="BP31">
        <f t="shared" si="42"/>
        <v>0.56506167492474002</v>
      </c>
      <c r="BQ31">
        <v>1248</v>
      </c>
      <c r="BR31">
        <v>300</v>
      </c>
      <c r="BS31">
        <v>300</v>
      </c>
      <c r="BT31">
        <v>300</v>
      </c>
      <c r="BU31">
        <v>10033.6</v>
      </c>
      <c r="BV31">
        <v>1023.44</v>
      </c>
      <c r="BW31">
        <v>-1.06579E-2</v>
      </c>
      <c r="BX31">
        <v>2.92</v>
      </c>
      <c r="BY31" t="s">
        <v>405</v>
      </c>
      <c r="BZ31" t="s">
        <v>405</v>
      </c>
      <c r="CA31" t="s">
        <v>405</v>
      </c>
      <c r="CB31" t="s">
        <v>405</v>
      </c>
      <c r="CC31" t="s">
        <v>405</v>
      </c>
      <c r="CD31" t="s">
        <v>405</v>
      </c>
      <c r="CE31" t="s">
        <v>405</v>
      </c>
      <c r="CF31" t="s">
        <v>405</v>
      </c>
      <c r="CG31" t="s">
        <v>405</v>
      </c>
      <c r="CH31" t="s">
        <v>405</v>
      </c>
      <c r="CI31">
        <f t="shared" si="43"/>
        <v>1999.94</v>
      </c>
      <c r="CJ31">
        <f t="shared" si="44"/>
        <v>1681.1460056651506</v>
      </c>
      <c r="CK31">
        <f t="shared" si="45"/>
        <v>0.84059822077919866</v>
      </c>
      <c r="CL31">
        <f t="shared" si="46"/>
        <v>0.19119644155839755</v>
      </c>
      <c r="CM31">
        <v>6</v>
      </c>
      <c r="CN31">
        <v>0.5</v>
      </c>
      <c r="CO31" t="s">
        <v>406</v>
      </c>
      <c r="CP31">
        <v>2</v>
      </c>
      <c r="CQ31">
        <v>1659730464.5999999</v>
      </c>
      <c r="CR31">
        <v>1447.31</v>
      </c>
      <c r="CS31">
        <v>1500.05</v>
      </c>
      <c r="CT31">
        <v>29.646699999999999</v>
      </c>
      <c r="CU31">
        <v>26.848500000000001</v>
      </c>
      <c r="CV31">
        <v>1446.86</v>
      </c>
      <c r="CW31">
        <v>29.6401</v>
      </c>
      <c r="CX31">
        <v>500.11599999999999</v>
      </c>
      <c r="CY31">
        <v>99.347399999999993</v>
      </c>
      <c r="CZ31">
        <v>9.9929900000000002E-2</v>
      </c>
      <c r="DA31">
        <v>29.770700000000001</v>
      </c>
      <c r="DB31">
        <v>30.0154</v>
      </c>
      <c r="DC31">
        <v>999.9</v>
      </c>
      <c r="DD31">
        <v>0</v>
      </c>
      <c r="DE31">
        <v>0</v>
      </c>
      <c r="DF31">
        <v>9953.75</v>
      </c>
      <c r="DG31">
        <v>0</v>
      </c>
      <c r="DH31">
        <v>1839.39</v>
      </c>
      <c r="DI31">
        <v>-52.7378</v>
      </c>
      <c r="DJ31">
        <v>1491.53</v>
      </c>
      <c r="DK31">
        <v>1541.43</v>
      </c>
      <c r="DL31">
        <v>2.7982</v>
      </c>
      <c r="DM31">
        <v>1500.05</v>
      </c>
      <c r="DN31">
        <v>26.848500000000001</v>
      </c>
      <c r="DO31">
        <v>2.9453299999999998</v>
      </c>
      <c r="DP31">
        <v>2.6673300000000002</v>
      </c>
      <c r="DQ31">
        <v>23.722000000000001</v>
      </c>
      <c r="DR31">
        <v>22.0852</v>
      </c>
      <c r="DS31">
        <v>1999.94</v>
      </c>
      <c r="DT31">
        <v>0.98000699999999996</v>
      </c>
      <c r="DU31">
        <v>1.9992800000000002E-2</v>
      </c>
      <c r="DV31">
        <v>0</v>
      </c>
      <c r="DW31">
        <v>773.61199999999997</v>
      </c>
      <c r="DX31">
        <v>5.0005300000000004</v>
      </c>
      <c r="DY31">
        <v>16819.599999999999</v>
      </c>
      <c r="DZ31">
        <v>17833</v>
      </c>
      <c r="EA31">
        <v>50.625</v>
      </c>
      <c r="EB31">
        <v>52</v>
      </c>
      <c r="EC31">
        <v>51.125</v>
      </c>
      <c r="ED31">
        <v>51.311999999999998</v>
      </c>
      <c r="EE31">
        <v>51.625</v>
      </c>
      <c r="EF31">
        <v>1955.05</v>
      </c>
      <c r="EG31">
        <v>39.880000000000003</v>
      </c>
      <c r="EH31">
        <v>0</v>
      </c>
      <c r="EI31">
        <v>134.60000014305109</v>
      </c>
      <c r="EJ31">
        <v>0</v>
      </c>
      <c r="EK31">
        <v>773.65080000000012</v>
      </c>
      <c r="EL31">
        <v>-1.817153853819055</v>
      </c>
      <c r="EM31">
        <v>-32.01538460685844</v>
      </c>
      <c r="EN31">
        <v>16825.392</v>
      </c>
      <c r="EO31">
        <v>15</v>
      </c>
      <c r="EP31">
        <v>1659730411.5999999</v>
      </c>
      <c r="EQ31" t="s">
        <v>481</v>
      </c>
      <c r="ER31">
        <v>1659730411.5999999</v>
      </c>
      <c r="ES31">
        <v>1659730407.0999999</v>
      </c>
      <c r="ET31">
        <v>44</v>
      </c>
      <c r="EU31">
        <v>-0.17100000000000001</v>
      </c>
      <c r="EV31">
        <v>-2E-3</v>
      </c>
      <c r="EW31">
        <v>0.44900000000000001</v>
      </c>
      <c r="EX31">
        <v>8.0000000000000002E-3</v>
      </c>
      <c r="EY31">
        <v>1500</v>
      </c>
      <c r="EZ31">
        <v>27</v>
      </c>
      <c r="FA31">
        <v>0.09</v>
      </c>
      <c r="FB31">
        <v>0.03</v>
      </c>
      <c r="FC31">
        <v>40.586849363694583</v>
      </c>
      <c r="FD31">
        <v>-0.75157024449643184</v>
      </c>
      <c r="FE31">
        <v>0.18306425638315249</v>
      </c>
      <c r="FF31">
        <v>1</v>
      </c>
      <c r="FG31">
        <v>0.18788799413378091</v>
      </c>
      <c r="FH31">
        <v>-1.083819299922607E-2</v>
      </c>
      <c r="FI31">
        <v>2.487844289090125E-3</v>
      </c>
      <c r="FJ31">
        <v>1</v>
      </c>
      <c r="FK31">
        <v>2</v>
      </c>
      <c r="FL31">
        <v>2</v>
      </c>
      <c r="FM31" t="s">
        <v>408</v>
      </c>
      <c r="FN31">
        <v>3.1238100000000002</v>
      </c>
      <c r="FO31">
        <v>2.73787</v>
      </c>
      <c r="FP31">
        <v>0.21146300000000001</v>
      </c>
      <c r="FQ31">
        <v>0.215893</v>
      </c>
      <c r="FR31">
        <v>0.124115</v>
      </c>
      <c r="FS31">
        <v>0.116075</v>
      </c>
      <c r="FT31">
        <v>18806</v>
      </c>
      <c r="FU31">
        <v>19390.5</v>
      </c>
      <c r="FV31">
        <v>23721.4</v>
      </c>
      <c r="FW31">
        <v>25053.200000000001</v>
      </c>
      <c r="FX31">
        <v>29959.3</v>
      </c>
      <c r="FY31">
        <v>31070.799999999999</v>
      </c>
      <c r="FZ31">
        <v>37832.1</v>
      </c>
      <c r="GA31">
        <v>38992.699999999997</v>
      </c>
      <c r="GB31">
        <v>2.1352500000000001</v>
      </c>
      <c r="GC31">
        <v>1.6991000000000001</v>
      </c>
      <c r="GD31">
        <v>2.3350099999999999E-2</v>
      </c>
      <c r="GE31">
        <v>0</v>
      </c>
      <c r="GF31">
        <v>29.635300000000001</v>
      </c>
      <c r="GG31">
        <v>999.9</v>
      </c>
      <c r="GH31">
        <v>33.299999999999997</v>
      </c>
      <c r="GI31">
        <v>46.6</v>
      </c>
      <c r="GJ31">
        <v>35.072000000000003</v>
      </c>
      <c r="GK31">
        <v>61.154899999999998</v>
      </c>
      <c r="GL31">
        <v>25.965499999999999</v>
      </c>
      <c r="GM31">
        <v>1</v>
      </c>
      <c r="GN31">
        <v>0.68481199999999998</v>
      </c>
      <c r="GO31">
        <v>4.1440200000000003</v>
      </c>
      <c r="GP31">
        <v>20.256799999999998</v>
      </c>
      <c r="GQ31">
        <v>5.2482899999999999</v>
      </c>
      <c r="GR31">
        <v>12.0099</v>
      </c>
      <c r="GS31">
        <v>4.97675</v>
      </c>
      <c r="GT31">
        <v>3.2922799999999999</v>
      </c>
      <c r="GU31">
        <v>9999</v>
      </c>
      <c r="GV31">
        <v>9999</v>
      </c>
      <c r="GW31">
        <v>9999</v>
      </c>
      <c r="GX31">
        <v>999.9</v>
      </c>
      <c r="GY31">
        <v>1.8757600000000001</v>
      </c>
      <c r="GZ31">
        <v>1.8768899999999999</v>
      </c>
      <c r="HA31">
        <v>1.8829100000000001</v>
      </c>
      <c r="HB31">
        <v>1.8861399999999999</v>
      </c>
      <c r="HC31">
        <v>1.8769400000000001</v>
      </c>
      <c r="HD31">
        <v>1.8832599999999999</v>
      </c>
      <c r="HE31">
        <v>1.8823000000000001</v>
      </c>
      <c r="HF31">
        <v>1.8857299999999999</v>
      </c>
      <c r="HG31">
        <v>5</v>
      </c>
      <c r="HH31">
        <v>0</v>
      </c>
      <c r="HI31">
        <v>0</v>
      </c>
      <c r="HJ31">
        <v>0</v>
      </c>
      <c r="HK31" t="s">
        <v>409</v>
      </c>
      <c r="HL31" t="s">
        <v>410</v>
      </c>
      <c r="HM31" t="s">
        <v>411</v>
      </c>
      <c r="HN31" t="s">
        <v>411</v>
      </c>
      <c r="HO31" t="s">
        <v>411</v>
      </c>
      <c r="HP31" t="s">
        <v>411</v>
      </c>
      <c r="HQ31">
        <v>0</v>
      </c>
      <c r="HR31">
        <v>100</v>
      </c>
      <c r="HS31">
        <v>100</v>
      </c>
      <c r="HT31">
        <v>0.45</v>
      </c>
      <c r="HU31">
        <v>6.6E-3</v>
      </c>
      <c r="HV31">
        <v>0.35884418825407022</v>
      </c>
      <c r="HW31">
        <v>-6.0172046994075008E-4</v>
      </c>
      <c r="HX31">
        <v>1.0037638322578611E-6</v>
      </c>
      <c r="HY31">
        <v>-3.7503755461929322E-10</v>
      </c>
      <c r="HZ31">
        <v>-4.1399492566513631E-2</v>
      </c>
      <c r="IA31">
        <v>5.4059752819484372E-3</v>
      </c>
      <c r="IB31">
        <v>-1.882334706413767E-4</v>
      </c>
      <c r="IC31">
        <v>2.0440475459167249E-6</v>
      </c>
      <c r="ID31">
        <v>4</v>
      </c>
      <c r="IE31">
        <v>2150</v>
      </c>
      <c r="IF31">
        <v>2</v>
      </c>
      <c r="IG31">
        <v>31</v>
      </c>
      <c r="IH31">
        <v>0.9</v>
      </c>
      <c r="II31">
        <v>1</v>
      </c>
      <c r="IJ31">
        <v>3.0029300000000001</v>
      </c>
      <c r="IK31">
        <v>2.7197300000000002</v>
      </c>
      <c r="IL31">
        <v>1.6015600000000001</v>
      </c>
      <c r="IM31">
        <v>2.3315399999999999</v>
      </c>
      <c r="IN31">
        <v>1.5502899999999999</v>
      </c>
      <c r="IO31">
        <v>2.49878</v>
      </c>
      <c r="IP31">
        <v>49.515799999999999</v>
      </c>
      <c r="IQ31">
        <v>23.903600000000001</v>
      </c>
      <c r="IR31">
        <v>18</v>
      </c>
      <c r="IS31">
        <v>608.30899999999997</v>
      </c>
      <c r="IT31">
        <v>361.92099999999999</v>
      </c>
      <c r="IU31">
        <v>25.5746</v>
      </c>
      <c r="IV31">
        <v>35.348300000000002</v>
      </c>
      <c r="IW31">
        <v>30.000499999999999</v>
      </c>
      <c r="IX31">
        <v>35.349499999999999</v>
      </c>
      <c r="IY31">
        <v>35.369700000000002</v>
      </c>
      <c r="IZ31">
        <v>60.097200000000001</v>
      </c>
      <c r="JA31">
        <v>25.278099999999998</v>
      </c>
      <c r="JB31">
        <v>0</v>
      </c>
      <c r="JC31">
        <v>25.576000000000001</v>
      </c>
      <c r="JD31">
        <v>1500</v>
      </c>
      <c r="JE31">
        <v>26.900400000000001</v>
      </c>
      <c r="JF31">
        <v>98.656400000000005</v>
      </c>
      <c r="JG31">
        <v>98.674000000000007</v>
      </c>
    </row>
    <row r="32" spans="1:267" x14ac:dyDescent="0.3">
      <c r="A32">
        <v>16</v>
      </c>
      <c r="B32">
        <v>1659730605.5999999</v>
      </c>
      <c r="C32">
        <v>2115.5</v>
      </c>
      <c r="D32" t="s">
        <v>482</v>
      </c>
      <c r="E32" t="s">
        <v>483</v>
      </c>
      <c r="F32" t="s">
        <v>398</v>
      </c>
      <c r="G32" t="s">
        <v>399</v>
      </c>
      <c r="H32" t="s">
        <v>400</v>
      </c>
      <c r="I32" t="s">
        <v>31</v>
      </c>
      <c r="J32" t="s">
        <v>401</v>
      </c>
      <c r="K32">
        <f t="shared" si="0"/>
        <v>1.5896834519825498</v>
      </c>
      <c r="L32">
        <v>1659730605.5999999</v>
      </c>
      <c r="M32">
        <f t="shared" si="1"/>
        <v>2.0414431719170895E-3</v>
      </c>
      <c r="N32">
        <f t="shared" si="2"/>
        <v>2.0414431719170896</v>
      </c>
      <c r="O32">
        <f t="shared" si="3"/>
        <v>39.744312499089638</v>
      </c>
      <c r="P32">
        <f t="shared" si="4"/>
        <v>1748.21</v>
      </c>
      <c r="Q32">
        <f t="shared" si="5"/>
        <v>1279.0184890907335</v>
      </c>
      <c r="R32">
        <f t="shared" si="6"/>
        <v>127.19965906123682</v>
      </c>
      <c r="S32">
        <f t="shared" si="7"/>
        <v>173.86122082217202</v>
      </c>
      <c r="T32">
        <f t="shared" si="8"/>
        <v>0.14962657725051301</v>
      </c>
      <c r="U32">
        <f t="shared" si="9"/>
        <v>2.917701921323641</v>
      </c>
      <c r="V32">
        <f t="shared" si="10"/>
        <v>0.14549075523323213</v>
      </c>
      <c r="W32">
        <f t="shared" si="11"/>
        <v>9.1293787222455985E-2</v>
      </c>
      <c r="X32">
        <f t="shared" si="12"/>
        <v>382.41369936594305</v>
      </c>
      <c r="Y32">
        <f t="shared" si="13"/>
        <v>31.388476916075046</v>
      </c>
      <c r="Z32">
        <f t="shared" si="14"/>
        <v>30.024999999999999</v>
      </c>
      <c r="AA32">
        <f t="shared" si="15"/>
        <v>4.2665715205020067</v>
      </c>
      <c r="AB32">
        <f t="shared" si="16"/>
        <v>69.924483098155747</v>
      </c>
      <c r="AC32">
        <f t="shared" si="17"/>
        <v>2.9215618821370799</v>
      </c>
      <c r="AD32">
        <f t="shared" si="18"/>
        <v>4.1781672923287374</v>
      </c>
      <c r="AE32">
        <f t="shared" si="19"/>
        <v>1.3450096383649268</v>
      </c>
      <c r="AF32">
        <f t="shared" si="20"/>
        <v>-90.027643881543653</v>
      </c>
      <c r="AG32">
        <f t="shared" si="21"/>
        <v>-57.272619052191416</v>
      </c>
      <c r="AH32">
        <f t="shared" si="22"/>
        <v>-4.3578260540616096</v>
      </c>
      <c r="AI32">
        <f t="shared" si="23"/>
        <v>230.75561037814634</v>
      </c>
      <c r="AJ32">
        <v>0</v>
      </c>
      <c r="AK32">
        <v>0</v>
      </c>
      <c r="AL32">
        <f t="shared" si="24"/>
        <v>1</v>
      </c>
      <c r="AM32">
        <f t="shared" si="25"/>
        <v>0</v>
      </c>
      <c r="AN32">
        <f t="shared" si="26"/>
        <v>52059.649667384008</v>
      </c>
      <c r="AO32" t="s">
        <v>402</v>
      </c>
      <c r="AP32">
        <v>10366.9</v>
      </c>
      <c r="AQ32">
        <v>993.59653846153856</v>
      </c>
      <c r="AR32">
        <v>3431.87</v>
      </c>
      <c r="AS32">
        <f t="shared" si="27"/>
        <v>0.71047955241266758</v>
      </c>
      <c r="AT32">
        <v>-3.9894345373445681</v>
      </c>
      <c r="AU32" t="s">
        <v>484</v>
      </c>
      <c r="AV32">
        <v>10032.9</v>
      </c>
      <c r="AW32">
        <v>770.27172000000007</v>
      </c>
      <c r="AX32">
        <v>1085.68</v>
      </c>
      <c r="AY32">
        <f t="shared" si="28"/>
        <v>0.29051680053054307</v>
      </c>
      <c r="AZ32">
        <v>0.5</v>
      </c>
      <c r="BA32">
        <f t="shared" si="29"/>
        <v>1681.2887996829713</v>
      </c>
      <c r="BB32">
        <f t="shared" si="30"/>
        <v>39.744312499089638</v>
      </c>
      <c r="BC32">
        <f t="shared" si="31"/>
        <v>244.22132142586699</v>
      </c>
      <c r="BD32">
        <f t="shared" si="32"/>
        <v>2.6012037339855455E-2</v>
      </c>
      <c r="BE32">
        <f t="shared" si="33"/>
        <v>2.161032716822636</v>
      </c>
      <c r="BF32">
        <f t="shared" si="34"/>
        <v>611.19459631031827</v>
      </c>
      <c r="BG32" t="s">
        <v>485</v>
      </c>
      <c r="BH32">
        <v>552.37</v>
      </c>
      <c r="BI32">
        <f t="shared" si="35"/>
        <v>552.37</v>
      </c>
      <c r="BJ32">
        <f t="shared" si="36"/>
        <v>0.49122209122393345</v>
      </c>
      <c r="BK32">
        <f t="shared" si="37"/>
        <v>0.59141639946747659</v>
      </c>
      <c r="BL32">
        <f t="shared" si="38"/>
        <v>0.81479076228511882</v>
      </c>
      <c r="BM32">
        <f t="shared" si="39"/>
        <v>3.4252435207190812</v>
      </c>
      <c r="BN32">
        <f t="shared" si="40"/>
        <v>0.96223415339132612</v>
      </c>
      <c r="BO32">
        <f t="shared" si="41"/>
        <v>0.42411095733055088</v>
      </c>
      <c r="BP32">
        <f t="shared" si="42"/>
        <v>0.57588904266944918</v>
      </c>
      <c r="BQ32">
        <v>1250</v>
      </c>
      <c r="BR32">
        <v>300</v>
      </c>
      <c r="BS32">
        <v>300</v>
      </c>
      <c r="BT32">
        <v>300</v>
      </c>
      <c r="BU32">
        <v>10032.9</v>
      </c>
      <c r="BV32">
        <v>1007.41</v>
      </c>
      <c r="BW32">
        <v>-1.06569E-2</v>
      </c>
      <c r="BX32">
        <v>4.59</v>
      </c>
      <c r="BY32" t="s">
        <v>405</v>
      </c>
      <c r="BZ32" t="s">
        <v>405</v>
      </c>
      <c r="CA32" t="s">
        <v>405</v>
      </c>
      <c r="CB32" t="s">
        <v>405</v>
      </c>
      <c r="CC32" t="s">
        <v>405</v>
      </c>
      <c r="CD32" t="s">
        <v>405</v>
      </c>
      <c r="CE32" t="s">
        <v>405</v>
      </c>
      <c r="CF32" t="s">
        <v>405</v>
      </c>
      <c r="CG32" t="s">
        <v>405</v>
      </c>
      <c r="CH32" t="s">
        <v>405</v>
      </c>
      <c r="CI32">
        <f t="shared" si="43"/>
        <v>2000.11</v>
      </c>
      <c r="CJ32">
        <f t="shared" si="44"/>
        <v>1681.2887996829713</v>
      </c>
      <c r="CK32">
        <f t="shared" si="45"/>
        <v>0.84059816694230383</v>
      </c>
      <c r="CL32">
        <f t="shared" si="46"/>
        <v>0.19119633388460788</v>
      </c>
      <c r="CM32">
        <v>6</v>
      </c>
      <c r="CN32">
        <v>0.5</v>
      </c>
      <c r="CO32" t="s">
        <v>406</v>
      </c>
      <c r="CP32">
        <v>2</v>
      </c>
      <c r="CQ32">
        <v>1659730605.5999999</v>
      </c>
      <c r="CR32">
        <v>1748.21</v>
      </c>
      <c r="CS32">
        <v>1800.18</v>
      </c>
      <c r="CT32">
        <v>29.376899999999999</v>
      </c>
      <c r="CU32">
        <v>26.999400000000001</v>
      </c>
      <c r="CV32">
        <v>1748.05</v>
      </c>
      <c r="CW32">
        <v>29.371200000000002</v>
      </c>
      <c r="CX32">
        <v>500.05599999999998</v>
      </c>
      <c r="CY32">
        <v>99.350999999999999</v>
      </c>
      <c r="CZ32">
        <v>9.9993200000000004E-2</v>
      </c>
      <c r="DA32">
        <v>29.660900000000002</v>
      </c>
      <c r="DB32">
        <v>30.024999999999999</v>
      </c>
      <c r="DC32">
        <v>999.9</v>
      </c>
      <c r="DD32">
        <v>0</v>
      </c>
      <c r="DE32">
        <v>0</v>
      </c>
      <c r="DF32">
        <v>9997.5</v>
      </c>
      <c r="DG32">
        <v>0</v>
      </c>
      <c r="DH32">
        <v>1764.9</v>
      </c>
      <c r="DI32">
        <v>-51.969099999999997</v>
      </c>
      <c r="DJ32">
        <v>1801.12</v>
      </c>
      <c r="DK32">
        <v>1850.13</v>
      </c>
      <c r="DL32">
        <v>2.3774799999999998</v>
      </c>
      <c r="DM32">
        <v>1800.18</v>
      </c>
      <c r="DN32">
        <v>26.999400000000001</v>
      </c>
      <c r="DO32">
        <v>2.9186200000000002</v>
      </c>
      <c r="DP32">
        <v>2.68241</v>
      </c>
      <c r="DQ32">
        <v>23.570799999999998</v>
      </c>
      <c r="DR32">
        <v>22.177800000000001</v>
      </c>
      <c r="DS32">
        <v>2000.11</v>
      </c>
      <c r="DT32">
        <v>0.98001000000000005</v>
      </c>
      <c r="DU32">
        <v>1.9989900000000001E-2</v>
      </c>
      <c r="DV32">
        <v>0</v>
      </c>
      <c r="DW32">
        <v>770.11900000000003</v>
      </c>
      <c r="DX32">
        <v>5.0005300000000004</v>
      </c>
      <c r="DY32">
        <v>16743</v>
      </c>
      <c r="DZ32">
        <v>17834.5</v>
      </c>
      <c r="EA32">
        <v>50.75</v>
      </c>
      <c r="EB32">
        <v>52.311999999999998</v>
      </c>
      <c r="EC32">
        <v>51.311999999999998</v>
      </c>
      <c r="ED32">
        <v>51.625</v>
      </c>
      <c r="EE32">
        <v>51.75</v>
      </c>
      <c r="EF32">
        <v>1955.23</v>
      </c>
      <c r="EG32">
        <v>39.880000000000003</v>
      </c>
      <c r="EH32">
        <v>0</v>
      </c>
      <c r="EI32">
        <v>140.60000014305109</v>
      </c>
      <c r="EJ32">
        <v>0</v>
      </c>
      <c r="EK32">
        <v>770.27172000000007</v>
      </c>
      <c r="EL32">
        <v>-1.7597692325795511</v>
      </c>
      <c r="EM32">
        <v>-33.838461701657721</v>
      </c>
      <c r="EN32">
        <v>16747.288</v>
      </c>
      <c r="EO32">
        <v>15</v>
      </c>
      <c r="EP32">
        <v>1659730552.0999999</v>
      </c>
      <c r="EQ32" t="s">
        <v>486</v>
      </c>
      <c r="ER32">
        <v>1659730552.0999999</v>
      </c>
      <c r="ES32">
        <v>1659730538.0999999</v>
      </c>
      <c r="ET32">
        <v>45</v>
      </c>
      <c r="EU32">
        <v>-0.20899999999999999</v>
      </c>
      <c r="EV32">
        <v>-1E-3</v>
      </c>
      <c r="EW32">
        <v>0.13200000000000001</v>
      </c>
      <c r="EX32">
        <v>7.0000000000000001E-3</v>
      </c>
      <c r="EY32">
        <v>1800</v>
      </c>
      <c r="EZ32">
        <v>27</v>
      </c>
      <c r="FA32">
        <v>0.1</v>
      </c>
      <c r="FB32">
        <v>0.05</v>
      </c>
      <c r="FC32">
        <v>39.770609901638188</v>
      </c>
      <c r="FD32">
        <v>-0.91828062274196021</v>
      </c>
      <c r="FE32">
        <v>0.19570699148580531</v>
      </c>
      <c r="FF32">
        <v>1</v>
      </c>
      <c r="FG32">
        <v>0.15375555628008841</v>
      </c>
      <c r="FH32">
        <v>-5.4413584847325166E-3</v>
      </c>
      <c r="FI32">
        <v>1.997697093090495E-3</v>
      </c>
      <c r="FJ32">
        <v>1</v>
      </c>
      <c r="FK32">
        <v>2</v>
      </c>
      <c r="FL32">
        <v>2</v>
      </c>
      <c r="FM32" t="s">
        <v>408</v>
      </c>
      <c r="FN32">
        <v>3.1241599999999998</v>
      </c>
      <c r="FO32">
        <v>2.7383099999999998</v>
      </c>
      <c r="FP32">
        <v>0.23632900000000001</v>
      </c>
      <c r="FQ32">
        <v>0.24016899999999999</v>
      </c>
      <c r="FR32">
        <v>0.123324</v>
      </c>
      <c r="FS32">
        <v>0.11651599999999999</v>
      </c>
      <c r="FT32">
        <v>18199.7</v>
      </c>
      <c r="FU32">
        <v>18774.900000000001</v>
      </c>
      <c r="FV32">
        <v>23708.799999999999</v>
      </c>
      <c r="FW32">
        <v>25037.9</v>
      </c>
      <c r="FX32">
        <v>29971.599999999999</v>
      </c>
      <c r="FY32">
        <v>31036.9</v>
      </c>
      <c r="FZ32">
        <v>37813.699999999997</v>
      </c>
      <c r="GA32">
        <v>38969.9</v>
      </c>
      <c r="GB32">
        <v>2.1335999999999999</v>
      </c>
      <c r="GC32">
        <v>1.69797</v>
      </c>
      <c r="GD32">
        <v>1.79857E-2</v>
      </c>
      <c r="GE32">
        <v>0</v>
      </c>
      <c r="GF32">
        <v>29.732299999999999</v>
      </c>
      <c r="GG32">
        <v>999.9</v>
      </c>
      <c r="GH32">
        <v>33.299999999999997</v>
      </c>
      <c r="GI32">
        <v>46.6</v>
      </c>
      <c r="GJ32">
        <v>35.068800000000003</v>
      </c>
      <c r="GK32">
        <v>61.274900000000002</v>
      </c>
      <c r="GL32">
        <v>25.7973</v>
      </c>
      <c r="GM32">
        <v>1</v>
      </c>
      <c r="GN32">
        <v>0.70437799999999995</v>
      </c>
      <c r="GO32">
        <v>4.1261299999999999</v>
      </c>
      <c r="GP32">
        <v>20.257300000000001</v>
      </c>
      <c r="GQ32">
        <v>5.2484400000000004</v>
      </c>
      <c r="GR32">
        <v>12.0099</v>
      </c>
      <c r="GS32">
        <v>4.9790000000000001</v>
      </c>
      <c r="GT32">
        <v>3.2928799999999998</v>
      </c>
      <c r="GU32">
        <v>9999</v>
      </c>
      <c r="GV32">
        <v>9999</v>
      </c>
      <c r="GW32">
        <v>9999</v>
      </c>
      <c r="GX32">
        <v>999.9</v>
      </c>
      <c r="GY32">
        <v>1.8757699999999999</v>
      </c>
      <c r="GZ32">
        <v>1.8769100000000001</v>
      </c>
      <c r="HA32">
        <v>1.8829199999999999</v>
      </c>
      <c r="HB32">
        <v>1.8861399999999999</v>
      </c>
      <c r="HC32">
        <v>1.8769499999999999</v>
      </c>
      <c r="HD32">
        <v>1.8833</v>
      </c>
      <c r="HE32">
        <v>1.88232</v>
      </c>
      <c r="HF32">
        <v>1.8857699999999999</v>
      </c>
      <c r="HG32">
        <v>5</v>
      </c>
      <c r="HH32">
        <v>0</v>
      </c>
      <c r="HI32">
        <v>0</v>
      </c>
      <c r="HJ32">
        <v>0</v>
      </c>
      <c r="HK32" t="s">
        <v>409</v>
      </c>
      <c r="HL32" t="s">
        <v>410</v>
      </c>
      <c r="HM32" t="s">
        <v>411</v>
      </c>
      <c r="HN32" t="s">
        <v>411</v>
      </c>
      <c r="HO32" t="s">
        <v>411</v>
      </c>
      <c r="HP32" t="s">
        <v>411</v>
      </c>
      <c r="HQ32">
        <v>0</v>
      </c>
      <c r="HR32">
        <v>100</v>
      </c>
      <c r="HS32">
        <v>100</v>
      </c>
      <c r="HT32">
        <v>0.16</v>
      </c>
      <c r="HU32">
        <v>5.7000000000000002E-3</v>
      </c>
      <c r="HV32">
        <v>0.15020627694894309</v>
      </c>
      <c r="HW32">
        <v>-6.0172046994075008E-4</v>
      </c>
      <c r="HX32">
        <v>1.0037638322578611E-6</v>
      </c>
      <c r="HY32">
        <v>-3.7503755461929322E-10</v>
      </c>
      <c r="HZ32">
        <v>-4.2561441733718251E-2</v>
      </c>
      <c r="IA32">
        <v>5.4059752819484372E-3</v>
      </c>
      <c r="IB32">
        <v>-1.882334706413767E-4</v>
      </c>
      <c r="IC32">
        <v>2.0440475459167249E-6</v>
      </c>
      <c r="ID32">
        <v>4</v>
      </c>
      <c r="IE32">
        <v>2150</v>
      </c>
      <c r="IF32">
        <v>2</v>
      </c>
      <c r="IG32">
        <v>31</v>
      </c>
      <c r="IH32">
        <v>0.9</v>
      </c>
      <c r="II32">
        <v>1.1000000000000001</v>
      </c>
      <c r="IJ32">
        <v>3.4777800000000001</v>
      </c>
      <c r="IK32">
        <v>2.7124000000000001</v>
      </c>
      <c r="IL32">
        <v>1.6015600000000001</v>
      </c>
      <c r="IM32">
        <v>2.3303199999999999</v>
      </c>
      <c r="IN32">
        <v>1.5502899999999999</v>
      </c>
      <c r="IO32">
        <v>2.4584999999999999</v>
      </c>
      <c r="IP32">
        <v>49.610900000000001</v>
      </c>
      <c r="IQ32">
        <v>23.8949</v>
      </c>
      <c r="IR32">
        <v>18</v>
      </c>
      <c r="IS32">
        <v>607.73</v>
      </c>
      <c r="IT32">
        <v>361.60399999999998</v>
      </c>
      <c r="IU32">
        <v>25.617599999999999</v>
      </c>
      <c r="IV32">
        <v>35.5259</v>
      </c>
      <c r="IW32">
        <v>30.000900000000001</v>
      </c>
      <c r="IX32">
        <v>35.418399999999998</v>
      </c>
      <c r="IY32">
        <v>35.430700000000002</v>
      </c>
      <c r="IZ32">
        <v>69.598600000000005</v>
      </c>
      <c r="JA32">
        <v>24.577200000000001</v>
      </c>
      <c r="JB32">
        <v>0</v>
      </c>
      <c r="JC32">
        <v>25.5977</v>
      </c>
      <c r="JD32">
        <v>1800</v>
      </c>
      <c r="JE32">
        <v>27.044699999999999</v>
      </c>
      <c r="JF32">
        <v>98.6066</v>
      </c>
      <c r="JG32">
        <v>98.615300000000005</v>
      </c>
    </row>
    <row r="33" spans="1:267" x14ac:dyDescent="0.3">
      <c r="A33">
        <v>17</v>
      </c>
      <c r="B33">
        <v>1659731225.5999999</v>
      </c>
      <c r="C33">
        <v>2735.5</v>
      </c>
      <c r="D33" t="s">
        <v>487</v>
      </c>
      <c r="E33" t="s">
        <v>488</v>
      </c>
      <c r="F33" t="s">
        <v>398</v>
      </c>
      <c r="G33" t="s">
        <v>399</v>
      </c>
      <c r="H33" t="s">
        <v>489</v>
      </c>
      <c r="I33" t="s">
        <v>489</v>
      </c>
      <c r="J33" t="s">
        <v>401</v>
      </c>
      <c r="K33">
        <f t="shared" si="0"/>
        <v>6.354679774218476</v>
      </c>
      <c r="L33">
        <v>1659731225.5999999</v>
      </c>
      <c r="M33">
        <f t="shared" si="1"/>
        <v>9.1335562926312727E-3</v>
      </c>
      <c r="N33">
        <f t="shared" si="2"/>
        <v>9.1335562926312726</v>
      </c>
      <c r="O33">
        <f t="shared" si="3"/>
        <v>32.061804079721902</v>
      </c>
      <c r="P33">
        <f t="shared" si="4"/>
        <v>357.64499999999998</v>
      </c>
      <c r="Q33">
        <f t="shared" si="5"/>
        <v>284.84680304642666</v>
      </c>
      <c r="R33">
        <f t="shared" si="6"/>
        <v>28.320969162140585</v>
      </c>
      <c r="S33">
        <f t="shared" si="7"/>
        <v>35.558949258569996</v>
      </c>
      <c r="T33">
        <f t="shared" si="8"/>
        <v>0.87845689711086283</v>
      </c>
      <c r="U33">
        <f t="shared" si="9"/>
        <v>2.9104527732331764</v>
      </c>
      <c r="V33">
        <f t="shared" si="10"/>
        <v>0.75358808094691887</v>
      </c>
      <c r="W33">
        <f t="shared" si="11"/>
        <v>0.48072511503794102</v>
      </c>
      <c r="X33">
        <f t="shared" si="12"/>
        <v>382.39459936543119</v>
      </c>
      <c r="Y33">
        <f t="shared" si="13"/>
        <v>30.279877663045507</v>
      </c>
      <c r="Z33">
        <f t="shared" si="14"/>
        <v>29.9605</v>
      </c>
      <c r="AA33">
        <f t="shared" si="15"/>
        <v>4.2507930123778968</v>
      </c>
      <c r="AB33">
        <f t="shared" si="16"/>
        <v>70.885575939495908</v>
      </c>
      <c r="AC33">
        <f t="shared" si="17"/>
        <v>3.0902366925460001</v>
      </c>
      <c r="AD33">
        <f t="shared" si="18"/>
        <v>4.359471798865906</v>
      </c>
      <c r="AE33">
        <f t="shared" si="19"/>
        <v>1.1605563198318967</v>
      </c>
      <c r="AF33">
        <f t="shared" si="20"/>
        <v>-402.7898325050391</v>
      </c>
      <c r="AG33">
        <f t="shared" si="21"/>
        <v>69.055355993631906</v>
      </c>
      <c r="AH33">
        <f t="shared" si="22"/>
        <v>5.2850884255933277</v>
      </c>
      <c r="AI33">
        <f t="shared" si="23"/>
        <v>53.945211279617297</v>
      </c>
      <c r="AJ33">
        <v>0</v>
      </c>
      <c r="AK33">
        <v>0</v>
      </c>
      <c r="AL33">
        <f t="shared" si="24"/>
        <v>1</v>
      </c>
      <c r="AM33">
        <f t="shared" si="25"/>
        <v>0</v>
      </c>
      <c r="AN33">
        <f t="shared" si="26"/>
        <v>51726.054793452655</v>
      </c>
      <c r="AO33" t="s">
        <v>402</v>
      </c>
      <c r="AP33">
        <v>10366.9</v>
      </c>
      <c r="AQ33">
        <v>993.59653846153856</v>
      </c>
      <c r="AR33">
        <v>3431.87</v>
      </c>
      <c r="AS33">
        <f t="shared" si="27"/>
        <v>0.71047955241266758</v>
      </c>
      <c r="AT33">
        <v>-3.9894345373445681</v>
      </c>
      <c r="AU33" t="s">
        <v>490</v>
      </c>
      <c r="AV33">
        <v>10022.299999999999</v>
      </c>
      <c r="AW33">
        <v>877.35615999999993</v>
      </c>
      <c r="AX33">
        <v>1368.35</v>
      </c>
      <c r="AY33">
        <f t="shared" si="28"/>
        <v>0.35882182190229106</v>
      </c>
      <c r="AZ33">
        <v>0.5</v>
      </c>
      <c r="BA33">
        <f t="shared" si="29"/>
        <v>1681.1972996827155</v>
      </c>
      <c r="BB33">
        <f t="shared" si="30"/>
        <v>32.061804079721902</v>
      </c>
      <c r="BC33">
        <f t="shared" si="31"/>
        <v>301.62513902468203</v>
      </c>
      <c r="BD33">
        <f t="shared" si="32"/>
        <v>2.1443788081190861E-2</v>
      </c>
      <c r="BE33">
        <f t="shared" si="33"/>
        <v>1.5080352249059086</v>
      </c>
      <c r="BF33">
        <f t="shared" si="34"/>
        <v>691.62722681688956</v>
      </c>
      <c r="BG33" t="s">
        <v>491</v>
      </c>
      <c r="BH33">
        <v>601.23</v>
      </c>
      <c r="BI33">
        <f t="shared" si="35"/>
        <v>601.23</v>
      </c>
      <c r="BJ33">
        <f t="shared" si="36"/>
        <v>0.56061680125698832</v>
      </c>
      <c r="BK33">
        <f t="shared" si="37"/>
        <v>0.64004828449264783</v>
      </c>
      <c r="BL33">
        <f t="shared" si="38"/>
        <v>0.72899414973292265</v>
      </c>
      <c r="BM33">
        <f t="shared" si="39"/>
        <v>1.3101782648900462</v>
      </c>
      <c r="BN33">
        <f t="shared" si="40"/>
        <v>0.84630376065283264</v>
      </c>
      <c r="BO33">
        <f t="shared" si="41"/>
        <v>0.43860891121516116</v>
      </c>
      <c r="BP33">
        <f t="shared" si="42"/>
        <v>0.56139108878483879</v>
      </c>
      <c r="BQ33">
        <v>1252</v>
      </c>
      <c r="BR33">
        <v>300</v>
      </c>
      <c r="BS33">
        <v>300</v>
      </c>
      <c r="BT33">
        <v>300</v>
      </c>
      <c r="BU33">
        <v>10022.299999999999</v>
      </c>
      <c r="BV33">
        <v>1235.4100000000001</v>
      </c>
      <c r="BW33">
        <v>-1.0645999999999999E-2</v>
      </c>
      <c r="BX33">
        <v>-2.5</v>
      </c>
      <c r="BY33" t="s">
        <v>405</v>
      </c>
      <c r="BZ33" t="s">
        <v>405</v>
      </c>
      <c r="CA33" t="s">
        <v>405</v>
      </c>
      <c r="CB33" t="s">
        <v>405</v>
      </c>
      <c r="CC33" t="s">
        <v>405</v>
      </c>
      <c r="CD33" t="s">
        <v>405</v>
      </c>
      <c r="CE33" t="s">
        <v>405</v>
      </c>
      <c r="CF33" t="s">
        <v>405</v>
      </c>
      <c r="CG33" t="s">
        <v>405</v>
      </c>
      <c r="CH33" t="s">
        <v>405</v>
      </c>
      <c r="CI33">
        <f t="shared" si="43"/>
        <v>2000</v>
      </c>
      <c r="CJ33">
        <f t="shared" si="44"/>
        <v>1681.1972996827155</v>
      </c>
      <c r="CK33">
        <f t="shared" si="45"/>
        <v>0.84059864984135779</v>
      </c>
      <c r="CL33">
        <f t="shared" si="46"/>
        <v>0.19119729968271559</v>
      </c>
      <c r="CM33">
        <v>6</v>
      </c>
      <c r="CN33">
        <v>0.5</v>
      </c>
      <c r="CO33" t="s">
        <v>406</v>
      </c>
      <c r="CP33">
        <v>2</v>
      </c>
      <c r="CQ33">
        <v>1659731225.5999999</v>
      </c>
      <c r="CR33">
        <v>357.64499999999998</v>
      </c>
      <c r="CS33">
        <v>400.041</v>
      </c>
      <c r="CT33">
        <v>31.081</v>
      </c>
      <c r="CU33">
        <v>20.460899999999999</v>
      </c>
      <c r="CV33">
        <v>357.21499999999997</v>
      </c>
      <c r="CW33">
        <v>31.081800000000001</v>
      </c>
      <c r="CX33">
        <v>499.97699999999998</v>
      </c>
      <c r="CY33">
        <v>99.325100000000006</v>
      </c>
      <c r="CZ33">
        <v>0.10016600000000001</v>
      </c>
      <c r="DA33">
        <v>30.400600000000001</v>
      </c>
      <c r="DB33">
        <v>29.9605</v>
      </c>
      <c r="DC33">
        <v>999.9</v>
      </c>
      <c r="DD33">
        <v>0</v>
      </c>
      <c r="DE33">
        <v>0</v>
      </c>
      <c r="DF33">
        <v>9958.75</v>
      </c>
      <c r="DG33">
        <v>0</v>
      </c>
      <c r="DH33">
        <v>1680.46</v>
      </c>
      <c r="DI33">
        <v>-42.396099999999997</v>
      </c>
      <c r="DJ33">
        <v>369.11799999999999</v>
      </c>
      <c r="DK33">
        <v>408.39699999999999</v>
      </c>
      <c r="DL33">
        <v>10.620100000000001</v>
      </c>
      <c r="DM33">
        <v>400.041</v>
      </c>
      <c r="DN33">
        <v>20.460899999999999</v>
      </c>
      <c r="DO33">
        <v>3.0871200000000001</v>
      </c>
      <c r="DP33">
        <v>2.0322800000000001</v>
      </c>
      <c r="DQ33">
        <v>24.505400000000002</v>
      </c>
      <c r="DR33">
        <v>17.6981</v>
      </c>
      <c r="DS33">
        <v>2000</v>
      </c>
      <c r="DT33">
        <v>0.97999400000000003</v>
      </c>
      <c r="DU33">
        <v>2.0006099999999999E-2</v>
      </c>
      <c r="DV33">
        <v>0</v>
      </c>
      <c r="DW33">
        <v>878.81600000000003</v>
      </c>
      <c r="DX33">
        <v>5.0005300000000004</v>
      </c>
      <c r="DY33">
        <v>18987.900000000001</v>
      </c>
      <c r="DZ33">
        <v>17833.5</v>
      </c>
      <c r="EA33">
        <v>51.125</v>
      </c>
      <c r="EB33">
        <v>53</v>
      </c>
      <c r="EC33">
        <v>51.875</v>
      </c>
      <c r="ED33">
        <v>51.811999999999998</v>
      </c>
      <c r="EE33">
        <v>52.125</v>
      </c>
      <c r="EF33">
        <v>1955.09</v>
      </c>
      <c r="EG33">
        <v>39.909999999999997</v>
      </c>
      <c r="EH33">
        <v>0</v>
      </c>
      <c r="EI33">
        <v>619.40000009536743</v>
      </c>
      <c r="EJ33">
        <v>0</v>
      </c>
      <c r="EK33">
        <v>877.35615999999993</v>
      </c>
      <c r="EL33">
        <v>9.4996153646270702</v>
      </c>
      <c r="EM33">
        <v>186.55384578408001</v>
      </c>
      <c r="EN33">
        <v>18968.472000000002</v>
      </c>
      <c r="EO33">
        <v>15</v>
      </c>
      <c r="EP33">
        <v>1659731183.5999999</v>
      </c>
      <c r="EQ33" t="s">
        <v>492</v>
      </c>
      <c r="ER33">
        <v>1659731171.0999999</v>
      </c>
      <c r="ES33">
        <v>1659731183.5999999</v>
      </c>
      <c r="ET33">
        <v>46</v>
      </c>
      <c r="EU33">
        <v>0.38400000000000001</v>
      </c>
      <c r="EV33">
        <v>-6.0000000000000001E-3</v>
      </c>
      <c r="EW33">
        <v>0.43</v>
      </c>
      <c r="EX33">
        <v>1E-3</v>
      </c>
      <c r="EY33">
        <v>400</v>
      </c>
      <c r="EZ33">
        <v>20</v>
      </c>
      <c r="FA33">
        <v>0.05</v>
      </c>
      <c r="FB33">
        <v>0.01</v>
      </c>
      <c r="FC33">
        <v>32.095363975296067</v>
      </c>
      <c r="FD33">
        <v>-0.46668272922562648</v>
      </c>
      <c r="FE33">
        <v>0.1282160406411775</v>
      </c>
      <c r="FF33">
        <v>1</v>
      </c>
      <c r="FG33">
        <v>0.87613212582686251</v>
      </c>
      <c r="FH33">
        <v>7.1462613566682417E-2</v>
      </c>
      <c r="FI33">
        <v>1.717457550988578E-2</v>
      </c>
      <c r="FJ33">
        <v>1</v>
      </c>
      <c r="FK33">
        <v>2</v>
      </c>
      <c r="FL33">
        <v>2</v>
      </c>
      <c r="FM33" t="s">
        <v>408</v>
      </c>
      <c r="FN33">
        <v>3.12582</v>
      </c>
      <c r="FO33">
        <v>2.73814</v>
      </c>
      <c r="FP33">
        <v>8.1094100000000002E-2</v>
      </c>
      <c r="FQ33">
        <v>8.8585700000000003E-2</v>
      </c>
      <c r="FR33">
        <v>0.12803700000000001</v>
      </c>
      <c r="FS33">
        <v>9.5654500000000003E-2</v>
      </c>
      <c r="FT33">
        <v>21883.200000000001</v>
      </c>
      <c r="FU33">
        <v>22517.3</v>
      </c>
      <c r="FV33">
        <v>23682.799999999999</v>
      </c>
      <c r="FW33">
        <v>25024.5</v>
      </c>
      <c r="FX33">
        <v>29775</v>
      </c>
      <c r="FY33">
        <v>31760</v>
      </c>
      <c r="FZ33">
        <v>37768.699999999997</v>
      </c>
      <c r="GA33">
        <v>38958.300000000003</v>
      </c>
      <c r="GB33">
        <v>2.1351499999999999</v>
      </c>
      <c r="GC33">
        <v>1.6736</v>
      </c>
      <c r="GD33">
        <v>-3.9990999999999999E-2</v>
      </c>
      <c r="GE33">
        <v>0</v>
      </c>
      <c r="GF33">
        <v>30.611000000000001</v>
      </c>
      <c r="GG33">
        <v>999.9</v>
      </c>
      <c r="GH33">
        <v>33.299999999999997</v>
      </c>
      <c r="GI33">
        <v>46.6</v>
      </c>
      <c r="GJ33">
        <v>35.077500000000001</v>
      </c>
      <c r="GK33">
        <v>61.134999999999998</v>
      </c>
      <c r="GL33">
        <v>26.478400000000001</v>
      </c>
      <c r="GM33">
        <v>1</v>
      </c>
      <c r="GN33">
        <v>0.74332299999999996</v>
      </c>
      <c r="GO33">
        <v>2.4231699999999998</v>
      </c>
      <c r="GP33">
        <v>20.332000000000001</v>
      </c>
      <c r="GQ33">
        <v>5.2485900000000001</v>
      </c>
      <c r="GR33">
        <v>12.0099</v>
      </c>
      <c r="GS33">
        <v>4.9771999999999998</v>
      </c>
      <c r="GT33">
        <v>3.2921999999999998</v>
      </c>
      <c r="GU33">
        <v>9999</v>
      </c>
      <c r="GV33">
        <v>9999</v>
      </c>
      <c r="GW33">
        <v>9999</v>
      </c>
      <c r="GX33">
        <v>999.9</v>
      </c>
      <c r="GY33">
        <v>1.8756699999999999</v>
      </c>
      <c r="GZ33">
        <v>1.8768</v>
      </c>
      <c r="HA33">
        <v>1.8827799999999999</v>
      </c>
      <c r="HB33">
        <v>1.88602</v>
      </c>
      <c r="HC33">
        <v>1.87683</v>
      </c>
      <c r="HD33">
        <v>1.8831899999999999</v>
      </c>
      <c r="HE33">
        <v>1.8821699999999999</v>
      </c>
      <c r="HF33">
        <v>1.88567</v>
      </c>
      <c r="HG33">
        <v>5</v>
      </c>
      <c r="HH33">
        <v>0</v>
      </c>
      <c r="HI33">
        <v>0</v>
      </c>
      <c r="HJ33">
        <v>0</v>
      </c>
      <c r="HK33" t="s">
        <v>409</v>
      </c>
      <c r="HL33" t="s">
        <v>410</v>
      </c>
      <c r="HM33" t="s">
        <v>411</v>
      </c>
      <c r="HN33" t="s">
        <v>411</v>
      </c>
      <c r="HO33" t="s">
        <v>411</v>
      </c>
      <c r="HP33" t="s">
        <v>411</v>
      </c>
      <c r="HQ33">
        <v>0</v>
      </c>
      <c r="HR33">
        <v>100</v>
      </c>
      <c r="HS33">
        <v>100</v>
      </c>
      <c r="HT33">
        <v>0.43</v>
      </c>
      <c r="HU33">
        <v>-8.0000000000000004E-4</v>
      </c>
      <c r="HV33">
        <v>0.53438014422296842</v>
      </c>
      <c r="HW33">
        <v>-6.0172046994075008E-4</v>
      </c>
      <c r="HX33">
        <v>1.0037638322578611E-6</v>
      </c>
      <c r="HY33">
        <v>-3.7503755461929322E-10</v>
      </c>
      <c r="HZ33">
        <v>-4.8391781254298903E-2</v>
      </c>
      <c r="IA33">
        <v>5.4059752819484372E-3</v>
      </c>
      <c r="IB33">
        <v>-1.882334706413767E-4</v>
      </c>
      <c r="IC33">
        <v>2.0440475459167249E-6</v>
      </c>
      <c r="ID33">
        <v>4</v>
      </c>
      <c r="IE33">
        <v>2150</v>
      </c>
      <c r="IF33">
        <v>2</v>
      </c>
      <c r="IG33">
        <v>31</v>
      </c>
      <c r="IH33">
        <v>0.9</v>
      </c>
      <c r="II33">
        <v>0.7</v>
      </c>
      <c r="IJ33">
        <v>1.00952</v>
      </c>
      <c r="IK33">
        <v>2.7282700000000002</v>
      </c>
      <c r="IL33">
        <v>1.6003400000000001</v>
      </c>
      <c r="IM33">
        <v>2.33643</v>
      </c>
      <c r="IN33">
        <v>1.5502899999999999</v>
      </c>
      <c r="IO33">
        <v>2.4133300000000002</v>
      </c>
      <c r="IP33">
        <v>49.5792</v>
      </c>
      <c r="IQ33">
        <v>15.7606</v>
      </c>
      <c r="IR33">
        <v>18</v>
      </c>
      <c r="IS33">
        <v>613.47299999999996</v>
      </c>
      <c r="IT33">
        <v>350.13900000000001</v>
      </c>
      <c r="IU33">
        <v>26.315000000000001</v>
      </c>
      <c r="IV33">
        <v>36.1599</v>
      </c>
      <c r="IW33">
        <v>29.997800000000002</v>
      </c>
      <c r="IX33">
        <v>35.933799999999998</v>
      </c>
      <c r="IY33">
        <v>35.934100000000001</v>
      </c>
      <c r="IZ33">
        <v>20.188600000000001</v>
      </c>
      <c r="JA33">
        <v>47.910699999999999</v>
      </c>
      <c r="JB33">
        <v>0</v>
      </c>
      <c r="JC33">
        <v>26.933499999999999</v>
      </c>
      <c r="JD33">
        <v>400</v>
      </c>
      <c r="JE33">
        <v>20.2501</v>
      </c>
      <c r="JF33">
        <v>98.492900000000006</v>
      </c>
      <c r="JG33">
        <v>98.576700000000002</v>
      </c>
    </row>
    <row r="34" spans="1:267" x14ac:dyDescent="0.3">
      <c r="A34">
        <v>18</v>
      </c>
      <c r="B34">
        <v>1659731353.5999999</v>
      </c>
      <c r="C34">
        <v>2863.5</v>
      </c>
      <c r="D34" t="s">
        <v>493</v>
      </c>
      <c r="E34" t="s">
        <v>494</v>
      </c>
      <c r="F34" t="s">
        <v>398</v>
      </c>
      <c r="G34" t="s">
        <v>399</v>
      </c>
      <c r="H34" t="s">
        <v>489</v>
      </c>
      <c r="I34" t="s">
        <v>489</v>
      </c>
      <c r="J34" t="s">
        <v>401</v>
      </c>
      <c r="K34">
        <f t="shared" si="0"/>
        <v>6.1964296549465905</v>
      </c>
      <c r="L34">
        <v>1659731353.5999999</v>
      </c>
      <c r="M34">
        <f t="shared" si="1"/>
        <v>8.9304346758539727E-3</v>
      </c>
      <c r="N34">
        <f t="shared" si="2"/>
        <v>8.9304346758539719</v>
      </c>
      <c r="O34">
        <f t="shared" si="3"/>
        <v>23.599652209855766</v>
      </c>
      <c r="P34">
        <f t="shared" si="4"/>
        <v>268.80599999999998</v>
      </c>
      <c r="Q34">
        <f t="shared" si="5"/>
        <v>211.83043441827979</v>
      </c>
      <c r="R34">
        <f t="shared" si="6"/>
        <v>21.061681739988451</v>
      </c>
      <c r="S34">
        <f t="shared" si="7"/>
        <v>26.7265959084054</v>
      </c>
      <c r="T34">
        <f t="shared" si="8"/>
        <v>0.81866023619685335</v>
      </c>
      <c r="U34">
        <f t="shared" si="9"/>
        <v>2.9148724717542169</v>
      </c>
      <c r="V34">
        <f t="shared" si="10"/>
        <v>0.70922673347429899</v>
      </c>
      <c r="W34">
        <f t="shared" si="11"/>
        <v>0.45187437960808691</v>
      </c>
      <c r="X34">
        <f t="shared" si="12"/>
        <v>382.38509936541527</v>
      </c>
      <c r="Y34">
        <f t="shared" si="13"/>
        <v>30.188831709784004</v>
      </c>
      <c r="Z34">
        <f t="shared" si="14"/>
        <v>29.988</v>
      </c>
      <c r="AA34">
        <f t="shared" si="15"/>
        <v>4.2575140533627343</v>
      </c>
      <c r="AB34">
        <f t="shared" si="16"/>
        <v>70.578899003094804</v>
      </c>
      <c r="AC34">
        <f t="shared" si="17"/>
        <v>3.0515662534423504</v>
      </c>
      <c r="AD34">
        <f t="shared" si="18"/>
        <v>4.3236240527194152</v>
      </c>
      <c r="AE34">
        <f t="shared" si="19"/>
        <v>1.2059477999203838</v>
      </c>
      <c r="AF34">
        <f t="shared" si="20"/>
        <v>-393.8321692051602</v>
      </c>
      <c r="AG34">
        <f t="shared" si="21"/>
        <v>42.193863361201714</v>
      </c>
      <c r="AH34">
        <f t="shared" si="22"/>
        <v>3.2225114876667287</v>
      </c>
      <c r="AI34">
        <f t="shared" si="23"/>
        <v>33.969305009123524</v>
      </c>
      <c r="AJ34">
        <v>0</v>
      </c>
      <c r="AK34">
        <v>0</v>
      </c>
      <c r="AL34">
        <f t="shared" si="24"/>
        <v>1</v>
      </c>
      <c r="AM34">
        <f t="shared" si="25"/>
        <v>0</v>
      </c>
      <c r="AN34">
        <f t="shared" si="26"/>
        <v>51876.364722438586</v>
      </c>
      <c r="AO34" t="s">
        <v>402</v>
      </c>
      <c r="AP34">
        <v>10366.9</v>
      </c>
      <c r="AQ34">
        <v>993.59653846153856</v>
      </c>
      <c r="AR34">
        <v>3431.87</v>
      </c>
      <c r="AS34">
        <f t="shared" si="27"/>
        <v>0.71047955241266758</v>
      </c>
      <c r="AT34">
        <v>-3.9894345373445681</v>
      </c>
      <c r="AU34" t="s">
        <v>495</v>
      </c>
      <c r="AV34">
        <v>10020.1</v>
      </c>
      <c r="AW34">
        <v>809.31600000000003</v>
      </c>
      <c r="AX34">
        <v>1218.04</v>
      </c>
      <c r="AY34">
        <f t="shared" si="28"/>
        <v>0.33555876654297068</v>
      </c>
      <c r="AZ34">
        <v>0.5</v>
      </c>
      <c r="BA34">
        <f t="shared" si="29"/>
        <v>1681.1552996827079</v>
      </c>
      <c r="BB34">
        <f t="shared" si="30"/>
        <v>23.599652209855766</v>
      </c>
      <c r="BC34">
        <f t="shared" si="31"/>
        <v>282.06319936435386</v>
      </c>
      <c r="BD34">
        <f t="shared" si="32"/>
        <v>1.6410790099170104E-2</v>
      </c>
      <c r="BE34">
        <f t="shared" si="33"/>
        <v>1.8175347279235492</v>
      </c>
      <c r="BF34">
        <f t="shared" si="34"/>
        <v>651.02068572791597</v>
      </c>
      <c r="BG34" t="s">
        <v>496</v>
      </c>
      <c r="BH34">
        <v>580.82000000000005</v>
      </c>
      <c r="BI34">
        <f t="shared" si="35"/>
        <v>580.82000000000005</v>
      </c>
      <c r="BJ34">
        <f t="shared" si="36"/>
        <v>0.52315194903287243</v>
      </c>
      <c r="BK34">
        <f t="shared" si="37"/>
        <v>0.64141740686105264</v>
      </c>
      <c r="BL34">
        <f t="shared" si="38"/>
        <v>0.77649637852720932</v>
      </c>
      <c r="BM34">
        <f t="shared" si="39"/>
        <v>1.8210554996718387</v>
      </c>
      <c r="BN34">
        <f t="shared" si="40"/>
        <v>0.90794984029525305</v>
      </c>
      <c r="BO34">
        <f t="shared" si="41"/>
        <v>0.46032459293160721</v>
      </c>
      <c r="BP34">
        <f t="shared" si="42"/>
        <v>0.53967540706839279</v>
      </c>
      <c r="BQ34">
        <v>1254</v>
      </c>
      <c r="BR34">
        <v>300</v>
      </c>
      <c r="BS34">
        <v>300</v>
      </c>
      <c r="BT34">
        <v>300</v>
      </c>
      <c r="BU34">
        <v>10020.1</v>
      </c>
      <c r="BV34">
        <v>1104.81</v>
      </c>
      <c r="BW34">
        <v>-1.0643E-2</v>
      </c>
      <c r="BX34">
        <v>-3.74</v>
      </c>
      <c r="BY34" t="s">
        <v>405</v>
      </c>
      <c r="BZ34" t="s">
        <v>405</v>
      </c>
      <c r="CA34" t="s">
        <v>405</v>
      </c>
      <c r="CB34" t="s">
        <v>405</v>
      </c>
      <c r="CC34" t="s">
        <v>405</v>
      </c>
      <c r="CD34" t="s">
        <v>405</v>
      </c>
      <c r="CE34" t="s">
        <v>405</v>
      </c>
      <c r="CF34" t="s">
        <v>405</v>
      </c>
      <c r="CG34" t="s">
        <v>405</v>
      </c>
      <c r="CH34" t="s">
        <v>405</v>
      </c>
      <c r="CI34">
        <f t="shared" si="43"/>
        <v>1999.95</v>
      </c>
      <c r="CJ34">
        <f t="shared" si="44"/>
        <v>1681.1552996827079</v>
      </c>
      <c r="CK34">
        <f t="shared" si="45"/>
        <v>0.84059866480797407</v>
      </c>
      <c r="CL34">
        <f t="shared" si="46"/>
        <v>0.19119732961594804</v>
      </c>
      <c r="CM34">
        <v>6</v>
      </c>
      <c r="CN34">
        <v>0.5</v>
      </c>
      <c r="CO34" t="s">
        <v>406</v>
      </c>
      <c r="CP34">
        <v>2</v>
      </c>
      <c r="CQ34">
        <v>1659731353.5999999</v>
      </c>
      <c r="CR34">
        <v>268.80599999999998</v>
      </c>
      <c r="CS34">
        <v>300.005</v>
      </c>
      <c r="CT34">
        <v>30.691500000000001</v>
      </c>
      <c r="CU34">
        <v>20.304300000000001</v>
      </c>
      <c r="CV34">
        <v>268.298</v>
      </c>
      <c r="CW34">
        <v>30.6906</v>
      </c>
      <c r="CX34">
        <v>500.02</v>
      </c>
      <c r="CY34">
        <v>99.327100000000002</v>
      </c>
      <c r="CZ34">
        <v>9.9980899999999998E-2</v>
      </c>
      <c r="DA34">
        <v>30.256499999999999</v>
      </c>
      <c r="DB34">
        <v>29.988</v>
      </c>
      <c r="DC34">
        <v>999.9</v>
      </c>
      <c r="DD34">
        <v>0</v>
      </c>
      <c r="DE34">
        <v>0</v>
      </c>
      <c r="DF34">
        <v>9983.75</v>
      </c>
      <c r="DG34">
        <v>0</v>
      </c>
      <c r="DH34">
        <v>1669.24</v>
      </c>
      <c r="DI34">
        <v>-31.198699999999999</v>
      </c>
      <c r="DJ34">
        <v>277.31700000000001</v>
      </c>
      <c r="DK34">
        <v>306.22199999999998</v>
      </c>
      <c r="DL34">
        <v>10.3873</v>
      </c>
      <c r="DM34">
        <v>300.005</v>
      </c>
      <c r="DN34">
        <v>20.304300000000001</v>
      </c>
      <c r="DO34">
        <v>3.0485000000000002</v>
      </c>
      <c r="DP34">
        <v>2.0167600000000001</v>
      </c>
      <c r="DQ34">
        <v>24.295200000000001</v>
      </c>
      <c r="DR34">
        <v>17.576599999999999</v>
      </c>
      <c r="DS34">
        <v>1999.95</v>
      </c>
      <c r="DT34">
        <v>0.97999700000000001</v>
      </c>
      <c r="DU34">
        <v>2.0003199999999999E-2</v>
      </c>
      <c r="DV34">
        <v>0</v>
      </c>
      <c r="DW34">
        <v>809.11400000000003</v>
      </c>
      <c r="DX34">
        <v>5.0005300000000004</v>
      </c>
      <c r="DY34">
        <v>17532.400000000001</v>
      </c>
      <c r="DZ34">
        <v>17833.099999999999</v>
      </c>
      <c r="EA34">
        <v>51.311999999999998</v>
      </c>
      <c r="EB34">
        <v>53.186999999999998</v>
      </c>
      <c r="EC34">
        <v>52.061999999999998</v>
      </c>
      <c r="ED34">
        <v>52</v>
      </c>
      <c r="EE34">
        <v>52.311999999999998</v>
      </c>
      <c r="EF34">
        <v>1955.04</v>
      </c>
      <c r="EG34">
        <v>39.909999999999997</v>
      </c>
      <c r="EH34">
        <v>0</v>
      </c>
      <c r="EI34">
        <v>127.5</v>
      </c>
      <c r="EJ34">
        <v>0</v>
      </c>
      <c r="EK34">
        <v>809.31600000000003</v>
      </c>
      <c r="EL34">
        <v>-1.3445384624570831</v>
      </c>
      <c r="EM34">
        <v>-13.253846209391741</v>
      </c>
      <c r="EN34">
        <v>17534.632000000001</v>
      </c>
      <c r="EO34">
        <v>15</v>
      </c>
      <c r="EP34">
        <v>1659731313.0999999</v>
      </c>
      <c r="EQ34" t="s">
        <v>497</v>
      </c>
      <c r="ER34">
        <v>1659731299.0999999</v>
      </c>
      <c r="ES34">
        <v>1659731313.0999999</v>
      </c>
      <c r="ET34">
        <v>47</v>
      </c>
      <c r="EU34">
        <v>7.0000000000000007E-2</v>
      </c>
      <c r="EV34">
        <v>2E-3</v>
      </c>
      <c r="EW34">
        <v>0.504</v>
      </c>
      <c r="EX34">
        <v>2E-3</v>
      </c>
      <c r="EY34">
        <v>300</v>
      </c>
      <c r="EZ34">
        <v>20</v>
      </c>
      <c r="FA34">
        <v>0.05</v>
      </c>
      <c r="FB34">
        <v>0.01</v>
      </c>
      <c r="FC34">
        <v>23.688778580555631</v>
      </c>
      <c r="FD34">
        <v>-0.84530625166868079</v>
      </c>
      <c r="FE34">
        <v>0.13811179344974139</v>
      </c>
      <c r="FF34">
        <v>1</v>
      </c>
      <c r="FG34">
        <v>0.81865013767451067</v>
      </c>
      <c r="FH34">
        <v>6.5921134582087926E-2</v>
      </c>
      <c r="FI34">
        <v>1.8149018541907161E-2</v>
      </c>
      <c r="FJ34">
        <v>1</v>
      </c>
      <c r="FK34">
        <v>2</v>
      </c>
      <c r="FL34">
        <v>2</v>
      </c>
      <c r="FM34" t="s">
        <v>408</v>
      </c>
      <c r="FN34">
        <v>3.1261199999999998</v>
      </c>
      <c r="FO34">
        <v>2.7381799999999998</v>
      </c>
      <c r="FP34">
        <v>6.4227599999999996E-2</v>
      </c>
      <c r="FQ34">
        <v>7.0518200000000003E-2</v>
      </c>
      <c r="FR34">
        <v>0.12690899999999999</v>
      </c>
      <c r="FS34">
        <v>9.5111600000000004E-2</v>
      </c>
      <c r="FT34">
        <v>22283</v>
      </c>
      <c r="FU34">
        <v>22962.799999999999</v>
      </c>
      <c r="FV34">
        <v>23681.4</v>
      </c>
      <c r="FW34">
        <v>25024.1</v>
      </c>
      <c r="FX34">
        <v>29811.8</v>
      </c>
      <c r="FY34">
        <v>31778.2</v>
      </c>
      <c r="FZ34">
        <v>37766.6</v>
      </c>
      <c r="GA34">
        <v>38957.199999999997</v>
      </c>
      <c r="GB34">
        <v>2.1341700000000001</v>
      </c>
      <c r="GC34">
        <v>1.6717299999999999</v>
      </c>
      <c r="GD34">
        <v>-4.0989400000000002E-2</v>
      </c>
      <c r="GE34">
        <v>0</v>
      </c>
      <c r="GF34">
        <v>30.654699999999998</v>
      </c>
      <c r="GG34">
        <v>999.9</v>
      </c>
      <c r="GH34">
        <v>33.5</v>
      </c>
      <c r="GI34">
        <v>46.7</v>
      </c>
      <c r="GJ34">
        <v>35.4649</v>
      </c>
      <c r="GK34">
        <v>61.265000000000001</v>
      </c>
      <c r="GL34">
        <v>26.578499999999998</v>
      </c>
      <c r="GM34">
        <v>1</v>
      </c>
      <c r="GN34">
        <v>0.74881399999999998</v>
      </c>
      <c r="GO34">
        <v>4.5488999999999997</v>
      </c>
      <c r="GP34">
        <v>20.296199999999999</v>
      </c>
      <c r="GQ34">
        <v>5.2485900000000001</v>
      </c>
      <c r="GR34">
        <v>12.0099</v>
      </c>
      <c r="GS34">
        <v>4.9778500000000001</v>
      </c>
      <c r="GT34">
        <v>3.2921800000000001</v>
      </c>
      <c r="GU34">
        <v>9999</v>
      </c>
      <c r="GV34">
        <v>9999</v>
      </c>
      <c r="GW34">
        <v>9999</v>
      </c>
      <c r="GX34">
        <v>999.9</v>
      </c>
      <c r="GY34">
        <v>1.87568</v>
      </c>
      <c r="GZ34">
        <v>1.87683</v>
      </c>
      <c r="HA34">
        <v>1.8827799999999999</v>
      </c>
      <c r="HB34">
        <v>1.88601</v>
      </c>
      <c r="HC34">
        <v>1.87683</v>
      </c>
      <c r="HD34">
        <v>1.8832</v>
      </c>
      <c r="HE34">
        <v>1.8821699999999999</v>
      </c>
      <c r="HF34">
        <v>1.88568</v>
      </c>
      <c r="HG34">
        <v>5</v>
      </c>
      <c r="HH34">
        <v>0</v>
      </c>
      <c r="HI34">
        <v>0</v>
      </c>
      <c r="HJ34">
        <v>0</v>
      </c>
      <c r="HK34" t="s">
        <v>409</v>
      </c>
      <c r="HL34" t="s">
        <v>410</v>
      </c>
      <c r="HM34" t="s">
        <v>411</v>
      </c>
      <c r="HN34" t="s">
        <v>411</v>
      </c>
      <c r="HO34" t="s">
        <v>411</v>
      </c>
      <c r="HP34" t="s">
        <v>411</v>
      </c>
      <c r="HQ34">
        <v>0</v>
      </c>
      <c r="HR34">
        <v>100</v>
      </c>
      <c r="HS34">
        <v>100</v>
      </c>
      <c r="HT34">
        <v>0.50800000000000001</v>
      </c>
      <c r="HU34">
        <v>8.9999999999999998E-4</v>
      </c>
      <c r="HV34">
        <v>0.60454551287680192</v>
      </c>
      <c r="HW34">
        <v>-6.0172046994075008E-4</v>
      </c>
      <c r="HX34">
        <v>1.0037638322578611E-6</v>
      </c>
      <c r="HY34">
        <v>-3.7503755461929322E-10</v>
      </c>
      <c r="HZ34">
        <v>-4.6709836255767002E-2</v>
      </c>
      <c r="IA34">
        <v>5.4059752819484372E-3</v>
      </c>
      <c r="IB34">
        <v>-1.882334706413767E-4</v>
      </c>
      <c r="IC34">
        <v>2.0440475459167249E-6</v>
      </c>
      <c r="ID34">
        <v>4</v>
      </c>
      <c r="IE34">
        <v>2150</v>
      </c>
      <c r="IF34">
        <v>2</v>
      </c>
      <c r="IG34">
        <v>31</v>
      </c>
      <c r="IH34">
        <v>0.9</v>
      </c>
      <c r="II34">
        <v>0.7</v>
      </c>
      <c r="IJ34">
        <v>0.80078099999999997</v>
      </c>
      <c r="IK34">
        <v>2.7282700000000002</v>
      </c>
      <c r="IL34">
        <v>1.6015600000000001</v>
      </c>
      <c r="IM34">
        <v>2.33643</v>
      </c>
      <c r="IN34">
        <v>1.5502899999999999</v>
      </c>
      <c r="IO34">
        <v>2.4560499999999998</v>
      </c>
      <c r="IP34">
        <v>49.547499999999999</v>
      </c>
      <c r="IQ34">
        <v>15.646800000000001</v>
      </c>
      <c r="IR34">
        <v>18</v>
      </c>
      <c r="IS34">
        <v>613.48400000000004</v>
      </c>
      <c r="IT34">
        <v>349.50099999999998</v>
      </c>
      <c r="IU34">
        <v>26.063700000000001</v>
      </c>
      <c r="IV34">
        <v>36.230600000000003</v>
      </c>
      <c r="IW34">
        <v>30</v>
      </c>
      <c r="IX34">
        <v>36.014699999999998</v>
      </c>
      <c r="IY34">
        <v>36.016300000000001</v>
      </c>
      <c r="IZ34">
        <v>15.9993</v>
      </c>
      <c r="JA34">
        <v>49.059899999999999</v>
      </c>
      <c r="JB34">
        <v>0</v>
      </c>
      <c r="JC34">
        <v>26.076699999999999</v>
      </c>
      <c r="JD34">
        <v>300</v>
      </c>
      <c r="JE34">
        <v>20.173999999999999</v>
      </c>
      <c r="JF34">
        <v>98.487300000000005</v>
      </c>
      <c r="JG34">
        <v>98.574399999999997</v>
      </c>
    </row>
    <row r="35" spans="1:267" x14ac:dyDescent="0.3">
      <c r="A35">
        <v>19</v>
      </c>
      <c r="B35">
        <v>1659731492.5999999</v>
      </c>
      <c r="C35">
        <v>3002.5</v>
      </c>
      <c r="D35" t="s">
        <v>498</v>
      </c>
      <c r="E35" t="s">
        <v>499</v>
      </c>
      <c r="F35" t="s">
        <v>398</v>
      </c>
      <c r="G35" t="s">
        <v>399</v>
      </c>
      <c r="H35" t="s">
        <v>489</v>
      </c>
      <c r="I35" t="s">
        <v>489</v>
      </c>
      <c r="J35" t="s">
        <v>401</v>
      </c>
      <c r="K35">
        <f t="shared" si="0"/>
        <v>5.520801396927931</v>
      </c>
      <c r="L35">
        <v>1659731492.5999999</v>
      </c>
      <c r="M35">
        <f t="shared" si="1"/>
        <v>8.7814121818256229E-3</v>
      </c>
      <c r="N35">
        <f t="shared" si="2"/>
        <v>8.7814121818256226</v>
      </c>
      <c r="O35">
        <f t="shared" si="3"/>
        <v>14.204235738222666</v>
      </c>
      <c r="P35">
        <f t="shared" si="4"/>
        <v>181.10400000000001</v>
      </c>
      <c r="Q35">
        <f t="shared" si="5"/>
        <v>145.06298776029013</v>
      </c>
      <c r="R35">
        <f t="shared" si="6"/>
        <v>14.422463538953624</v>
      </c>
      <c r="S35">
        <f t="shared" si="7"/>
        <v>18.005735833008004</v>
      </c>
      <c r="T35">
        <f t="shared" si="8"/>
        <v>0.78166928885709741</v>
      </c>
      <c r="U35">
        <f t="shared" si="9"/>
        <v>2.922214054555941</v>
      </c>
      <c r="V35">
        <f t="shared" si="10"/>
        <v>0.68147374042159736</v>
      </c>
      <c r="W35">
        <f t="shared" si="11"/>
        <v>0.4338485005370738</v>
      </c>
      <c r="X35">
        <f t="shared" si="12"/>
        <v>382.37309936555533</v>
      </c>
      <c r="Y35">
        <f t="shared" si="13"/>
        <v>30.117975122990146</v>
      </c>
      <c r="Z35">
        <f t="shared" si="14"/>
        <v>29.9922</v>
      </c>
      <c r="AA35">
        <f t="shared" si="15"/>
        <v>4.2585413544325847</v>
      </c>
      <c r="AB35">
        <f t="shared" si="16"/>
        <v>70.390215610033451</v>
      </c>
      <c r="AC35">
        <f t="shared" si="17"/>
        <v>3.0243201602630001</v>
      </c>
      <c r="AD35">
        <f t="shared" si="18"/>
        <v>4.2965064591049673</v>
      </c>
      <c r="AE35">
        <f t="shared" si="19"/>
        <v>1.2342211941695846</v>
      </c>
      <c r="AF35">
        <f t="shared" si="20"/>
        <v>-387.26027721850994</v>
      </c>
      <c r="AG35">
        <f t="shared" si="21"/>
        <v>24.356055675285166</v>
      </c>
      <c r="AH35">
        <f t="shared" si="22"/>
        <v>1.8545257439607146</v>
      </c>
      <c r="AI35">
        <f t="shared" si="23"/>
        <v>21.32340356629128</v>
      </c>
      <c r="AJ35">
        <v>0</v>
      </c>
      <c r="AK35">
        <v>0</v>
      </c>
      <c r="AL35">
        <f t="shared" si="24"/>
        <v>1</v>
      </c>
      <c r="AM35">
        <f t="shared" si="25"/>
        <v>0</v>
      </c>
      <c r="AN35">
        <f t="shared" si="26"/>
        <v>52104.156746784523</v>
      </c>
      <c r="AO35" t="s">
        <v>402</v>
      </c>
      <c r="AP35">
        <v>10366.9</v>
      </c>
      <c r="AQ35">
        <v>993.59653846153856</v>
      </c>
      <c r="AR35">
        <v>3431.87</v>
      </c>
      <c r="AS35">
        <f t="shared" si="27"/>
        <v>0.71047955241266758</v>
      </c>
      <c r="AT35">
        <v>-3.9894345373445681</v>
      </c>
      <c r="AU35" t="s">
        <v>500</v>
      </c>
      <c r="AV35">
        <v>10018</v>
      </c>
      <c r="AW35">
        <v>752.92346153846142</v>
      </c>
      <c r="AX35">
        <v>1063.8499999999999</v>
      </c>
      <c r="AY35">
        <f t="shared" si="28"/>
        <v>0.29226539311137711</v>
      </c>
      <c r="AZ35">
        <v>0.5</v>
      </c>
      <c r="BA35">
        <f t="shared" si="29"/>
        <v>1681.1045996827777</v>
      </c>
      <c r="BB35">
        <f t="shared" si="30"/>
        <v>14.204235738222666</v>
      </c>
      <c r="BC35">
        <f t="shared" si="31"/>
        <v>245.66434834381565</v>
      </c>
      <c r="BD35">
        <f t="shared" si="32"/>
        <v>1.0822449881465055E-2</v>
      </c>
      <c r="BE35">
        <f t="shared" si="33"/>
        <v>2.2258965079663486</v>
      </c>
      <c r="BF35">
        <f t="shared" si="34"/>
        <v>604.2148060970934</v>
      </c>
      <c r="BG35" t="s">
        <v>501</v>
      </c>
      <c r="BH35">
        <v>563.79</v>
      </c>
      <c r="BI35">
        <f t="shared" si="35"/>
        <v>563.79</v>
      </c>
      <c r="BJ35">
        <f t="shared" si="36"/>
        <v>0.47004746909808715</v>
      </c>
      <c r="BK35">
        <f t="shared" si="37"/>
        <v>0.62177846350745614</v>
      </c>
      <c r="BL35">
        <f t="shared" si="38"/>
        <v>0.82564642548325018</v>
      </c>
      <c r="BM35">
        <f t="shared" si="39"/>
        <v>4.4257824689722502</v>
      </c>
      <c r="BN35">
        <f t="shared" si="40"/>
        <v>0.97118720986524043</v>
      </c>
      <c r="BO35">
        <f t="shared" si="41"/>
        <v>0.46558846662126691</v>
      </c>
      <c r="BP35">
        <f t="shared" si="42"/>
        <v>0.53441153337873315</v>
      </c>
      <c r="BQ35">
        <v>1256</v>
      </c>
      <c r="BR35">
        <v>300</v>
      </c>
      <c r="BS35">
        <v>300</v>
      </c>
      <c r="BT35">
        <v>300</v>
      </c>
      <c r="BU35">
        <v>10018</v>
      </c>
      <c r="BV35">
        <v>980.17</v>
      </c>
      <c r="BW35">
        <v>-1.0640200000000001E-2</v>
      </c>
      <c r="BX35">
        <v>-1.46</v>
      </c>
      <c r="BY35" t="s">
        <v>405</v>
      </c>
      <c r="BZ35" t="s">
        <v>405</v>
      </c>
      <c r="CA35" t="s">
        <v>405</v>
      </c>
      <c r="CB35" t="s">
        <v>405</v>
      </c>
      <c r="CC35" t="s">
        <v>405</v>
      </c>
      <c r="CD35" t="s">
        <v>405</v>
      </c>
      <c r="CE35" t="s">
        <v>405</v>
      </c>
      <c r="CF35" t="s">
        <v>405</v>
      </c>
      <c r="CG35" t="s">
        <v>405</v>
      </c>
      <c r="CH35" t="s">
        <v>405</v>
      </c>
      <c r="CI35">
        <f t="shared" si="43"/>
        <v>1999.89</v>
      </c>
      <c r="CJ35">
        <f t="shared" si="44"/>
        <v>1681.1045996827777</v>
      </c>
      <c r="CK35">
        <f t="shared" si="45"/>
        <v>0.84059853276069063</v>
      </c>
      <c r="CL35">
        <f t="shared" si="46"/>
        <v>0.19119706552138133</v>
      </c>
      <c r="CM35">
        <v>6</v>
      </c>
      <c r="CN35">
        <v>0.5</v>
      </c>
      <c r="CO35" t="s">
        <v>406</v>
      </c>
      <c r="CP35">
        <v>2</v>
      </c>
      <c r="CQ35">
        <v>1659731492.5999999</v>
      </c>
      <c r="CR35">
        <v>181.10400000000001</v>
      </c>
      <c r="CS35">
        <v>200.05500000000001</v>
      </c>
      <c r="CT35">
        <v>30.419</v>
      </c>
      <c r="CU35">
        <v>20.203199999999999</v>
      </c>
      <c r="CV35">
        <v>180.6</v>
      </c>
      <c r="CW35">
        <v>30.418500000000002</v>
      </c>
      <c r="CX35">
        <v>500.06599999999997</v>
      </c>
      <c r="CY35">
        <v>99.322199999999995</v>
      </c>
      <c r="CZ35">
        <v>9.9876999999999994E-2</v>
      </c>
      <c r="DA35">
        <v>30.146799999999999</v>
      </c>
      <c r="DB35">
        <v>29.9922</v>
      </c>
      <c r="DC35">
        <v>999.9</v>
      </c>
      <c r="DD35">
        <v>0</v>
      </c>
      <c r="DE35">
        <v>0</v>
      </c>
      <c r="DF35">
        <v>10026.200000000001</v>
      </c>
      <c r="DG35">
        <v>0</v>
      </c>
      <c r="DH35">
        <v>1639.81</v>
      </c>
      <c r="DI35">
        <v>-18.950900000000001</v>
      </c>
      <c r="DJ35">
        <v>186.786</v>
      </c>
      <c r="DK35">
        <v>204.18</v>
      </c>
      <c r="DL35">
        <v>10.2158</v>
      </c>
      <c r="DM35">
        <v>200.05500000000001</v>
      </c>
      <c r="DN35">
        <v>20.203199999999999</v>
      </c>
      <c r="DO35">
        <v>3.02128</v>
      </c>
      <c r="DP35">
        <v>2.0066199999999998</v>
      </c>
      <c r="DQ35">
        <v>24.145700000000001</v>
      </c>
      <c r="DR35">
        <v>17.496700000000001</v>
      </c>
      <c r="DS35">
        <v>1999.89</v>
      </c>
      <c r="DT35">
        <v>0.98</v>
      </c>
      <c r="DU35">
        <v>2.0000299999999999E-2</v>
      </c>
      <c r="DV35">
        <v>0</v>
      </c>
      <c r="DW35">
        <v>752.28899999999999</v>
      </c>
      <c r="DX35">
        <v>5.0005300000000004</v>
      </c>
      <c r="DY35">
        <v>16339.7</v>
      </c>
      <c r="DZ35">
        <v>17832.5</v>
      </c>
      <c r="EA35">
        <v>51.5</v>
      </c>
      <c r="EB35">
        <v>53.375</v>
      </c>
      <c r="EC35">
        <v>52.25</v>
      </c>
      <c r="ED35">
        <v>52.186999999999998</v>
      </c>
      <c r="EE35">
        <v>52.436999999999998</v>
      </c>
      <c r="EF35">
        <v>1954.99</v>
      </c>
      <c r="EG35">
        <v>39.9</v>
      </c>
      <c r="EH35">
        <v>0</v>
      </c>
      <c r="EI35">
        <v>138.80000019073489</v>
      </c>
      <c r="EJ35">
        <v>0</v>
      </c>
      <c r="EK35">
        <v>752.92346153846142</v>
      </c>
      <c r="EL35">
        <v>-2.4388376290935629</v>
      </c>
      <c r="EM35">
        <v>-124.9128205286307</v>
      </c>
      <c r="EN35">
        <v>16359.75769230769</v>
      </c>
      <c r="EO35">
        <v>15</v>
      </c>
      <c r="EP35">
        <v>1659731450.5999999</v>
      </c>
      <c r="EQ35" t="s">
        <v>502</v>
      </c>
      <c r="ER35">
        <v>1659731438.0999999</v>
      </c>
      <c r="ES35">
        <v>1659731450.5999999</v>
      </c>
      <c r="ET35">
        <v>48</v>
      </c>
      <c r="EU35">
        <v>-2.3E-2</v>
      </c>
      <c r="EV35">
        <v>-1E-3</v>
      </c>
      <c r="EW35">
        <v>0.499</v>
      </c>
      <c r="EX35">
        <v>2E-3</v>
      </c>
      <c r="EY35">
        <v>200</v>
      </c>
      <c r="EZ35">
        <v>20</v>
      </c>
      <c r="FA35">
        <v>0.08</v>
      </c>
      <c r="FB35">
        <v>0.01</v>
      </c>
      <c r="FC35">
        <v>14.257742164366601</v>
      </c>
      <c r="FD35">
        <v>-0.74478942659603109</v>
      </c>
      <c r="FE35">
        <v>0.1408241370258374</v>
      </c>
      <c r="FF35">
        <v>1</v>
      </c>
      <c r="FG35">
        <v>0.78973094992037796</v>
      </c>
      <c r="FH35">
        <v>1.6555115526444571E-2</v>
      </c>
      <c r="FI35">
        <v>1.434327311397093E-2</v>
      </c>
      <c r="FJ35">
        <v>1</v>
      </c>
      <c r="FK35">
        <v>2</v>
      </c>
      <c r="FL35">
        <v>2</v>
      </c>
      <c r="FM35" t="s">
        <v>408</v>
      </c>
      <c r="FN35">
        <v>3.1263399999999999</v>
      </c>
      <c r="FO35">
        <v>2.7384300000000001</v>
      </c>
      <c r="FP35">
        <v>4.5498999999999998E-2</v>
      </c>
      <c r="FQ35">
        <v>4.99268E-2</v>
      </c>
      <c r="FR35">
        <v>0.12611600000000001</v>
      </c>
      <c r="FS35">
        <v>9.4755400000000004E-2</v>
      </c>
      <c r="FT35">
        <v>22728.3</v>
      </c>
      <c r="FU35">
        <v>23471.7</v>
      </c>
      <c r="FV35">
        <v>23681.5</v>
      </c>
      <c r="FW35">
        <v>25024.9</v>
      </c>
      <c r="FX35">
        <v>29839.1</v>
      </c>
      <c r="FY35">
        <v>31792</v>
      </c>
      <c r="FZ35">
        <v>37766.9</v>
      </c>
      <c r="GA35">
        <v>38958.800000000003</v>
      </c>
      <c r="GB35">
        <v>2.13368</v>
      </c>
      <c r="GC35">
        <v>1.66998</v>
      </c>
      <c r="GD35">
        <v>-3.57069E-2</v>
      </c>
      <c r="GE35">
        <v>0</v>
      </c>
      <c r="GF35">
        <v>30.573</v>
      </c>
      <c r="GG35">
        <v>999.9</v>
      </c>
      <c r="GH35">
        <v>33.799999999999997</v>
      </c>
      <c r="GI35">
        <v>46.8</v>
      </c>
      <c r="GJ35">
        <v>35.969799999999999</v>
      </c>
      <c r="GK35">
        <v>61.674999999999997</v>
      </c>
      <c r="GL35">
        <v>26.406199999999998</v>
      </c>
      <c r="GM35">
        <v>1</v>
      </c>
      <c r="GN35">
        <v>0.74644600000000005</v>
      </c>
      <c r="GO35">
        <v>3.93079</v>
      </c>
      <c r="GP35">
        <v>20.312200000000001</v>
      </c>
      <c r="GQ35">
        <v>5.2524800000000003</v>
      </c>
      <c r="GR35">
        <v>12.0099</v>
      </c>
      <c r="GS35">
        <v>4.9786000000000001</v>
      </c>
      <c r="GT35">
        <v>3.2928799999999998</v>
      </c>
      <c r="GU35">
        <v>9999</v>
      </c>
      <c r="GV35">
        <v>9999</v>
      </c>
      <c r="GW35">
        <v>9999</v>
      </c>
      <c r="GX35">
        <v>999.9</v>
      </c>
      <c r="GY35">
        <v>1.8756299999999999</v>
      </c>
      <c r="GZ35">
        <v>1.87683</v>
      </c>
      <c r="HA35">
        <v>1.8827799999999999</v>
      </c>
      <c r="HB35">
        <v>1.8859999999999999</v>
      </c>
      <c r="HC35">
        <v>1.87683</v>
      </c>
      <c r="HD35">
        <v>1.8832</v>
      </c>
      <c r="HE35">
        <v>1.8821699999999999</v>
      </c>
      <c r="HF35">
        <v>1.88568</v>
      </c>
      <c r="HG35">
        <v>5</v>
      </c>
      <c r="HH35">
        <v>0</v>
      </c>
      <c r="HI35">
        <v>0</v>
      </c>
      <c r="HJ35">
        <v>0</v>
      </c>
      <c r="HK35" t="s">
        <v>409</v>
      </c>
      <c r="HL35" t="s">
        <v>410</v>
      </c>
      <c r="HM35" t="s">
        <v>411</v>
      </c>
      <c r="HN35" t="s">
        <v>411</v>
      </c>
      <c r="HO35" t="s">
        <v>411</v>
      </c>
      <c r="HP35" t="s">
        <v>411</v>
      </c>
      <c r="HQ35">
        <v>0</v>
      </c>
      <c r="HR35">
        <v>100</v>
      </c>
      <c r="HS35">
        <v>100</v>
      </c>
      <c r="HT35">
        <v>0.504</v>
      </c>
      <c r="HU35">
        <v>5.0000000000000001E-4</v>
      </c>
      <c r="HV35">
        <v>0.58181199078074686</v>
      </c>
      <c r="HW35">
        <v>-6.0172046994075008E-4</v>
      </c>
      <c r="HX35">
        <v>1.0037638322578611E-6</v>
      </c>
      <c r="HY35">
        <v>-3.7503755461929322E-10</v>
      </c>
      <c r="HZ35">
        <v>-4.7317218660607348E-2</v>
      </c>
      <c r="IA35">
        <v>5.4059752819484372E-3</v>
      </c>
      <c r="IB35">
        <v>-1.882334706413767E-4</v>
      </c>
      <c r="IC35">
        <v>2.0440475459167249E-6</v>
      </c>
      <c r="ID35">
        <v>4</v>
      </c>
      <c r="IE35">
        <v>2150</v>
      </c>
      <c r="IF35">
        <v>2</v>
      </c>
      <c r="IG35">
        <v>31</v>
      </c>
      <c r="IH35">
        <v>0.9</v>
      </c>
      <c r="II35">
        <v>0.7</v>
      </c>
      <c r="IJ35">
        <v>0.58227499999999999</v>
      </c>
      <c r="IK35">
        <v>2.7380399999999998</v>
      </c>
      <c r="IL35">
        <v>1.6015600000000001</v>
      </c>
      <c r="IM35">
        <v>2.33643</v>
      </c>
      <c r="IN35">
        <v>1.5502899999999999</v>
      </c>
      <c r="IO35">
        <v>2.47925</v>
      </c>
      <c r="IP35">
        <v>49.5792</v>
      </c>
      <c r="IQ35">
        <v>15.629300000000001</v>
      </c>
      <c r="IR35">
        <v>18</v>
      </c>
      <c r="IS35">
        <v>613.55799999999999</v>
      </c>
      <c r="IT35">
        <v>348.76100000000002</v>
      </c>
      <c r="IU35">
        <v>26.197700000000001</v>
      </c>
      <c r="IV35">
        <v>36.264299999999999</v>
      </c>
      <c r="IW35">
        <v>29.999500000000001</v>
      </c>
      <c r="IX35">
        <v>36.063899999999997</v>
      </c>
      <c r="IY35">
        <v>36.066499999999998</v>
      </c>
      <c r="IZ35">
        <v>11.6441</v>
      </c>
      <c r="JA35">
        <v>50.309199999999997</v>
      </c>
      <c r="JB35">
        <v>0</v>
      </c>
      <c r="JC35">
        <v>26.315000000000001</v>
      </c>
      <c r="JD35">
        <v>200</v>
      </c>
      <c r="JE35">
        <v>20.1873</v>
      </c>
      <c r="JF35">
        <v>98.487899999999996</v>
      </c>
      <c r="JG35">
        <v>98.578100000000006</v>
      </c>
    </row>
    <row r="36" spans="1:267" x14ac:dyDescent="0.3">
      <c r="A36">
        <v>20</v>
      </c>
      <c r="B36">
        <v>1659731620.0999999</v>
      </c>
      <c r="C36">
        <v>3130</v>
      </c>
      <c r="D36" t="s">
        <v>503</v>
      </c>
      <c r="E36" t="s">
        <v>504</v>
      </c>
      <c r="F36" t="s">
        <v>398</v>
      </c>
      <c r="G36" t="s">
        <v>399</v>
      </c>
      <c r="H36" t="s">
        <v>489</v>
      </c>
      <c r="I36" t="s">
        <v>489</v>
      </c>
      <c r="J36" t="s">
        <v>401</v>
      </c>
      <c r="K36">
        <f t="shared" si="0"/>
        <v>4.737812311145249</v>
      </c>
      <c r="L36">
        <v>1659731620.0999999</v>
      </c>
      <c r="M36">
        <f t="shared" si="1"/>
        <v>8.5676188811309017E-3</v>
      </c>
      <c r="N36">
        <f t="shared" si="2"/>
        <v>8.5676188811309011</v>
      </c>
      <c r="O36">
        <f t="shared" si="3"/>
        <v>9.2522667924179292</v>
      </c>
      <c r="P36">
        <f t="shared" si="4"/>
        <v>137.512</v>
      </c>
      <c r="Q36">
        <f t="shared" si="5"/>
        <v>113.09377397781762</v>
      </c>
      <c r="R36">
        <f t="shared" si="6"/>
        <v>11.243606582587223</v>
      </c>
      <c r="S36">
        <f t="shared" si="7"/>
        <v>13.67122852128</v>
      </c>
      <c r="T36">
        <f t="shared" si="8"/>
        <v>0.75976736990299498</v>
      </c>
      <c r="U36">
        <f t="shared" si="9"/>
        <v>2.9136185451407943</v>
      </c>
      <c r="V36">
        <f t="shared" si="10"/>
        <v>0.66450150676177455</v>
      </c>
      <c r="W36">
        <f t="shared" si="11"/>
        <v>0.42287323261992837</v>
      </c>
      <c r="X36">
        <f t="shared" si="12"/>
        <v>382.38579936573649</v>
      </c>
      <c r="Y36">
        <f t="shared" si="13"/>
        <v>30.150132690309476</v>
      </c>
      <c r="Z36">
        <f t="shared" si="14"/>
        <v>29.982800000000001</v>
      </c>
      <c r="AA36">
        <f t="shared" si="15"/>
        <v>4.2562424560369996</v>
      </c>
      <c r="AB36">
        <f t="shared" si="16"/>
        <v>70.41583010382962</v>
      </c>
      <c r="AC36">
        <f t="shared" si="17"/>
        <v>3.0213263916000002</v>
      </c>
      <c r="AD36">
        <f t="shared" si="18"/>
        <v>4.2906920036943266</v>
      </c>
      <c r="AE36">
        <f t="shared" si="19"/>
        <v>1.2349160644369994</v>
      </c>
      <c r="AF36">
        <f t="shared" si="20"/>
        <v>-377.83199265787277</v>
      </c>
      <c r="AG36">
        <f t="shared" si="21"/>
        <v>22.053892021990467</v>
      </c>
      <c r="AH36">
        <f t="shared" si="22"/>
        <v>1.6839125936454755</v>
      </c>
      <c r="AI36">
        <f t="shared" si="23"/>
        <v>28.291611323499641</v>
      </c>
      <c r="AJ36">
        <v>0</v>
      </c>
      <c r="AK36">
        <v>0</v>
      </c>
      <c r="AL36">
        <f t="shared" si="24"/>
        <v>1</v>
      </c>
      <c r="AM36">
        <f t="shared" si="25"/>
        <v>0</v>
      </c>
      <c r="AN36">
        <f t="shared" si="26"/>
        <v>51863.300472713454</v>
      </c>
      <c r="AO36" t="s">
        <v>402</v>
      </c>
      <c r="AP36">
        <v>10366.9</v>
      </c>
      <c r="AQ36">
        <v>993.59653846153856</v>
      </c>
      <c r="AR36">
        <v>3431.87</v>
      </c>
      <c r="AS36">
        <f t="shared" si="27"/>
        <v>0.71047955241266758</v>
      </c>
      <c r="AT36">
        <v>-3.9894345373445681</v>
      </c>
      <c r="AU36" t="s">
        <v>505</v>
      </c>
      <c r="AV36">
        <v>10016.799999999999</v>
      </c>
      <c r="AW36">
        <v>737.34019999999987</v>
      </c>
      <c r="AX36">
        <v>1006.07</v>
      </c>
      <c r="AY36">
        <f t="shared" si="28"/>
        <v>0.2671084516981922</v>
      </c>
      <c r="AZ36">
        <v>0.5</v>
      </c>
      <c r="BA36">
        <f t="shared" si="29"/>
        <v>1681.1630996828683</v>
      </c>
      <c r="BB36">
        <f t="shared" si="30"/>
        <v>9.2522667924179292</v>
      </c>
      <c r="BC36">
        <f t="shared" si="31"/>
        <v>224.52643630421224</v>
      </c>
      <c r="BD36">
        <f t="shared" si="32"/>
        <v>7.8765120006859465E-3</v>
      </c>
      <c r="BE36">
        <f t="shared" si="33"/>
        <v>2.411164233105052</v>
      </c>
      <c r="BF36">
        <f t="shared" si="34"/>
        <v>585.12893958015718</v>
      </c>
      <c r="BG36" t="s">
        <v>506</v>
      </c>
      <c r="BH36">
        <v>567.09</v>
      </c>
      <c r="BI36">
        <f t="shared" si="35"/>
        <v>567.09</v>
      </c>
      <c r="BJ36">
        <f t="shared" si="36"/>
        <v>0.43633146798930489</v>
      </c>
      <c r="BK36">
        <f t="shared" si="37"/>
        <v>0.61216866372044321</v>
      </c>
      <c r="BL36">
        <f t="shared" si="38"/>
        <v>0.84676659289718581</v>
      </c>
      <c r="BM36">
        <f t="shared" si="39"/>
        <v>21.544123832136012</v>
      </c>
      <c r="BN36">
        <f t="shared" si="40"/>
        <v>0.99488430574534836</v>
      </c>
      <c r="BO36">
        <f t="shared" si="41"/>
        <v>0.47082029097182854</v>
      </c>
      <c r="BP36">
        <f t="shared" si="42"/>
        <v>0.52917970902817146</v>
      </c>
      <c r="BQ36">
        <v>1258</v>
      </c>
      <c r="BR36">
        <v>300</v>
      </c>
      <c r="BS36">
        <v>300</v>
      </c>
      <c r="BT36">
        <v>300</v>
      </c>
      <c r="BU36">
        <v>10016.799999999999</v>
      </c>
      <c r="BV36">
        <v>934.86</v>
      </c>
      <c r="BW36">
        <v>-1.06385E-2</v>
      </c>
      <c r="BX36">
        <v>-1</v>
      </c>
      <c r="BY36" t="s">
        <v>405</v>
      </c>
      <c r="BZ36" t="s">
        <v>405</v>
      </c>
      <c r="CA36" t="s">
        <v>405</v>
      </c>
      <c r="CB36" t="s">
        <v>405</v>
      </c>
      <c r="CC36" t="s">
        <v>405</v>
      </c>
      <c r="CD36" t="s">
        <v>405</v>
      </c>
      <c r="CE36" t="s">
        <v>405</v>
      </c>
      <c r="CF36" t="s">
        <v>405</v>
      </c>
      <c r="CG36" t="s">
        <v>405</v>
      </c>
      <c r="CH36" t="s">
        <v>405</v>
      </c>
      <c r="CI36">
        <f t="shared" si="43"/>
        <v>1999.96</v>
      </c>
      <c r="CJ36">
        <f t="shared" si="44"/>
        <v>1681.1630996828683</v>
      </c>
      <c r="CK36">
        <f t="shared" si="45"/>
        <v>0.84059836180867031</v>
      </c>
      <c r="CL36">
        <f t="shared" si="46"/>
        <v>0.19119672361734058</v>
      </c>
      <c r="CM36">
        <v>6</v>
      </c>
      <c r="CN36">
        <v>0.5</v>
      </c>
      <c r="CO36" t="s">
        <v>406</v>
      </c>
      <c r="CP36">
        <v>2</v>
      </c>
      <c r="CQ36">
        <v>1659731620.0999999</v>
      </c>
      <c r="CR36">
        <v>137.512</v>
      </c>
      <c r="CS36">
        <v>150.02799999999999</v>
      </c>
      <c r="CT36">
        <v>30.39</v>
      </c>
      <c r="CU36">
        <v>20.421700000000001</v>
      </c>
      <c r="CV36">
        <v>137.035</v>
      </c>
      <c r="CW36">
        <v>30.388100000000001</v>
      </c>
      <c r="CX36">
        <v>500.02</v>
      </c>
      <c r="CY36">
        <v>99.318100000000001</v>
      </c>
      <c r="CZ36">
        <v>0.10034</v>
      </c>
      <c r="DA36">
        <v>30.123200000000001</v>
      </c>
      <c r="DB36">
        <v>29.982800000000001</v>
      </c>
      <c r="DC36">
        <v>999.9</v>
      </c>
      <c r="DD36">
        <v>0</v>
      </c>
      <c r="DE36">
        <v>0</v>
      </c>
      <c r="DF36">
        <v>9977.5</v>
      </c>
      <c r="DG36">
        <v>0</v>
      </c>
      <c r="DH36">
        <v>1678.95</v>
      </c>
      <c r="DI36">
        <v>-12.5161</v>
      </c>
      <c r="DJ36">
        <v>141.822</v>
      </c>
      <c r="DK36">
        <v>153.15600000000001</v>
      </c>
      <c r="DL36">
        <v>9.9682499999999994</v>
      </c>
      <c r="DM36">
        <v>150.02799999999999</v>
      </c>
      <c r="DN36">
        <v>20.421700000000001</v>
      </c>
      <c r="DO36">
        <v>3.0182699999999998</v>
      </c>
      <c r="DP36">
        <v>2.0282499999999999</v>
      </c>
      <c r="DQ36">
        <v>24.129100000000001</v>
      </c>
      <c r="DR36">
        <v>17.666599999999999</v>
      </c>
      <c r="DS36">
        <v>1999.96</v>
      </c>
      <c r="DT36">
        <v>0.98000299999999996</v>
      </c>
      <c r="DU36">
        <v>1.9997399999999999E-2</v>
      </c>
      <c r="DV36">
        <v>0</v>
      </c>
      <c r="DW36">
        <v>736.58500000000004</v>
      </c>
      <c r="DX36">
        <v>5.0005300000000004</v>
      </c>
      <c r="DY36">
        <v>16030</v>
      </c>
      <c r="DZ36">
        <v>17833.2</v>
      </c>
      <c r="EA36">
        <v>51.625</v>
      </c>
      <c r="EB36">
        <v>53.561999999999998</v>
      </c>
      <c r="EC36">
        <v>52.375</v>
      </c>
      <c r="ED36">
        <v>52.375</v>
      </c>
      <c r="EE36">
        <v>52.625</v>
      </c>
      <c r="EF36">
        <v>1955.07</v>
      </c>
      <c r="EG36">
        <v>39.89</v>
      </c>
      <c r="EH36">
        <v>0</v>
      </c>
      <c r="EI36">
        <v>127.0999999046326</v>
      </c>
      <c r="EJ36">
        <v>0</v>
      </c>
      <c r="EK36">
        <v>737.34019999999987</v>
      </c>
      <c r="EL36">
        <v>-3.1930769094843678</v>
      </c>
      <c r="EM36">
        <v>-66.146153936437912</v>
      </c>
      <c r="EN36">
        <v>16037.96</v>
      </c>
      <c r="EO36">
        <v>15</v>
      </c>
      <c r="EP36">
        <v>1659731577.0999999</v>
      </c>
      <c r="EQ36" t="s">
        <v>507</v>
      </c>
      <c r="ER36">
        <v>1659731565.0999999</v>
      </c>
      <c r="ES36">
        <v>1659731577.0999999</v>
      </c>
      <c r="ET36">
        <v>49</v>
      </c>
      <c r="EU36">
        <v>-0.04</v>
      </c>
      <c r="EV36">
        <v>1E-3</v>
      </c>
      <c r="EW36">
        <v>0.47299999999999998</v>
      </c>
      <c r="EX36">
        <v>3.0000000000000001E-3</v>
      </c>
      <c r="EY36">
        <v>150</v>
      </c>
      <c r="EZ36">
        <v>20</v>
      </c>
      <c r="FA36">
        <v>0.15</v>
      </c>
      <c r="FB36">
        <v>0.01</v>
      </c>
      <c r="FC36">
        <v>9.3222224544790304</v>
      </c>
      <c r="FD36">
        <v>-0.73902995754010647</v>
      </c>
      <c r="FE36">
        <v>0.14590334097482449</v>
      </c>
      <c r="FF36">
        <v>1</v>
      </c>
      <c r="FG36">
        <v>0.76010069212188347</v>
      </c>
      <c r="FH36">
        <v>4.884002807348254E-2</v>
      </c>
      <c r="FI36">
        <v>1.6610036114997239E-2</v>
      </c>
      <c r="FJ36">
        <v>1</v>
      </c>
      <c r="FK36">
        <v>2</v>
      </c>
      <c r="FL36">
        <v>2</v>
      </c>
      <c r="FM36" t="s">
        <v>408</v>
      </c>
      <c r="FN36">
        <v>3.1262599999999998</v>
      </c>
      <c r="FO36">
        <v>2.73847</v>
      </c>
      <c r="FP36">
        <v>3.5314999999999999E-2</v>
      </c>
      <c r="FQ36">
        <v>3.8481000000000001E-2</v>
      </c>
      <c r="FR36">
        <v>0.12601599999999999</v>
      </c>
      <c r="FS36">
        <v>9.5480099999999998E-2</v>
      </c>
      <c r="FT36">
        <v>22970.400000000001</v>
      </c>
      <c r="FU36">
        <v>23754.3</v>
      </c>
      <c r="FV36">
        <v>23681.599999999999</v>
      </c>
      <c r="FW36">
        <v>25025.200000000001</v>
      </c>
      <c r="FX36">
        <v>29842.7</v>
      </c>
      <c r="FY36">
        <v>31766.6</v>
      </c>
      <c r="FZ36">
        <v>37767.199999999997</v>
      </c>
      <c r="GA36">
        <v>38958.9</v>
      </c>
      <c r="GB36">
        <v>2.1328999999999998</v>
      </c>
      <c r="GC36">
        <v>1.66903</v>
      </c>
      <c r="GD36">
        <v>-3.3240800000000001E-2</v>
      </c>
      <c r="GE36">
        <v>0</v>
      </c>
      <c r="GF36">
        <v>30.523599999999998</v>
      </c>
      <c r="GG36">
        <v>999.9</v>
      </c>
      <c r="GH36">
        <v>34.1</v>
      </c>
      <c r="GI36">
        <v>46.9</v>
      </c>
      <c r="GJ36">
        <v>36.478499999999997</v>
      </c>
      <c r="GK36">
        <v>61.145000000000003</v>
      </c>
      <c r="GL36">
        <v>26.374199999999998</v>
      </c>
      <c r="GM36">
        <v>1</v>
      </c>
      <c r="GN36">
        <v>0.74873500000000004</v>
      </c>
      <c r="GO36">
        <v>4.4886200000000001</v>
      </c>
      <c r="GP36">
        <v>20.298400000000001</v>
      </c>
      <c r="GQ36">
        <v>5.2529300000000001</v>
      </c>
      <c r="GR36">
        <v>12.0099</v>
      </c>
      <c r="GS36">
        <v>4.9790000000000001</v>
      </c>
      <c r="GT36">
        <v>3.2929499999999998</v>
      </c>
      <c r="GU36">
        <v>9999</v>
      </c>
      <c r="GV36">
        <v>9999</v>
      </c>
      <c r="GW36">
        <v>9999</v>
      </c>
      <c r="GX36">
        <v>999.9</v>
      </c>
      <c r="GY36">
        <v>1.8756299999999999</v>
      </c>
      <c r="GZ36">
        <v>1.8768199999999999</v>
      </c>
      <c r="HA36">
        <v>1.8827799999999999</v>
      </c>
      <c r="HB36">
        <v>1.8859900000000001</v>
      </c>
      <c r="HC36">
        <v>1.8768100000000001</v>
      </c>
      <c r="HD36">
        <v>1.88317</v>
      </c>
      <c r="HE36">
        <v>1.8821699999999999</v>
      </c>
      <c r="HF36">
        <v>1.88567</v>
      </c>
      <c r="HG36">
        <v>5</v>
      </c>
      <c r="HH36">
        <v>0</v>
      </c>
      <c r="HI36">
        <v>0</v>
      </c>
      <c r="HJ36">
        <v>0</v>
      </c>
      <c r="HK36" t="s">
        <v>409</v>
      </c>
      <c r="HL36" t="s">
        <v>410</v>
      </c>
      <c r="HM36" t="s">
        <v>411</v>
      </c>
      <c r="HN36" t="s">
        <v>411</v>
      </c>
      <c r="HO36" t="s">
        <v>411</v>
      </c>
      <c r="HP36" t="s">
        <v>411</v>
      </c>
      <c r="HQ36">
        <v>0</v>
      </c>
      <c r="HR36">
        <v>100</v>
      </c>
      <c r="HS36">
        <v>100</v>
      </c>
      <c r="HT36">
        <v>0.47699999999999998</v>
      </c>
      <c r="HU36">
        <v>1.9E-3</v>
      </c>
      <c r="HV36">
        <v>0.541669602258815</v>
      </c>
      <c r="HW36">
        <v>-6.0172046994075008E-4</v>
      </c>
      <c r="HX36">
        <v>1.0037638322578611E-6</v>
      </c>
      <c r="HY36">
        <v>-3.7503755461929322E-10</v>
      </c>
      <c r="HZ36">
        <v>-4.5908028886971271E-2</v>
      </c>
      <c r="IA36">
        <v>5.4059752819484372E-3</v>
      </c>
      <c r="IB36">
        <v>-1.882334706413767E-4</v>
      </c>
      <c r="IC36">
        <v>2.0440475459167249E-6</v>
      </c>
      <c r="ID36">
        <v>4</v>
      </c>
      <c r="IE36">
        <v>2150</v>
      </c>
      <c r="IF36">
        <v>2</v>
      </c>
      <c r="IG36">
        <v>31</v>
      </c>
      <c r="IH36">
        <v>0.9</v>
      </c>
      <c r="II36">
        <v>0.7</v>
      </c>
      <c r="IJ36">
        <v>0.47119100000000003</v>
      </c>
      <c r="IK36">
        <v>2.7575699999999999</v>
      </c>
      <c r="IL36">
        <v>1.6015600000000001</v>
      </c>
      <c r="IM36">
        <v>2.33765</v>
      </c>
      <c r="IN36">
        <v>1.5490699999999999</v>
      </c>
      <c r="IO36">
        <v>2.3339799999999999</v>
      </c>
      <c r="IP36">
        <v>49.674399999999999</v>
      </c>
      <c r="IQ36">
        <v>15.568</v>
      </c>
      <c r="IR36">
        <v>18</v>
      </c>
      <c r="IS36">
        <v>613.24099999999999</v>
      </c>
      <c r="IT36">
        <v>348.375</v>
      </c>
      <c r="IU36">
        <v>25.926100000000002</v>
      </c>
      <c r="IV36">
        <v>36.277700000000003</v>
      </c>
      <c r="IW36">
        <v>29.9999</v>
      </c>
      <c r="IX36">
        <v>36.091900000000003</v>
      </c>
      <c r="IY36">
        <v>36.096699999999998</v>
      </c>
      <c r="IZ36">
        <v>9.4143399999999993</v>
      </c>
      <c r="JA36">
        <v>50.537799999999997</v>
      </c>
      <c r="JB36">
        <v>0</v>
      </c>
      <c r="JC36">
        <v>26.264399999999998</v>
      </c>
      <c r="JD36">
        <v>150</v>
      </c>
      <c r="JE36">
        <v>20.471900000000002</v>
      </c>
      <c r="JF36">
        <v>98.488500000000002</v>
      </c>
      <c r="JG36">
        <v>98.578800000000001</v>
      </c>
    </row>
    <row r="37" spans="1:267" x14ac:dyDescent="0.3">
      <c r="A37">
        <v>21</v>
      </c>
      <c r="B37">
        <v>1659731752.0999999</v>
      </c>
      <c r="C37">
        <v>3262</v>
      </c>
      <c r="D37" t="s">
        <v>508</v>
      </c>
      <c r="E37" t="s">
        <v>509</v>
      </c>
      <c r="F37" t="s">
        <v>398</v>
      </c>
      <c r="G37" t="s">
        <v>399</v>
      </c>
      <c r="H37" t="s">
        <v>489</v>
      </c>
      <c r="I37" t="s">
        <v>489</v>
      </c>
      <c r="J37" t="s">
        <v>401</v>
      </c>
      <c r="K37">
        <f t="shared" si="0"/>
        <v>3.1161344483148503</v>
      </c>
      <c r="L37">
        <v>1659731752.0999999</v>
      </c>
      <c r="M37">
        <f t="shared" si="1"/>
        <v>8.5696962093607387E-3</v>
      </c>
      <c r="N37">
        <f t="shared" si="2"/>
        <v>8.5696962093607389</v>
      </c>
      <c r="O37">
        <f t="shared" si="3"/>
        <v>4.1664179790751117</v>
      </c>
      <c r="P37">
        <f t="shared" si="4"/>
        <v>94.036500000000004</v>
      </c>
      <c r="Q37">
        <f t="shared" si="5"/>
        <v>82.295180280644686</v>
      </c>
      <c r="R37">
        <f t="shared" si="6"/>
        <v>8.1814505324769975</v>
      </c>
      <c r="S37">
        <f t="shared" si="7"/>
        <v>9.348724559246401</v>
      </c>
      <c r="T37">
        <f t="shared" si="8"/>
        <v>0.75216432833475921</v>
      </c>
      <c r="U37">
        <f t="shared" si="9"/>
        <v>2.9203586083951336</v>
      </c>
      <c r="V37">
        <f t="shared" si="10"/>
        <v>0.65885782473785071</v>
      </c>
      <c r="W37">
        <f t="shared" si="11"/>
        <v>0.41920095549454972</v>
      </c>
      <c r="X37">
        <f t="shared" si="12"/>
        <v>382.34589936566994</v>
      </c>
      <c r="Y37">
        <f t="shared" si="13"/>
        <v>30.137199029157369</v>
      </c>
      <c r="Z37">
        <f t="shared" si="14"/>
        <v>30.003799999999998</v>
      </c>
      <c r="AA37">
        <f t="shared" si="15"/>
        <v>4.261379784496393</v>
      </c>
      <c r="AB37">
        <f t="shared" si="16"/>
        <v>70.331488228170571</v>
      </c>
      <c r="AC37">
        <f t="shared" si="17"/>
        <v>3.0156127320028805</v>
      </c>
      <c r="AD37">
        <f t="shared" si="18"/>
        <v>4.2877135234499519</v>
      </c>
      <c r="AE37">
        <f t="shared" si="19"/>
        <v>1.2457670524935125</v>
      </c>
      <c r="AF37">
        <f t="shared" si="20"/>
        <v>-377.92360283280857</v>
      </c>
      <c r="AG37">
        <f t="shared" si="21"/>
        <v>16.893566654639518</v>
      </c>
      <c r="AH37">
        <f t="shared" si="22"/>
        <v>1.2869784673202576</v>
      </c>
      <c r="AI37">
        <f t="shared" si="23"/>
        <v>22.602841654821123</v>
      </c>
      <c r="AJ37">
        <v>0</v>
      </c>
      <c r="AK37">
        <v>0</v>
      </c>
      <c r="AL37">
        <f t="shared" si="24"/>
        <v>1</v>
      </c>
      <c r="AM37">
        <f t="shared" si="25"/>
        <v>0</v>
      </c>
      <c r="AN37">
        <f t="shared" si="26"/>
        <v>52057.271809105609</v>
      </c>
      <c r="AO37" t="s">
        <v>402</v>
      </c>
      <c r="AP37">
        <v>10366.9</v>
      </c>
      <c r="AQ37">
        <v>993.59653846153856</v>
      </c>
      <c r="AR37">
        <v>3431.87</v>
      </c>
      <c r="AS37">
        <f t="shared" si="27"/>
        <v>0.71047955241266758</v>
      </c>
      <c r="AT37">
        <v>-3.9894345373445681</v>
      </c>
      <c r="AU37" t="s">
        <v>510</v>
      </c>
      <c r="AV37">
        <v>10015.6</v>
      </c>
      <c r="AW37">
        <v>731.17980769230769</v>
      </c>
      <c r="AX37">
        <v>957.63099999999997</v>
      </c>
      <c r="AY37">
        <f t="shared" si="28"/>
        <v>0.23647019813236236</v>
      </c>
      <c r="AZ37">
        <v>0.5</v>
      </c>
      <c r="BA37">
        <f t="shared" si="29"/>
        <v>1680.9866996828348</v>
      </c>
      <c r="BB37">
        <f t="shared" si="30"/>
        <v>4.1664179790751117</v>
      </c>
      <c r="BC37">
        <f t="shared" si="31"/>
        <v>198.75162896593292</v>
      </c>
      <c r="BD37">
        <f t="shared" si="32"/>
        <v>4.851824537314013E-3</v>
      </c>
      <c r="BE37">
        <f t="shared" si="33"/>
        <v>2.5837081297493505</v>
      </c>
      <c r="BF37">
        <f t="shared" si="34"/>
        <v>568.40725735770582</v>
      </c>
      <c r="BG37" t="s">
        <v>511</v>
      </c>
      <c r="BH37">
        <v>575.73</v>
      </c>
      <c r="BI37">
        <f t="shared" si="35"/>
        <v>575.73</v>
      </c>
      <c r="BJ37">
        <f t="shared" si="36"/>
        <v>0.39879765797055433</v>
      </c>
      <c r="BK37">
        <f t="shared" si="37"/>
        <v>0.59295784066470714</v>
      </c>
      <c r="BL37">
        <f t="shared" si="38"/>
        <v>0.86628771698866303</v>
      </c>
      <c r="BM37">
        <f t="shared" si="39"/>
        <v>-6.2963381613167932</v>
      </c>
      <c r="BN37">
        <f t="shared" si="40"/>
        <v>1.0147504121374662</v>
      </c>
      <c r="BO37">
        <f t="shared" si="41"/>
        <v>0.46689420853037505</v>
      </c>
      <c r="BP37">
        <f t="shared" si="42"/>
        <v>0.53310579146962489</v>
      </c>
      <c r="BQ37">
        <v>1260</v>
      </c>
      <c r="BR37">
        <v>300</v>
      </c>
      <c r="BS37">
        <v>300</v>
      </c>
      <c r="BT37">
        <v>300</v>
      </c>
      <c r="BU37">
        <v>10015.6</v>
      </c>
      <c r="BV37">
        <v>901.43</v>
      </c>
      <c r="BW37">
        <v>-1.0636700000000001E-2</v>
      </c>
      <c r="BX37">
        <v>0.57999999999999996</v>
      </c>
      <c r="BY37" t="s">
        <v>405</v>
      </c>
      <c r="BZ37" t="s">
        <v>405</v>
      </c>
      <c r="CA37" t="s">
        <v>405</v>
      </c>
      <c r="CB37" t="s">
        <v>405</v>
      </c>
      <c r="CC37" t="s">
        <v>405</v>
      </c>
      <c r="CD37" t="s">
        <v>405</v>
      </c>
      <c r="CE37" t="s">
        <v>405</v>
      </c>
      <c r="CF37" t="s">
        <v>405</v>
      </c>
      <c r="CG37" t="s">
        <v>405</v>
      </c>
      <c r="CH37" t="s">
        <v>405</v>
      </c>
      <c r="CI37">
        <f t="shared" si="43"/>
        <v>1999.75</v>
      </c>
      <c r="CJ37">
        <f t="shared" si="44"/>
        <v>1680.9866996828348</v>
      </c>
      <c r="CK37">
        <f t="shared" si="45"/>
        <v>0.84059842464449797</v>
      </c>
      <c r="CL37">
        <f t="shared" si="46"/>
        <v>0.19119684928899608</v>
      </c>
      <c r="CM37">
        <v>6</v>
      </c>
      <c r="CN37">
        <v>0.5</v>
      </c>
      <c r="CO37" t="s">
        <v>406</v>
      </c>
      <c r="CP37">
        <v>2</v>
      </c>
      <c r="CQ37">
        <v>1659731752.0999999</v>
      </c>
      <c r="CR37">
        <v>94.036500000000004</v>
      </c>
      <c r="CS37">
        <v>100.003</v>
      </c>
      <c r="CT37">
        <v>30.333300000000001</v>
      </c>
      <c r="CU37">
        <v>20.361999999999998</v>
      </c>
      <c r="CV37">
        <v>93.526499999999999</v>
      </c>
      <c r="CW37">
        <v>30.335100000000001</v>
      </c>
      <c r="CX37">
        <v>500.02</v>
      </c>
      <c r="CY37">
        <v>99.316100000000006</v>
      </c>
      <c r="CZ37">
        <v>9.9813600000000002E-2</v>
      </c>
      <c r="DA37">
        <v>30.1111</v>
      </c>
      <c r="DB37">
        <v>30.003799999999998</v>
      </c>
      <c r="DC37">
        <v>999.9</v>
      </c>
      <c r="DD37">
        <v>0</v>
      </c>
      <c r="DE37">
        <v>0</v>
      </c>
      <c r="DF37">
        <v>10016.200000000001</v>
      </c>
      <c r="DG37">
        <v>0</v>
      </c>
      <c r="DH37">
        <v>1673.95</v>
      </c>
      <c r="DI37">
        <v>-5.96671</v>
      </c>
      <c r="DJ37">
        <v>96.978099999999998</v>
      </c>
      <c r="DK37">
        <v>102.08199999999999</v>
      </c>
      <c r="DL37">
        <v>9.9713600000000007</v>
      </c>
      <c r="DM37">
        <v>100.003</v>
      </c>
      <c r="DN37">
        <v>20.361999999999998</v>
      </c>
      <c r="DO37">
        <v>3.0125899999999999</v>
      </c>
      <c r="DP37">
        <v>2.0222699999999998</v>
      </c>
      <c r="DQ37">
        <v>24.0977</v>
      </c>
      <c r="DR37">
        <v>17.619800000000001</v>
      </c>
      <c r="DS37">
        <v>1999.75</v>
      </c>
      <c r="DT37">
        <v>0.98000299999999996</v>
      </c>
      <c r="DU37">
        <v>1.9997399999999999E-2</v>
      </c>
      <c r="DV37">
        <v>0</v>
      </c>
      <c r="DW37">
        <v>731.12800000000004</v>
      </c>
      <c r="DX37">
        <v>5.0005300000000004</v>
      </c>
      <c r="DY37">
        <v>15912</v>
      </c>
      <c r="DZ37">
        <v>17831.3</v>
      </c>
      <c r="EA37">
        <v>51.875</v>
      </c>
      <c r="EB37">
        <v>53.875</v>
      </c>
      <c r="EC37">
        <v>52.625</v>
      </c>
      <c r="ED37">
        <v>52.625</v>
      </c>
      <c r="EE37">
        <v>52.811999999999998</v>
      </c>
      <c r="EF37">
        <v>1954.86</v>
      </c>
      <c r="EG37">
        <v>39.89</v>
      </c>
      <c r="EH37">
        <v>0</v>
      </c>
      <c r="EI37">
        <v>131.70000004768369</v>
      </c>
      <c r="EJ37">
        <v>0</v>
      </c>
      <c r="EK37">
        <v>731.17980769230769</v>
      </c>
      <c r="EL37">
        <v>-0.72618803236921603</v>
      </c>
      <c r="EM37">
        <v>-49.647863278463632</v>
      </c>
      <c r="EN37">
        <v>15919.623076923081</v>
      </c>
      <c r="EO37">
        <v>15</v>
      </c>
      <c r="EP37">
        <v>1659731709.5999999</v>
      </c>
      <c r="EQ37" t="s">
        <v>512</v>
      </c>
      <c r="ER37">
        <v>1659731697.0999999</v>
      </c>
      <c r="ES37">
        <v>1659731709.5999999</v>
      </c>
      <c r="ET37">
        <v>50</v>
      </c>
      <c r="EU37">
        <v>1.6E-2</v>
      </c>
      <c r="EV37">
        <v>-4.0000000000000001E-3</v>
      </c>
      <c r="EW37">
        <v>0.50800000000000001</v>
      </c>
      <c r="EX37">
        <v>0</v>
      </c>
      <c r="EY37">
        <v>100</v>
      </c>
      <c r="EZ37">
        <v>20</v>
      </c>
      <c r="FA37">
        <v>0.19</v>
      </c>
      <c r="FB37">
        <v>0.01</v>
      </c>
      <c r="FC37">
        <v>4.2182079182500161</v>
      </c>
      <c r="FD37">
        <v>-0.69060906736906047</v>
      </c>
      <c r="FE37">
        <v>0.13145057691104689</v>
      </c>
      <c r="FF37">
        <v>1</v>
      </c>
      <c r="FG37">
        <v>0.76083724098648664</v>
      </c>
      <c r="FH37">
        <v>2.8561916731347871E-2</v>
      </c>
      <c r="FI37">
        <v>1.6283160250014379E-2</v>
      </c>
      <c r="FJ37">
        <v>1</v>
      </c>
      <c r="FK37">
        <v>2</v>
      </c>
      <c r="FL37">
        <v>2</v>
      </c>
      <c r="FM37" t="s">
        <v>408</v>
      </c>
      <c r="FN37">
        <v>3.1263800000000002</v>
      </c>
      <c r="FO37">
        <v>2.73828</v>
      </c>
      <c r="FP37">
        <v>2.45604E-2</v>
      </c>
      <c r="FQ37">
        <v>2.6242000000000001E-2</v>
      </c>
      <c r="FR37">
        <v>0.12584999999999999</v>
      </c>
      <c r="FS37">
        <v>9.5267699999999997E-2</v>
      </c>
      <c r="FT37">
        <v>23225.599999999999</v>
      </c>
      <c r="FU37">
        <v>24056</v>
      </c>
      <c r="FV37">
        <v>23681.5</v>
      </c>
      <c r="FW37">
        <v>25025.4</v>
      </c>
      <c r="FX37">
        <v>29848.3</v>
      </c>
      <c r="FY37">
        <v>31774.1</v>
      </c>
      <c r="FZ37">
        <v>37767.1</v>
      </c>
      <c r="GA37">
        <v>38959</v>
      </c>
      <c r="GB37">
        <v>2.1324999999999998</v>
      </c>
      <c r="GC37">
        <v>1.66683</v>
      </c>
      <c r="GD37">
        <v>-3.5256099999999999E-2</v>
      </c>
      <c r="GE37">
        <v>0</v>
      </c>
      <c r="GF37">
        <v>30.577300000000001</v>
      </c>
      <c r="GG37">
        <v>999.9</v>
      </c>
      <c r="GH37">
        <v>34.5</v>
      </c>
      <c r="GI37">
        <v>47</v>
      </c>
      <c r="GJ37">
        <v>37.089799999999997</v>
      </c>
      <c r="GK37">
        <v>61.954999999999998</v>
      </c>
      <c r="GL37">
        <v>26.646599999999999</v>
      </c>
      <c r="GM37">
        <v>1</v>
      </c>
      <c r="GN37">
        <v>0.74885699999999999</v>
      </c>
      <c r="GO37">
        <v>4.3476600000000003</v>
      </c>
      <c r="GP37">
        <v>20.302199999999999</v>
      </c>
      <c r="GQ37">
        <v>5.2520300000000004</v>
      </c>
      <c r="GR37">
        <v>12.0099</v>
      </c>
      <c r="GS37">
        <v>4.9782999999999999</v>
      </c>
      <c r="GT37">
        <v>3.2929499999999998</v>
      </c>
      <c r="GU37">
        <v>9999</v>
      </c>
      <c r="GV37">
        <v>9999</v>
      </c>
      <c r="GW37">
        <v>9999</v>
      </c>
      <c r="GX37">
        <v>999.9</v>
      </c>
      <c r="GY37">
        <v>1.87561</v>
      </c>
      <c r="GZ37">
        <v>1.8768199999999999</v>
      </c>
      <c r="HA37">
        <v>1.8827799999999999</v>
      </c>
      <c r="HB37">
        <v>1.8859900000000001</v>
      </c>
      <c r="HC37">
        <v>1.8768199999999999</v>
      </c>
      <c r="HD37">
        <v>1.8831800000000001</v>
      </c>
      <c r="HE37">
        <v>1.8821699999999999</v>
      </c>
      <c r="HF37">
        <v>1.88567</v>
      </c>
      <c r="HG37">
        <v>5</v>
      </c>
      <c r="HH37">
        <v>0</v>
      </c>
      <c r="HI37">
        <v>0</v>
      </c>
      <c r="HJ37">
        <v>0</v>
      </c>
      <c r="HK37" t="s">
        <v>409</v>
      </c>
      <c r="HL37" t="s">
        <v>410</v>
      </c>
      <c r="HM37" t="s">
        <v>411</v>
      </c>
      <c r="HN37" t="s">
        <v>411</v>
      </c>
      <c r="HO37" t="s">
        <v>411</v>
      </c>
      <c r="HP37" t="s">
        <v>411</v>
      </c>
      <c r="HQ37">
        <v>0</v>
      </c>
      <c r="HR37">
        <v>100</v>
      </c>
      <c r="HS37">
        <v>100</v>
      </c>
      <c r="HT37">
        <v>0.51</v>
      </c>
      <c r="HU37">
        <v>-1.8E-3</v>
      </c>
      <c r="HV37">
        <v>0.55779320779784769</v>
      </c>
      <c r="HW37">
        <v>-6.0172046994075008E-4</v>
      </c>
      <c r="HX37">
        <v>1.0037638322578611E-6</v>
      </c>
      <c r="HY37">
        <v>-3.7503755461929322E-10</v>
      </c>
      <c r="HZ37">
        <v>-4.9582918833704082E-2</v>
      </c>
      <c r="IA37">
        <v>5.4059752819484372E-3</v>
      </c>
      <c r="IB37">
        <v>-1.882334706413767E-4</v>
      </c>
      <c r="IC37">
        <v>2.0440475459167249E-6</v>
      </c>
      <c r="ID37">
        <v>4</v>
      </c>
      <c r="IE37">
        <v>2150</v>
      </c>
      <c r="IF37">
        <v>2</v>
      </c>
      <c r="IG37">
        <v>31</v>
      </c>
      <c r="IH37">
        <v>0.9</v>
      </c>
      <c r="II37">
        <v>0.7</v>
      </c>
      <c r="IJ37">
        <v>0.35888700000000001</v>
      </c>
      <c r="IK37">
        <v>2.7575699999999999</v>
      </c>
      <c r="IL37">
        <v>1.6015600000000001</v>
      </c>
      <c r="IM37">
        <v>2.3339799999999999</v>
      </c>
      <c r="IN37">
        <v>1.5502899999999999</v>
      </c>
      <c r="IO37">
        <v>2.4572799999999999</v>
      </c>
      <c r="IP37">
        <v>49.8337</v>
      </c>
      <c r="IQ37">
        <v>15.5505</v>
      </c>
      <c r="IR37">
        <v>18</v>
      </c>
      <c r="IS37">
        <v>613.33799999999997</v>
      </c>
      <c r="IT37">
        <v>347.34500000000003</v>
      </c>
      <c r="IU37">
        <v>26.052800000000001</v>
      </c>
      <c r="IV37">
        <v>36.3217</v>
      </c>
      <c r="IW37">
        <v>30</v>
      </c>
      <c r="IX37">
        <v>36.1355</v>
      </c>
      <c r="IY37">
        <v>36.141100000000002</v>
      </c>
      <c r="IZ37">
        <v>7.1549399999999999</v>
      </c>
      <c r="JA37">
        <v>51.826500000000003</v>
      </c>
      <c r="JB37">
        <v>0</v>
      </c>
      <c r="JC37">
        <v>26.054600000000001</v>
      </c>
      <c r="JD37">
        <v>100</v>
      </c>
      <c r="JE37">
        <v>20.284199999999998</v>
      </c>
      <c r="JF37">
        <v>98.488200000000006</v>
      </c>
      <c r="JG37">
        <v>98.5792</v>
      </c>
    </row>
    <row r="38" spans="1:267" x14ac:dyDescent="0.3">
      <c r="A38">
        <v>22</v>
      </c>
      <c r="B38">
        <v>1659731874.5999999</v>
      </c>
      <c r="C38">
        <v>3384.5</v>
      </c>
      <c r="D38" t="s">
        <v>513</v>
      </c>
      <c r="E38" t="s">
        <v>514</v>
      </c>
      <c r="F38" t="s">
        <v>398</v>
      </c>
      <c r="G38" t="s">
        <v>399</v>
      </c>
      <c r="H38" t="s">
        <v>489</v>
      </c>
      <c r="I38" t="s">
        <v>489</v>
      </c>
      <c r="J38" t="s">
        <v>401</v>
      </c>
      <c r="K38">
        <f t="shared" si="0"/>
        <v>1.6052008502566271</v>
      </c>
      <c r="L38">
        <v>1659731874.5999999</v>
      </c>
      <c r="M38">
        <f t="shared" si="1"/>
        <v>8.4691695488811371E-3</v>
      </c>
      <c r="N38">
        <f t="shared" si="2"/>
        <v>8.4691695488811369</v>
      </c>
      <c r="O38">
        <f t="shared" si="3"/>
        <v>1.6420417604152591</v>
      </c>
      <c r="P38">
        <f t="shared" si="4"/>
        <v>72.340699999999998</v>
      </c>
      <c r="Q38">
        <f t="shared" si="5"/>
        <v>67.021525848319854</v>
      </c>
      <c r="R38">
        <f t="shared" si="6"/>
        <v>6.6632268713441309</v>
      </c>
      <c r="S38">
        <f t="shared" si="7"/>
        <v>7.1920549410160604</v>
      </c>
      <c r="T38">
        <f t="shared" si="8"/>
        <v>0.75298695425853102</v>
      </c>
      <c r="U38">
        <f t="shared" si="9"/>
        <v>2.9228373685593407</v>
      </c>
      <c r="V38">
        <f t="shared" si="10"/>
        <v>0.65955857004207064</v>
      </c>
      <c r="W38">
        <f t="shared" si="11"/>
        <v>0.419648399633547</v>
      </c>
      <c r="X38">
        <f t="shared" si="12"/>
        <v>382.40231132967835</v>
      </c>
      <c r="Y38">
        <f t="shared" si="13"/>
        <v>30.109456031948437</v>
      </c>
      <c r="Z38">
        <f t="shared" si="14"/>
        <v>29.9681</v>
      </c>
      <c r="AA38">
        <f t="shared" si="15"/>
        <v>4.2526495384364491</v>
      </c>
      <c r="AB38">
        <f t="shared" si="16"/>
        <v>70.717661357646236</v>
      </c>
      <c r="AC38">
        <f t="shared" si="17"/>
        <v>3.0227514750637803</v>
      </c>
      <c r="AD38">
        <f t="shared" si="18"/>
        <v>4.2743940014879325</v>
      </c>
      <c r="AE38">
        <f t="shared" si="19"/>
        <v>1.2298980633726688</v>
      </c>
      <c r="AF38">
        <f t="shared" si="20"/>
        <v>-373.49037710565813</v>
      </c>
      <c r="AG38">
        <f t="shared" si="21"/>
        <v>13.99274952938274</v>
      </c>
      <c r="AH38">
        <f t="shared" si="22"/>
        <v>1.0646117619373483</v>
      </c>
      <c r="AI38">
        <f t="shared" si="23"/>
        <v>23.969295515340299</v>
      </c>
      <c r="AJ38">
        <v>0</v>
      </c>
      <c r="AK38">
        <v>0</v>
      </c>
      <c r="AL38">
        <f t="shared" si="24"/>
        <v>1</v>
      </c>
      <c r="AM38">
        <f t="shared" si="25"/>
        <v>0</v>
      </c>
      <c r="AN38">
        <f t="shared" si="26"/>
        <v>52137.338579905052</v>
      </c>
      <c r="AO38" t="s">
        <v>402</v>
      </c>
      <c r="AP38">
        <v>10366.9</v>
      </c>
      <c r="AQ38">
        <v>993.59653846153856</v>
      </c>
      <c r="AR38">
        <v>3431.87</v>
      </c>
      <c r="AS38">
        <f t="shared" si="27"/>
        <v>0.71047955241266758</v>
      </c>
      <c r="AT38">
        <v>-3.9894345373445681</v>
      </c>
      <c r="AU38" t="s">
        <v>515</v>
      </c>
      <c r="AV38">
        <v>10014</v>
      </c>
      <c r="AW38">
        <v>729.2657307692308</v>
      </c>
      <c r="AX38">
        <v>933.26099999999997</v>
      </c>
      <c r="AY38">
        <f t="shared" si="28"/>
        <v>0.21858330009586724</v>
      </c>
      <c r="AZ38">
        <v>0.5</v>
      </c>
      <c r="BA38">
        <f t="shared" si="29"/>
        <v>1681.2384056648389</v>
      </c>
      <c r="BB38">
        <f t="shared" si="30"/>
        <v>1.6420417604152591</v>
      </c>
      <c r="BC38">
        <f t="shared" si="31"/>
        <v>183.74531947906743</v>
      </c>
      <c r="BD38">
        <f t="shared" si="32"/>
        <v>3.3496000797893278E-3</v>
      </c>
      <c r="BE38">
        <f t="shared" si="33"/>
        <v>2.6772885612920714</v>
      </c>
      <c r="BF38">
        <f t="shared" si="34"/>
        <v>559.73177184500037</v>
      </c>
      <c r="BG38" t="s">
        <v>516</v>
      </c>
      <c r="BH38">
        <v>575.14</v>
      </c>
      <c r="BI38">
        <f t="shared" si="35"/>
        <v>575.14</v>
      </c>
      <c r="BJ38">
        <f t="shared" si="36"/>
        <v>0.38373081056639036</v>
      </c>
      <c r="BK38">
        <f t="shared" si="37"/>
        <v>0.56962666034879039</v>
      </c>
      <c r="BL38">
        <f t="shared" si="38"/>
        <v>0.8746395354128671</v>
      </c>
      <c r="BM38">
        <f t="shared" si="39"/>
        <v>-3.381013486119921</v>
      </c>
      <c r="BN38">
        <f t="shared" si="40"/>
        <v>1.0247451893371586</v>
      </c>
      <c r="BO38">
        <f t="shared" si="41"/>
        <v>0.44923964422054269</v>
      </c>
      <c r="BP38">
        <f t="shared" si="42"/>
        <v>0.55076035577945737</v>
      </c>
      <c r="BQ38">
        <v>1262</v>
      </c>
      <c r="BR38">
        <v>300</v>
      </c>
      <c r="BS38">
        <v>300</v>
      </c>
      <c r="BT38">
        <v>300</v>
      </c>
      <c r="BU38">
        <v>10014</v>
      </c>
      <c r="BV38">
        <v>883.65</v>
      </c>
      <c r="BW38">
        <v>-1.06347E-2</v>
      </c>
      <c r="BX38">
        <v>0.6</v>
      </c>
      <c r="BY38" t="s">
        <v>405</v>
      </c>
      <c r="BZ38" t="s">
        <v>405</v>
      </c>
      <c r="CA38" t="s">
        <v>405</v>
      </c>
      <c r="CB38" t="s">
        <v>405</v>
      </c>
      <c r="CC38" t="s">
        <v>405</v>
      </c>
      <c r="CD38" t="s">
        <v>405</v>
      </c>
      <c r="CE38" t="s">
        <v>405</v>
      </c>
      <c r="CF38" t="s">
        <v>405</v>
      </c>
      <c r="CG38" t="s">
        <v>405</v>
      </c>
      <c r="CH38" t="s">
        <v>405</v>
      </c>
      <c r="CI38">
        <f t="shared" si="43"/>
        <v>2000.05</v>
      </c>
      <c r="CJ38">
        <f t="shared" si="44"/>
        <v>1681.2384056648389</v>
      </c>
      <c r="CK38">
        <f t="shared" si="45"/>
        <v>0.84059818787772256</v>
      </c>
      <c r="CL38">
        <f t="shared" si="46"/>
        <v>0.19119637575544529</v>
      </c>
      <c r="CM38">
        <v>6</v>
      </c>
      <c r="CN38">
        <v>0.5</v>
      </c>
      <c r="CO38" t="s">
        <v>406</v>
      </c>
      <c r="CP38">
        <v>2</v>
      </c>
      <c r="CQ38">
        <v>1659731874.5999999</v>
      </c>
      <c r="CR38">
        <v>72.340699999999998</v>
      </c>
      <c r="CS38">
        <v>75.046099999999996</v>
      </c>
      <c r="CT38">
        <v>30.4041</v>
      </c>
      <c r="CU38">
        <v>20.550999999999998</v>
      </c>
      <c r="CV38">
        <v>71.848799999999997</v>
      </c>
      <c r="CW38">
        <v>30.404599999999999</v>
      </c>
      <c r="CX38">
        <v>500.04599999999999</v>
      </c>
      <c r="CY38">
        <v>99.319900000000004</v>
      </c>
      <c r="CZ38">
        <v>9.93058E-2</v>
      </c>
      <c r="DA38">
        <v>30.056899999999999</v>
      </c>
      <c r="DB38">
        <v>29.9681</v>
      </c>
      <c r="DC38">
        <v>999.9</v>
      </c>
      <c r="DD38">
        <v>0</v>
      </c>
      <c r="DE38">
        <v>0</v>
      </c>
      <c r="DF38">
        <v>10030</v>
      </c>
      <c r="DG38">
        <v>0</v>
      </c>
      <c r="DH38">
        <v>1680.86</v>
      </c>
      <c r="DI38">
        <v>-2.7054299999999998</v>
      </c>
      <c r="DJ38">
        <v>74.609099999999998</v>
      </c>
      <c r="DK38">
        <v>76.620800000000003</v>
      </c>
      <c r="DL38">
        <v>9.8531600000000008</v>
      </c>
      <c r="DM38">
        <v>75.046099999999996</v>
      </c>
      <c r="DN38">
        <v>20.550999999999998</v>
      </c>
      <c r="DO38">
        <v>3.0197400000000001</v>
      </c>
      <c r="DP38">
        <v>2.0411199999999998</v>
      </c>
      <c r="DQ38">
        <v>24.1371</v>
      </c>
      <c r="DR38">
        <v>17.766999999999999</v>
      </c>
      <c r="DS38">
        <v>2000.05</v>
      </c>
      <c r="DT38">
        <v>0.98000799999999999</v>
      </c>
      <c r="DU38">
        <v>1.9991700000000001E-2</v>
      </c>
      <c r="DV38">
        <v>0</v>
      </c>
      <c r="DW38">
        <v>729.33100000000002</v>
      </c>
      <c r="DX38">
        <v>5.0005300000000004</v>
      </c>
      <c r="DY38">
        <v>15890.2</v>
      </c>
      <c r="DZ38">
        <v>17834</v>
      </c>
      <c r="EA38">
        <v>52.061999999999998</v>
      </c>
      <c r="EB38">
        <v>54.125</v>
      </c>
      <c r="EC38">
        <v>52.811999999999998</v>
      </c>
      <c r="ED38">
        <v>52.875</v>
      </c>
      <c r="EE38">
        <v>53</v>
      </c>
      <c r="EF38">
        <v>1955.16</v>
      </c>
      <c r="EG38">
        <v>39.880000000000003</v>
      </c>
      <c r="EH38">
        <v>0</v>
      </c>
      <c r="EI38">
        <v>122</v>
      </c>
      <c r="EJ38">
        <v>0</v>
      </c>
      <c r="EK38">
        <v>729.2657307692308</v>
      </c>
      <c r="EL38">
        <v>2.1846153435667339E-2</v>
      </c>
      <c r="EM38">
        <v>3.2307692319975612</v>
      </c>
      <c r="EN38">
        <v>15890.365384615379</v>
      </c>
      <c r="EO38">
        <v>15</v>
      </c>
      <c r="EP38">
        <v>1659731832.0999999</v>
      </c>
      <c r="EQ38" t="s">
        <v>517</v>
      </c>
      <c r="ER38">
        <v>1659731811.5999999</v>
      </c>
      <c r="ES38">
        <v>1659731832.0999999</v>
      </c>
      <c r="ET38">
        <v>51</v>
      </c>
      <c r="EU38">
        <v>-2.8000000000000001E-2</v>
      </c>
      <c r="EV38">
        <v>1E-3</v>
      </c>
      <c r="EW38">
        <v>0.49099999999999999</v>
      </c>
      <c r="EX38">
        <v>1E-3</v>
      </c>
      <c r="EY38">
        <v>75</v>
      </c>
      <c r="EZ38">
        <v>20</v>
      </c>
      <c r="FA38">
        <v>0.3</v>
      </c>
      <c r="FB38">
        <v>0.01</v>
      </c>
      <c r="FC38">
        <v>1.659484908738734</v>
      </c>
      <c r="FD38">
        <v>-0.69172495058356309</v>
      </c>
      <c r="FE38">
        <v>0.1220938865956562</v>
      </c>
      <c r="FF38">
        <v>1</v>
      </c>
      <c r="FG38">
        <v>0.75233078001271392</v>
      </c>
      <c r="FH38">
        <v>4.04343993129773E-2</v>
      </c>
      <c r="FI38">
        <v>1.461864189274859E-2</v>
      </c>
      <c r="FJ38">
        <v>1</v>
      </c>
      <c r="FK38">
        <v>2</v>
      </c>
      <c r="FL38">
        <v>2</v>
      </c>
      <c r="FM38" t="s">
        <v>408</v>
      </c>
      <c r="FN38">
        <v>3.1266799999999999</v>
      </c>
      <c r="FO38">
        <v>2.7378900000000002</v>
      </c>
      <c r="FP38">
        <v>1.9004699999999999E-2</v>
      </c>
      <c r="FQ38">
        <v>1.9863499999999999E-2</v>
      </c>
      <c r="FR38">
        <v>0.12603400000000001</v>
      </c>
      <c r="FS38">
        <v>9.58894E-2</v>
      </c>
      <c r="FT38">
        <v>23353.599999999999</v>
      </c>
      <c r="FU38">
        <v>24208.2</v>
      </c>
      <c r="FV38">
        <v>23677.9</v>
      </c>
      <c r="FW38">
        <v>25020.7</v>
      </c>
      <c r="FX38">
        <v>29837.599999999999</v>
      </c>
      <c r="FY38">
        <v>31746.400000000001</v>
      </c>
      <c r="FZ38">
        <v>37761.5</v>
      </c>
      <c r="GA38">
        <v>38951.800000000003</v>
      </c>
      <c r="GB38">
        <v>2.1324999999999998</v>
      </c>
      <c r="GC38">
        <v>1.6637</v>
      </c>
      <c r="GD38">
        <v>-4.5556600000000003E-2</v>
      </c>
      <c r="GE38">
        <v>0</v>
      </c>
      <c r="GF38">
        <v>30.709099999999999</v>
      </c>
      <c r="GG38">
        <v>999.9</v>
      </c>
      <c r="GH38">
        <v>34.799999999999997</v>
      </c>
      <c r="GI38">
        <v>47.1</v>
      </c>
      <c r="GJ38">
        <v>37.6053</v>
      </c>
      <c r="GK38">
        <v>61.844999999999999</v>
      </c>
      <c r="GL38">
        <v>26.622599999999998</v>
      </c>
      <c r="GM38">
        <v>1</v>
      </c>
      <c r="GN38">
        <v>0.75174799999999997</v>
      </c>
      <c r="GO38">
        <v>3.5303200000000001</v>
      </c>
      <c r="GP38">
        <v>20.321899999999999</v>
      </c>
      <c r="GQ38">
        <v>5.2479899999999997</v>
      </c>
      <c r="GR38">
        <v>12.0099</v>
      </c>
      <c r="GS38">
        <v>4.9766500000000002</v>
      </c>
      <c r="GT38">
        <v>3.2921800000000001</v>
      </c>
      <c r="GU38">
        <v>9999</v>
      </c>
      <c r="GV38">
        <v>9999</v>
      </c>
      <c r="GW38">
        <v>9999</v>
      </c>
      <c r="GX38">
        <v>999.9</v>
      </c>
      <c r="GY38">
        <v>1.87565</v>
      </c>
      <c r="GZ38">
        <v>1.87683</v>
      </c>
      <c r="HA38">
        <v>1.8827799999999999</v>
      </c>
      <c r="HB38">
        <v>1.88601</v>
      </c>
      <c r="HC38">
        <v>1.87683</v>
      </c>
      <c r="HD38">
        <v>1.8831800000000001</v>
      </c>
      <c r="HE38">
        <v>1.8821699999999999</v>
      </c>
      <c r="HF38">
        <v>1.88568</v>
      </c>
      <c r="HG38">
        <v>5</v>
      </c>
      <c r="HH38">
        <v>0</v>
      </c>
      <c r="HI38">
        <v>0</v>
      </c>
      <c r="HJ38">
        <v>0</v>
      </c>
      <c r="HK38" t="s">
        <v>409</v>
      </c>
      <c r="HL38" t="s">
        <v>410</v>
      </c>
      <c r="HM38" t="s">
        <v>411</v>
      </c>
      <c r="HN38" t="s">
        <v>411</v>
      </c>
      <c r="HO38" t="s">
        <v>411</v>
      </c>
      <c r="HP38" t="s">
        <v>411</v>
      </c>
      <c r="HQ38">
        <v>0</v>
      </c>
      <c r="HR38">
        <v>100</v>
      </c>
      <c r="HS38">
        <v>100</v>
      </c>
      <c r="HT38">
        <v>0.49199999999999999</v>
      </c>
      <c r="HU38">
        <v>-5.0000000000000001E-4</v>
      </c>
      <c r="HV38">
        <v>0.53011975310890569</v>
      </c>
      <c r="HW38">
        <v>-6.0172046994075008E-4</v>
      </c>
      <c r="HX38">
        <v>1.0037638322578611E-6</v>
      </c>
      <c r="HY38">
        <v>-3.7503755461929322E-10</v>
      </c>
      <c r="HZ38">
        <v>-4.8225706108185148E-2</v>
      </c>
      <c r="IA38">
        <v>5.4059752819484372E-3</v>
      </c>
      <c r="IB38">
        <v>-1.882334706413767E-4</v>
      </c>
      <c r="IC38">
        <v>2.0440475459167249E-6</v>
      </c>
      <c r="ID38">
        <v>4</v>
      </c>
      <c r="IE38">
        <v>2150</v>
      </c>
      <c r="IF38">
        <v>2</v>
      </c>
      <c r="IG38">
        <v>31</v>
      </c>
      <c r="IH38">
        <v>1.1000000000000001</v>
      </c>
      <c r="II38">
        <v>0.7</v>
      </c>
      <c r="IJ38">
        <v>0.302734</v>
      </c>
      <c r="IK38">
        <v>2.7648899999999998</v>
      </c>
      <c r="IL38">
        <v>1.6015600000000001</v>
      </c>
      <c r="IM38">
        <v>2.33521</v>
      </c>
      <c r="IN38">
        <v>1.5502899999999999</v>
      </c>
      <c r="IO38">
        <v>2.4157700000000002</v>
      </c>
      <c r="IP38">
        <v>49.993600000000001</v>
      </c>
      <c r="IQ38">
        <v>15.5242</v>
      </c>
      <c r="IR38">
        <v>18</v>
      </c>
      <c r="IS38">
        <v>613.96900000000005</v>
      </c>
      <c r="IT38">
        <v>345.93700000000001</v>
      </c>
      <c r="IU38">
        <v>25.982299999999999</v>
      </c>
      <c r="IV38">
        <v>36.407800000000002</v>
      </c>
      <c r="IW38">
        <v>29.996200000000002</v>
      </c>
      <c r="IX38">
        <v>36.206099999999999</v>
      </c>
      <c r="IY38">
        <v>36.213999999999999</v>
      </c>
      <c r="IZ38">
        <v>6.0327200000000003</v>
      </c>
      <c r="JA38">
        <v>52.781599999999997</v>
      </c>
      <c r="JB38">
        <v>0</v>
      </c>
      <c r="JC38">
        <v>26.116499999999998</v>
      </c>
      <c r="JD38">
        <v>75</v>
      </c>
      <c r="JE38">
        <v>20.266100000000002</v>
      </c>
      <c r="JF38">
        <v>98.473399999999998</v>
      </c>
      <c r="JG38">
        <v>98.5608</v>
      </c>
    </row>
    <row r="39" spans="1:267" x14ac:dyDescent="0.3">
      <c r="A39">
        <v>23</v>
      </c>
      <c r="B39">
        <v>1659731998.0999999</v>
      </c>
      <c r="C39">
        <v>3508</v>
      </c>
      <c r="D39" t="s">
        <v>518</v>
      </c>
      <c r="E39" t="s">
        <v>519</v>
      </c>
      <c r="F39" t="s">
        <v>398</v>
      </c>
      <c r="G39" t="s">
        <v>399</v>
      </c>
      <c r="H39" t="s">
        <v>489</v>
      </c>
      <c r="I39" t="s">
        <v>489</v>
      </c>
      <c r="J39" t="s">
        <v>401</v>
      </c>
      <c r="K39">
        <f t="shared" si="0"/>
        <v>-1.3344996261858095</v>
      </c>
      <c r="L39">
        <v>1659731998.0999999</v>
      </c>
      <c r="M39">
        <f t="shared" si="1"/>
        <v>8.4648980588194929E-3</v>
      </c>
      <c r="N39">
        <f t="shared" si="2"/>
        <v>8.4648980588194931</v>
      </c>
      <c r="O39">
        <f t="shared" si="3"/>
        <v>-0.95863426448971267</v>
      </c>
      <c r="P39">
        <f t="shared" si="4"/>
        <v>50.625700000000002</v>
      </c>
      <c r="Q39">
        <f t="shared" si="5"/>
        <v>51.880873595201962</v>
      </c>
      <c r="R39">
        <f t="shared" si="6"/>
        <v>5.1579744864730994</v>
      </c>
      <c r="S39">
        <f t="shared" si="7"/>
        <v>5.0331856590786197</v>
      </c>
      <c r="T39">
        <f t="shared" si="8"/>
        <v>0.7500859112889362</v>
      </c>
      <c r="U39">
        <f t="shared" si="9"/>
        <v>2.915619886442411</v>
      </c>
      <c r="V39">
        <f t="shared" si="10"/>
        <v>0.65712950008707516</v>
      </c>
      <c r="W39">
        <f t="shared" si="11"/>
        <v>0.41809389440203137</v>
      </c>
      <c r="X39">
        <f t="shared" si="12"/>
        <v>382.39279936590816</v>
      </c>
      <c r="Y39">
        <f t="shared" si="13"/>
        <v>30.156932377356316</v>
      </c>
      <c r="Z39">
        <f t="shared" si="14"/>
        <v>29.974599999999999</v>
      </c>
      <c r="AA39">
        <f t="shared" si="15"/>
        <v>4.2542379173741507</v>
      </c>
      <c r="AB39">
        <f t="shared" si="16"/>
        <v>70.47523777105711</v>
      </c>
      <c r="AC39">
        <f t="shared" si="17"/>
        <v>3.0204065049386402</v>
      </c>
      <c r="AD39">
        <f t="shared" si="18"/>
        <v>4.2857698682061995</v>
      </c>
      <c r="AE39">
        <f t="shared" si="19"/>
        <v>1.2338314124355105</v>
      </c>
      <c r="AF39">
        <f t="shared" si="20"/>
        <v>-373.30200439393963</v>
      </c>
      <c r="AG39">
        <f t="shared" si="21"/>
        <v>20.214235252280144</v>
      </c>
      <c r="AH39">
        <f t="shared" si="22"/>
        <v>1.5421718872275125</v>
      </c>
      <c r="AI39">
        <f t="shared" si="23"/>
        <v>30.847202111476218</v>
      </c>
      <c r="AJ39">
        <v>0</v>
      </c>
      <c r="AK39">
        <v>0</v>
      </c>
      <c r="AL39">
        <f t="shared" si="24"/>
        <v>1</v>
      </c>
      <c r="AM39">
        <f t="shared" si="25"/>
        <v>0</v>
      </c>
      <c r="AN39">
        <f t="shared" si="26"/>
        <v>51923.72522777244</v>
      </c>
      <c r="AO39" t="s">
        <v>402</v>
      </c>
      <c r="AP39">
        <v>10366.9</v>
      </c>
      <c r="AQ39">
        <v>993.59653846153856</v>
      </c>
      <c r="AR39">
        <v>3431.87</v>
      </c>
      <c r="AS39">
        <f t="shared" si="27"/>
        <v>0.71047955241266758</v>
      </c>
      <c r="AT39">
        <v>-3.9894345373445681</v>
      </c>
      <c r="AU39" t="s">
        <v>520</v>
      </c>
      <c r="AV39">
        <v>10013.4</v>
      </c>
      <c r="AW39">
        <v>732.53473076923069</v>
      </c>
      <c r="AX39">
        <v>912.79899999999998</v>
      </c>
      <c r="AY39">
        <f t="shared" si="28"/>
        <v>0.19748517387811482</v>
      </c>
      <c r="AZ39">
        <v>0.5</v>
      </c>
      <c r="BA39">
        <f t="shared" si="29"/>
        <v>1681.1963996829541</v>
      </c>
      <c r="BB39">
        <f t="shared" si="30"/>
        <v>-0.95863426448971267</v>
      </c>
      <c r="BC39">
        <f t="shared" si="31"/>
        <v>166.0056816573244</v>
      </c>
      <c r="BD39">
        <f t="shared" si="32"/>
        <v>1.8027639563268243E-3</v>
      </c>
      <c r="BE39">
        <f t="shared" si="33"/>
        <v>2.7597214720875023</v>
      </c>
      <c r="BF39">
        <f t="shared" si="34"/>
        <v>552.30620370145368</v>
      </c>
      <c r="BG39" t="s">
        <v>521</v>
      </c>
      <c r="BH39">
        <v>576.47</v>
      </c>
      <c r="BI39">
        <f t="shared" si="35"/>
        <v>576.47</v>
      </c>
      <c r="BJ39">
        <f t="shared" si="36"/>
        <v>0.36845899261502257</v>
      </c>
      <c r="BK39">
        <f t="shared" si="37"/>
        <v>0.53597599145708308</v>
      </c>
      <c r="BL39">
        <f t="shared" si="38"/>
        <v>0.88221299992995739</v>
      </c>
      <c r="BM39">
        <f t="shared" si="39"/>
        <v>-2.2310613994333388</v>
      </c>
      <c r="BN39">
        <f t="shared" si="40"/>
        <v>1.0331371930737243</v>
      </c>
      <c r="BO39">
        <f t="shared" si="41"/>
        <v>0.421787618821585</v>
      </c>
      <c r="BP39">
        <f t="shared" si="42"/>
        <v>0.578212381178415</v>
      </c>
      <c r="BQ39">
        <v>1264</v>
      </c>
      <c r="BR39">
        <v>300</v>
      </c>
      <c r="BS39">
        <v>300</v>
      </c>
      <c r="BT39">
        <v>300</v>
      </c>
      <c r="BU39">
        <v>10013.4</v>
      </c>
      <c r="BV39">
        <v>868.2</v>
      </c>
      <c r="BW39">
        <v>-1.06336E-2</v>
      </c>
      <c r="BX39">
        <v>-0.83</v>
      </c>
      <c r="BY39" t="s">
        <v>405</v>
      </c>
      <c r="BZ39" t="s">
        <v>405</v>
      </c>
      <c r="CA39" t="s">
        <v>405</v>
      </c>
      <c r="CB39" t="s">
        <v>405</v>
      </c>
      <c r="CC39" t="s">
        <v>405</v>
      </c>
      <c r="CD39" t="s">
        <v>405</v>
      </c>
      <c r="CE39" t="s">
        <v>405</v>
      </c>
      <c r="CF39" t="s">
        <v>405</v>
      </c>
      <c r="CG39" t="s">
        <v>405</v>
      </c>
      <c r="CH39" t="s">
        <v>405</v>
      </c>
      <c r="CI39">
        <f t="shared" si="43"/>
        <v>2000</v>
      </c>
      <c r="CJ39">
        <f t="shared" si="44"/>
        <v>1681.1963996829541</v>
      </c>
      <c r="CK39">
        <f t="shared" si="45"/>
        <v>0.84059819984147699</v>
      </c>
      <c r="CL39">
        <f t="shared" si="46"/>
        <v>0.19119639968295407</v>
      </c>
      <c r="CM39">
        <v>6</v>
      </c>
      <c r="CN39">
        <v>0.5</v>
      </c>
      <c r="CO39" t="s">
        <v>406</v>
      </c>
      <c r="CP39">
        <v>2</v>
      </c>
      <c r="CQ39">
        <v>1659731998.0999999</v>
      </c>
      <c r="CR39">
        <v>50.625700000000002</v>
      </c>
      <c r="CS39">
        <v>49.989600000000003</v>
      </c>
      <c r="CT39">
        <v>30.380400000000002</v>
      </c>
      <c r="CU39">
        <v>20.531300000000002</v>
      </c>
      <c r="CV39">
        <v>50.108400000000003</v>
      </c>
      <c r="CW39">
        <v>30.388500000000001</v>
      </c>
      <c r="CX39">
        <v>500.00900000000001</v>
      </c>
      <c r="CY39">
        <v>99.319800000000001</v>
      </c>
      <c r="CZ39">
        <v>9.9776599999999993E-2</v>
      </c>
      <c r="DA39">
        <v>30.103200000000001</v>
      </c>
      <c r="DB39">
        <v>29.974599999999999</v>
      </c>
      <c r="DC39">
        <v>999.9</v>
      </c>
      <c r="DD39">
        <v>0</v>
      </c>
      <c r="DE39">
        <v>0</v>
      </c>
      <c r="DF39">
        <v>9988.75</v>
      </c>
      <c r="DG39">
        <v>0</v>
      </c>
      <c r="DH39">
        <v>1696.86</v>
      </c>
      <c r="DI39">
        <v>0.63617699999999999</v>
      </c>
      <c r="DJ39">
        <v>52.212000000000003</v>
      </c>
      <c r="DK39">
        <v>51.037399999999998</v>
      </c>
      <c r="DL39">
        <v>9.8491099999999996</v>
      </c>
      <c r="DM39">
        <v>49.989600000000003</v>
      </c>
      <c r="DN39">
        <v>20.531300000000002</v>
      </c>
      <c r="DO39">
        <v>3.0173800000000002</v>
      </c>
      <c r="DP39">
        <v>2.0391599999999999</v>
      </c>
      <c r="DQ39">
        <v>24.124099999999999</v>
      </c>
      <c r="DR39">
        <v>17.751799999999999</v>
      </c>
      <c r="DS39">
        <v>2000</v>
      </c>
      <c r="DT39">
        <v>0.98000799999999999</v>
      </c>
      <c r="DU39">
        <v>1.9991700000000001E-2</v>
      </c>
      <c r="DV39">
        <v>0</v>
      </c>
      <c r="DW39">
        <v>733.13400000000001</v>
      </c>
      <c r="DX39">
        <v>5.0005300000000004</v>
      </c>
      <c r="DY39">
        <v>15975.7</v>
      </c>
      <c r="DZ39">
        <v>17833.5</v>
      </c>
      <c r="EA39">
        <v>52.186999999999998</v>
      </c>
      <c r="EB39">
        <v>54.25</v>
      </c>
      <c r="EC39">
        <v>52.936999999999998</v>
      </c>
      <c r="ED39">
        <v>53</v>
      </c>
      <c r="EE39">
        <v>53.125</v>
      </c>
      <c r="EF39">
        <v>1955.12</v>
      </c>
      <c r="EG39">
        <v>39.880000000000003</v>
      </c>
      <c r="EH39">
        <v>0</v>
      </c>
      <c r="EI39">
        <v>123.2000000476837</v>
      </c>
      <c r="EJ39">
        <v>0</v>
      </c>
      <c r="EK39">
        <v>732.53473076923069</v>
      </c>
      <c r="EL39">
        <v>2.2394188096041581</v>
      </c>
      <c r="EM39">
        <v>51.203418839768133</v>
      </c>
      <c r="EN39">
        <v>15970.396153846161</v>
      </c>
      <c r="EO39">
        <v>15</v>
      </c>
      <c r="EP39">
        <v>1659731956.5999999</v>
      </c>
      <c r="EQ39" t="s">
        <v>522</v>
      </c>
      <c r="ER39">
        <v>1659731945.5999999</v>
      </c>
      <c r="ES39">
        <v>1659731956.5999999</v>
      </c>
      <c r="ET39">
        <v>52</v>
      </c>
      <c r="EU39">
        <v>1.4999999999999999E-2</v>
      </c>
      <c r="EV39">
        <v>-8.0000000000000002E-3</v>
      </c>
      <c r="EW39">
        <v>0.51800000000000002</v>
      </c>
      <c r="EX39">
        <v>-7.0000000000000001E-3</v>
      </c>
      <c r="EY39">
        <v>50</v>
      </c>
      <c r="EZ39">
        <v>20</v>
      </c>
      <c r="FA39">
        <v>0.23</v>
      </c>
      <c r="FB39">
        <v>0.01</v>
      </c>
      <c r="FC39">
        <v>-0.88645444807894047</v>
      </c>
      <c r="FD39">
        <v>-0.41634388746063272</v>
      </c>
      <c r="FE39">
        <v>7.2610296140427466E-2</v>
      </c>
      <c r="FF39">
        <v>1</v>
      </c>
      <c r="FG39">
        <v>0.74519402217824504</v>
      </c>
      <c r="FH39">
        <v>7.7684176113775844E-2</v>
      </c>
      <c r="FI39">
        <v>1.935170103885487E-2</v>
      </c>
      <c r="FJ39">
        <v>1</v>
      </c>
      <c r="FK39">
        <v>2</v>
      </c>
      <c r="FL39">
        <v>2</v>
      </c>
      <c r="FM39" t="s">
        <v>408</v>
      </c>
      <c r="FN39">
        <v>3.1267499999999999</v>
      </c>
      <c r="FO39">
        <v>2.738</v>
      </c>
      <c r="FP39">
        <v>1.33274E-2</v>
      </c>
      <c r="FQ39">
        <v>1.3315199999999999E-2</v>
      </c>
      <c r="FR39">
        <v>0.125973</v>
      </c>
      <c r="FS39">
        <v>9.5811800000000003E-2</v>
      </c>
      <c r="FT39">
        <v>23484.799999999999</v>
      </c>
      <c r="FU39">
        <v>24367</v>
      </c>
      <c r="FV39">
        <v>23674.5</v>
      </c>
      <c r="FW39">
        <v>25018.3</v>
      </c>
      <c r="FX39">
        <v>29835.599999999999</v>
      </c>
      <c r="FY39">
        <v>31746.6</v>
      </c>
      <c r="FZ39">
        <v>37756.300000000003</v>
      </c>
      <c r="GA39">
        <v>38948.699999999997</v>
      </c>
      <c r="GB39">
        <v>2.1318999999999999</v>
      </c>
      <c r="GC39">
        <v>1.6613</v>
      </c>
      <c r="GD39">
        <v>-4.1440100000000001E-2</v>
      </c>
      <c r="GE39">
        <v>0</v>
      </c>
      <c r="GF39">
        <v>30.648700000000002</v>
      </c>
      <c r="GG39">
        <v>999.9</v>
      </c>
      <c r="GH39">
        <v>35.200000000000003</v>
      </c>
      <c r="GI39">
        <v>47.3</v>
      </c>
      <c r="GJ39">
        <v>38.424399999999999</v>
      </c>
      <c r="GK39">
        <v>61.954999999999998</v>
      </c>
      <c r="GL39">
        <v>26.710699999999999</v>
      </c>
      <c r="GM39">
        <v>1</v>
      </c>
      <c r="GN39">
        <v>0.76274399999999998</v>
      </c>
      <c r="GO39">
        <v>4.3224900000000002</v>
      </c>
      <c r="GP39">
        <v>20.299099999999999</v>
      </c>
      <c r="GQ39">
        <v>5.2481400000000002</v>
      </c>
      <c r="GR39">
        <v>12.0099</v>
      </c>
      <c r="GS39">
        <v>4.9771999999999998</v>
      </c>
      <c r="GT39">
        <v>3.2921999999999998</v>
      </c>
      <c r="GU39">
        <v>9999</v>
      </c>
      <c r="GV39">
        <v>9999</v>
      </c>
      <c r="GW39">
        <v>9999</v>
      </c>
      <c r="GX39">
        <v>999.9</v>
      </c>
      <c r="GY39">
        <v>1.8756299999999999</v>
      </c>
      <c r="GZ39">
        <v>1.87683</v>
      </c>
      <c r="HA39">
        <v>1.8827799999999999</v>
      </c>
      <c r="HB39">
        <v>1.8859900000000001</v>
      </c>
      <c r="HC39">
        <v>1.87683</v>
      </c>
      <c r="HD39">
        <v>1.8831500000000001</v>
      </c>
      <c r="HE39">
        <v>1.8821699999999999</v>
      </c>
      <c r="HF39">
        <v>1.8856599999999999</v>
      </c>
      <c r="HG39">
        <v>5</v>
      </c>
      <c r="HH39">
        <v>0</v>
      </c>
      <c r="HI39">
        <v>0</v>
      </c>
      <c r="HJ39">
        <v>0</v>
      </c>
      <c r="HK39" t="s">
        <v>409</v>
      </c>
      <c r="HL39" t="s">
        <v>410</v>
      </c>
      <c r="HM39" t="s">
        <v>411</v>
      </c>
      <c r="HN39" t="s">
        <v>411</v>
      </c>
      <c r="HO39" t="s">
        <v>411</v>
      </c>
      <c r="HP39" t="s">
        <v>411</v>
      </c>
      <c r="HQ39">
        <v>0</v>
      </c>
      <c r="HR39">
        <v>100</v>
      </c>
      <c r="HS39">
        <v>100</v>
      </c>
      <c r="HT39">
        <v>0.51700000000000002</v>
      </c>
      <c r="HU39">
        <v>-8.0999999999999996E-3</v>
      </c>
      <c r="HV39">
        <v>0.54498765939288429</v>
      </c>
      <c r="HW39">
        <v>-6.0172046994075008E-4</v>
      </c>
      <c r="HX39">
        <v>1.0037638322578611E-6</v>
      </c>
      <c r="HY39">
        <v>-3.7503755461929322E-10</v>
      </c>
      <c r="HZ39">
        <v>-5.5964069333207037E-2</v>
      </c>
      <c r="IA39">
        <v>5.4059752819484372E-3</v>
      </c>
      <c r="IB39">
        <v>-1.882334706413767E-4</v>
      </c>
      <c r="IC39">
        <v>2.0440475459167249E-6</v>
      </c>
      <c r="ID39">
        <v>4</v>
      </c>
      <c r="IE39">
        <v>2150</v>
      </c>
      <c r="IF39">
        <v>2</v>
      </c>
      <c r="IG39">
        <v>31</v>
      </c>
      <c r="IH39">
        <v>0.9</v>
      </c>
      <c r="II39">
        <v>0.7</v>
      </c>
      <c r="IJ39">
        <v>0.246582</v>
      </c>
      <c r="IK39">
        <v>2.7807599999999999</v>
      </c>
      <c r="IL39">
        <v>1.6015600000000001</v>
      </c>
      <c r="IM39">
        <v>2.33521</v>
      </c>
      <c r="IN39">
        <v>1.5502899999999999</v>
      </c>
      <c r="IO39">
        <v>2.47437</v>
      </c>
      <c r="IP39">
        <v>50.122</v>
      </c>
      <c r="IQ39">
        <v>15.497999999999999</v>
      </c>
      <c r="IR39">
        <v>18</v>
      </c>
      <c r="IS39">
        <v>614.01099999999997</v>
      </c>
      <c r="IT39">
        <v>344.83199999999999</v>
      </c>
      <c r="IU39">
        <v>25.7348</v>
      </c>
      <c r="IV39">
        <v>36.464100000000002</v>
      </c>
      <c r="IW39">
        <v>29.9999</v>
      </c>
      <c r="IX39">
        <v>36.26</v>
      </c>
      <c r="IY39">
        <v>36.265000000000001</v>
      </c>
      <c r="IZ39">
        <v>4.9162100000000004</v>
      </c>
      <c r="JA39">
        <v>53.105400000000003</v>
      </c>
      <c r="JB39">
        <v>0</v>
      </c>
      <c r="JC39">
        <v>26.110099999999999</v>
      </c>
      <c r="JD39">
        <v>50</v>
      </c>
      <c r="JE39">
        <v>20.438500000000001</v>
      </c>
      <c r="JF39">
        <v>98.459800000000001</v>
      </c>
      <c r="JG39">
        <v>98.552499999999995</v>
      </c>
    </row>
    <row r="40" spans="1:267" x14ac:dyDescent="0.3">
      <c r="A40">
        <v>24</v>
      </c>
      <c r="B40">
        <v>1659732128.5</v>
      </c>
      <c r="C40">
        <v>3638.400000095367</v>
      </c>
      <c r="D40" t="s">
        <v>523</v>
      </c>
      <c r="E40" t="s">
        <v>524</v>
      </c>
      <c r="F40" t="s">
        <v>398</v>
      </c>
      <c r="G40" t="s">
        <v>399</v>
      </c>
      <c r="H40" t="s">
        <v>489</v>
      </c>
      <c r="I40" t="s">
        <v>489</v>
      </c>
      <c r="J40" t="s">
        <v>401</v>
      </c>
      <c r="K40">
        <f t="shared" si="0"/>
        <v>-11.063078594851246</v>
      </c>
      <c r="L40">
        <v>1659732128.5</v>
      </c>
      <c r="M40">
        <f t="shared" si="1"/>
        <v>8.7211249396879822E-3</v>
      </c>
      <c r="N40">
        <f t="shared" si="2"/>
        <v>8.7211249396879822</v>
      </c>
      <c r="O40">
        <f t="shared" si="3"/>
        <v>-3.8421953159778832</v>
      </c>
      <c r="P40">
        <f t="shared" si="4"/>
        <v>24.4084</v>
      </c>
      <c r="Q40">
        <f t="shared" si="5"/>
        <v>32.758417593494521</v>
      </c>
      <c r="R40">
        <f t="shared" si="6"/>
        <v>3.2568285248142144</v>
      </c>
      <c r="S40">
        <f t="shared" si="7"/>
        <v>2.4266731791361598</v>
      </c>
      <c r="T40">
        <f t="shared" si="8"/>
        <v>0.7746064321172178</v>
      </c>
      <c r="U40">
        <f t="shared" si="9"/>
        <v>2.9177998340501072</v>
      </c>
      <c r="V40">
        <f t="shared" si="10"/>
        <v>0.67596298594510895</v>
      </c>
      <c r="W40">
        <f t="shared" si="11"/>
        <v>0.4302884151356165</v>
      </c>
      <c r="X40">
        <f t="shared" si="12"/>
        <v>382.4180993657904</v>
      </c>
      <c r="Y40">
        <f t="shared" si="13"/>
        <v>30.143703507096149</v>
      </c>
      <c r="Z40">
        <f t="shared" si="14"/>
        <v>29.9861</v>
      </c>
      <c r="AA40">
        <f t="shared" si="15"/>
        <v>4.2570493928821191</v>
      </c>
      <c r="AB40">
        <f t="shared" si="16"/>
        <v>70.280666485545623</v>
      </c>
      <c r="AC40">
        <f t="shared" si="17"/>
        <v>3.0213117032398</v>
      </c>
      <c r="AD40">
        <f t="shared" si="18"/>
        <v>4.2989229532437383</v>
      </c>
      <c r="AE40">
        <f t="shared" si="19"/>
        <v>1.2357376896423191</v>
      </c>
      <c r="AF40">
        <f t="shared" si="20"/>
        <v>-384.60160984024003</v>
      </c>
      <c r="AG40">
        <f t="shared" si="21"/>
        <v>26.820404403389336</v>
      </c>
      <c r="AH40">
        <f t="shared" si="22"/>
        <v>2.045293882416475</v>
      </c>
      <c r="AI40">
        <f t="shared" si="23"/>
        <v>26.682187811356204</v>
      </c>
      <c r="AJ40">
        <v>0</v>
      </c>
      <c r="AK40">
        <v>0</v>
      </c>
      <c r="AL40">
        <f t="shared" si="24"/>
        <v>1</v>
      </c>
      <c r="AM40">
        <f t="shared" si="25"/>
        <v>0</v>
      </c>
      <c r="AN40">
        <f t="shared" si="26"/>
        <v>51976.647017065043</v>
      </c>
      <c r="AO40" t="s">
        <v>402</v>
      </c>
      <c r="AP40">
        <v>10366.9</v>
      </c>
      <c r="AQ40">
        <v>993.59653846153856</v>
      </c>
      <c r="AR40">
        <v>3431.87</v>
      </c>
      <c r="AS40">
        <f t="shared" si="27"/>
        <v>0.71047955241266758</v>
      </c>
      <c r="AT40">
        <v>-3.9894345373445681</v>
      </c>
      <c r="AU40" t="s">
        <v>525</v>
      </c>
      <c r="AV40">
        <v>10013.700000000001</v>
      </c>
      <c r="AW40">
        <v>745.06023076923077</v>
      </c>
      <c r="AX40">
        <v>881.81799999999998</v>
      </c>
      <c r="AY40">
        <f t="shared" si="28"/>
        <v>0.15508616203203973</v>
      </c>
      <c r="AZ40">
        <v>0.5</v>
      </c>
      <c r="BA40">
        <f t="shared" si="29"/>
        <v>1681.3058996828952</v>
      </c>
      <c r="BB40">
        <f t="shared" si="30"/>
        <v>-3.8421953159778832</v>
      </c>
      <c r="BC40">
        <f t="shared" si="31"/>
        <v>130.37363959182292</v>
      </c>
      <c r="BD40">
        <f t="shared" si="32"/>
        <v>8.7574320291420568E-5</v>
      </c>
      <c r="BE40">
        <f t="shared" si="33"/>
        <v>2.8918121426416787</v>
      </c>
      <c r="BF40">
        <f t="shared" si="34"/>
        <v>540.80970189191942</v>
      </c>
      <c r="BG40" t="s">
        <v>526</v>
      </c>
      <c r="BH40">
        <v>591.21</v>
      </c>
      <c r="BI40">
        <f t="shared" si="35"/>
        <v>591.21</v>
      </c>
      <c r="BJ40">
        <f t="shared" si="36"/>
        <v>0.32955553186711994</v>
      </c>
      <c r="BK40">
        <f t="shared" si="37"/>
        <v>0.47059189434141263</v>
      </c>
      <c r="BL40">
        <f t="shared" si="38"/>
        <v>0.897697014074194</v>
      </c>
      <c r="BM40">
        <f t="shared" si="39"/>
        <v>-1.2234707226720953</v>
      </c>
      <c r="BN40">
        <f t="shared" si="40"/>
        <v>1.0458433150443305</v>
      </c>
      <c r="BO40">
        <f t="shared" si="41"/>
        <v>0.37341764110311226</v>
      </c>
      <c r="BP40">
        <f t="shared" si="42"/>
        <v>0.62658235889688774</v>
      </c>
      <c r="BQ40">
        <v>1266</v>
      </c>
      <c r="BR40">
        <v>300</v>
      </c>
      <c r="BS40">
        <v>300</v>
      </c>
      <c r="BT40">
        <v>300</v>
      </c>
      <c r="BU40">
        <v>10013.700000000001</v>
      </c>
      <c r="BV40">
        <v>848.56</v>
      </c>
      <c r="BW40">
        <v>-1.0633699999999999E-2</v>
      </c>
      <c r="BX40">
        <v>-0.52</v>
      </c>
      <c r="BY40" t="s">
        <v>405</v>
      </c>
      <c r="BZ40" t="s">
        <v>405</v>
      </c>
      <c r="CA40" t="s">
        <v>405</v>
      </c>
      <c r="CB40" t="s">
        <v>405</v>
      </c>
      <c r="CC40" t="s">
        <v>405</v>
      </c>
      <c r="CD40" t="s">
        <v>405</v>
      </c>
      <c r="CE40" t="s">
        <v>405</v>
      </c>
      <c r="CF40" t="s">
        <v>405</v>
      </c>
      <c r="CG40" t="s">
        <v>405</v>
      </c>
      <c r="CH40" t="s">
        <v>405</v>
      </c>
      <c r="CI40">
        <f t="shared" si="43"/>
        <v>2000.13</v>
      </c>
      <c r="CJ40">
        <f t="shared" si="44"/>
        <v>1681.3058996828952</v>
      </c>
      <c r="CK40">
        <f t="shared" si="45"/>
        <v>0.84059831095123572</v>
      </c>
      <c r="CL40">
        <f t="shared" si="46"/>
        <v>0.19119662190247153</v>
      </c>
      <c r="CM40">
        <v>6</v>
      </c>
      <c r="CN40">
        <v>0.5</v>
      </c>
      <c r="CO40" t="s">
        <v>406</v>
      </c>
      <c r="CP40">
        <v>2</v>
      </c>
      <c r="CQ40">
        <v>1659732128.5</v>
      </c>
      <c r="CR40">
        <v>24.4084</v>
      </c>
      <c r="CS40">
        <v>20.053599999999999</v>
      </c>
      <c r="CT40">
        <v>30.389500000000002</v>
      </c>
      <c r="CU40">
        <v>20.243099999999998</v>
      </c>
      <c r="CV40">
        <v>23.8718</v>
      </c>
      <c r="CW40">
        <v>30.390499999999999</v>
      </c>
      <c r="CX40">
        <v>500.04500000000002</v>
      </c>
      <c r="CY40">
        <v>99.319800000000001</v>
      </c>
      <c r="CZ40">
        <v>9.9792400000000003E-2</v>
      </c>
      <c r="DA40">
        <v>30.156600000000001</v>
      </c>
      <c r="DB40">
        <v>29.9861</v>
      </c>
      <c r="DC40">
        <v>999.9</v>
      </c>
      <c r="DD40">
        <v>0</v>
      </c>
      <c r="DE40">
        <v>0</v>
      </c>
      <c r="DF40">
        <v>10001.200000000001</v>
      </c>
      <c r="DG40">
        <v>0</v>
      </c>
      <c r="DH40">
        <v>1690.86</v>
      </c>
      <c r="DI40">
        <v>4.35473</v>
      </c>
      <c r="DJ40">
        <v>25.173400000000001</v>
      </c>
      <c r="DK40">
        <v>20.468</v>
      </c>
      <c r="DL40">
        <v>10.1464</v>
      </c>
      <c r="DM40">
        <v>20.053599999999999</v>
      </c>
      <c r="DN40">
        <v>20.243099999999998</v>
      </c>
      <c r="DO40">
        <v>3.0182799999999999</v>
      </c>
      <c r="DP40">
        <v>2.0105400000000002</v>
      </c>
      <c r="DQ40">
        <v>24.129100000000001</v>
      </c>
      <c r="DR40">
        <v>17.5276</v>
      </c>
      <c r="DS40">
        <v>2000.13</v>
      </c>
      <c r="DT40">
        <v>0.98000500000000001</v>
      </c>
      <c r="DU40">
        <v>1.9994499999999998E-2</v>
      </c>
      <c r="DV40">
        <v>0</v>
      </c>
      <c r="DW40">
        <v>745.20500000000004</v>
      </c>
      <c r="DX40">
        <v>5.0005300000000004</v>
      </c>
      <c r="DY40">
        <v>16239.7</v>
      </c>
      <c r="DZ40">
        <v>17834.7</v>
      </c>
      <c r="EA40">
        <v>52.125</v>
      </c>
      <c r="EB40">
        <v>54.125</v>
      </c>
      <c r="EC40">
        <v>52.936999999999998</v>
      </c>
      <c r="ED40">
        <v>52.811999999999998</v>
      </c>
      <c r="EE40">
        <v>53.061999999999998</v>
      </c>
      <c r="EF40">
        <v>1955.24</v>
      </c>
      <c r="EG40">
        <v>39.89</v>
      </c>
      <c r="EH40">
        <v>0</v>
      </c>
      <c r="EI40">
        <v>130</v>
      </c>
      <c r="EJ40">
        <v>0</v>
      </c>
      <c r="EK40">
        <v>745.06023076923077</v>
      </c>
      <c r="EL40">
        <v>3.7899487217840129</v>
      </c>
      <c r="EM40">
        <v>96.085470024075448</v>
      </c>
      <c r="EN40">
        <v>16227.00384615385</v>
      </c>
      <c r="EO40">
        <v>15</v>
      </c>
      <c r="EP40">
        <v>1659732087.5</v>
      </c>
      <c r="EQ40" t="s">
        <v>527</v>
      </c>
      <c r="ER40">
        <v>1659732064.5</v>
      </c>
      <c r="ES40">
        <v>1659732087.5</v>
      </c>
      <c r="ET40">
        <v>53</v>
      </c>
      <c r="EU40">
        <v>5.0000000000000001E-3</v>
      </c>
      <c r="EV40">
        <v>7.0000000000000001E-3</v>
      </c>
      <c r="EW40">
        <v>0.53900000000000003</v>
      </c>
      <c r="EX40">
        <v>0</v>
      </c>
      <c r="EY40">
        <v>20</v>
      </c>
      <c r="EZ40">
        <v>20</v>
      </c>
      <c r="FA40">
        <v>0.16</v>
      </c>
      <c r="FB40">
        <v>0.01</v>
      </c>
      <c r="FC40">
        <v>-3.8682741646608729</v>
      </c>
      <c r="FD40">
        <v>-0.44143574920577688</v>
      </c>
      <c r="FE40">
        <v>9.0516626113318427E-2</v>
      </c>
      <c r="FF40">
        <v>1</v>
      </c>
      <c r="FG40">
        <v>0.77251299679969743</v>
      </c>
      <c r="FH40">
        <v>5.961744031702728E-2</v>
      </c>
      <c r="FI40">
        <v>1.6981003935527351E-2</v>
      </c>
      <c r="FJ40">
        <v>1</v>
      </c>
      <c r="FK40">
        <v>2</v>
      </c>
      <c r="FL40">
        <v>2</v>
      </c>
      <c r="FM40" t="s">
        <v>408</v>
      </c>
      <c r="FN40">
        <v>3.1268099999999999</v>
      </c>
      <c r="FO40">
        <v>2.73813</v>
      </c>
      <c r="FP40">
        <v>6.3754800000000002E-3</v>
      </c>
      <c r="FQ40">
        <v>5.3627500000000003E-3</v>
      </c>
      <c r="FR40">
        <v>0.125975</v>
      </c>
      <c r="FS40">
        <v>9.4842099999999999E-2</v>
      </c>
      <c r="FT40">
        <v>23651.200000000001</v>
      </c>
      <c r="FU40">
        <v>24566</v>
      </c>
      <c r="FV40">
        <v>23675.9</v>
      </c>
      <c r="FW40">
        <v>25021.5</v>
      </c>
      <c r="FX40">
        <v>29837.4</v>
      </c>
      <c r="FY40">
        <v>31784.7</v>
      </c>
      <c r="FZ40">
        <v>37758.699999999997</v>
      </c>
      <c r="GA40">
        <v>38953.699999999997</v>
      </c>
      <c r="GB40">
        <v>2.1318000000000001</v>
      </c>
      <c r="GC40">
        <v>1.6601699999999999</v>
      </c>
      <c r="GD40">
        <v>-2.9332899999999999E-2</v>
      </c>
      <c r="GE40">
        <v>0</v>
      </c>
      <c r="GF40">
        <v>30.463200000000001</v>
      </c>
      <c r="GG40">
        <v>999.9</v>
      </c>
      <c r="GH40">
        <v>35.4</v>
      </c>
      <c r="GI40">
        <v>47.4</v>
      </c>
      <c r="GJ40">
        <v>38.840400000000002</v>
      </c>
      <c r="GK40">
        <v>61.884999999999998</v>
      </c>
      <c r="GL40">
        <v>26.770800000000001</v>
      </c>
      <c r="GM40">
        <v>1</v>
      </c>
      <c r="GN40">
        <v>0.75503100000000001</v>
      </c>
      <c r="GO40">
        <v>3.9234300000000002</v>
      </c>
      <c r="GP40">
        <v>20.312100000000001</v>
      </c>
      <c r="GQ40">
        <v>5.2518799999999999</v>
      </c>
      <c r="GR40">
        <v>12.0099</v>
      </c>
      <c r="GS40">
        <v>4.9779999999999998</v>
      </c>
      <c r="GT40">
        <v>3.29298</v>
      </c>
      <c r="GU40">
        <v>9999</v>
      </c>
      <c r="GV40">
        <v>9999</v>
      </c>
      <c r="GW40">
        <v>9999</v>
      </c>
      <c r="GX40">
        <v>999.9</v>
      </c>
      <c r="GY40">
        <v>1.87565</v>
      </c>
      <c r="GZ40">
        <v>1.87683</v>
      </c>
      <c r="HA40">
        <v>1.8827799999999999</v>
      </c>
      <c r="HB40">
        <v>1.88602</v>
      </c>
      <c r="HC40">
        <v>1.87683</v>
      </c>
      <c r="HD40">
        <v>1.8832100000000001</v>
      </c>
      <c r="HE40">
        <v>1.8821699999999999</v>
      </c>
      <c r="HF40">
        <v>1.88568</v>
      </c>
      <c r="HG40">
        <v>5</v>
      </c>
      <c r="HH40">
        <v>0</v>
      </c>
      <c r="HI40">
        <v>0</v>
      </c>
      <c r="HJ40">
        <v>0</v>
      </c>
      <c r="HK40" t="s">
        <v>409</v>
      </c>
      <c r="HL40" t="s">
        <v>410</v>
      </c>
      <c r="HM40" t="s">
        <v>411</v>
      </c>
      <c r="HN40" t="s">
        <v>411</v>
      </c>
      <c r="HO40" t="s">
        <v>411</v>
      </c>
      <c r="HP40" t="s">
        <v>411</v>
      </c>
      <c r="HQ40">
        <v>0</v>
      </c>
      <c r="HR40">
        <v>100</v>
      </c>
      <c r="HS40">
        <v>100</v>
      </c>
      <c r="HT40">
        <v>0.53700000000000003</v>
      </c>
      <c r="HU40">
        <v>-1E-3</v>
      </c>
      <c r="HV40">
        <v>0.55035388100295179</v>
      </c>
      <c r="HW40">
        <v>-6.0172046994075008E-4</v>
      </c>
      <c r="HX40">
        <v>1.0037638322578611E-6</v>
      </c>
      <c r="HY40">
        <v>-3.7503755461929322E-10</v>
      </c>
      <c r="HZ40">
        <v>-4.8809230040880718E-2</v>
      </c>
      <c r="IA40">
        <v>5.4059752819484372E-3</v>
      </c>
      <c r="IB40">
        <v>-1.882334706413767E-4</v>
      </c>
      <c r="IC40">
        <v>2.0440475459167249E-6</v>
      </c>
      <c r="ID40">
        <v>4</v>
      </c>
      <c r="IE40">
        <v>2150</v>
      </c>
      <c r="IF40">
        <v>2</v>
      </c>
      <c r="IG40">
        <v>31</v>
      </c>
      <c r="IH40">
        <v>1.1000000000000001</v>
      </c>
      <c r="II40">
        <v>0.7</v>
      </c>
      <c r="IJ40">
        <v>0.18066399999999999</v>
      </c>
      <c r="IK40">
        <v>2.7990699999999999</v>
      </c>
      <c r="IL40">
        <v>1.6003400000000001</v>
      </c>
      <c r="IM40">
        <v>2.3339799999999999</v>
      </c>
      <c r="IN40">
        <v>1.5502899999999999</v>
      </c>
      <c r="IO40">
        <v>2.4169900000000002</v>
      </c>
      <c r="IP40">
        <v>50.218699999999998</v>
      </c>
      <c r="IQ40">
        <v>15.462899999999999</v>
      </c>
      <c r="IR40">
        <v>18</v>
      </c>
      <c r="IS40">
        <v>613.99699999999996</v>
      </c>
      <c r="IT40">
        <v>344.22300000000001</v>
      </c>
      <c r="IU40">
        <v>26.2882</v>
      </c>
      <c r="IV40">
        <v>36.450699999999998</v>
      </c>
      <c r="IW40">
        <v>29.999700000000001</v>
      </c>
      <c r="IX40">
        <v>36.266800000000003</v>
      </c>
      <c r="IY40">
        <v>36.271700000000003</v>
      </c>
      <c r="IZ40">
        <v>3.6019600000000001</v>
      </c>
      <c r="JA40">
        <v>54.4754</v>
      </c>
      <c r="JB40">
        <v>0</v>
      </c>
      <c r="JC40">
        <v>26.298999999999999</v>
      </c>
      <c r="JD40">
        <v>20</v>
      </c>
      <c r="JE40">
        <v>20.244700000000002</v>
      </c>
      <c r="JF40">
        <v>98.465800000000002</v>
      </c>
      <c r="JG40">
        <v>98.564899999999994</v>
      </c>
    </row>
    <row r="41" spans="1:267" x14ac:dyDescent="0.3">
      <c r="A41">
        <v>25</v>
      </c>
      <c r="B41">
        <v>1659732255.5</v>
      </c>
      <c r="C41">
        <v>3765.400000095367</v>
      </c>
      <c r="D41" t="s">
        <v>528</v>
      </c>
      <c r="E41" t="s">
        <v>529</v>
      </c>
      <c r="F41" t="s">
        <v>398</v>
      </c>
      <c r="G41" t="s">
        <v>399</v>
      </c>
      <c r="H41" t="s">
        <v>489</v>
      </c>
      <c r="I41" t="s">
        <v>489</v>
      </c>
      <c r="J41" t="s">
        <v>401</v>
      </c>
      <c r="K41">
        <f t="shared" si="0"/>
        <v>5.8677580085166392</v>
      </c>
      <c r="L41">
        <v>1659732255.5</v>
      </c>
      <c r="M41">
        <f t="shared" si="1"/>
        <v>8.3550989754774176E-3</v>
      </c>
      <c r="N41">
        <f t="shared" si="2"/>
        <v>8.3550989754774179</v>
      </c>
      <c r="O41">
        <f t="shared" si="3"/>
        <v>30.039004782421081</v>
      </c>
      <c r="P41">
        <f t="shared" si="4"/>
        <v>360.351</v>
      </c>
      <c r="Q41">
        <f t="shared" si="5"/>
        <v>281.6973089233515</v>
      </c>
      <c r="R41">
        <f t="shared" si="6"/>
        <v>28.005103886329945</v>
      </c>
      <c r="S41">
        <f t="shared" si="7"/>
        <v>35.824506911739</v>
      </c>
      <c r="T41">
        <f t="shared" si="8"/>
        <v>0.74589474154052027</v>
      </c>
      <c r="U41">
        <f t="shared" si="9"/>
        <v>2.9162009255327641</v>
      </c>
      <c r="V41">
        <f t="shared" si="10"/>
        <v>0.65392226213024707</v>
      </c>
      <c r="W41">
        <f t="shared" si="11"/>
        <v>0.41601599261985439</v>
      </c>
      <c r="X41">
        <f t="shared" si="12"/>
        <v>382.41619936578718</v>
      </c>
      <c r="Y41">
        <f t="shared" si="13"/>
        <v>30.286369708204266</v>
      </c>
      <c r="Z41">
        <f t="shared" si="14"/>
        <v>29.9895</v>
      </c>
      <c r="AA41">
        <f t="shared" si="15"/>
        <v>4.2578809218060645</v>
      </c>
      <c r="AB41">
        <f t="shared" si="16"/>
        <v>70.390230350253262</v>
      </c>
      <c r="AC41">
        <f t="shared" si="17"/>
        <v>3.0342433087511997</v>
      </c>
      <c r="AD41">
        <f t="shared" si="18"/>
        <v>4.310602897096901</v>
      </c>
      <c r="AE41">
        <f t="shared" si="19"/>
        <v>1.2236376130548647</v>
      </c>
      <c r="AF41">
        <f t="shared" si="20"/>
        <v>-368.45986481855414</v>
      </c>
      <c r="AG41">
        <f t="shared" si="21"/>
        <v>33.707587289346115</v>
      </c>
      <c r="AH41">
        <f t="shared" si="22"/>
        <v>2.5725576174034388</v>
      </c>
      <c r="AI41">
        <f t="shared" si="23"/>
        <v>50.236479453982604</v>
      </c>
      <c r="AJ41">
        <v>0</v>
      </c>
      <c r="AK41">
        <v>0</v>
      </c>
      <c r="AL41">
        <f t="shared" si="24"/>
        <v>1</v>
      </c>
      <c r="AM41">
        <f t="shared" si="25"/>
        <v>0</v>
      </c>
      <c r="AN41">
        <f t="shared" si="26"/>
        <v>51922.926890735289</v>
      </c>
      <c r="AO41" t="s">
        <v>402</v>
      </c>
      <c r="AP41">
        <v>10366.9</v>
      </c>
      <c r="AQ41">
        <v>993.59653846153856</v>
      </c>
      <c r="AR41">
        <v>3431.87</v>
      </c>
      <c r="AS41">
        <f t="shared" si="27"/>
        <v>0.71047955241266758</v>
      </c>
      <c r="AT41">
        <v>-3.9894345373445681</v>
      </c>
      <c r="AU41" t="s">
        <v>530</v>
      </c>
      <c r="AV41">
        <v>10014.5</v>
      </c>
      <c r="AW41">
        <v>756.68892307692317</v>
      </c>
      <c r="AX41">
        <v>1111.58</v>
      </c>
      <c r="AY41">
        <f t="shared" si="28"/>
        <v>0.31926723845614058</v>
      </c>
      <c r="AZ41">
        <v>0.5</v>
      </c>
      <c r="BA41">
        <f t="shared" si="29"/>
        <v>1681.2974996828934</v>
      </c>
      <c r="BB41">
        <f t="shared" si="30"/>
        <v>30.039004782421081</v>
      </c>
      <c r="BC41">
        <f t="shared" si="31"/>
        <v>268.39160487348562</v>
      </c>
      <c r="BD41">
        <f t="shared" si="32"/>
        <v>2.0239392092228588E-2</v>
      </c>
      <c r="BE41">
        <f t="shared" si="33"/>
        <v>2.0873801255870026</v>
      </c>
      <c r="BF41">
        <f t="shared" si="34"/>
        <v>619.31823455350786</v>
      </c>
      <c r="BG41" t="s">
        <v>531</v>
      </c>
      <c r="BH41">
        <v>548.21</v>
      </c>
      <c r="BI41">
        <f t="shared" si="35"/>
        <v>548.21</v>
      </c>
      <c r="BJ41">
        <f t="shared" si="36"/>
        <v>0.50681912233037651</v>
      </c>
      <c r="BK41">
        <f t="shared" si="37"/>
        <v>0.6299431580010949</v>
      </c>
      <c r="BL41">
        <f t="shared" si="38"/>
        <v>0.80463369467967794</v>
      </c>
      <c r="BM41">
        <f t="shared" si="39"/>
        <v>3.0079730861887453</v>
      </c>
      <c r="BN41">
        <f t="shared" si="40"/>
        <v>0.95161188299854671</v>
      </c>
      <c r="BO41">
        <f t="shared" si="41"/>
        <v>0.45638455660685512</v>
      </c>
      <c r="BP41">
        <f t="shared" si="42"/>
        <v>0.54361544339314483</v>
      </c>
      <c r="BQ41">
        <v>1268</v>
      </c>
      <c r="BR41">
        <v>300</v>
      </c>
      <c r="BS41">
        <v>300</v>
      </c>
      <c r="BT41">
        <v>300</v>
      </c>
      <c r="BU41">
        <v>10014.5</v>
      </c>
      <c r="BV41">
        <v>1015.9</v>
      </c>
      <c r="BW41">
        <v>-1.06357E-2</v>
      </c>
      <c r="BX41">
        <v>-0.81</v>
      </c>
      <c r="BY41" t="s">
        <v>405</v>
      </c>
      <c r="BZ41" t="s">
        <v>405</v>
      </c>
      <c r="CA41" t="s">
        <v>405</v>
      </c>
      <c r="CB41" t="s">
        <v>405</v>
      </c>
      <c r="CC41" t="s">
        <v>405</v>
      </c>
      <c r="CD41" t="s">
        <v>405</v>
      </c>
      <c r="CE41" t="s">
        <v>405</v>
      </c>
      <c r="CF41" t="s">
        <v>405</v>
      </c>
      <c r="CG41" t="s">
        <v>405</v>
      </c>
      <c r="CH41" t="s">
        <v>405</v>
      </c>
      <c r="CI41">
        <f t="shared" si="43"/>
        <v>2000.12</v>
      </c>
      <c r="CJ41">
        <f t="shared" si="44"/>
        <v>1681.2974996828934</v>
      </c>
      <c r="CK41">
        <f t="shared" si="45"/>
        <v>0.8405983139426102</v>
      </c>
      <c r="CL41">
        <f t="shared" si="46"/>
        <v>0.19119662788522049</v>
      </c>
      <c r="CM41">
        <v>6</v>
      </c>
      <c r="CN41">
        <v>0.5</v>
      </c>
      <c r="CO41" t="s">
        <v>406</v>
      </c>
      <c r="CP41">
        <v>2</v>
      </c>
      <c r="CQ41">
        <v>1659732255.5</v>
      </c>
      <c r="CR41">
        <v>360.351</v>
      </c>
      <c r="CS41">
        <v>400.00700000000001</v>
      </c>
      <c r="CT41">
        <v>30.520800000000001</v>
      </c>
      <c r="CU41">
        <v>20.801600000000001</v>
      </c>
      <c r="CV41">
        <v>359.952</v>
      </c>
      <c r="CW41">
        <v>30.52</v>
      </c>
      <c r="CX41">
        <v>500.04700000000003</v>
      </c>
      <c r="CY41">
        <v>99.3155</v>
      </c>
      <c r="CZ41">
        <v>0.100089</v>
      </c>
      <c r="DA41">
        <v>30.203900000000001</v>
      </c>
      <c r="DB41">
        <v>29.9895</v>
      </c>
      <c r="DC41">
        <v>999.9</v>
      </c>
      <c r="DD41">
        <v>0</v>
      </c>
      <c r="DE41">
        <v>0</v>
      </c>
      <c r="DF41">
        <v>9992.5</v>
      </c>
      <c r="DG41">
        <v>0</v>
      </c>
      <c r="DH41">
        <v>1643.72</v>
      </c>
      <c r="DI41">
        <v>-39.655999999999999</v>
      </c>
      <c r="DJ41">
        <v>371.69600000000003</v>
      </c>
      <c r="DK41">
        <v>408.505</v>
      </c>
      <c r="DL41">
        <v>9.7192000000000007</v>
      </c>
      <c r="DM41">
        <v>400.00700000000001</v>
      </c>
      <c r="DN41">
        <v>20.801600000000001</v>
      </c>
      <c r="DO41">
        <v>3.0311900000000001</v>
      </c>
      <c r="DP41">
        <v>2.0659200000000002</v>
      </c>
      <c r="DQ41">
        <v>24.200199999999999</v>
      </c>
      <c r="DR41">
        <v>17.9588</v>
      </c>
      <c r="DS41">
        <v>2000.12</v>
      </c>
      <c r="DT41">
        <v>0.98000799999999999</v>
      </c>
      <c r="DU41">
        <v>1.9991700000000001E-2</v>
      </c>
      <c r="DV41">
        <v>0</v>
      </c>
      <c r="DW41">
        <v>757.29899999999998</v>
      </c>
      <c r="DX41">
        <v>5.0005300000000004</v>
      </c>
      <c r="DY41">
        <v>16543.8</v>
      </c>
      <c r="DZ41">
        <v>17834.599999999999</v>
      </c>
      <c r="EA41">
        <v>52.125</v>
      </c>
      <c r="EB41">
        <v>54.061999999999998</v>
      </c>
      <c r="EC41">
        <v>52.875</v>
      </c>
      <c r="ED41">
        <v>52.686999999999998</v>
      </c>
      <c r="EE41">
        <v>53.061999999999998</v>
      </c>
      <c r="EF41">
        <v>1955.23</v>
      </c>
      <c r="EG41">
        <v>39.89</v>
      </c>
      <c r="EH41">
        <v>0</v>
      </c>
      <c r="EI41">
        <v>126.4000000953674</v>
      </c>
      <c r="EJ41">
        <v>0</v>
      </c>
      <c r="EK41">
        <v>756.68892307692317</v>
      </c>
      <c r="EL41">
        <v>5.8867008417451032</v>
      </c>
      <c r="EM41">
        <v>136.28717926419321</v>
      </c>
      <c r="EN41">
        <v>16524.623076923079</v>
      </c>
      <c r="EO41">
        <v>15</v>
      </c>
      <c r="EP41">
        <v>1659732213.5</v>
      </c>
      <c r="EQ41" t="s">
        <v>532</v>
      </c>
      <c r="ER41">
        <v>1659732204.5</v>
      </c>
      <c r="ES41">
        <v>1659732213.5</v>
      </c>
      <c r="ET41">
        <v>54</v>
      </c>
      <c r="EU41">
        <v>-4.7E-2</v>
      </c>
      <c r="EV41">
        <v>2E-3</v>
      </c>
      <c r="EW41">
        <v>0.39900000000000002</v>
      </c>
      <c r="EX41">
        <v>2E-3</v>
      </c>
      <c r="EY41">
        <v>401</v>
      </c>
      <c r="EZ41">
        <v>20</v>
      </c>
      <c r="FA41">
        <v>0.03</v>
      </c>
      <c r="FB41">
        <v>0.01</v>
      </c>
      <c r="FC41">
        <v>30.022842781869159</v>
      </c>
      <c r="FD41">
        <v>-0.36528542091021449</v>
      </c>
      <c r="FE41">
        <v>0.12852112202734409</v>
      </c>
      <c r="FF41">
        <v>1</v>
      </c>
      <c r="FG41">
        <v>0.75203216936186768</v>
      </c>
      <c r="FH41">
        <v>1.55851840575619E-2</v>
      </c>
      <c r="FI41">
        <v>1.1826276110953261E-2</v>
      </c>
      <c r="FJ41">
        <v>1</v>
      </c>
      <c r="FK41">
        <v>2</v>
      </c>
      <c r="FL41">
        <v>2</v>
      </c>
      <c r="FM41" t="s">
        <v>408</v>
      </c>
      <c r="FN41">
        <v>3.1267499999999999</v>
      </c>
      <c r="FO41">
        <v>2.7383500000000001</v>
      </c>
      <c r="FP41">
        <v>8.1504400000000005E-2</v>
      </c>
      <c r="FQ41">
        <v>8.85016E-2</v>
      </c>
      <c r="FR41">
        <v>0.12634200000000001</v>
      </c>
      <c r="FS41">
        <v>9.6710299999999999E-2</v>
      </c>
      <c r="FT41">
        <v>21868.6</v>
      </c>
      <c r="FU41">
        <v>22517.3</v>
      </c>
      <c r="FV41">
        <v>23678.5</v>
      </c>
      <c r="FW41">
        <v>25023.5</v>
      </c>
      <c r="FX41">
        <v>29827.5</v>
      </c>
      <c r="FY41">
        <v>31722</v>
      </c>
      <c r="FZ41">
        <v>37762.199999999997</v>
      </c>
      <c r="GA41">
        <v>38957.4</v>
      </c>
      <c r="GB41">
        <v>2.13165</v>
      </c>
      <c r="GC41">
        <v>1.6615500000000001</v>
      </c>
      <c r="GD41">
        <v>-3.2506899999999998E-2</v>
      </c>
      <c r="GE41">
        <v>0</v>
      </c>
      <c r="GF41">
        <v>30.5182</v>
      </c>
      <c r="GG41">
        <v>999.9</v>
      </c>
      <c r="GH41">
        <v>35.5</v>
      </c>
      <c r="GI41">
        <v>47.5</v>
      </c>
      <c r="GJ41">
        <v>39.150199999999998</v>
      </c>
      <c r="GK41">
        <v>61.965000000000003</v>
      </c>
      <c r="GL41">
        <v>26.6066</v>
      </c>
      <c r="GM41">
        <v>1</v>
      </c>
      <c r="GN41">
        <v>0.74929100000000004</v>
      </c>
      <c r="GO41">
        <v>3.1738599999999999</v>
      </c>
      <c r="GP41">
        <v>20.329000000000001</v>
      </c>
      <c r="GQ41">
        <v>5.2521800000000001</v>
      </c>
      <c r="GR41">
        <v>12.0099</v>
      </c>
      <c r="GS41">
        <v>4.9781000000000004</v>
      </c>
      <c r="GT41">
        <v>3.2930000000000001</v>
      </c>
      <c r="GU41">
        <v>9999</v>
      </c>
      <c r="GV41">
        <v>9999</v>
      </c>
      <c r="GW41">
        <v>9999</v>
      </c>
      <c r="GX41">
        <v>999.9</v>
      </c>
      <c r="GY41">
        <v>1.8756299999999999</v>
      </c>
      <c r="GZ41">
        <v>1.87683</v>
      </c>
      <c r="HA41">
        <v>1.8827799999999999</v>
      </c>
      <c r="HB41">
        <v>1.88601</v>
      </c>
      <c r="HC41">
        <v>1.8768</v>
      </c>
      <c r="HD41">
        <v>1.8831800000000001</v>
      </c>
      <c r="HE41">
        <v>1.8821699999999999</v>
      </c>
      <c r="HF41">
        <v>1.88568</v>
      </c>
      <c r="HG41">
        <v>5</v>
      </c>
      <c r="HH41">
        <v>0</v>
      </c>
      <c r="HI41">
        <v>0</v>
      </c>
      <c r="HJ41">
        <v>0</v>
      </c>
      <c r="HK41" t="s">
        <v>409</v>
      </c>
      <c r="HL41" t="s">
        <v>410</v>
      </c>
      <c r="HM41" t="s">
        <v>411</v>
      </c>
      <c r="HN41" t="s">
        <v>411</v>
      </c>
      <c r="HO41" t="s">
        <v>411</v>
      </c>
      <c r="HP41" t="s">
        <v>411</v>
      </c>
      <c r="HQ41">
        <v>0</v>
      </c>
      <c r="HR41">
        <v>100</v>
      </c>
      <c r="HS41">
        <v>100</v>
      </c>
      <c r="HT41">
        <v>0.39900000000000002</v>
      </c>
      <c r="HU41">
        <v>8.0000000000000004E-4</v>
      </c>
      <c r="HV41">
        <v>0.50322934900334482</v>
      </c>
      <c r="HW41">
        <v>-6.0172046994075008E-4</v>
      </c>
      <c r="HX41">
        <v>1.0037638322578611E-6</v>
      </c>
      <c r="HY41">
        <v>-3.7503755461929322E-10</v>
      </c>
      <c r="HZ41">
        <v>-4.6990354709881388E-2</v>
      </c>
      <c r="IA41">
        <v>5.4059752819484372E-3</v>
      </c>
      <c r="IB41">
        <v>-1.882334706413767E-4</v>
      </c>
      <c r="IC41">
        <v>2.0440475459167249E-6</v>
      </c>
      <c r="ID41">
        <v>4</v>
      </c>
      <c r="IE41">
        <v>2150</v>
      </c>
      <c r="IF41">
        <v>2</v>
      </c>
      <c r="IG41">
        <v>31</v>
      </c>
      <c r="IH41">
        <v>0.8</v>
      </c>
      <c r="II41">
        <v>0.7</v>
      </c>
      <c r="IJ41">
        <v>1.00464</v>
      </c>
      <c r="IK41">
        <v>2.7539099999999999</v>
      </c>
      <c r="IL41">
        <v>1.6015600000000001</v>
      </c>
      <c r="IM41">
        <v>2.33521</v>
      </c>
      <c r="IN41">
        <v>1.5502899999999999</v>
      </c>
      <c r="IO41">
        <v>2.3290999999999999</v>
      </c>
      <c r="IP41">
        <v>50.283200000000001</v>
      </c>
      <c r="IQ41">
        <v>15.4192</v>
      </c>
      <c r="IR41">
        <v>18</v>
      </c>
      <c r="IS41">
        <v>613.80399999999997</v>
      </c>
      <c r="IT41">
        <v>344.97500000000002</v>
      </c>
      <c r="IU41">
        <v>26.244499999999999</v>
      </c>
      <c r="IV41">
        <v>36.426699999999997</v>
      </c>
      <c r="IW41">
        <v>29.9968</v>
      </c>
      <c r="IX41">
        <v>36.2575</v>
      </c>
      <c r="IY41">
        <v>36.265000000000001</v>
      </c>
      <c r="IZ41">
        <v>20.105399999999999</v>
      </c>
      <c r="JA41">
        <v>53.496099999999998</v>
      </c>
      <c r="JB41">
        <v>0</v>
      </c>
      <c r="JC41">
        <v>26.3827</v>
      </c>
      <c r="JD41">
        <v>400</v>
      </c>
      <c r="JE41">
        <v>20.8096</v>
      </c>
      <c r="JF41">
        <v>98.475499999999997</v>
      </c>
      <c r="JG41">
        <v>98.573800000000006</v>
      </c>
    </row>
    <row r="42" spans="1:267" x14ac:dyDescent="0.3">
      <c r="A42">
        <v>26</v>
      </c>
      <c r="B42">
        <v>1659732375.5</v>
      </c>
      <c r="C42">
        <v>3885.400000095367</v>
      </c>
      <c r="D42" t="s">
        <v>533</v>
      </c>
      <c r="E42" t="s">
        <v>534</v>
      </c>
      <c r="F42" t="s">
        <v>398</v>
      </c>
      <c r="G42" t="s">
        <v>399</v>
      </c>
      <c r="H42" t="s">
        <v>489</v>
      </c>
      <c r="I42" t="s">
        <v>489</v>
      </c>
      <c r="J42" t="s">
        <v>401</v>
      </c>
      <c r="K42">
        <f t="shared" si="0"/>
        <v>6.0516549801245025</v>
      </c>
      <c r="L42">
        <v>1659732375.5</v>
      </c>
      <c r="M42">
        <f t="shared" si="1"/>
        <v>7.8246620808653609E-3</v>
      </c>
      <c r="N42">
        <f t="shared" si="2"/>
        <v>7.8246620808653606</v>
      </c>
      <c r="O42">
        <f t="shared" si="3"/>
        <v>30.915045984792783</v>
      </c>
      <c r="P42">
        <f t="shared" si="4"/>
        <v>359.54300000000001</v>
      </c>
      <c r="Q42">
        <f t="shared" si="5"/>
        <v>272.96777928691847</v>
      </c>
      <c r="R42">
        <f t="shared" si="6"/>
        <v>27.136598797999611</v>
      </c>
      <c r="S42">
        <f t="shared" si="7"/>
        <v>35.743318010342001</v>
      </c>
      <c r="T42">
        <f t="shared" si="8"/>
        <v>0.6854382286179066</v>
      </c>
      <c r="U42">
        <f t="shared" si="9"/>
        <v>2.9190115527493536</v>
      </c>
      <c r="V42">
        <f t="shared" si="10"/>
        <v>0.60700043788531566</v>
      </c>
      <c r="W42">
        <f t="shared" si="11"/>
        <v>0.38567198864744079</v>
      </c>
      <c r="X42">
        <f t="shared" si="12"/>
        <v>382.39519936527216</v>
      </c>
      <c r="Y42">
        <f t="shared" si="13"/>
        <v>30.364485340795941</v>
      </c>
      <c r="Z42">
        <f t="shared" si="14"/>
        <v>29.990100000000002</v>
      </c>
      <c r="AA42">
        <f t="shared" si="15"/>
        <v>4.2580276768974503</v>
      </c>
      <c r="AB42">
        <f t="shared" si="16"/>
        <v>70.380946144773731</v>
      </c>
      <c r="AC42">
        <f t="shared" si="17"/>
        <v>3.0234534691220003</v>
      </c>
      <c r="AD42">
        <f t="shared" si="18"/>
        <v>4.2958408983345455</v>
      </c>
      <c r="AE42">
        <f t="shared" si="19"/>
        <v>1.23457420777545</v>
      </c>
      <c r="AF42">
        <f t="shared" si="20"/>
        <v>-345.06759776616241</v>
      </c>
      <c r="AG42">
        <f t="shared" si="21"/>
        <v>24.234941628100756</v>
      </c>
      <c r="AH42">
        <f t="shared" si="22"/>
        <v>1.8472844733105822</v>
      </c>
      <c r="AI42">
        <f t="shared" si="23"/>
        <v>63.409827700521106</v>
      </c>
      <c r="AJ42">
        <v>0</v>
      </c>
      <c r="AK42">
        <v>0</v>
      </c>
      <c r="AL42">
        <f t="shared" si="24"/>
        <v>1</v>
      </c>
      <c r="AM42">
        <f t="shared" si="25"/>
        <v>0</v>
      </c>
      <c r="AN42">
        <f t="shared" si="26"/>
        <v>52013.16062441768</v>
      </c>
      <c r="AO42" t="s">
        <v>402</v>
      </c>
      <c r="AP42">
        <v>10366.9</v>
      </c>
      <c r="AQ42">
        <v>993.59653846153856</v>
      </c>
      <c r="AR42">
        <v>3431.87</v>
      </c>
      <c r="AS42">
        <f t="shared" si="27"/>
        <v>0.71047955241266758</v>
      </c>
      <c r="AT42">
        <v>-3.9894345373445681</v>
      </c>
      <c r="AU42" t="s">
        <v>535</v>
      </c>
      <c r="AV42">
        <v>10014</v>
      </c>
      <c r="AW42">
        <v>779.63146153846162</v>
      </c>
      <c r="AX42">
        <v>1186.99</v>
      </c>
      <c r="AY42">
        <f t="shared" si="28"/>
        <v>0.3431861586546967</v>
      </c>
      <c r="AZ42">
        <v>0.5</v>
      </c>
      <c r="BA42">
        <f t="shared" si="29"/>
        <v>1681.1975996826361</v>
      </c>
      <c r="BB42">
        <f t="shared" si="30"/>
        <v>30.915045984792783</v>
      </c>
      <c r="BC42">
        <f t="shared" si="31"/>
        <v>288.48187308729024</v>
      </c>
      <c r="BD42">
        <f t="shared" si="32"/>
        <v>2.0761676395877768E-2</v>
      </c>
      <c r="BE42">
        <f t="shared" si="33"/>
        <v>1.8912374998946917</v>
      </c>
      <c r="BF42">
        <f t="shared" si="34"/>
        <v>642.04407026917011</v>
      </c>
      <c r="BG42" t="s">
        <v>536</v>
      </c>
      <c r="BH42">
        <v>564.04</v>
      </c>
      <c r="BI42">
        <f t="shared" si="35"/>
        <v>564.04</v>
      </c>
      <c r="BJ42">
        <f t="shared" si="36"/>
        <v>0.52481486785903853</v>
      </c>
      <c r="BK42">
        <f t="shared" si="37"/>
        <v>0.65391851426525138</v>
      </c>
      <c r="BL42">
        <f t="shared" si="38"/>
        <v>0.78278001136747999</v>
      </c>
      <c r="BM42">
        <f t="shared" si="39"/>
        <v>2.1063718246778693</v>
      </c>
      <c r="BN42">
        <f t="shared" si="40"/>
        <v>0.92068426097848877</v>
      </c>
      <c r="BO42">
        <f t="shared" si="41"/>
        <v>0.47309044975986586</v>
      </c>
      <c r="BP42">
        <f t="shared" si="42"/>
        <v>0.52690955024013419</v>
      </c>
      <c r="BQ42">
        <v>1270</v>
      </c>
      <c r="BR42">
        <v>300</v>
      </c>
      <c r="BS42">
        <v>300</v>
      </c>
      <c r="BT42">
        <v>300</v>
      </c>
      <c r="BU42">
        <v>10014</v>
      </c>
      <c r="BV42">
        <v>1070.93</v>
      </c>
      <c r="BW42">
        <v>-1.0635500000000001E-2</v>
      </c>
      <c r="BX42">
        <v>-4.8899999999999997</v>
      </c>
      <c r="BY42" t="s">
        <v>405</v>
      </c>
      <c r="BZ42" t="s">
        <v>405</v>
      </c>
      <c r="CA42" t="s">
        <v>405</v>
      </c>
      <c r="CB42" t="s">
        <v>405</v>
      </c>
      <c r="CC42" t="s">
        <v>405</v>
      </c>
      <c r="CD42" t="s">
        <v>405</v>
      </c>
      <c r="CE42" t="s">
        <v>405</v>
      </c>
      <c r="CF42" t="s">
        <v>405</v>
      </c>
      <c r="CG42" t="s">
        <v>405</v>
      </c>
      <c r="CH42" t="s">
        <v>405</v>
      </c>
      <c r="CI42">
        <f t="shared" si="43"/>
        <v>2000</v>
      </c>
      <c r="CJ42">
        <f t="shared" si="44"/>
        <v>1681.1975996826361</v>
      </c>
      <c r="CK42">
        <f t="shared" si="45"/>
        <v>0.84059879984131802</v>
      </c>
      <c r="CL42">
        <f t="shared" si="46"/>
        <v>0.19119759968263608</v>
      </c>
      <c r="CM42">
        <v>6</v>
      </c>
      <c r="CN42">
        <v>0.5</v>
      </c>
      <c r="CO42" t="s">
        <v>406</v>
      </c>
      <c r="CP42">
        <v>2</v>
      </c>
      <c r="CQ42">
        <v>1659732375.5</v>
      </c>
      <c r="CR42">
        <v>359.54300000000001</v>
      </c>
      <c r="CS42">
        <v>400.012</v>
      </c>
      <c r="CT42">
        <v>30.413</v>
      </c>
      <c r="CU42">
        <v>21.310099999999998</v>
      </c>
      <c r="CV42">
        <v>359.13400000000001</v>
      </c>
      <c r="CW42">
        <v>30.411200000000001</v>
      </c>
      <c r="CX42">
        <v>500.06200000000001</v>
      </c>
      <c r="CY42">
        <v>99.313100000000006</v>
      </c>
      <c r="CZ42">
        <v>0.100094</v>
      </c>
      <c r="DA42">
        <v>30.144100000000002</v>
      </c>
      <c r="DB42">
        <v>29.990100000000002</v>
      </c>
      <c r="DC42">
        <v>999.9</v>
      </c>
      <c r="DD42">
        <v>0</v>
      </c>
      <c r="DE42">
        <v>0</v>
      </c>
      <c r="DF42">
        <v>10008.799999999999</v>
      </c>
      <c r="DG42">
        <v>0</v>
      </c>
      <c r="DH42">
        <v>1606.02</v>
      </c>
      <c r="DI42">
        <v>-40.468800000000002</v>
      </c>
      <c r="DJ42">
        <v>370.82100000000003</v>
      </c>
      <c r="DK42">
        <v>408.72199999999998</v>
      </c>
      <c r="DL42">
        <v>9.1029</v>
      </c>
      <c r="DM42">
        <v>400.012</v>
      </c>
      <c r="DN42">
        <v>21.310099999999998</v>
      </c>
      <c r="DO42">
        <v>3.02041</v>
      </c>
      <c r="DP42">
        <v>2.1163699999999999</v>
      </c>
      <c r="DQ42">
        <v>24.140799999999999</v>
      </c>
      <c r="DR42">
        <v>18.3429</v>
      </c>
      <c r="DS42">
        <v>2000</v>
      </c>
      <c r="DT42">
        <v>0.97999000000000003</v>
      </c>
      <c r="DU42">
        <v>2.0009900000000001E-2</v>
      </c>
      <c r="DV42">
        <v>0</v>
      </c>
      <c r="DW42">
        <v>781.58199999999999</v>
      </c>
      <c r="DX42">
        <v>5.0005300000000004</v>
      </c>
      <c r="DY42">
        <v>17044.2</v>
      </c>
      <c r="DZ42">
        <v>17833.400000000001</v>
      </c>
      <c r="EA42">
        <v>52.186999999999998</v>
      </c>
      <c r="EB42">
        <v>54.125</v>
      </c>
      <c r="EC42">
        <v>52.936999999999998</v>
      </c>
      <c r="ED42">
        <v>52.811999999999998</v>
      </c>
      <c r="EE42">
        <v>53.125</v>
      </c>
      <c r="EF42">
        <v>1955.08</v>
      </c>
      <c r="EG42">
        <v>39.92</v>
      </c>
      <c r="EH42">
        <v>0</v>
      </c>
      <c r="EI42">
        <v>119.6000001430511</v>
      </c>
      <c r="EJ42">
        <v>0</v>
      </c>
      <c r="EK42">
        <v>779.63146153846162</v>
      </c>
      <c r="EL42">
        <v>16.60054700034518</v>
      </c>
      <c r="EM42">
        <v>345.81538485112759</v>
      </c>
      <c r="EN42">
        <v>16999.780769230769</v>
      </c>
      <c r="EO42">
        <v>15</v>
      </c>
      <c r="EP42">
        <v>1659732335</v>
      </c>
      <c r="EQ42" t="s">
        <v>537</v>
      </c>
      <c r="ER42">
        <v>1659732325</v>
      </c>
      <c r="ES42">
        <v>1659732335</v>
      </c>
      <c r="ET42">
        <v>55</v>
      </c>
      <c r="EU42">
        <v>0.01</v>
      </c>
      <c r="EV42">
        <v>1E-3</v>
      </c>
      <c r="EW42">
        <v>0.40899999999999997</v>
      </c>
      <c r="EX42">
        <v>3.0000000000000001E-3</v>
      </c>
      <c r="EY42">
        <v>400</v>
      </c>
      <c r="EZ42">
        <v>21</v>
      </c>
      <c r="FA42">
        <v>0.04</v>
      </c>
      <c r="FB42">
        <v>0.01</v>
      </c>
      <c r="FC42">
        <v>30.948320672077109</v>
      </c>
      <c r="FD42">
        <v>-0.84874530991987895</v>
      </c>
      <c r="FE42">
        <v>0.18386540286122269</v>
      </c>
      <c r="FF42">
        <v>1</v>
      </c>
      <c r="FG42">
        <v>0.69022272764673942</v>
      </c>
      <c r="FH42">
        <v>4.2233228952955407E-2</v>
      </c>
      <c r="FI42">
        <v>1.813735582642723E-2</v>
      </c>
      <c r="FJ42">
        <v>1</v>
      </c>
      <c r="FK42">
        <v>2</v>
      </c>
      <c r="FL42">
        <v>2</v>
      </c>
      <c r="FM42" t="s">
        <v>408</v>
      </c>
      <c r="FN42">
        <v>3.1268400000000001</v>
      </c>
      <c r="FO42">
        <v>2.7384900000000001</v>
      </c>
      <c r="FP42">
        <v>8.1353300000000003E-2</v>
      </c>
      <c r="FQ42">
        <v>8.8501700000000003E-2</v>
      </c>
      <c r="FR42">
        <v>0.126026</v>
      </c>
      <c r="FS42">
        <v>9.83903E-2</v>
      </c>
      <c r="FT42">
        <v>21870.400000000001</v>
      </c>
      <c r="FU42">
        <v>22515.5</v>
      </c>
      <c r="FV42">
        <v>23676.6</v>
      </c>
      <c r="FW42">
        <v>25021.5</v>
      </c>
      <c r="FX42">
        <v>29836.400000000001</v>
      </c>
      <c r="FY42">
        <v>31660.5</v>
      </c>
      <c r="FZ42">
        <v>37759.9</v>
      </c>
      <c r="GA42">
        <v>38954.400000000001</v>
      </c>
      <c r="GB42">
        <v>2.1309</v>
      </c>
      <c r="GC42">
        <v>1.6609499999999999</v>
      </c>
      <c r="GD42">
        <v>-4.07994E-2</v>
      </c>
      <c r="GE42">
        <v>0</v>
      </c>
      <c r="GF42">
        <v>30.653700000000001</v>
      </c>
      <c r="GG42">
        <v>999.9</v>
      </c>
      <c r="GH42">
        <v>35.6</v>
      </c>
      <c r="GI42">
        <v>47.6</v>
      </c>
      <c r="GJ42">
        <v>39.4617</v>
      </c>
      <c r="GK42">
        <v>62.055</v>
      </c>
      <c r="GL42">
        <v>26.618600000000001</v>
      </c>
      <c r="GM42">
        <v>1</v>
      </c>
      <c r="GN42">
        <v>0.76044500000000004</v>
      </c>
      <c r="GO42">
        <v>5.0179900000000002</v>
      </c>
      <c r="GP42">
        <v>20.282399999999999</v>
      </c>
      <c r="GQ42">
        <v>5.2479899999999997</v>
      </c>
      <c r="GR42">
        <v>12.0099</v>
      </c>
      <c r="GS42">
        <v>4.9767999999999999</v>
      </c>
      <c r="GT42">
        <v>3.29223</v>
      </c>
      <c r="GU42">
        <v>9999</v>
      </c>
      <c r="GV42">
        <v>9999</v>
      </c>
      <c r="GW42">
        <v>9999</v>
      </c>
      <c r="GX42">
        <v>999.9</v>
      </c>
      <c r="GY42">
        <v>1.8756200000000001</v>
      </c>
      <c r="GZ42">
        <v>1.8768199999999999</v>
      </c>
      <c r="HA42">
        <v>1.8827799999999999</v>
      </c>
      <c r="HB42">
        <v>1.8859999999999999</v>
      </c>
      <c r="HC42">
        <v>1.8768199999999999</v>
      </c>
      <c r="HD42">
        <v>1.88314</v>
      </c>
      <c r="HE42">
        <v>1.8821699999999999</v>
      </c>
      <c r="HF42">
        <v>1.88565</v>
      </c>
      <c r="HG42">
        <v>5</v>
      </c>
      <c r="HH42">
        <v>0</v>
      </c>
      <c r="HI42">
        <v>0</v>
      </c>
      <c r="HJ42">
        <v>0</v>
      </c>
      <c r="HK42" t="s">
        <v>409</v>
      </c>
      <c r="HL42" t="s">
        <v>410</v>
      </c>
      <c r="HM42" t="s">
        <v>411</v>
      </c>
      <c r="HN42" t="s">
        <v>411</v>
      </c>
      <c r="HO42" t="s">
        <v>411</v>
      </c>
      <c r="HP42" t="s">
        <v>411</v>
      </c>
      <c r="HQ42">
        <v>0</v>
      </c>
      <c r="HR42">
        <v>100</v>
      </c>
      <c r="HS42">
        <v>100</v>
      </c>
      <c r="HT42">
        <v>0.40899999999999997</v>
      </c>
      <c r="HU42">
        <v>1.8E-3</v>
      </c>
      <c r="HV42">
        <v>0.51334692471707788</v>
      </c>
      <c r="HW42">
        <v>-6.0172046994075008E-4</v>
      </c>
      <c r="HX42">
        <v>1.0037638322578611E-6</v>
      </c>
      <c r="HY42">
        <v>-3.7503755461929322E-10</v>
      </c>
      <c r="HZ42">
        <v>-4.6014615984664109E-2</v>
      </c>
      <c r="IA42">
        <v>5.4059752819484372E-3</v>
      </c>
      <c r="IB42">
        <v>-1.882334706413767E-4</v>
      </c>
      <c r="IC42">
        <v>2.0440475459167249E-6</v>
      </c>
      <c r="ID42">
        <v>4</v>
      </c>
      <c r="IE42">
        <v>2150</v>
      </c>
      <c r="IF42">
        <v>2</v>
      </c>
      <c r="IG42">
        <v>31</v>
      </c>
      <c r="IH42">
        <v>0.8</v>
      </c>
      <c r="II42">
        <v>0.7</v>
      </c>
      <c r="IJ42">
        <v>1.00464</v>
      </c>
      <c r="IK42">
        <v>2.7477999999999998</v>
      </c>
      <c r="IL42">
        <v>1.6015600000000001</v>
      </c>
      <c r="IM42">
        <v>2.33521</v>
      </c>
      <c r="IN42">
        <v>1.5502899999999999</v>
      </c>
      <c r="IO42">
        <v>2.4011200000000001</v>
      </c>
      <c r="IP42">
        <v>50.380200000000002</v>
      </c>
      <c r="IQ42">
        <v>15.375400000000001</v>
      </c>
      <c r="IR42">
        <v>18</v>
      </c>
      <c r="IS42">
        <v>613.36699999999996</v>
      </c>
      <c r="IT42">
        <v>344.70400000000001</v>
      </c>
      <c r="IU42">
        <v>25.623999999999999</v>
      </c>
      <c r="IV42">
        <v>36.447099999999999</v>
      </c>
      <c r="IW42">
        <v>30</v>
      </c>
      <c r="IX42">
        <v>36.270200000000003</v>
      </c>
      <c r="IY42">
        <v>36.278799999999997</v>
      </c>
      <c r="IZ42">
        <v>20.103300000000001</v>
      </c>
      <c r="JA42">
        <v>52.702399999999997</v>
      </c>
      <c r="JB42">
        <v>0</v>
      </c>
      <c r="JC42">
        <v>25.6401</v>
      </c>
      <c r="JD42">
        <v>400</v>
      </c>
      <c r="JE42">
        <v>21.2606</v>
      </c>
      <c r="JF42">
        <v>98.468800000000002</v>
      </c>
      <c r="JG42">
        <v>98.566000000000003</v>
      </c>
    </row>
    <row r="43" spans="1:267" x14ac:dyDescent="0.3">
      <c r="A43">
        <v>27</v>
      </c>
      <c r="B43">
        <v>1659732501.5</v>
      </c>
      <c r="C43">
        <v>4011.400000095367</v>
      </c>
      <c r="D43" t="s">
        <v>538</v>
      </c>
      <c r="E43" t="s">
        <v>539</v>
      </c>
      <c r="F43" t="s">
        <v>398</v>
      </c>
      <c r="G43" t="s">
        <v>399</v>
      </c>
      <c r="H43" t="s">
        <v>489</v>
      </c>
      <c r="I43" t="s">
        <v>489</v>
      </c>
      <c r="J43" t="s">
        <v>401</v>
      </c>
      <c r="K43">
        <f t="shared" si="0"/>
        <v>5.3846069772943297</v>
      </c>
      <c r="L43">
        <v>1659732501.5</v>
      </c>
      <c r="M43">
        <f t="shared" si="1"/>
        <v>7.2978166173015011E-3</v>
      </c>
      <c r="N43">
        <f t="shared" si="2"/>
        <v>7.2978166173015007</v>
      </c>
      <c r="O43">
        <f t="shared" si="3"/>
        <v>41.889613476468526</v>
      </c>
      <c r="P43">
        <f t="shared" si="4"/>
        <v>544.95399999999995</v>
      </c>
      <c r="Q43">
        <f t="shared" si="5"/>
        <v>416.09472512553737</v>
      </c>
      <c r="R43">
        <f t="shared" si="6"/>
        <v>41.365181343787327</v>
      </c>
      <c r="S43">
        <f t="shared" si="7"/>
        <v>54.175454945316197</v>
      </c>
      <c r="T43">
        <f t="shared" si="8"/>
        <v>0.62011549672394961</v>
      </c>
      <c r="U43">
        <f t="shared" si="9"/>
        <v>2.9238054895970511</v>
      </c>
      <c r="V43">
        <f t="shared" si="10"/>
        <v>0.55525413593243877</v>
      </c>
      <c r="W43">
        <f t="shared" si="11"/>
        <v>0.35229433192778287</v>
      </c>
      <c r="X43">
        <f t="shared" si="12"/>
        <v>382.38949936526262</v>
      </c>
      <c r="Y43">
        <f t="shared" si="13"/>
        <v>30.472488949901006</v>
      </c>
      <c r="Z43">
        <f t="shared" si="14"/>
        <v>30.010999999999999</v>
      </c>
      <c r="AA43">
        <f t="shared" si="15"/>
        <v>4.2631423978423246</v>
      </c>
      <c r="AB43">
        <f t="shared" si="16"/>
        <v>70.049897031225441</v>
      </c>
      <c r="AC43">
        <f t="shared" si="17"/>
        <v>3.0042974611241204</v>
      </c>
      <c r="AD43">
        <f t="shared" si="18"/>
        <v>4.2887963986369959</v>
      </c>
      <c r="AE43">
        <f t="shared" si="19"/>
        <v>1.2588449367182042</v>
      </c>
      <c r="AF43">
        <f t="shared" si="20"/>
        <v>-321.83371282299618</v>
      </c>
      <c r="AG43">
        <f t="shared" si="21"/>
        <v>16.472147062514079</v>
      </c>
      <c r="AH43">
        <f t="shared" si="22"/>
        <v>1.2534666490810975</v>
      </c>
      <c r="AI43">
        <f t="shared" si="23"/>
        <v>78.281400253861605</v>
      </c>
      <c r="AJ43">
        <v>0</v>
      </c>
      <c r="AK43">
        <v>0</v>
      </c>
      <c r="AL43">
        <f t="shared" si="24"/>
        <v>1</v>
      </c>
      <c r="AM43">
        <f t="shared" si="25"/>
        <v>0</v>
      </c>
      <c r="AN43">
        <f t="shared" si="26"/>
        <v>52154.72479864271</v>
      </c>
      <c r="AO43" t="s">
        <v>402</v>
      </c>
      <c r="AP43">
        <v>10366.9</v>
      </c>
      <c r="AQ43">
        <v>993.59653846153856</v>
      </c>
      <c r="AR43">
        <v>3431.87</v>
      </c>
      <c r="AS43">
        <f t="shared" si="27"/>
        <v>0.71047955241266758</v>
      </c>
      <c r="AT43">
        <v>-3.9894345373445681</v>
      </c>
      <c r="AU43" t="s">
        <v>540</v>
      </c>
      <c r="AV43">
        <v>10014.200000000001</v>
      </c>
      <c r="AW43">
        <v>835.66346153846155</v>
      </c>
      <c r="AX43">
        <v>1319.02</v>
      </c>
      <c r="AY43">
        <f t="shared" si="28"/>
        <v>0.36645125810187751</v>
      </c>
      <c r="AZ43">
        <v>0.5</v>
      </c>
      <c r="BA43">
        <f t="shared" si="29"/>
        <v>1681.1723996826313</v>
      </c>
      <c r="BB43">
        <f t="shared" si="30"/>
        <v>41.889613476468526</v>
      </c>
      <c r="BC43">
        <f t="shared" si="31"/>
        <v>308.03387047492635</v>
      </c>
      <c r="BD43">
        <f t="shared" si="32"/>
        <v>2.7289912695731892E-2</v>
      </c>
      <c r="BE43">
        <f t="shared" si="33"/>
        <v>1.601833179178481</v>
      </c>
      <c r="BF43">
        <f t="shared" si="34"/>
        <v>678.79583436455925</v>
      </c>
      <c r="BG43" t="s">
        <v>541</v>
      </c>
      <c r="BH43">
        <v>582.19000000000005</v>
      </c>
      <c r="BI43">
        <f t="shared" si="35"/>
        <v>582.19000000000005</v>
      </c>
      <c r="BJ43">
        <f t="shared" si="36"/>
        <v>0.55861927794878019</v>
      </c>
      <c r="BK43">
        <f t="shared" si="37"/>
        <v>0.6559946506813491</v>
      </c>
      <c r="BL43">
        <f t="shared" si="38"/>
        <v>0.74143412593694735</v>
      </c>
      <c r="BM43">
        <f t="shared" si="39"/>
        <v>1.4853155828914046</v>
      </c>
      <c r="BN43">
        <f t="shared" si="40"/>
        <v>0.86653528955151271</v>
      </c>
      <c r="BO43">
        <f t="shared" si="41"/>
        <v>0.45701833723478769</v>
      </c>
      <c r="BP43">
        <f t="shared" si="42"/>
        <v>0.54298166276521231</v>
      </c>
      <c r="BQ43">
        <v>1272</v>
      </c>
      <c r="BR43">
        <v>300</v>
      </c>
      <c r="BS43">
        <v>300</v>
      </c>
      <c r="BT43">
        <v>300</v>
      </c>
      <c r="BU43">
        <v>10014.200000000001</v>
      </c>
      <c r="BV43">
        <v>1190.26</v>
      </c>
      <c r="BW43">
        <v>-1.0636E-2</v>
      </c>
      <c r="BX43">
        <v>2.41</v>
      </c>
      <c r="BY43" t="s">
        <v>405</v>
      </c>
      <c r="BZ43" t="s">
        <v>405</v>
      </c>
      <c r="CA43" t="s">
        <v>405</v>
      </c>
      <c r="CB43" t="s">
        <v>405</v>
      </c>
      <c r="CC43" t="s">
        <v>405</v>
      </c>
      <c r="CD43" t="s">
        <v>405</v>
      </c>
      <c r="CE43" t="s">
        <v>405</v>
      </c>
      <c r="CF43" t="s">
        <v>405</v>
      </c>
      <c r="CG43" t="s">
        <v>405</v>
      </c>
      <c r="CH43" t="s">
        <v>405</v>
      </c>
      <c r="CI43">
        <f t="shared" si="43"/>
        <v>1999.97</v>
      </c>
      <c r="CJ43">
        <f t="shared" si="44"/>
        <v>1681.1723996826313</v>
      </c>
      <c r="CK43">
        <f t="shared" si="45"/>
        <v>0.84059880882344795</v>
      </c>
      <c r="CL43">
        <f t="shared" si="46"/>
        <v>0.19119761764689602</v>
      </c>
      <c r="CM43">
        <v>6</v>
      </c>
      <c r="CN43">
        <v>0.5</v>
      </c>
      <c r="CO43" t="s">
        <v>406</v>
      </c>
      <c r="CP43">
        <v>2</v>
      </c>
      <c r="CQ43">
        <v>1659732501.5</v>
      </c>
      <c r="CR43">
        <v>544.95399999999995</v>
      </c>
      <c r="CS43">
        <v>599.98400000000004</v>
      </c>
      <c r="CT43">
        <v>30.220400000000001</v>
      </c>
      <c r="CU43">
        <v>21.729199999999999</v>
      </c>
      <c r="CV43">
        <v>544.54300000000001</v>
      </c>
      <c r="CW43">
        <v>30.2193</v>
      </c>
      <c r="CX43">
        <v>500.09</v>
      </c>
      <c r="CY43">
        <v>99.313400000000001</v>
      </c>
      <c r="CZ43">
        <v>9.9495299999999995E-2</v>
      </c>
      <c r="DA43">
        <v>30.115500000000001</v>
      </c>
      <c r="DB43">
        <v>30.010999999999999</v>
      </c>
      <c r="DC43">
        <v>999.9</v>
      </c>
      <c r="DD43">
        <v>0</v>
      </c>
      <c r="DE43">
        <v>0</v>
      </c>
      <c r="DF43">
        <v>10036.200000000001</v>
      </c>
      <c r="DG43">
        <v>0</v>
      </c>
      <c r="DH43">
        <v>1602.6</v>
      </c>
      <c r="DI43">
        <v>-55.029699999999998</v>
      </c>
      <c r="DJ43">
        <v>561.93600000000004</v>
      </c>
      <c r="DK43">
        <v>613.31100000000004</v>
      </c>
      <c r="DL43">
        <v>8.4912399999999995</v>
      </c>
      <c r="DM43">
        <v>599.98400000000004</v>
      </c>
      <c r="DN43">
        <v>21.729199999999999</v>
      </c>
      <c r="DO43">
        <v>3.00129</v>
      </c>
      <c r="DP43">
        <v>2.1579999999999999</v>
      </c>
      <c r="DQ43">
        <v>24.0351</v>
      </c>
      <c r="DR43">
        <v>18.6539</v>
      </c>
      <c r="DS43">
        <v>1999.97</v>
      </c>
      <c r="DT43">
        <v>0.97999000000000003</v>
      </c>
      <c r="DU43">
        <v>2.0009900000000001E-2</v>
      </c>
      <c r="DV43">
        <v>0</v>
      </c>
      <c r="DW43">
        <v>835.90200000000004</v>
      </c>
      <c r="DX43">
        <v>5.0005300000000004</v>
      </c>
      <c r="DY43">
        <v>18231.599999999999</v>
      </c>
      <c r="DZ43">
        <v>17833.2</v>
      </c>
      <c r="EA43">
        <v>52.311999999999998</v>
      </c>
      <c r="EB43">
        <v>54.125</v>
      </c>
      <c r="EC43">
        <v>53.061999999999998</v>
      </c>
      <c r="ED43">
        <v>52.936999999999998</v>
      </c>
      <c r="EE43">
        <v>53.186999999999998</v>
      </c>
      <c r="EF43">
        <v>1955.05</v>
      </c>
      <c r="EG43">
        <v>39.92</v>
      </c>
      <c r="EH43">
        <v>0</v>
      </c>
      <c r="EI43">
        <v>125.7000000476837</v>
      </c>
      <c r="EJ43">
        <v>0</v>
      </c>
      <c r="EK43">
        <v>835.66346153846155</v>
      </c>
      <c r="EL43">
        <v>2.1323077092601541</v>
      </c>
      <c r="EM43">
        <v>63.794871758173848</v>
      </c>
      <c r="EN43">
        <v>18223.792307692311</v>
      </c>
      <c r="EO43">
        <v>15</v>
      </c>
      <c r="EP43">
        <v>1659732457.5</v>
      </c>
      <c r="EQ43" t="s">
        <v>542</v>
      </c>
      <c r="ER43">
        <v>1659732441</v>
      </c>
      <c r="ES43">
        <v>1659732457.5</v>
      </c>
      <c r="ET43">
        <v>56</v>
      </c>
      <c r="EU43">
        <v>-1.0999999999999999E-2</v>
      </c>
      <c r="EV43">
        <v>-1E-3</v>
      </c>
      <c r="EW43">
        <v>0.42099999999999999</v>
      </c>
      <c r="EX43">
        <v>3.0000000000000001E-3</v>
      </c>
      <c r="EY43">
        <v>600</v>
      </c>
      <c r="EZ43">
        <v>21</v>
      </c>
      <c r="FA43">
        <v>0.05</v>
      </c>
      <c r="FB43">
        <v>0.01</v>
      </c>
      <c r="FC43">
        <v>42.003277942681493</v>
      </c>
      <c r="FD43">
        <v>-0.65876912998375281</v>
      </c>
      <c r="FE43">
        <v>0.1606524069658401</v>
      </c>
      <c r="FF43">
        <v>1</v>
      </c>
      <c r="FG43">
        <v>0.63256345512106726</v>
      </c>
      <c r="FH43">
        <v>-2.009695383208249E-2</v>
      </c>
      <c r="FI43">
        <v>8.6722570776536501E-3</v>
      </c>
      <c r="FJ43">
        <v>1</v>
      </c>
      <c r="FK43">
        <v>2</v>
      </c>
      <c r="FL43">
        <v>2</v>
      </c>
      <c r="FM43" t="s">
        <v>408</v>
      </c>
      <c r="FN43">
        <v>3.1270799999999999</v>
      </c>
      <c r="FO43">
        <v>2.7381500000000001</v>
      </c>
      <c r="FP43">
        <v>0.11126900000000001</v>
      </c>
      <c r="FQ43">
        <v>0.119146</v>
      </c>
      <c r="FR43">
        <v>0.125467</v>
      </c>
      <c r="FS43">
        <v>9.9757999999999999E-2</v>
      </c>
      <c r="FT43">
        <v>21154.5</v>
      </c>
      <c r="FU43">
        <v>21753.8</v>
      </c>
      <c r="FV43">
        <v>23672.799999999999</v>
      </c>
      <c r="FW43">
        <v>25017</v>
      </c>
      <c r="FX43">
        <v>29850.3</v>
      </c>
      <c r="FY43">
        <v>31607.1</v>
      </c>
      <c r="FZ43">
        <v>37753.4</v>
      </c>
      <c r="GA43">
        <v>38947.9</v>
      </c>
      <c r="GB43">
        <v>2.1300699999999999</v>
      </c>
      <c r="GC43">
        <v>1.6600699999999999</v>
      </c>
      <c r="GD43">
        <v>-3.5092199999999997E-2</v>
      </c>
      <c r="GE43">
        <v>0</v>
      </c>
      <c r="GF43">
        <v>30.581800000000001</v>
      </c>
      <c r="GG43">
        <v>999.9</v>
      </c>
      <c r="GH43">
        <v>35.799999999999997</v>
      </c>
      <c r="GI43">
        <v>47.7</v>
      </c>
      <c r="GJ43">
        <v>39.882899999999999</v>
      </c>
      <c r="GK43">
        <v>60.945</v>
      </c>
      <c r="GL43">
        <v>26.310099999999998</v>
      </c>
      <c r="GM43">
        <v>1</v>
      </c>
      <c r="GN43">
        <v>0.76543399999999995</v>
      </c>
      <c r="GO43">
        <v>4.7456300000000002</v>
      </c>
      <c r="GP43">
        <v>20.2912</v>
      </c>
      <c r="GQ43">
        <v>5.2517300000000002</v>
      </c>
      <c r="GR43">
        <v>12.0099</v>
      </c>
      <c r="GS43">
        <v>4.9782999999999999</v>
      </c>
      <c r="GT43">
        <v>3.2928999999999999</v>
      </c>
      <c r="GU43">
        <v>9999</v>
      </c>
      <c r="GV43">
        <v>9999</v>
      </c>
      <c r="GW43">
        <v>9999</v>
      </c>
      <c r="GX43">
        <v>999.9</v>
      </c>
      <c r="GY43">
        <v>1.87565</v>
      </c>
      <c r="GZ43">
        <v>1.8768199999999999</v>
      </c>
      <c r="HA43">
        <v>1.8827799999999999</v>
      </c>
      <c r="HB43">
        <v>1.8859900000000001</v>
      </c>
      <c r="HC43">
        <v>1.87683</v>
      </c>
      <c r="HD43">
        <v>1.8831</v>
      </c>
      <c r="HE43">
        <v>1.8821699999999999</v>
      </c>
      <c r="HF43">
        <v>1.88567</v>
      </c>
      <c r="HG43">
        <v>5</v>
      </c>
      <c r="HH43">
        <v>0</v>
      </c>
      <c r="HI43">
        <v>0</v>
      </c>
      <c r="HJ43">
        <v>0</v>
      </c>
      <c r="HK43" t="s">
        <v>409</v>
      </c>
      <c r="HL43" t="s">
        <v>410</v>
      </c>
      <c r="HM43" t="s">
        <v>411</v>
      </c>
      <c r="HN43" t="s">
        <v>411</v>
      </c>
      <c r="HO43" t="s">
        <v>411</v>
      </c>
      <c r="HP43" t="s">
        <v>411</v>
      </c>
      <c r="HQ43">
        <v>0</v>
      </c>
      <c r="HR43">
        <v>100</v>
      </c>
      <c r="HS43">
        <v>100</v>
      </c>
      <c r="HT43">
        <v>0.41099999999999998</v>
      </c>
      <c r="HU43">
        <v>1.1000000000000001E-3</v>
      </c>
      <c r="HV43">
        <v>0.50209759464508941</v>
      </c>
      <c r="HW43">
        <v>-6.0172046994075008E-4</v>
      </c>
      <c r="HX43">
        <v>1.0037638322578611E-6</v>
      </c>
      <c r="HY43">
        <v>-3.7503755461929322E-10</v>
      </c>
      <c r="HZ43">
        <v>-4.678230566736321E-2</v>
      </c>
      <c r="IA43">
        <v>5.4059752819484372E-3</v>
      </c>
      <c r="IB43">
        <v>-1.882334706413767E-4</v>
      </c>
      <c r="IC43">
        <v>2.0440475459167249E-6</v>
      </c>
      <c r="ID43">
        <v>4</v>
      </c>
      <c r="IE43">
        <v>2150</v>
      </c>
      <c r="IF43">
        <v>2</v>
      </c>
      <c r="IG43">
        <v>31</v>
      </c>
      <c r="IH43">
        <v>1</v>
      </c>
      <c r="II43">
        <v>0.7</v>
      </c>
      <c r="IJ43">
        <v>1.39893</v>
      </c>
      <c r="IK43">
        <v>2.7453599999999998</v>
      </c>
      <c r="IL43">
        <v>1.6015600000000001</v>
      </c>
      <c r="IM43">
        <v>2.33521</v>
      </c>
      <c r="IN43">
        <v>1.5502899999999999</v>
      </c>
      <c r="IO43">
        <v>2.3559600000000001</v>
      </c>
      <c r="IP43">
        <v>50.477499999999999</v>
      </c>
      <c r="IQ43">
        <v>15.3491</v>
      </c>
      <c r="IR43">
        <v>18</v>
      </c>
      <c r="IS43">
        <v>613.154</v>
      </c>
      <c r="IT43">
        <v>344.428</v>
      </c>
      <c r="IU43">
        <v>25.821100000000001</v>
      </c>
      <c r="IV43">
        <v>36.511800000000001</v>
      </c>
      <c r="IW43">
        <v>30.000299999999999</v>
      </c>
      <c r="IX43">
        <v>36.314100000000003</v>
      </c>
      <c r="IY43">
        <v>36.321100000000001</v>
      </c>
      <c r="IZ43">
        <v>27.987100000000002</v>
      </c>
      <c r="JA43">
        <v>52.165599999999998</v>
      </c>
      <c r="JB43">
        <v>0</v>
      </c>
      <c r="JC43">
        <v>25.821899999999999</v>
      </c>
      <c r="JD43">
        <v>600</v>
      </c>
      <c r="JE43">
        <v>21.7775</v>
      </c>
      <c r="JF43">
        <v>98.452399999999997</v>
      </c>
      <c r="JG43">
        <v>98.549099999999996</v>
      </c>
    </row>
    <row r="44" spans="1:267" x14ac:dyDescent="0.3">
      <c r="A44">
        <v>28</v>
      </c>
      <c r="B44">
        <v>1659732620</v>
      </c>
      <c r="C44">
        <v>4129.9000000953674</v>
      </c>
      <c r="D44" t="s">
        <v>543</v>
      </c>
      <c r="E44" t="s">
        <v>544</v>
      </c>
      <c r="F44" t="s">
        <v>398</v>
      </c>
      <c r="G44" t="s">
        <v>399</v>
      </c>
      <c r="H44" t="s">
        <v>489</v>
      </c>
      <c r="I44" t="s">
        <v>489</v>
      </c>
      <c r="J44" t="s">
        <v>401</v>
      </c>
      <c r="K44">
        <f t="shared" si="0"/>
        <v>4.40724086066587</v>
      </c>
      <c r="L44">
        <v>1659732620</v>
      </c>
      <c r="M44">
        <f t="shared" si="1"/>
        <v>6.5212569241749037E-3</v>
      </c>
      <c r="N44">
        <f t="shared" si="2"/>
        <v>6.5212569241749039</v>
      </c>
      <c r="O44">
        <f t="shared" si="3"/>
        <v>46.412404855250522</v>
      </c>
      <c r="P44">
        <f t="shared" si="4"/>
        <v>738.68</v>
      </c>
      <c r="Q44">
        <f t="shared" si="5"/>
        <v>575.77490225553186</v>
      </c>
      <c r="R44">
        <f t="shared" si="6"/>
        <v>57.24092618841383</v>
      </c>
      <c r="S44">
        <f t="shared" si="7"/>
        <v>73.436211254119996</v>
      </c>
      <c r="T44">
        <f t="shared" si="8"/>
        <v>0.54156965206983854</v>
      </c>
      <c r="U44">
        <f t="shared" si="9"/>
        <v>2.9210070583527656</v>
      </c>
      <c r="V44">
        <f t="shared" si="10"/>
        <v>0.49134500841653078</v>
      </c>
      <c r="W44">
        <f t="shared" si="11"/>
        <v>0.31121404193993019</v>
      </c>
      <c r="X44">
        <f t="shared" si="12"/>
        <v>382.36479936522136</v>
      </c>
      <c r="Y44">
        <f t="shared" si="13"/>
        <v>30.534184759136632</v>
      </c>
      <c r="Z44">
        <f t="shared" si="14"/>
        <v>29.98</v>
      </c>
      <c r="AA44">
        <f t="shared" si="15"/>
        <v>4.2555578868910438</v>
      </c>
      <c r="AB44">
        <f t="shared" si="16"/>
        <v>70.143761977211426</v>
      </c>
      <c r="AC44">
        <f t="shared" si="17"/>
        <v>2.9841339497111998</v>
      </c>
      <c r="AD44">
        <f t="shared" si="18"/>
        <v>4.2543112396519263</v>
      </c>
      <c r="AE44">
        <f t="shared" si="19"/>
        <v>1.2714239371798439</v>
      </c>
      <c r="AF44">
        <f t="shared" si="20"/>
        <v>-287.58743035611326</v>
      </c>
      <c r="AG44">
        <f t="shared" si="21"/>
        <v>-0.80313439590236957</v>
      </c>
      <c r="AH44">
        <f t="shared" si="22"/>
        <v>-6.1122026584377383E-2</v>
      </c>
      <c r="AI44">
        <f t="shared" si="23"/>
        <v>93.913112586621352</v>
      </c>
      <c r="AJ44">
        <v>0</v>
      </c>
      <c r="AK44">
        <v>0</v>
      </c>
      <c r="AL44">
        <f t="shared" si="24"/>
        <v>1</v>
      </c>
      <c r="AM44">
        <f t="shared" si="25"/>
        <v>0</v>
      </c>
      <c r="AN44">
        <f t="shared" si="26"/>
        <v>52099.143931196566</v>
      </c>
      <c r="AO44" t="s">
        <v>402</v>
      </c>
      <c r="AP44">
        <v>10366.9</v>
      </c>
      <c r="AQ44">
        <v>993.59653846153856</v>
      </c>
      <c r="AR44">
        <v>3431.87</v>
      </c>
      <c r="AS44">
        <f t="shared" si="27"/>
        <v>0.71047955241266758</v>
      </c>
      <c r="AT44">
        <v>-3.9894345373445681</v>
      </c>
      <c r="AU44" t="s">
        <v>545</v>
      </c>
      <c r="AV44">
        <v>10013.4</v>
      </c>
      <c r="AW44">
        <v>824.55903999999998</v>
      </c>
      <c r="AX44">
        <v>1299.27</v>
      </c>
      <c r="AY44">
        <f t="shared" si="28"/>
        <v>0.36536744479592387</v>
      </c>
      <c r="AZ44">
        <v>0.5</v>
      </c>
      <c r="BA44">
        <f t="shared" si="29"/>
        <v>1681.0631996826107</v>
      </c>
      <c r="BB44">
        <f t="shared" si="30"/>
        <v>46.412404855250522</v>
      </c>
      <c r="BC44">
        <f t="shared" si="31"/>
        <v>307.10288290424774</v>
      </c>
      <c r="BD44">
        <f t="shared" si="32"/>
        <v>2.9982120483103249E-2</v>
      </c>
      <c r="BE44">
        <f t="shared" si="33"/>
        <v>1.6413832382799571</v>
      </c>
      <c r="BF44">
        <f t="shared" si="34"/>
        <v>673.52704885854189</v>
      </c>
      <c r="BG44" t="s">
        <v>546</v>
      </c>
      <c r="BH44">
        <v>577.9</v>
      </c>
      <c r="BI44">
        <f t="shared" si="35"/>
        <v>577.9</v>
      </c>
      <c r="BJ44">
        <f t="shared" si="36"/>
        <v>0.55521177276470635</v>
      </c>
      <c r="BK44">
        <f t="shared" si="37"/>
        <v>0.65806861943246875</v>
      </c>
      <c r="BL44">
        <f t="shared" si="38"/>
        <v>0.74723980980879268</v>
      </c>
      <c r="BM44">
        <f t="shared" si="39"/>
        <v>1.5530002428433565</v>
      </c>
      <c r="BN44">
        <f t="shared" si="40"/>
        <v>0.87463528338384455</v>
      </c>
      <c r="BO44">
        <f t="shared" si="41"/>
        <v>0.46121361445509557</v>
      </c>
      <c r="BP44">
        <f t="shared" si="42"/>
        <v>0.53878638554490443</v>
      </c>
      <c r="BQ44">
        <v>1274</v>
      </c>
      <c r="BR44">
        <v>300</v>
      </c>
      <c r="BS44">
        <v>300</v>
      </c>
      <c r="BT44">
        <v>300</v>
      </c>
      <c r="BU44">
        <v>10013.4</v>
      </c>
      <c r="BV44">
        <v>1176.76</v>
      </c>
      <c r="BW44">
        <v>-1.06348E-2</v>
      </c>
      <c r="BX44">
        <v>4.13</v>
      </c>
      <c r="BY44" t="s">
        <v>405</v>
      </c>
      <c r="BZ44" t="s">
        <v>405</v>
      </c>
      <c r="CA44" t="s">
        <v>405</v>
      </c>
      <c r="CB44" t="s">
        <v>405</v>
      </c>
      <c r="CC44" t="s">
        <v>405</v>
      </c>
      <c r="CD44" t="s">
        <v>405</v>
      </c>
      <c r="CE44" t="s">
        <v>405</v>
      </c>
      <c r="CF44" t="s">
        <v>405</v>
      </c>
      <c r="CG44" t="s">
        <v>405</v>
      </c>
      <c r="CH44" t="s">
        <v>405</v>
      </c>
      <c r="CI44">
        <f t="shared" si="43"/>
        <v>1999.84</v>
      </c>
      <c r="CJ44">
        <f t="shared" si="44"/>
        <v>1681.0631996826107</v>
      </c>
      <c r="CK44">
        <f t="shared" si="45"/>
        <v>0.8405988477491253</v>
      </c>
      <c r="CL44">
        <f t="shared" si="46"/>
        <v>0.19119769549825055</v>
      </c>
      <c r="CM44">
        <v>6</v>
      </c>
      <c r="CN44">
        <v>0.5</v>
      </c>
      <c r="CO44" t="s">
        <v>406</v>
      </c>
      <c r="CP44">
        <v>2</v>
      </c>
      <c r="CQ44">
        <v>1659732620</v>
      </c>
      <c r="CR44">
        <v>738.68</v>
      </c>
      <c r="CS44">
        <v>800.14400000000001</v>
      </c>
      <c r="CT44">
        <v>30.0168</v>
      </c>
      <c r="CU44">
        <v>22.427600000000002</v>
      </c>
      <c r="CV44">
        <v>738.125</v>
      </c>
      <c r="CW44">
        <v>30.0197</v>
      </c>
      <c r="CX44">
        <v>500.09300000000002</v>
      </c>
      <c r="CY44">
        <v>99.315200000000004</v>
      </c>
      <c r="CZ44">
        <v>0.100259</v>
      </c>
      <c r="DA44">
        <v>29.974900000000002</v>
      </c>
      <c r="DB44">
        <v>29.98</v>
      </c>
      <c r="DC44">
        <v>999.9</v>
      </c>
      <c r="DD44">
        <v>0</v>
      </c>
      <c r="DE44">
        <v>0</v>
      </c>
      <c r="DF44">
        <v>10020</v>
      </c>
      <c r="DG44">
        <v>0</v>
      </c>
      <c r="DH44">
        <v>1600.96</v>
      </c>
      <c r="DI44">
        <v>-61.464500000000001</v>
      </c>
      <c r="DJ44">
        <v>761.53899999999999</v>
      </c>
      <c r="DK44">
        <v>818.50099999999998</v>
      </c>
      <c r="DL44">
        <v>7.5891799999999998</v>
      </c>
      <c r="DM44">
        <v>800.14400000000001</v>
      </c>
      <c r="DN44">
        <v>22.427600000000002</v>
      </c>
      <c r="DO44">
        <v>2.9811299999999998</v>
      </c>
      <c r="DP44">
        <v>2.2273999999999998</v>
      </c>
      <c r="DQ44">
        <v>23.922899999999998</v>
      </c>
      <c r="DR44">
        <v>19.160799999999998</v>
      </c>
      <c r="DS44">
        <v>1999.84</v>
      </c>
      <c r="DT44">
        <v>0.97999000000000003</v>
      </c>
      <c r="DU44">
        <v>2.0009900000000001E-2</v>
      </c>
      <c r="DV44">
        <v>0</v>
      </c>
      <c r="DW44">
        <v>823.43799999999999</v>
      </c>
      <c r="DX44">
        <v>5.0005300000000004</v>
      </c>
      <c r="DY44">
        <v>17981.8</v>
      </c>
      <c r="DZ44">
        <v>17832</v>
      </c>
      <c r="EA44">
        <v>52.436999999999998</v>
      </c>
      <c r="EB44">
        <v>54.186999999999998</v>
      </c>
      <c r="EC44">
        <v>53.125</v>
      </c>
      <c r="ED44">
        <v>53</v>
      </c>
      <c r="EE44">
        <v>53.25</v>
      </c>
      <c r="EF44">
        <v>1954.92</v>
      </c>
      <c r="EG44">
        <v>39.92</v>
      </c>
      <c r="EH44">
        <v>0</v>
      </c>
      <c r="EI44">
        <v>117.80000019073491</v>
      </c>
      <c r="EJ44">
        <v>0</v>
      </c>
      <c r="EK44">
        <v>824.55903999999998</v>
      </c>
      <c r="EL44">
        <v>-10.0346922915812</v>
      </c>
      <c r="EM44">
        <v>-225.2615380963382</v>
      </c>
      <c r="EN44">
        <v>18011.491999999998</v>
      </c>
      <c r="EO44">
        <v>15</v>
      </c>
      <c r="EP44">
        <v>1659732571</v>
      </c>
      <c r="EQ44" t="s">
        <v>547</v>
      </c>
      <c r="ER44">
        <v>1659732566</v>
      </c>
      <c r="ES44">
        <v>1659732571</v>
      </c>
      <c r="ET44">
        <v>57</v>
      </c>
      <c r="EU44">
        <v>0.10100000000000001</v>
      </c>
      <c r="EV44">
        <v>-4.0000000000000001E-3</v>
      </c>
      <c r="EW44">
        <v>0.57199999999999995</v>
      </c>
      <c r="EX44">
        <v>-1E-3</v>
      </c>
      <c r="EY44">
        <v>800</v>
      </c>
      <c r="EZ44">
        <v>22</v>
      </c>
      <c r="FA44">
        <v>0.06</v>
      </c>
      <c r="FB44">
        <v>0.01</v>
      </c>
      <c r="FC44">
        <v>46.448857110511312</v>
      </c>
      <c r="FD44">
        <v>-0.97965723980939412</v>
      </c>
      <c r="FE44">
        <v>0.17527093270024741</v>
      </c>
      <c r="FF44">
        <v>1</v>
      </c>
      <c r="FG44">
        <v>0.55362109279921945</v>
      </c>
      <c r="FH44">
        <v>-4.4700764231525462E-2</v>
      </c>
      <c r="FI44">
        <v>7.7435532785107E-3</v>
      </c>
      <c r="FJ44">
        <v>1</v>
      </c>
      <c r="FK44">
        <v>2</v>
      </c>
      <c r="FL44">
        <v>2</v>
      </c>
      <c r="FM44" t="s">
        <v>408</v>
      </c>
      <c r="FN44">
        <v>3.12731</v>
      </c>
      <c r="FO44">
        <v>2.7387600000000001</v>
      </c>
      <c r="FP44">
        <v>0.13749800000000001</v>
      </c>
      <c r="FQ44">
        <v>0.14499600000000001</v>
      </c>
      <c r="FR44">
        <v>0.12488200000000001</v>
      </c>
      <c r="FS44">
        <v>0.102016</v>
      </c>
      <c r="FT44">
        <v>20524.2</v>
      </c>
      <c r="FU44">
        <v>21109</v>
      </c>
      <c r="FV44">
        <v>23667.1</v>
      </c>
      <c r="FW44">
        <v>25011</v>
      </c>
      <c r="FX44">
        <v>29863.4</v>
      </c>
      <c r="FY44">
        <v>31520.7</v>
      </c>
      <c r="FZ44">
        <v>37744.9</v>
      </c>
      <c r="GA44">
        <v>38939.300000000003</v>
      </c>
      <c r="GB44">
        <v>2.129</v>
      </c>
      <c r="GC44">
        <v>1.6595800000000001</v>
      </c>
      <c r="GD44">
        <v>-3.7260399999999999E-2</v>
      </c>
      <c r="GE44">
        <v>0</v>
      </c>
      <c r="GF44">
        <v>30.586099999999998</v>
      </c>
      <c r="GG44">
        <v>999.9</v>
      </c>
      <c r="GH44">
        <v>35.799999999999997</v>
      </c>
      <c r="GI44">
        <v>47.8</v>
      </c>
      <c r="GJ44">
        <v>40.087200000000003</v>
      </c>
      <c r="GK44">
        <v>61.674999999999997</v>
      </c>
      <c r="GL44">
        <v>26.474399999999999</v>
      </c>
      <c r="GM44">
        <v>1</v>
      </c>
      <c r="GN44">
        <v>0.769177</v>
      </c>
      <c r="GO44">
        <v>3.93424</v>
      </c>
      <c r="GP44">
        <v>20.312899999999999</v>
      </c>
      <c r="GQ44">
        <v>5.25143</v>
      </c>
      <c r="GR44">
        <v>12.0099</v>
      </c>
      <c r="GS44">
        <v>4.9778500000000001</v>
      </c>
      <c r="GT44">
        <v>3.2928500000000001</v>
      </c>
      <c r="GU44">
        <v>9999</v>
      </c>
      <c r="GV44">
        <v>9999</v>
      </c>
      <c r="GW44">
        <v>9999</v>
      </c>
      <c r="GX44">
        <v>999.9</v>
      </c>
      <c r="GY44">
        <v>1.8756299999999999</v>
      </c>
      <c r="GZ44">
        <v>1.87683</v>
      </c>
      <c r="HA44">
        <v>1.8827799999999999</v>
      </c>
      <c r="HB44">
        <v>1.88601</v>
      </c>
      <c r="HC44">
        <v>1.87683</v>
      </c>
      <c r="HD44">
        <v>1.8831899999999999</v>
      </c>
      <c r="HE44">
        <v>1.8821699999999999</v>
      </c>
      <c r="HF44">
        <v>1.88568</v>
      </c>
      <c r="HG44">
        <v>5</v>
      </c>
      <c r="HH44">
        <v>0</v>
      </c>
      <c r="HI44">
        <v>0</v>
      </c>
      <c r="HJ44">
        <v>0</v>
      </c>
      <c r="HK44" t="s">
        <v>409</v>
      </c>
      <c r="HL44" t="s">
        <v>410</v>
      </c>
      <c r="HM44" t="s">
        <v>411</v>
      </c>
      <c r="HN44" t="s">
        <v>411</v>
      </c>
      <c r="HO44" t="s">
        <v>411</v>
      </c>
      <c r="HP44" t="s">
        <v>411</v>
      </c>
      <c r="HQ44">
        <v>0</v>
      </c>
      <c r="HR44">
        <v>100</v>
      </c>
      <c r="HS44">
        <v>100</v>
      </c>
      <c r="HT44">
        <v>0.55500000000000005</v>
      </c>
      <c r="HU44">
        <v>-2.8999999999999998E-3</v>
      </c>
      <c r="HV44">
        <v>0.60272063258551767</v>
      </c>
      <c r="HW44">
        <v>-6.0172046994075008E-4</v>
      </c>
      <c r="HX44">
        <v>1.0037638322578611E-6</v>
      </c>
      <c r="HY44">
        <v>-3.7503755461929322E-10</v>
      </c>
      <c r="HZ44">
        <v>-5.0847587262387098E-2</v>
      </c>
      <c r="IA44">
        <v>5.4059752819484372E-3</v>
      </c>
      <c r="IB44">
        <v>-1.882334706413767E-4</v>
      </c>
      <c r="IC44">
        <v>2.0440475459167249E-6</v>
      </c>
      <c r="ID44">
        <v>4</v>
      </c>
      <c r="IE44">
        <v>2150</v>
      </c>
      <c r="IF44">
        <v>2</v>
      </c>
      <c r="IG44">
        <v>31</v>
      </c>
      <c r="IH44">
        <v>0.9</v>
      </c>
      <c r="II44">
        <v>0.8</v>
      </c>
      <c r="IJ44">
        <v>1.7724599999999999</v>
      </c>
      <c r="IK44">
        <v>2.7404799999999998</v>
      </c>
      <c r="IL44">
        <v>1.6015600000000001</v>
      </c>
      <c r="IM44">
        <v>2.33521</v>
      </c>
      <c r="IN44">
        <v>1.5502899999999999</v>
      </c>
      <c r="IO44">
        <v>2.4706999999999999</v>
      </c>
      <c r="IP44">
        <v>50.575099999999999</v>
      </c>
      <c r="IQ44">
        <v>15.340400000000001</v>
      </c>
      <c r="IR44">
        <v>18</v>
      </c>
      <c r="IS44">
        <v>612.90899999999999</v>
      </c>
      <c r="IT44">
        <v>344.47300000000001</v>
      </c>
      <c r="IU44">
        <v>25.741499999999998</v>
      </c>
      <c r="IV44">
        <v>36.594700000000003</v>
      </c>
      <c r="IW44">
        <v>29.996500000000001</v>
      </c>
      <c r="IX44">
        <v>36.375100000000003</v>
      </c>
      <c r="IY44">
        <v>36.383499999999998</v>
      </c>
      <c r="IZ44">
        <v>35.464199999999998</v>
      </c>
      <c r="JA44">
        <v>50.4499</v>
      </c>
      <c r="JB44">
        <v>0</v>
      </c>
      <c r="JC44">
        <v>25.839400000000001</v>
      </c>
      <c r="JD44">
        <v>800</v>
      </c>
      <c r="JE44">
        <v>22.482700000000001</v>
      </c>
      <c r="JF44">
        <v>98.429699999999997</v>
      </c>
      <c r="JG44">
        <v>98.526700000000005</v>
      </c>
    </row>
    <row r="45" spans="1:267" x14ac:dyDescent="0.3">
      <c r="A45">
        <v>29</v>
      </c>
      <c r="B45">
        <v>1659732719.5</v>
      </c>
      <c r="C45">
        <v>4229.4000000953674</v>
      </c>
      <c r="D45" t="s">
        <v>548</v>
      </c>
      <c r="E45" t="s">
        <v>549</v>
      </c>
      <c r="F45" t="s">
        <v>398</v>
      </c>
      <c r="G45" t="s">
        <v>399</v>
      </c>
      <c r="H45" t="s">
        <v>489</v>
      </c>
      <c r="I45" t="s">
        <v>489</v>
      </c>
      <c r="J45" t="s">
        <v>401</v>
      </c>
      <c r="K45">
        <f t="shared" si="0"/>
        <v>3.5494573075235856</v>
      </c>
      <c r="L45">
        <v>1659732719.5</v>
      </c>
      <c r="M45">
        <f t="shared" si="1"/>
        <v>5.3808921198436593E-3</v>
      </c>
      <c r="N45">
        <f t="shared" si="2"/>
        <v>5.3808921198436597</v>
      </c>
      <c r="O45">
        <f t="shared" si="3"/>
        <v>47.541051895429582</v>
      </c>
      <c r="P45">
        <f t="shared" si="4"/>
        <v>936.673</v>
      </c>
      <c r="Q45">
        <f t="shared" si="5"/>
        <v>728.8422744587408</v>
      </c>
      <c r="R45">
        <f t="shared" si="6"/>
        <v>72.455507114349672</v>
      </c>
      <c r="S45">
        <f t="shared" si="7"/>
        <v>93.116329271266991</v>
      </c>
      <c r="T45">
        <f t="shared" si="8"/>
        <v>0.42831260775905416</v>
      </c>
      <c r="U45">
        <f t="shared" si="9"/>
        <v>2.917891637642009</v>
      </c>
      <c r="V45">
        <f t="shared" si="10"/>
        <v>0.39620067517479352</v>
      </c>
      <c r="W45">
        <f t="shared" si="11"/>
        <v>0.25030962466138879</v>
      </c>
      <c r="X45">
        <f t="shared" si="12"/>
        <v>382.39079936542487</v>
      </c>
      <c r="Y45">
        <f t="shared" si="13"/>
        <v>30.776684520150862</v>
      </c>
      <c r="Z45">
        <f t="shared" si="14"/>
        <v>30.025700000000001</v>
      </c>
      <c r="AA45">
        <f t="shared" si="15"/>
        <v>4.266743039716399</v>
      </c>
      <c r="AB45">
        <f t="shared" si="16"/>
        <v>69.932841030167907</v>
      </c>
      <c r="AC45">
        <f t="shared" si="17"/>
        <v>2.9657217793732999</v>
      </c>
      <c r="AD45">
        <f t="shared" si="18"/>
        <v>4.2408140949027588</v>
      </c>
      <c r="AE45">
        <f t="shared" si="19"/>
        <v>1.3010212603430991</v>
      </c>
      <c r="AF45">
        <f t="shared" si="20"/>
        <v>-237.29734248510536</v>
      </c>
      <c r="AG45">
        <f t="shared" si="21"/>
        <v>-16.690524578064014</v>
      </c>
      <c r="AH45">
        <f t="shared" si="22"/>
        <v>-1.2715174511058802</v>
      </c>
      <c r="AI45">
        <f t="shared" si="23"/>
        <v>127.13141485114963</v>
      </c>
      <c r="AJ45">
        <v>0</v>
      </c>
      <c r="AK45">
        <v>0</v>
      </c>
      <c r="AL45">
        <f t="shared" si="24"/>
        <v>1</v>
      </c>
      <c r="AM45">
        <f t="shared" si="25"/>
        <v>0</v>
      </c>
      <c r="AN45">
        <f t="shared" si="26"/>
        <v>52019.764304529373</v>
      </c>
      <c r="AO45" t="s">
        <v>402</v>
      </c>
      <c r="AP45">
        <v>10366.9</v>
      </c>
      <c r="AQ45">
        <v>993.59653846153856</v>
      </c>
      <c r="AR45">
        <v>3431.87</v>
      </c>
      <c r="AS45">
        <f t="shared" si="27"/>
        <v>0.71047955241266758</v>
      </c>
      <c r="AT45">
        <v>-3.9894345373445681</v>
      </c>
      <c r="AU45" t="s">
        <v>550</v>
      </c>
      <c r="AV45">
        <v>10012.6</v>
      </c>
      <c r="AW45">
        <v>801.25049999999999</v>
      </c>
      <c r="AX45">
        <v>1250.21</v>
      </c>
      <c r="AY45">
        <f t="shared" si="28"/>
        <v>0.35910726997864362</v>
      </c>
      <c r="AZ45">
        <v>0.5</v>
      </c>
      <c r="BA45">
        <f t="shared" si="29"/>
        <v>1681.1804996827123</v>
      </c>
      <c r="BB45">
        <f t="shared" si="30"/>
        <v>47.541051895429582</v>
      </c>
      <c r="BC45">
        <f t="shared" si="31"/>
        <v>301.86206979119538</v>
      </c>
      <c r="BD45">
        <f t="shared" si="32"/>
        <v>3.0651370535465679E-2</v>
      </c>
      <c r="BE45">
        <f t="shared" si="33"/>
        <v>1.745034834147863</v>
      </c>
      <c r="BF45">
        <f t="shared" si="34"/>
        <v>660.09911004421792</v>
      </c>
      <c r="BG45" t="s">
        <v>551</v>
      </c>
      <c r="BH45">
        <v>563.54</v>
      </c>
      <c r="BI45">
        <f t="shared" si="35"/>
        <v>563.54</v>
      </c>
      <c r="BJ45">
        <f t="shared" si="36"/>
        <v>0.54924372705385505</v>
      </c>
      <c r="BK45">
        <f t="shared" si="37"/>
        <v>0.65382134067310349</v>
      </c>
      <c r="BL45">
        <f t="shared" si="38"/>
        <v>0.76060285950361362</v>
      </c>
      <c r="BM45">
        <f t="shared" si="39"/>
        <v>1.7495555272446592</v>
      </c>
      <c r="BN45">
        <f t="shared" si="40"/>
        <v>0.89475607818962688</v>
      </c>
      <c r="BO45">
        <f t="shared" si="41"/>
        <v>0.45984929597288327</v>
      </c>
      <c r="BP45">
        <f t="shared" si="42"/>
        <v>0.54015070402711673</v>
      </c>
      <c r="BQ45">
        <v>1276</v>
      </c>
      <c r="BR45">
        <v>300</v>
      </c>
      <c r="BS45">
        <v>300</v>
      </c>
      <c r="BT45">
        <v>300</v>
      </c>
      <c r="BU45">
        <v>10012.6</v>
      </c>
      <c r="BV45">
        <v>1133.68</v>
      </c>
      <c r="BW45">
        <v>-1.0633800000000001E-2</v>
      </c>
      <c r="BX45">
        <v>3.55</v>
      </c>
      <c r="BY45" t="s">
        <v>405</v>
      </c>
      <c r="BZ45" t="s">
        <v>405</v>
      </c>
      <c r="CA45" t="s">
        <v>405</v>
      </c>
      <c r="CB45" t="s">
        <v>405</v>
      </c>
      <c r="CC45" t="s">
        <v>405</v>
      </c>
      <c r="CD45" t="s">
        <v>405</v>
      </c>
      <c r="CE45" t="s">
        <v>405</v>
      </c>
      <c r="CF45" t="s">
        <v>405</v>
      </c>
      <c r="CG45" t="s">
        <v>405</v>
      </c>
      <c r="CH45" t="s">
        <v>405</v>
      </c>
      <c r="CI45">
        <f t="shared" si="43"/>
        <v>1999.98</v>
      </c>
      <c r="CJ45">
        <f t="shared" si="44"/>
        <v>1681.1804996827123</v>
      </c>
      <c r="CK45">
        <f t="shared" si="45"/>
        <v>0.84059865582791438</v>
      </c>
      <c r="CL45">
        <f t="shared" si="46"/>
        <v>0.19119731165582898</v>
      </c>
      <c r="CM45">
        <v>6</v>
      </c>
      <c r="CN45">
        <v>0.5</v>
      </c>
      <c r="CO45" t="s">
        <v>406</v>
      </c>
      <c r="CP45">
        <v>2</v>
      </c>
      <c r="CQ45">
        <v>1659732719.5</v>
      </c>
      <c r="CR45">
        <v>936.673</v>
      </c>
      <c r="CS45">
        <v>999.76499999999999</v>
      </c>
      <c r="CT45">
        <v>29.832699999999999</v>
      </c>
      <c r="CU45">
        <v>23.5688</v>
      </c>
      <c r="CV45">
        <v>936.06700000000001</v>
      </c>
      <c r="CW45">
        <v>29.8307</v>
      </c>
      <c r="CX45">
        <v>500.04300000000001</v>
      </c>
      <c r="CY45">
        <v>99.312100000000001</v>
      </c>
      <c r="CZ45">
        <v>9.9679000000000004E-2</v>
      </c>
      <c r="DA45">
        <v>29.919599999999999</v>
      </c>
      <c r="DB45">
        <v>30.025700000000001</v>
      </c>
      <c r="DC45">
        <v>999.9</v>
      </c>
      <c r="DD45">
        <v>0</v>
      </c>
      <c r="DE45">
        <v>0</v>
      </c>
      <c r="DF45">
        <v>10002.5</v>
      </c>
      <c r="DG45">
        <v>0</v>
      </c>
      <c r="DH45">
        <v>1598.31</v>
      </c>
      <c r="DI45">
        <v>-63.086300000000001</v>
      </c>
      <c r="DJ45">
        <v>965.47699999999998</v>
      </c>
      <c r="DK45">
        <v>1023.9</v>
      </c>
      <c r="DL45">
        <v>6.2590599999999998</v>
      </c>
      <c r="DM45">
        <v>999.76499999999999</v>
      </c>
      <c r="DN45">
        <v>23.5688</v>
      </c>
      <c r="DO45">
        <v>2.9622600000000001</v>
      </c>
      <c r="DP45">
        <v>2.3406600000000002</v>
      </c>
      <c r="DQ45">
        <v>23.817299999999999</v>
      </c>
      <c r="DR45">
        <v>19.959</v>
      </c>
      <c r="DS45">
        <v>1999.98</v>
      </c>
      <c r="DT45">
        <v>0.979993</v>
      </c>
      <c r="DU45">
        <v>2.0007E-2</v>
      </c>
      <c r="DV45">
        <v>0</v>
      </c>
      <c r="DW45">
        <v>799.69500000000005</v>
      </c>
      <c r="DX45">
        <v>5.0005300000000004</v>
      </c>
      <c r="DY45">
        <v>17494.400000000001</v>
      </c>
      <c r="DZ45">
        <v>17833.3</v>
      </c>
      <c r="EA45">
        <v>52.5</v>
      </c>
      <c r="EB45">
        <v>54.25</v>
      </c>
      <c r="EC45">
        <v>53.186999999999998</v>
      </c>
      <c r="ED45">
        <v>53.061999999999998</v>
      </c>
      <c r="EE45">
        <v>53.311999999999998</v>
      </c>
      <c r="EF45">
        <v>1955.07</v>
      </c>
      <c r="EG45">
        <v>39.909999999999997</v>
      </c>
      <c r="EH45">
        <v>0</v>
      </c>
      <c r="EI45">
        <v>98.900000095367432</v>
      </c>
      <c r="EJ45">
        <v>0</v>
      </c>
      <c r="EK45">
        <v>801.25049999999999</v>
      </c>
      <c r="EL45">
        <v>-11.584444435423221</v>
      </c>
      <c r="EM45">
        <v>-248.5128204873528</v>
      </c>
      <c r="EN45">
        <v>17525.25384615385</v>
      </c>
      <c r="EO45">
        <v>15</v>
      </c>
      <c r="EP45">
        <v>1659732755</v>
      </c>
      <c r="EQ45" t="s">
        <v>552</v>
      </c>
      <c r="ER45">
        <v>1659732751</v>
      </c>
      <c r="ES45">
        <v>1659732755</v>
      </c>
      <c r="ET45">
        <v>58</v>
      </c>
      <c r="EU45">
        <v>-2.4E-2</v>
      </c>
      <c r="EV45">
        <v>3.0000000000000001E-3</v>
      </c>
      <c r="EW45">
        <v>0.60599999999999998</v>
      </c>
      <c r="EX45">
        <v>2E-3</v>
      </c>
      <c r="EY45">
        <v>1000</v>
      </c>
      <c r="EZ45">
        <v>24</v>
      </c>
      <c r="FA45">
        <v>0.05</v>
      </c>
      <c r="FB45">
        <v>0.01</v>
      </c>
      <c r="FC45">
        <v>47.911904084060623</v>
      </c>
      <c r="FD45">
        <v>-0.73812299776762236</v>
      </c>
      <c r="FE45">
        <v>0.13620319652949359</v>
      </c>
      <c r="FF45">
        <v>1</v>
      </c>
      <c r="FG45">
        <v>0.44312595452154269</v>
      </c>
      <c r="FH45">
        <v>-5.1304707153097283E-2</v>
      </c>
      <c r="FI45">
        <v>7.6498569168219803E-3</v>
      </c>
      <c r="FJ45">
        <v>1</v>
      </c>
      <c r="FK45">
        <v>2</v>
      </c>
      <c r="FL45">
        <v>2</v>
      </c>
      <c r="FM45" t="s">
        <v>408</v>
      </c>
      <c r="FN45">
        <v>3.1273599999999999</v>
      </c>
      <c r="FO45">
        <v>2.7380200000000001</v>
      </c>
      <c r="FP45">
        <v>0.16083500000000001</v>
      </c>
      <c r="FQ45">
        <v>0.167605</v>
      </c>
      <c r="FR45">
        <v>0.124321</v>
      </c>
      <c r="FS45">
        <v>0.10564900000000001</v>
      </c>
      <c r="FT45">
        <v>19964.2</v>
      </c>
      <c r="FU45">
        <v>20545.599999999999</v>
      </c>
      <c r="FV45">
        <v>23663.3</v>
      </c>
      <c r="FW45">
        <v>25006.7</v>
      </c>
      <c r="FX45">
        <v>29878.400000000001</v>
      </c>
      <c r="FY45">
        <v>31388.2</v>
      </c>
      <c r="FZ45">
        <v>37739.800000000003</v>
      </c>
      <c r="GA45">
        <v>38933.300000000003</v>
      </c>
      <c r="GB45">
        <v>2.1269999999999998</v>
      </c>
      <c r="GC45">
        <v>1.6606000000000001</v>
      </c>
      <c r="GD45">
        <v>-3.1597899999999998E-2</v>
      </c>
      <c r="GE45">
        <v>0</v>
      </c>
      <c r="GF45">
        <v>30.5396</v>
      </c>
      <c r="GG45">
        <v>999.9</v>
      </c>
      <c r="GH45">
        <v>35.6</v>
      </c>
      <c r="GI45">
        <v>47.8</v>
      </c>
      <c r="GJ45">
        <v>39.863999999999997</v>
      </c>
      <c r="GK45">
        <v>62.095100000000002</v>
      </c>
      <c r="GL45">
        <v>26.3261</v>
      </c>
      <c r="GM45">
        <v>1</v>
      </c>
      <c r="GN45">
        <v>0.78398599999999996</v>
      </c>
      <c r="GO45">
        <v>5.5296399999999997</v>
      </c>
      <c r="GP45">
        <v>20.265999999999998</v>
      </c>
      <c r="GQ45">
        <v>5.2481400000000002</v>
      </c>
      <c r="GR45">
        <v>12.0099</v>
      </c>
      <c r="GS45">
        <v>4.9770500000000002</v>
      </c>
      <c r="GT45">
        <v>3.2922500000000001</v>
      </c>
      <c r="GU45">
        <v>9999</v>
      </c>
      <c r="GV45">
        <v>9999</v>
      </c>
      <c r="GW45">
        <v>9999</v>
      </c>
      <c r="GX45">
        <v>999.9</v>
      </c>
      <c r="GY45">
        <v>1.87564</v>
      </c>
      <c r="GZ45">
        <v>1.87683</v>
      </c>
      <c r="HA45">
        <v>1.8827799999999999</v>
      </c>
      <c r="HB45">
        <v>1.88601</v>
      </c>
      <c r="HC45">
        <v>1.87683</v>
      </c>
      <c r="HD45">
        <v>1.88314</v>
      </c>
      <c r="HE45">
        <v>1.8821699999999999</v>
      </c>
      <c r="HF45">
        <v>1.88568</v>
      </c>
      <c r="HG45">
        <v>5</v>
      </c>
      <c r="HH45">
        <v>0</v>
      </c>
      <c r="HI45">
        <v>0</v>
      </c>
      <c r="HJ45">
        <v>0</v>
      </c>
      <c r="HK45" t="s">
        <v>409</v>
      </c>
      <c r="HL45" t="s">
        <v>410</v>
      </c>
      <c r="HM45" t="s">
        <v>411</v>
      </c>
      <c r="HN45" t="s">
        <v>411</v>
      </c>
      <c r="HO45" t="s">
        <v>411</v>
      </c>
      <c r="HP45" t="s">
        <v>411</v>
      </c>
      <c r="HQ45">
        <v>0</v>
      </c>
      <c r="HR45">
        <v>100</v>
      </c>
      <c r="HS45">
        <v>100</v>
      </c>
      <c r="HT45">
        <v>0.60599999999999998</v>
      </c>
      <c r="HU45">
        <v>2E-3</v>
      </c>
      <c r="HV45">
        <v>0.60272063258551767</v>
      </c>
      <c r="HW45">
        <v>-6.0172046994075008E-4</v>
      </c>
      <c r="HX45">
        <v>1.0037638322578611E-6</v>
      </c>
      <c r="HY45">
        <v>-3.7503755461929322E-10</v>
      </c>
      <c r="HZ45">
        <v>-5.0847587262387098E-2</v>
      </c>
      <c r="IA45">
        <v>5.4059752819484372E-3</v>
      </c>
      <c r="IB45">
        <v>-1.882334706413767E-4</v>
      </c>
      <c r="IC45">
        <v>2.0440475459167249E-6</v>
      </c>
      <c r="ID45">
        <v>4</v>
      </c>
      <c r="IE45">
        <v>2150</v>
      </c>
      <c r="IF45">
        <v>2</v>
      </c>
      <c r="IG45">
        <v>31</v>
      </c>
      <c r="IH45">
        <v>2.6</v>
      </c>
      <c r="II45">
        <v>2.5</v>
      </c>
      <c r="IJ45">
        <v>2.1325699999999999</v>
      </c>
      <c r="IK45">
        <v>2.7392599999999998</v>
      </c>
      <c r="IL45">
        <v>1.6015600000000001</v>
      </c>
      <c r="IM45">
        <v>2.33521</v>
      </c>
      <c r="IN45">
        <v>1.5502899999999999</v>
      </c>
      <c r="IO45">
        <v>2.3547400000000001</v>
      </c>
      <c r="IP45">
        <v>50.6402</v>
      </c>
      <c r="IQ45">
        <v>15.2791</v>
      </c>
      <c r="IR45">
        <v>18</v>
      </c>
      <c r="IS45">
        <v>611.92600000000004</v>
      </c>
      <c r="IT45">
        <v>345.36799999999999</v>
      </c>
      <c r="IU45">
        <v>25.163699999999999</v>
      </c>
      <c r="IV45">
        <v>36.661000000000001</v>
      </c>
      <c r="IW45">
        <v>30.0002</v>
      </c>
      <c r="IX45">
        <v>36.429400000000001</v>
      </c>
      <c r="IY45">
        <v>36.441299999999998</v>
      </c>
      <c r="IZ45">
        <v>42.677700000000002</v>
      </c>
      <c r="JA45">
        <v>46.641800000000003</v>
      </c>
      <c r="JB45">
        <v>0</v>
      </c>
      <c r="JC45">
        <v>25.1557</v>
      </c>
      <c r="JD45">
        <v>1000</v>
      </c>
      <c r="JE45">
        <v>23.506</v>
      </c>
      <c r="JF45">
        <v>98.415300000000002</v>
      </c>
      <c r="JG45">
        <v>98.5107</v>
      </c>
    </row>
    <row r="46" spans="1:267" x14ac:dyDescent="0.3">
      <c r="A46">
        <v>30</v>
      </c>
      <c r="B46">
        <v>1659732869.5</v>
      </c>
      <c r="C46">
        <v>4379.4000000953674</v>
      </c>
      <c r="D46" t="s">
        <v>553</v>
      </c>
      <c r="E46" t="s">
        <v>554</v>
      </c>
      <c r="F46" t="s">
        <v>398</v>
      </c>
      <c r="G46" t="s">
        <v>399</v>
      </c>
      <c r="H46" t="s">
        <v>489</v>
      </c>
      <c r="I46" t="s">
        <v>489</v>
      </c>
      <c r="J46" t="s">
        <v>401</v>
      </c>
      <c r="K46">
        <f t="shared" si="0"/>
        <v>2.8917748463524369</v>
      </c>
      <c r="L46">
        <v>1659732869.5</v>
      </c>
      <c r="M46">
        <f t="shared" si="1"/>
        <v>4.2028878866260848E-3</v>
      </c>
      <c r="N46">
        <f t="shared" si="2"/>
        <v>4.202887886626085</v>
      </c>
      <c r="O46">
        <f t="shared" si="3"/>
        <v>47.206899475509019</v>
      </c>
      <c r="P46">
        <f t="shared" si="4"/>
        <v>1137.3800000000001</v>
      </c>
      <c r="Q46">
        <f t="shared" si="5"/>
        <v>865.37932933564628</v>
      </c>
      <c r="R46">
        <f t="shared" si="6"/>
        <v>86.027722934726654</v>
      </c>
      <c r="S46">
        <f t="shared" si="7"/>
        <v>113.06742395455203</v>
      </c>
      <c r="T46">
        <f t="shared" si="8"/>
        <v>0.31807154337121696</v>
      </c>
      <c r="U46">
        <f t="shared" si="9"/>
        <v>2.916550588386297</v>
      </c>
      <c r="V46">
        <f t="shared" si="10"/>
        <v>0.29998050622582489</v>
      </c>
      <c r="W46">
        <f t="shared" si="11"/>
        <v>0.18902742339742762</v>
      </c>
      <c r="X46">
        <f t="shared" si="12"/>
        <v>382.41609936530705</v>
      </c>
      <c r="Y46">
        <f t="shared" si="13"/>
        <v>30.88606798551595</v>
      </c>
      <c r="Z46">
        <f t="shared" si="14"/>
        <v>30.013100000000001</v>
      </c>
      <c r="AA46">
        <f t="shared" si="15"/>
        <v>4.2636566130706779</v>
      </c>
      <c r="AB46">
        <f t="shared" si="16"/>
        <v>69.673012023394918</v>
      </c>
      <c r="AC46">
        <f t="shared" si="17"/>
        <v>2.9211950855380802</v>
      </c>
      <c r="AD46">
        <f t="shared" si="18"/>
        <v>4.1927211135313005</v>
      </c>
      <c r="AE46">
        <f t="shared" si="19"/>
        <v>1.3424615275325977</v>
      </c>
      <c r="AF46">
        <f t="shared" si="20"/>
        <v>-185.34735580021035</v>
      </c>
      <c r="AG46">
        <f t="shared" si="21"/>
        <v>-45.881778578692064</v>
      </c>
      <c r="AH46">
        <f t="shared" si="22"/>
        <v>-3.4933231916570597</v>
      </c>
      <c r="AI46">
        <f t="shared" si="23"/>
        <v>147.69364179474758</v>
      </c>
      <c r="AJ46">
        <v>0</v>
      </c>
      <c r="AK46">
        <v>0</v>
      </c>
      <c r="AL46">
        <f t="shared" si="24"/>
        <v>1</v>
      </c>
      <c r="AM46">
        <f t="shared" si="25"/>
        <v>0</v>
      </c>
      <c r="AN46">
        <f t="shared" si="26"/>
        <v>52015.565154659111</v>
      </c>
      <c r="AO46" t="s">
        <v>402</v>
      </c>
      <c r="AP46">
        <v>10366.9</v>
      </c>
      <c r="AQ46">
        <v>993.59653846153856</v>
      </c>
      <c r="AR46">
        <v>3431.87</v>
      </c>
      <c r="AS46">
        <f t="shared" si="27"/>
        <v>0.71047955241266758</v>
      </c>
      <c r="AT46">
        <v>-3.9894345373445681</v>
      </c>
      <c r="AU46" t="s">
        <v>555</v>
      </c>
      <c r="AV46">
        <v>10011.700000000001</v>
      </c>
      <c r="AW46">
        <v>775.6189599999999</v>
      </c>
      <c r="AX46">
        <v>1198.96</v>
      </c>
      <c r="AY46">
        <f t="shared" si="28"/>
        <v>0.35309021151664788</v>
      </c>
      <c r="AZ46">
        <v>0.5</v>
      </c>
      <c r="BA46">
        <f t="shared" si="29"/>
        <v>1681.2899996826532</v>
      </c>
      <c r="BB46">
        <f t="shared" si="30"/>
        <v>47.206899475509019</v>
      </c>
      <c r="BC46">
        <f t="shared" si="31"/>
        <v>296.82352080438642</v>
      </c>
      <c r="BD46">
        <f t="shared" si="32"/>
        <v>3.0450626615585053E-2</v>
      </c>
      <c r="BE46">
        <f t="shared" si="33"/>
        <v>1.8623723894041502</v>
      </c>
      <c r="BF46">
        <f t="shared" si="34"/>
        <v>645.53004065068399</v>
      </c>
      <c r="BG46" t="s">
        <v>556</v>
      </c>
      <c r="BH46">
        <v>558.07000000000005</v>
      </c>
      <c r="BI46">
        <f t="shared" si="35"/>
        <v>558.07000000000005</v>
      </c>
      <c r="BJ46">
        <f t="shared" si="36"/>
        <v>0.53453826649763125</v>
      </c>
      <c r="BK46">
        <f t="shared" si="37"/>
        <v>0.66055179515985607</v>
      </c>
      <c r="BL46">
        <f t="shared" si="38"/>
        <v>0.77698865613473456</v>
      </c>
      <c r="BM46">
        <f t="shared" si="39"/>
        <v>2.0614233750667217</v>
      </c>
      <c r="BN46">
        <f t="shared" si="40"/>
        <v>0.91577504952669053</v>
      </c>
      <c r="BO46">
        <f t="shared" si="41"/>
        <v>0.47527737115253216</v>
      </c>
      <c r="BP46">
        <f t="shared" si="42"/>
        <v>0.52472262884746779</v>
      </c>
      <c r="BQ46">
        <v>1278</v>
      </c>
      <c r="BR46">
        <v>300</v>
      </c>
      <c r="BS46">
        <v>300</v>
      </c>
      <c r="BT46">
        <v>300</v>
      </c>
      <c r="BU46">
        <v>10011.700000000001</v>
      </c>
      <c r="BV46">
        <v>1088.6199999999999</v>
      </c>
      <c r="BW46">
        <v>-1.0632600000000001E-2</v>
      </c>
      <c r="BX46">
        <v>3.67</v>
      </c>
      <c r="BY46" t="s">
        <v>405</v>
      </c>
      <c r="BZ46" t="s">
        <v>405</v>
      </c>
      <c r="CA46" t="s">
        <v>405</v>
      </c>
      <c r="CB46" t="s">
        <v>405</v>
      </c>
      <c r="CC46" t="s">
        <v>405</v>
      </c>
      <c r="CD46" t="s">
        <v>405</v>
      </c>
      <c r="CE46" t="s">
        <v>405</v>
      </c>
      <c r="CF46" t="s">
        <v>405</v>
      </c>
      <c r="CG46" t="s">
        <v>405</v>
      </c>
      <c r="CH46" t="s">
        <v>405</v>
      </c>
      <c r="CI46">
        <f t="shared" si="43"/>
        <v>2000.11</v>
      </c>
      <c r="CJ46">
        <f t="shared" si="44"/>
        <v>1681.2899996826532</v>
      </c>
      <c r="CK46">
        <f t="shared" si="45"/>
        <v>0.84059876690914659</v>
      </c>
      <c r="CL46">
        <f t="shared" si="46"/>
        <v>0.19119753381829352</v>
      </c>
      <c r="CM46">
        <v>6</v>
      </c>
      <c r="CN46">
        <v>0.5</v>
      </c>
      <c r="CO46" t="s">
        <v>406</v>
      </c>
      <c r="CP46">
        <v>2</v>
      </c>
      <c r="CQ46">
        <v>1659732869.5</v>
      </c>
      <c r="CR46">
        <v>1137.3800000000001</v>
      </c>
      <c r="CS46">
        <v>1199.76</v>
      </c>
      <c r="CT46">
        <v>29.385200000000001</v>
      </c>
      <c r="CU46">
        <v>24.490300000000001</v>
      </c>
      <c r="CV46">
        <v>1136.58</v>
      </c>
      <c r="CW46">
        <v>29.381699999999999</v>
      </c>
      <c r="CX46">
        <v>500.03699999999998</v>
      </c>
      <c r="CY46">
        <v>99.310500000000005</v>
      </c>
      <c r="CZ46">
        <v>9.9920400000000006E-2</v>
      </c>
      <c r="DA46">
        <v>29.721299999999999</v>
      </c>
      <c r="DB46">
        <v>30.013100000000001</v>
      </c>
      <c r="DC46">
        <v>999.9</v>
      </c>
      <c r="DD46">
        <v>0</v>
      </c>
      <c r="DE46">
        <v>0</v>
      </c>
      <c r="DF46">
        <v>9995</v>
      </c>
      <c r="DG46">
        <v>0</v>
      </c>
      <c r="DH46">
        <v>1574.33</v>
      </c>
      <c r="DI46">
        <v>-62.3855</v>
      </c>
      <c r="DJ46">
        <v>1171.81</v>
      </c>
      <c r="DK46">
        <v>1229.8800000000001</v>
      </c>
      <c r="DL46">
        <v>4.8948900000000002</v>
      </c>
      <c r="DM46">
        <v>1199.76</v>
      </c>
      <c r="DN46">
        <v>24.490300000000001</v>
      </c>
      <c r="DO46">
        <v>2.9182600000000001</v>
      </c>
      <c r="DP46">
        <v>2.43215</v>
      </c>
      <c r="DQ46">
        <v>23.5688</v>
      </c>
      <c r="DR46">
        <v>20.5794</v>
      </c>
      <c r="DS46">
        <v>2000.11</v>
      </c>
      <c r="DT46">
        <v>0.979993</v>
      </c>
      <c r="DU46">
        <v>2.0007E-2</v>
      </c>
      <c r="DV46">
        <v>0</v>
      </c>
      <c r="DW46">
        <v>774.97500000000002</v>
      </c>
      <c r="DX46">
        <v>5.0005300000000004</v>
      </c>
      <c r="DY46">
        <v>16968.2</v>
      </c>
      <c r="DZ46">
        <v>17834.5</v>
      </c>
      <c r="EA46">
        <v>52.625</v>
      </c>
      <c r="EB46">
        <v>54.375</v>
      </c>
      <c r="EC46">
        <v>53.311999999999998</v>
      </c>
      <c r="ED46">
        <v>53.186999999999998</v>
      </c>
      <c r="EE46">
        <v>53.436999999999998</v>
      </c>
      <c r="EF46">
        <v>1955.19</v>
      </c>
      <c r="EG46">
        <v>39.92</v>
      </c>
      <c r="EH46">
        <v>0</v>
      </c>
      <c r="EI46">
        <v>149.9000000953674</v>
      </c>
      <c r="EJ46">
        <v>0</v>
      </c>
      <c r="EK46">
        <v>775.6189599999999</v>
      </c>
      <c r="EL46">
        <v>-7.3080769132763406</v>
      </c>
      <c r="EM46">
        <v>-175.83076891460141</v>
      </c>
      <c r="EN46">
        <v>16985.348000000002</v>
      </c>
      <c r="EO46">
        <v>15</v>
      </c>
      <c r="EP46">
        <v>1659732826.5</v>
      </c>
      <c r="EQ46" t="s">
        <v>557</v>
      </c>
      <c r="ER46">
        <v>1659732819</v>
      </c>
      <c r="ES46">
        <v>1659732826.5</v>
      </c>
      <c r="ET46">
        <v>59</v>
      </c>
      <c r="EU46">
        <v>0.159</v>
      </c>
      <c r="EV46">
        <v>3.0000000000000001E-3</v>
      </c>
      <c r="EW46">
        <v>0.81299999999999994</v>
      </c>
      <c r="EX46">
        <v>5.0000000000000001E-3</v>
      </c>
      <c r="EY46">
        <v>1200</v>
      </c>
      <c r="EZ46">
        <v>24</v>
      </c>
      <c r="FA46">
        <v>0.08</v>
      </c>
      <c r="FB46">
        <v>0.01</v>
      </c>
      <c r="FC46">
        <v>47.391610255085247</v>
      </c>
      <c r="FD46">
        <v>-0.94766286517882781</v>
      </c>
      <c r="FE46">
        <v>0.16822443748898741</v>
      </c>
      <c r="FF46">
        <v>1</v>
      </c>
      <c r="FG46">
        <v>0.33965601123022049</v>
      </c>
      <c r="FH46">
        <v>-3.003228450151935E-2</v>
      </c>
      <c r="FI46">
        <v>6.6467678446359866E-3</v>
      </c>
      <c r="FJ46">
        <v>1</v>
      </c>
      <c r="FK46">
        <v>2</v>
      </c>
      <c r="FL46">
        <v>2</v>
      </c>
      <c r="FM46" t="s">
        <v>408</v>
      </c>
      <c r="FN46">
        <v>3.12758</v>
      </c>
      <c r="FO46">
        <v>2.7382</v>
      </c>
      <c r="FP46">
        <v>0.18191199999999999</v>
      </c>
      <c r="FQ46">
        <v>0.187949</v>
      </c>
      <c r="FR46">
        <v>0.123004</v>
      </c>
      <c r="FS46">
        <v>0.10852199999999999</v>
      </c>
      <c r="FT46">
        <v>19458.2</v>
      </c>
      <c r="FU46">
        <v>20038.3</v>
      </c>
      <c r="FV46">
        <v>23660.1</v>
      </c>
      <c r="FW46">
        <v>25003</v>
      </c>
      <c r="FX46">
        <v>29919.1</v>
      </c>
      <c r="FY46">
        <v>31282.799999999999</v>
      </c>
      <c r="FZ46">
        <v>37734.5</v>
      </c>
      <c r="GA46">
        <v>38927.699999999997</v>
      </c>
      <c r="GB46">
        <v>2.1250300000000002</v>
      </c>
      <c r="GC46">
        <v>1.6609</v>
      </c>
      <c r="GD46">
        <v>-2.3141499999999999E-2</v>
      </c>
      <c r="GE46">
        <v>0</v>
      </c>
      <c r="GF46">
        <v>30.389600000000002</v>
      </c>
      <c r="GG46">
        <v>999.9</v>
      </c>
      <c r="GH46">
        <v>35.4</v>
      </c>
      <c r="GI46">
        <v>47.9</v>
      </c>
      <c r="GJ46">
        <v>39.844099999999997</v>
      </c>
      <c r="GK46">
        <v>62.155099999999997</v>
      </c>
      <c r="GL46">
        <v>26.646599999999999</v>
      </c>
      <c r="GM46">
        <v>1</v>
      </c>
      <c r="GN46">
        <v>0.78705499999999995</v>
      </c>
      <c r="GO46">
        <v>5.0189199999999996</v>
      </c>
      <c r="GP46">
        <v>20.282800000000002</v>
      </c>
      <c r="GQ46">
        <v>5.25143</v>
      </c>
      <c r="GR46">
        <v>12.0099</v>
      </c>
      <c r="GS46">
        <v>4.9783499999999998</v>
      </c>
      <c r="GT46">
        <v>3.2929499999999998</v>
      </c>
      <c r="GU46">
        <v>9999</v>
      </c>
      <c r="GV46">
        <v>9999</v>
      </c>
      <c r="GW46">
        <v>9999</v>
      </c>
      <c r="GX46">
        <v>999.9</v>
      </c>
      <c r="GY46">
        <v>1.8756200000000001</v>
      </c>
      <c r="GZ46">
        <v>1.8768199999999999</v>
      </c>
      <c r="HA46">
        <v>1.8827799999999999</v>
      </c>
      <c r="HB46">
        <v>1.8859900000000001</v>
      </c>
      <c r="HC46">
        <v>1.8768100000000001</v>
      </c>
      <c r="HD46">
        <v>1.8831</v>
      </c>
      <c r="HE46">
        <v>1.8821600000000001</v>
      </c>
      <c r="HF46">
        <v>1.88567</v>
      </c>
      <c r="HG46">
        <v>5</v>
      </c>
      <c r="HH46">
        <v>0</v>
      </c>
      <c r="HI46">
        <v>0</v>
      </c>
      <c r="HJ46">
        <v>0</v>
      </c>
      <c r="HK46" t="s">
        <v>409</v>
      </c>
      <c r="HL46" t="s">
        <v>410</v>
      </c>
      <c r="HM46" t="s">
        <v>411</v>
      </c>
      <c r="HN46" t="s">
        <v>411</v>
      </c>
      <c r="HO46" t="s">
        <v>411</v>
      </c>
      <c r="HP46" t="s">
        <v>411</v>
      </c>
      <c r="HQ46">
        <v>0</v>
      </c>
      <c r="HR46">
        <v>100</v>
      </c>
      <c r="HS46">
        <v>100</v>
      </c>
      <c r="HT46">
        <v>0.8</v>
      </c>
      <c r="HU46">
        <v>3.5000000000000001E-3</v>
      </c>
      <c r="HV46">
        <v>0.73820595604236938</v>
      </c>
      <c r="HW46">
        <v>-6.0172046994075008E-4</v>
      </c>
      <c r="HX46">
        <v>1.0037638322578611E-6</v>
      </c>
      <c r="HY46">
        <v>-3.7503755461929322E-10</v>
      </c>
      <c r="HZ46">
        <v>-4.4702197702526578E-2</v>
      </c>
      <c r="IA46">
        <v>5.4059752819484372E-3</v>
      </c>
      <c r="IB46">
        <v>-1.882334706413767E-4</v>
      </c>
      <c r="IC46">
        <v>2.0440475459167249E-6</v>
      </c>
      <c r="ID46">
        <v>4</v>
      </c>
      <c r="IE46">
        <v>2150</v>
      </c>
      <c r="IF46">
        <v>2</v>
      </c>
      <c r="IG46">
        <v>31</v>
      </c>
      <c r="IH46">
        <v>0.8</v>
      </c>
      <c r="II46">
        <v>0.7</v>
      </c>
      <c r="IJ46">
        <v>2.47925</v>
      </c>
      <c r="IK46">
        <v>2.7319300000000002</v>
      </c>
      <c r="IL46">
        <v>1.6015600000000001</v>
      </c>
      <c r="IM46">
        <v>2.3339799999999999</v>
      </c>
      <c r="IN46">
        <v>1.5502899999999999</v>
      </c>
      <c r="IO46">
        <v>2.4328599999999998</v>
      </c>
      <c r="IP46">
        <v>50.770899999999997</v>
      </c>
      <c r="IQ46">
        <v>15.270300000000001</v>
      </c>
      <c r="IR46">
        <v>18</v>
      </c>
      <c r="IS46">
        <v>611.22299999999996</v>
      </c>
      <c r="IT46">
        <v>345.96800000000002</v>
      </c>
      <c r="IU46">
        <v>25.287800000000001</v>
      </c>
      <c r="IV46">
        <v>36.751199999999997</v>
      </c>
      <c r="IW46">
        <v>30.000399999999999</v>
      </c>
      <c r="IX46">
        <v>36.513300000000001</v>
      </c>
      <c r="IY46">
        <v>36.521700000000003</v>
      </c>
      <c r="IZ46">
        <v>49.642400000000002</v>
      </c>
      <c r="JA46">
        <v>43.950299999999999</v>
      </c>
      <c r="JB46">
        <v>0</v>
      </c>
      <c r="JC46">
        <v>25.2714</v>
      </c>
      <c r="JD46">
        <v>1200</v>
      </c>
      <c r="JE46">
        <v>24.596800000000002</v>
      </c>
      <c r="JF46">
        <v>98.401799999999994</v>
      </c>
      <c r="JG46">
        <v>98.496499999999997</v>
      </c>
    </row>
    <row r="47" spans="1:267" x14ac:dyDescent="0.3">
      <c r="A47">
        <v>31</v>
      </c>
      <c r="B47">
        <v>1659732996.5</v>
      </c>
      <c r="C47">
        <v>4506.4000000953674</v>
      </c>
      <c r="D47" t="s">
        <v>558</v>
      </c>
      <c r="E47" t="s">
        <v>559</v>
      </c>
      <c r="F47" t="s">
        <v>398</v>
      </c>
      <c r="G47" t="s">
        <v>399</v>
      </c>
      <c r="H47" t="s">
        <v>489</v>
      </c>
      <c r="I47" t="s">
        <v>489</v>
      </c>
      <c r="J47" t="s">
        <v>401</v>
      </c>
      <c r="K47">
        <f t="shared" si="0"/>
        <v>2.2936737451285856</v>
      </c>
      <c r="L47">
        <v>1659732996.5</v>
      </c>
      <c r="M47">
        <f t="shared" si="1"/>
        <v>3.3843951578925247E-3</v>
      </c>
      <c r="N47">
        <f t="shared" si="2"/>
        <v>3.3843951578925249</v>
      </c>
      <c r="O47">
        <f t="shared" si="3"/>
        <v>47.091697301255891</v>
      </c>
      <c r="P47">
        <f t="shared" si="4"/>
        <v>1437.65</v>
      </c>
      <c r="Q47">
        <f t="shared" si="5"/>
        <v>1097.348163600713</v>
      </c>
      <c r="R47">
        <f t="shared" si="6"/>
        <v>109.08768161694371</v>
      </c>
      <c r="S47">
        <f t="shared" si="7"/>
        <v>142.91718041610002</v>
      </c>
      <c r="T47">
        <f t="shared" si="8"/>
        <v>0.25147622576514622</v>
      </c>
      <c r="U47">
        <f t="shared" si="9"/>
        <v>2.9110626940488014</v>
      </c>
      <c r="V47">
        <f t="shared" si="10"/>
        <v>0.2400005982787552</v>
      </c>
      <c r="W47">
        <f t="shared" si="11"/>
        <v>0.15098776897591215</v>
      </c>
      <c r="X47">
        <f t="shared" si="12"/>
        <v>382.40599936545021</v>
      </c>
      <c r="Y47">
        <f t="shared" si="13"/>
        <v>30.939221145369537</v>
      </c>
      <c r="Z47">
        <f t="shared" si="14"/>
        <v>29.997299999999999</v>
      </c>
      <c r="AA47">
        <f t="shared" si="15"/>
        <v>4.2597890818653408</v>
      </c>
      <c r="AB47">
        <f t="shared" si="16"/>
        <v>70.0229604932114</v>
      </c>
      <c r="AC47">
        <f t="shared" si="17"/>
        <v>2.9084861505276001</v>
      </c>
      <c r="AD47">
        <f t="shared" si="18"/>
        <v>4.1536177991354322</v>
      </c>
      <c r="AE47">
        <f t="shared" si="19"/>
        <v>1.3513029313377407</v>
      </c>
      <c r="AF47">
        <f t="shared" si="20"/>
        <v>-149.25182646306033</v>
      </c>
      <c r="AG47">
        <f t="shared" si="21"/>
        <v>-68.850109687536047</v>
      </c>
      <c r="AH47">
        <f t="shared" si="22"/>
        <v>-5.2473163307521622</v>
      </c>
      <c r="AI47">
        <f t="shared" si="23"/>
        <v>159.0567468841017</v>
      </c>
      <c r="AJ47">
        <v>0</v>
      </c>
      <c r="AK47">
        <v>0</v>
      </c>
      <c r="AL47">
        <f t="shared" si="24"/>
        <v>1</v>
      </c>
      <c r="AM47">
        <f t="shared" si="25"/>
        <v>0</v>
      </c>
      <c r="AN47">
        <f t="shared" si="26"/>
        <v>51887.065353511665</v>
      </c>
      <c r="AO47" t="s">
        <v>402</v>
      </c>
      <c r="AP47">
        <v>10366.9</v>
      </c>
      <c r="AQ47">
        <v>993.59653846153856</v>
      </c>
      <c r="AR47">
        <v>3431.87</v>
      </c>
      <c r="AS47">
        <f t="shared" si="27"/>
        <v>0.71047955241266758</v>
      </c>
      <c r="AT47">
        <v>-3.9894345373445681</v>
      </c>
      <c r="AU47" t="s">
        <v>560</v>
      </c>
      <c r="AV47">
        <v>10011.200000000001</v>
      </c>
      <c r="AW47">
        <v>757.92415384615379</v>
      </c>
      <c r="AX47">
        <v>1151.3800000000001</v>
      </c>
      <c r="AY47">
        <f t="shared" si="28"/>
        <v>0.34172544785722025</v>
      </c>
      <c r="AZ47">
        <v>0.5</v>
      </c>
      <c r="BA47">
        <f t="shared" si="29"/>
        <v>1681.2476996827249</v>
      </c>
      <c r="BB47">
        <f t="shared" si="30"/>
        <v>47.091697301255891</v>
      </c>
      <c r="BC47">
        <f t="shared" si="31"/>
        <v>287.26256156650027</v>
      </c>
      <c r="BD47">
        <f t="shared" si="32"/>
        <v>3.0382870916784113E-2</v>
      </c>
      <c r="BE47">
        <f t="shared" si="33"/>
        <v>1.9806579930170747</v>
      </c>
      <c r="BF47">
        <f t="shared" si="34"/>
        <v>631.48001458282681</v>
      </c>
      <c r="BG47" t="s">
        <v>561</v>
      </c>
      <c r="BH47">
        <v>552.61</v>
      </c>
      <c r="BI47">
        <f t="shared" si="35"/>
        <v>552.61</v>
      </c>
      <c r="BJ47">
        <f t="shared" si="36"/>
        <v>0.52004551060466575</v>
      </c>
      <c r="BK47">
        <f t="shared" si="37"/>
        <v>0.65710681255548253</v>
      </c>
      <c r="BL47">
        <f t="shared" si="38"/>
        <v>0.79204031591450585</v>
      </c>
      <c r="BM47">
        <f t="shared" si="39"/>
        <v>2.4936444055509384</v>
      </c>
      <c r="BN47">
        <f t="shared" si="40"/>
        <v>0.93528885745288548</v>
      </c>
      <c r="BO47">
        <f t="shared" si="41"/>
        <v>0.47910307890780512</v>
      </c>
      <c r="BP47">
        <f t="shared" si="42"/>
        <v>0.52089692109219488</v>
      </c>
      <c r="BQ47">
        <v>1280</v>
      </c>
      <c r="BR47">
        <v>300</v>
      </c>
      <c r="BS47">
        <v>300</v>
      </c>
      <c r="BT47">
        <v>300</v>
      </c>
      <c r="BU47">
        <v>10011.200000000001</v>
      </c>
      <c r="BV47">
        <v>1048.8399999999999</v>
      </c>
      <c r="BW47">
        <v>-1.06319E-2</v>
      </c>
      <c r="BX47">
        <v>3.46</v>
      </c>
      <c r="BY47" t="s">
        <v>405</v>
      </c>
      <c r="BZ47" t="s">
        <v>405</v>
      </c>
      <c r="CA47" t="s">
        <v>405</v>
      </c>
      <c r="CB47" t="s">
        <v>405</v>
      </c>
      <c r="CC47" t="s">
        <v>405</v>
      </c>
      <c r="CD47" t="s">
        <v>405</v>
      </c>
      <c r="CE47" t="s">
        <v>405</v>
      </c>
      <c r="CF47" t="s">
        <v>405</v>
      </c>
      <c r="CG47" t="s">
        <v>405</v>
      </c>
      <c r="CH47" t="s">
        <v>405</v>
      </c>
      <c r="CI47">
        <f t="shared" si="43"/>
        <v>2000.06</v>
      </c>
      <c r="CJ47">
        <f t="shared" si="44"/>
        <v>1681.2476996827249</v>
      </c>
      <c r="CK47">
        <f t="shared" si="45"/>
        <v>0.84059863188240602</v>
      </c>
      <c r="CL47">
        <f t="shared" si="46"/>
        <v>0.19119726376481216</v>
      </c>
      <c r="CM47">
        <v>6</v>
      </c>
      <c r="CN47">
        <v>0.5</v>
      </c>
      <c r="CO47" t="s">
        <v>406</v>
      </c>
      <c r="CP47">
        <v>2</v>
      </c>
      <c r="CQ47">
        <v>1659732996.5</v>
      </c>
      <c r="CR47">
        <v>1437.65</v>
      </c>
      <c r="CS47">
        <v>1499.99</v>
      </c>
      <c r="CT47">
        <v>29.257400000000001</v>
      </c>
      <c r="CU47">
        <v>25.3155</v>
      </c>
      <c r="CV47">
        <v>1436.64</v>
      </c>
      <c r="CW47">
        <v>29.253699999999998</v>
      </c>
      <c r="CX47">
        <v>500.07</v>
      </c>
      <c r="CY47">
        <v>99.309899999999999</v>
      </c>
      <c r="CZ47">
        <v>0.100374</v>
      </c>
      <c r="DA47">
        <v>29.558599999999998</v>
      </c>
      <c r="DB47">
        <v>29.997299999999999</v>
      </c>
      <c r="DC47">
        <v>999.9</v>
      </c>
      <c r="DD47">
        <v>0</v>
      </c>
      <c r="DE47">
        <v>0</v>
      </c>
      <c r="DF47">
        <v>9963.75</v>
      </c>
      <c r="DG47">
        <v>0</v>
      </c>
      <c r="DH47">
        <v>1563.44</v>
      </c>
      <c r="DI47">
        <v>-62.3444</v>
      </c>
      <c r="DJ47">
        <v>1480.98</v>
      </c>
      <c r="DK47">
        <v>1538.95</v>
      </c>
      <c r="DL47">
        <v>3.9418500000000001</v>
      </c>
      <c r="DM47">
        <v>1499.99</v>
      </c>
      <c r="DN47">
        <v>25.3155</v>
      </c>
      <c r="DO47">
        <v>2.9055499999999999</v>
      </c>
      <c r="DP47">
        <v>2.5140799999999999</v>
      </c>
      <c r="DQ47">
        <v>23.496300000000002</v>
      </c>
      <c r="DR47">
        <v>21.117899999999999</v>
      </c>
      <c r="DS47">
        <v>2000.06</v>
      </c>
      <c r="DT47">
        <v>0.97999599999999998</v>
      </c>
      <c r="DU47">
        <v>2.00041E-2</v>
      </c>
      <c r="DV47">
        <v>0</v>
      </c>
      <c r="DW47">
        <v>756.27099999999996</v>
      </c>
      <c r="DX47">
        <v>5.0005300000000004</v>
      </c>
      <c r="DY47">
        <v>16587</v>
      </c>
      <c r="DZ47">
        <v>17834.099999999999</v>
      </c>
      <c r="EA47">
        <v>52.625</v>
      </c>
      <c r="EB47">
        <v>54.375</v>
      </c>
      <c r="EC47">
        <v>53.311999999999998</v>
      </c>
      <c r="ED47">
        <v>53.311999999999998</v>
      </c>
      <c r="EE47">
        <v>53.436999999999998</v>
      </c>
      <c r="EF47">
        <v>1955.15</v>
      </c>
      <c r="EG47">
        <v>39.909999999999997</v>
      </c>
      <c r="EH47">
        <v>0</v>
      </c>
      <c r="EI47">
        <v>126.4000000953674</v>
      </c>
      <c r="EJ47">
        <v>0</v>
      </c>
      <c r="EK47">
        <v>757.92415384615379</v>
      </c>
      <c r="EL47">
        <v>-9.4442392955259002</v>
      </c>
      <c r="EM47">
        <v>-196.6666663849926</v>
      </c>
      <c r="EN47">
        <v>16609.38846153846</v>
      </c>
      <c r="EO47">
        <v>15</v>
      </c>
      <c r="EP47">
        <v>1659732948.5</v>
      </c>
      <c r="EQ47" t="s">
        <v>562</v>
      </c>
      <c r="ER47">
        <v>1659732948.5</v>
      </c>
      <c r="ES47">
        <v>1659732946</v>
      </c>
      <c r="ET47">
        <v>60</v>
      </c>
      <c r="EU47">
        <v>0.17100000000000001</v>
      </c>
      <c r="EV47">
        <v>0</v>
      </c>
      <c r="EW47">
        <v>1</v>
      </c>
      <c r="EX47">
        <v>5.0000000000000001E-3</v>
      </c>
      <c r="EY47">
        <v>1500</v>
      </c>
      <c r="EZ47">
        <v>25</v>
      </c>
      <c r="FA47">
        <v>7.0000000000000007E-2</v>
      </c>
      <c r="FB47">
        <v>0.02</v>
      </c>
      <c r="FC47">
        <v>47.24121849911122</v>
      </c>
      <c r="FD47">
        <v>-0.90810318852905891</v>
      </c>
      <c r="FE47">
        <v>0.18731493619120909</v>
      </c>
      <c r="FF47">
        <v>1</v>
      </c>
      <c r="FG47">
        <v>0.24910290378396349</v>
      </c>
      <c r="FH47">
        <v>4.0011129867732073E-2</v>
      </c>
      <c r="FI47">
        <v>6.0525495213256059E-3</v>
      </c>
      <c r="FJ47">
        <v>1</v>
      </c>
      <c r="FK47">
        <v>2</v>
      </c>
      <c r="FL47">
        <v>2</v>
      </c>
      <c r="FM47" t="s">
        <v>408</v>
      </c>
      <c r="FN47">
        <v>3.1277900000000001</v>
      </c>
      <c r="FO47">
        <v>2.7383899999999999</v>
      </c>
      <c r="FP47">
        <v>0.209982</v>
      </c>
      <c r="FQ47">
        <v>0.215258</v>
      </c>
      <c r="FR47">
        <v>0.12262099999999999</v>
      </c>
      <c r="FS47">
        <v>0.111065</v>
      </c>
      <c r="FT47">
        <v>18787.5</v>
      </c>
      <c r="FU47">
        <v>19361.5</v>
      </c>
      <c r="FV47">
        <v>23660.1</v>
      </c>
      <c r="FW47">
        <v>25003.5</v>
      </c>
      <c r="FX47">
        <v>29932.2</v>
      </c>
      <c r="FY47">
        <v>31194.2</v>
      </c>
      <c r="FZ47">
        <v>37734.699999999997</v>
      </c>
      <c r="GA47">
        <v>38928.6</v>
      </c>
      <c r="GB47">
        <v>2.1238999999999999</v>
      </c>
      <c r="GC47">
        <v>1.6614</v>
      </c>
      <c r="GD47">
        <v>-1.8335899999999999E-2</v>
      </c>
      <c r="GE47">
        <v>0</v>
      </c>
      <c r="GF47">
        <v>30.2956</v>
      </c>
      <c r="GG47">
        <v>999.9</v>
      </c>
      <c r="GH47">
        <v>35.4</v>
      </c>
      <c r="GI47">
        <v>48</v>
      </c>
      <c r="GJ47">
        <v>40.0443</v>
      </c>
      <c r="GK47">
        <v>61.635100000000001</v>
      </c>
      <c r="GL47">
        <v>26.145800000000001</v>
      </c>
      <c r="GM47">
        <v>1</v>
      </c>
      <c r="GN47">
        <v>0.78673300000000002</v>
      </c>
      <c r="GO47">
        <v>4.8321199999999997</v>
      </c>
      <c r="GP47">
        <v>20.289100000000001</v>
      </c>
      <c r="GQ47">
        <v>5.2518799999999999</v>
      </c>
      <c r="GR47">
        <v>12.0099</v>
      </c>
      <c r="GS47">
        <v>4.9781500000000003</v>
      </c>
      <c r="GT47">
        <v>3.2928299999999999</v>
      </c>
      <c r="GU47">
        <v>9999</v>
      </c>
      <c r="GV47">
        <v>9999</v>
      </c>
      <c r="GW47">
        <v>9999</v>
      </c>
      <c r="GX47">
        <v>999.9</v>
      </c>
      <c r="GY47">
        <v>1.87561</v>
      </c>
      <c r="GZ47">
        <v>1.87679</v>
      </c>
      <c r="HA47">
        <v>1.8827799999999999</v>
      </c>
      <c r="HB47">
        <v>1.8859900000000001</v>
      </c>
      <c r="HC47">
        <v>1.87683</v>
      </c>
      <c r="HD47">
        <v>1.8831100000000001</v>
      </c>
      <c r="HE47">
        <v>1.8821699999999999</v>
      </c>
      <c r="HF47">
        <v>1.88565</v>
      </c>
      <c r="HG47">
        <v>5</v>
      </c>
      <c r="HH47">
        <v>0</v>
      </c>
      <c r="HI47">
        <v>0</v>
      </c>
      <c r="HJ47">
        <v>0</v>
      </c>
      <c r="HK47" t="s">
        <v>409</v>
      </c>
      <c r="HL47" t="s">
        <v>410</v>
      </c>
      <c r="HM47" t="s">
        <v>411</v>
      </c>
      <c r="HN47" t="s">
        <v>411</v>
      </c>
      <c r="HO47" t="s">
        <v>411</v>
      </c>
      <c r="HP47" t="s">
        <v>411</v>
      </c>
      <c r="HQ47">
        <v>0</v>
      </c>
      <c r="HR47">
        <v>100</v>
      </c>
      <c r="HS47">
        <v>100</v>
      </c>
      <c r="HT47">
        <v>1.01</v>
      </c>
      <c r="HU47">
        <v>3.7000000000000002E-3</v>
      </c>
      <c r="HV47">
        <v>0.90927494762514716</v>
      </c>
      <c r="HW47">
        <v>-6.0172046994075008E-4</v>
      </c>
      <c r="HX47">
        <v>1.0037638322578611E-6</v>
      </c>
      <c r="HY47">
        <v>-3.7503755461929322E-10</v>
      </c>
      <c r="HZ47">
        <v>-4.4629890239945201E-2</v>
      </c>
      <c r="IA47">
        <v>5.4059752819484372E-3</v>
      </c>
      <c r="IB47">
        <v>-1.882334706413767E-4</v>
      </c>
      <c r="IC47">
        <v>2.0440475459167249E-6</v>
      </c>
      <c r="ID47">
        <v>4</v>
      </c>
      <c r="IE47">
        <v>2150</v>
      </c>
      <c r="IF47">
        <v>2</v>
      </c>
      <c r="IG47">
        <v>31</v>
      </c>
      <c r="IH47">
        <v>0.8</v>
      </c>
      <c r="II47">
        <v>0.8</v>
      </c>
      <c r="IJ47">
        <v>2.9797400000000001</v>
      </c>
      <c r="IK47">
        <v>2.7355999999999998</v>
      </c>
      <c r="IL47">
        <v>1.6015600000000001</v>
      </c>
      <c r="IM47">
        <v>2.3339799999999999</v>
      </c>
      <c r="IN47">
        <v>1.5502899999999999</v>
      </c>
      <c r="IO47">
        <v>2.4377399999999998</v>
      </c>
      <c r="IP47">
        <v>50.770899999999997</v>
      </c>
      <c r="IQ47">
        <v>15.244</v>
      </c>
      <c r="IR47">
        <v>18</v>
      </c>
      <c r="IS47">
        <v>610.79899999999998</v>
      </c>
      <c r="IT47">
        <v>346.49299999999999</v>
      </c>
      <c r="IU47">
        <v>25.1707</v>
      </c>
      <c r="IV47">
        <v>36.796399999999998</v>
      </c>
      <c r="IW47">
        <v>30.000599999999999</v>
      </c>
      <c r="IX47">
        <v>36.558599999999998</v>
      </c>
      <c r="IY47">
        <v>36.566099999999999</v>
      </c>
      <c r="IZ47">
        <v>59.617400000000004</v>
      </c>
      <c r="JA47">
        <v>42.380899999999997</v>
      </c>
      <c r="JB47">
        <v>0</v>
      </c>
      <c r="JC47">
        <v>25.1584</v>
      </c>
      <c r="JD47">
        <v>1500</v>
      </c>
      <c r="JE47">
        <v>25.339600000000001</v>
      </c>
      <c r="JF47">
        <v>98.402000000000001</v>
      </c>
      <c r="JG47">
        <v>98.498599999999996</v>
      </c>
    </row>
    <row r="48" spans="1:267" x14ac:dyDescent="0.3">
      <c r="A48">
        <v>32</v>
      </c>
      <c r="B48">
        <v>1659733096</v>
      </c>
      <c r="C48">
        <v>4605.9000000953674</v>
      </c>
      <c r="D48" t="s">
        <v>563</v>
      </c>
      <c r="E48" t="s">
        <v>564</v>
      </c>
      <c r="F48" t="s">
        <v>398</v>
      </c>
      <c r="G48" t="s">
        <v>399</v>
      </c>
      <c r="H48" t="s">
        <v>489</v>
      </c>
      <c r="I48" t="s">
        <v>489</v>
      </c>
      <c r="J48" t="s">
        <v>401</v>
      </c>
      <c r="K48">
        <f t="shared" si="0"/>
        <v>1.90149776266509</v>
      </c>
      <c r="L48">
        <v>1659733096</v>
      </c>
      <c r="M48">
        <f t="shared" si="1"/>
        <v>2.5925512939856911E-3</v>
      </c>
      <c r="N48">
        <f t="shared" si="2"/>
        <v>2.5925512939856912</v>
      </c>
      <c r="O48">
        <f t="shared" si="3"/>
        <v>47.197946329643322</v>
      </c>
      <c r="P48">
        <f t="shared" si="4"/>
        <v>1737.93</v>
      </c>
      <c r="Q48">
        <f t="shared" si="5"/>
        <v>1289.6512553176733</v>
      </c>
      <c r="R48">
        <f t="shared" si="6"/>
        <v>128.20377604423678</v>
      </c>
      <c r="S48">
        <f t="shared" si="7"/>
        <v>172.76700781071003</v>
      </c>
      <c r="T48">
        <f t="shared" si="8"/>
        <v>0.18804357560663632</v>
      </c>
      <c r="U48">
        <f t="shared" si="9"/>
        <v>2.9198243388274032</v>
      </c>
      <c r="V48">
        <f t="shared" si="10"/>
        <v>0.18156540778773328</v>
      </c>
      <c r="W48">
        <f t="shared" si="11"/>
        <v>0.11404182506228731</v>
      </c>
      <c r="X48">
        <f t="shared" si="12"/>
        <v>382.39269936542797</v>
      </c>
      <c r="Y48">
        <f t="shared" si="13"/>
        <v>31.110130108036692</v>
      </c>
      <c r="Z48">
        <f t="shared" si="14"/>
        <v>30.044</v>
      </c>
      <c r="AA48">
        <f t="shared" si="15"/>
        <v>4.2712291745496538</v>
      </c>
      <c r="AB48">
        <f t="shared" si="16"/>
        <v>70.017241504276981</v>
      </c>
      <c r="AC48">
        <f t="shared" si="17"/>
        <v>2.9029903345881003</v>
      </c>
      <c r="AD48">
        <f t="shared" si="18"/>
        <v>4.1461078331838763</v>
      </c>
      <c r="AE48">
        <f t="shared" si="19"/>
        <v>1.3682388399615535</v>
      </c>
      <c r="AF48">
        <f t="shared" si="20"/>
        <v>-114.33151206476897</v>
      </c>
      <c r="AG48">
        <f t="shared" si="21"/>
        <v>-81.351332849313167</v>
      </c>
      <c r="AH48">
        <f t="shared" si="22"/>
        <v>-6.1819448075493808</v>
      </c>
      <c r="AI48">
        <f t="shared" si="23"/>
        <v>180.52790964379648</v>
      </c>
      <c r="AJ48">
        <v>0</v>
      </c>
      <c r="AK48">
        <v>0</v>
      </c>
      <c r="AL48">
        <f t="shared" si="24"/>
        <v>1</v>
      </c>
      <c r="AM48">
        <f t="shared" si="25"/>
        <v>0</v>
      </c>
      <c r="AN48">
        <f t="shared" si="26"/>
        <v>52142.351050037862</v>
      </c>
      <c r="AO48" t="s">
        <v>402</v>
      </c>
      <c r="AP48">
        <v>10366.9</v>
      </c>
      <c r="AQ48">
        <v>993.59653846153856</v>
      </c>
      <c r="AR48">
        <v>3431.87</v>
      </c>
      <c r="AS48">
        <f t="shared" si="27"/>
        <v>0.71047955241266758</v>
      </c>
      <c r="AT48">
        <v>-3.9894345373445681</v>
      </c>
      <c r="AU48" t="s">
        <v>565</v>
      </c>
      <c r="AV48">
        <v>10010.9</v>
      </c>
      <c r="AW48">
        <v>747.19834615384616</v>
      </c>
      <c r="AX48">
        <v>1122.3</v>
      </c>
      <c r="AY48">
        <f t="shared" si="28"/>
        <v>0.33422583431003638</v>
      </c>
      <c r="AZ48">
        <v>0.5</v>
      </c>
      <c r="BA48">
        <f t="shared" si="29"/>
        <v>1681.188899682714</v>
      </c>
      <c r="BB48">
        <f t="shared" si="30"/>
        <v>47.197946329643322</v>
      </c>
      <c r="BC48">
        <f t="shared" si="31"/>
        <v>280.94838131461358</v>
      </c>
      <c r="BD48">
        <f t="shared" si="32"/>
        <v>3.044713231014572E-2</v>
      </c>
      <c r="BE48">
        <f t="shared" si="33"/>
        <v>2.0578900472244497</v>
      </c>
      <c r="BF48">
        <f t="shared" si="34"/>
        <v>622.63175942620865</v>
      </c>
      <c r="BG48" t="s">
        <v>566</v>
      </c>
      <c r="BH48">
        <v>546.85</v>
      </c>
      <c r="BI48">
        <f t="shared" si="35"/>
        <v>546.85</v>
      </c>
      <c r="BJ48">
        <f t="shared" si="36"/>
        <v>0.51274169116991886</v>
      </c>
      <c r="BK48">
        <f t="shared" si="37"/>
        <v>0.65184056624581432</v>
      </c>
      <c r="BL48">
        <f t="shared" si="38"/>
        <v>0.80053864444613898</v>
      </c>
      <c r="BM48">
        <f t="shared" si="39"/>
        <v>2.9144643769667331</v>
      </c>
      <c r="BN48">
        <f t="shared" si="40"/>
        <v>0.94721532938423791</v>
      </c>
      <c r="BO48">
        <f t="shared" si="41"/>
        <v>0.47706076369999034</v>
      </c>
      <c r="BP48">
        <f t="shared" si="42"/>
        <v>0.5229392363000096</v>
      </c>
      <c r="BQ48">
        <v>1282</v>
      </c>
      <c r="BR48">
        <v>300</v>
      </c>
      <c r="BS48">
        <v>300</v>
      </c>
      <c r="BT48">
        <v>300</v>
      </c>
      <c r="BU48">
        <v>10010.9</v>
      </c>
      <c r="BV48">
        <v>1023.44</v>
      </c>
      <c r="BW48">
        <v>-1.06315E-2</v>
      </c>
      <c r="BX48">
        <v>3.26</v>
      </c>
      <c r="BY48" t="s">
        <v>405</v>
      </c>
      <c r="BZ48" t="s">
        <v>405</v>
      </c>
      <c r="CA48" t="s">
        <v>405</v>
      </c>
      <c r="CB48" t="s">
        <v>405</v>
      </c>
      <c r="CC48" t="s">
        <v>405</v>
      </c>
      <c r="CD48" t="s">
        <v>405</v>
      </c>
      <c r="CE48" t="s">
        <v>405</v>
      </c>
      <c r="CF48" t="s">
        <v>405</v>
      </c>
      <c r="CG48" t="s">
        <v>405</v>
      </c>
      <c r="CH48" t="s">
        <v>405</v>
      </c>
      <c r="CI48">
        <f t="shared" si="43"/>
        <v>1999.99</v>
      </c>
      <c r="CJ48">
        <f t="shared" si="44"/>
        <v>1681.188899682714</v>
      </c>
      <c r="CK48">
        <f t="shared" si="45"/>
        <v>0.84059865283462121</v>
      </c>
      <c r="CL48">
        <f t="shared" si="46"/>
        <v>0.19119730566924234</v>
      </c>
      <c r="CM48">
        <v>6</v>
      </c>
      <c r="CN48">
        <v>0.5</v>
      </c>
      <c r="CO48" t="s">
        <v>406</v>
      </c>
      <c r="CP48">
        <v>2</v>
      </c>
      <c r="CQ48">
        <v>1659733096</v>
      </c>
      <c r="CR48">
        <v>1737.93</v>
      </c>
      <c r="CS48">
        <v>1799.97</v>
      </c>
      <c r="CT48">
        <v>29.202300000000001</v>
      </c>
      <c r="CU48">
        <v>26.182300000000001</v>
      </c>
      <c r="CV48">
        <v>1736.93</v>
      </c>
      <c r="CW48">
        <v>29.196300000000001</v>
      </c>
      <c r="CX48">
        <v>500.03500000000003</v>
      </c>
      <c r="CY48">
        <v>99.309600000000003</v>
      </c>
      <c r="CZ48">
        <v>0.100047</v>
      </c>
      <c r="DA48">
        <v>29.527200000000001</v>
      </c>
      <c r="DB48">
        <v>30.044</v>
      </c>
      <c r="DC48">
        <v>999.9</v>
      </c>
      <c r="DD48">
        <v>0</v>
      </c>
      <c r="DE48">
        <v>0</v>
      </c>
      <c r="DF48">
        <v>10013.799999999999</v>
      </c>
      <c r="DG48">
        <v>0</v>
      </c>
      <c r="DH48">
        <v>1555.27</v>
      </c>
      <c r="DI48">
        <v>-62.110599999999998</v>
      </c>
      <c r="DJ48">
        <v>1790.13</v>
      </c>
      <c r="DK48">
        <v>1848.36</v>
      </c>
      <c r="DL48">
        <v>3.0176099999999999</v>
      </c>
      <c r="DM48">
        <v>1799.97</v>
      </c>
      <c r="DN48">
        <v>26.182300000000001</v>
      </c>
      <c r="DO48">
        <v>2.8998300000000001</v>
      </c>
      <c r="DP48">
        <v>2.6001500000000002</v>
      </c>
      <c r="DQ48">
        <v>23.4636</v>
      </c>
      <c r="DR48">
        <v>21.667300000000001</v>
      </c>
      <c r="DS48">
        <v>1999.99</v>
      </c>
      <c r="DT48">
        <v>0.97999599999999998</v>
      </c>
      <c r="DU48">
        <v>2.00041E-2</v>
      </c>
      <c r="DV48">
        <v>0</v>
      </c>
      <c r="DW48">
        <v>745.94799999999998</v>
      </c>
      <c r="DX48">
        <v>5.0005300000000004</v>
      </c>
      <c r="DY48">
        <v>16358.7</v>
      </c>
      <c r="DZ48">
        <v>17833.400000000001</v>
      </c>
      <c r="EA48">
        <v>52.625</v>
      </c>
      <c r="EB48">
        <v>54.375</v>
      </c>
      <c r="EC48">
        <v>53.375</v>
      </c>
      <c r="ED48">
        <v>53.25</v>
      </c>
      <c r="EE48">
        <v>53.436999999999998</v>
      </c>
      <c r="EF48">
        <v>1955.08</v>
      </c>
      <c r="EG48">
        <v>39.909999999999997</v>
      </c>
      <c r="EH48">
        <v>0</v>
      </c>
      <c r="EI48">
        <v>99.200000047683716</v>
      </c>
      <c r="EJ48">
        <v>0</v>
      </c>
      <c r="EK48">
        <v>747.19834615384616</v>
      </c>
      <c r="EL48">
        <v>-8.9777435873505098</v>
      </c>
      <c r="EM48">
        <v>-200.58119673253361</v>
      </c>
      <c r="EN48">
        <v>16380.90769230769</v>
      </c>
      <c r="EO48">
        <v>15</v>
      </c>
      <c r="EP48">
        <v>1659733136.5</v>
      </c>
      <c r="EQ48" t="s">
        <v>567</v>
      </c>
      <c r="ER48">
        <v>1659732948.5</v>
      </c>
      <c r="ES48">
        <v>1659733126</v>
      </c>
      <c r="ET48">
        <v>61</v>
      </c>
      <c r="EU48">
        <v>0.17100000000000001</v>
      </c>
      <c r="EV48">
        <v>1E-3</v>
      </c>
      <c r="EW48">
        <v>1</v>
      </c>
      <c r="EX48">
        <v>6.0000000000000001E-3</v>
      </c>
      <c r="EY48">
        <v>1500</v>
      </c>
      <c r="EZ48">
        <v>26</v>
      </c>
      <c r="FA48">
        <v>7.0000000000000007E-2</v>
      </c>
      <c r="FB48">
        <v>0.04</v>
      </c>
      <c r="FC48">
        <v>47.307673436129953</v>
      </c>
      <c r="FD48">
        <v>-0.59897082578048111</v>
      </c>
      <c r="FE48">
        <v>0.1553284207517471</v>
      </c>
      <c r="FF48">
        <v>1</v>
      </c>
      <c r="FG48">
        <v>0.1927594478924255</v>
      </c>
      <c r="FH48">
        <v>-2.317443043382612E-2</v>
      </c>
      <c r="FI48">
        <v>3.834509524072471E-3</v>
      </c>
      <c r="FJ48">
        <v>1</v>
      </c>
      <c r="FK48">
        <v>2</v>
      </c>
      <c r="FL48">
        <v>2</v>
      </c>
      <c r="FM48" t="s">
        <v>408</v>
      </c>
      <c r="FN48">
        <v>3.12771</v>
      </c>
      <c r="FO48">
        <v>2.7384900000000001</v>
      </c>
      <c r="FP48">
        <v>0.234847</v>
      </c>
      <c r="FQ48">
        <v>0.239508</v>
      </c>
      <c r="FR48">
        <v>0.12245</v>
      </c>
      <c r="FS48">
        <v>0.113705</v>
      </c>
      <c r="FT48">
        <v>18191.2</v>
      </c>
      <c r="FU48">
        <v>18759</v>
      </c>
      <c r="FV48">
        <v>23657.9</v>
      </c>
      <c r="FW48">
        <v>25002.5</v>
      </c>
      <c r="FX48">
        <v>29936.2</v>
      </c>
      <c r="FY48">
        <v>31100.6</v>
      </c>
      <c r="FZ48">
        <v>37732.400000000001</v>
      </c>
      <c r="GA48">
        <v>38927.5</v>
      </c>
      <c r="GB48">
        <v>2.1230799999999999</v>
      </c>
      <c r="GC48">
        <v>1.6627000000000001</v>
      </c>
      <c r="GD48">
        <v>-1.18017E-2</v>
      </c>
      <c r="GE48">
        <v>0</v>
      </c>
      <c r="GF48">
        <v>30.236000000000001</v>
      </c>
      <c r="GG48">
        <v>999.9</v>
      </c>
      <c r="GH48">
        <v>35.5</v>
      </c>
      <c r="GI48">
        <v>48.1</v>
      </c>
      <c r="GJ48">
        <v>40.354999999999997</v>
      </c>
      <c r="GK48">
        <v>62.1051</v>
      </c>
      <c r="GL48">
        <v>26.181899999999999</v>
      </c>
      <c r="GM48">
        <v>1</v>
      </c>
      <c r="GN48">
        <v>0.79440599999999995</v>
      </c>
      <c r="GO48">
        <v>5.8680599999999998</v>
      </c>
      <c r="GP48">
        <v>20.2561</v>
      </c>
      <c r="GQ48">
        <v>5.2515799999999997</v>
      </c>
      <c r="GR48">
        <v>12.0099</v>
      </c>
      <c r="GS48">
        <v>4.97865</v>
      </c>
      <c r="GT48">
        <v>3.2928799999999998</v>
      </c>
      <c r="GU48">
        <v>9999</v>
      </c>
      <c r="GV48">
        <v>9999</v>
      </c>
      <c r="GW48">
        <v>9999</v>
      </c>
      <c r="GX48">
        <v>999.9</v>
      </c>
      <c r="GY48">
        <v>1.87561</v>
      </c>
      <c r="GZ48">
        <v>1.8768</v>
      </c>
      <c r="HA48">
        <v>1.8827499999999999</v>
      </c>
      <c r="HB48">
        <v>1.8859900000000001</v>
      </c>
      <c r="HC48">
        <v>1.87683</v>
      </c>
      <c r="HD48">
        <v>1.8831</v>
      </c>
      <c r="HE48">
        <v>1.88215</v>
      </c>
      <c r="HF48">
        <v>1.88564</v>
      </c>
      <c r="HG48">
        <v>5</v>
      </c>
      <c r="HH48">
        <v>0</v>
      </c>
      <c r="HI48">
        <v>0</v>
      </c>
      <c r="HJ48">
        <v>0</v>
      </c>
      <c r="HK48" t="s">
        <v>409</v>
      </c>
      <c r="HL48" t="s">
        <v>410</v>
      </c>
      <c r="HM48" t="s">
        <v>411</v>
      </c>
      <c r="HN48" t="s">
        <v>411</v>
      </c>
      <c r="HO48" t="s">
        <v>411</v>
      </c>
      <c r="HP48" t="s">
        <v>411</v>
      </c>
      <c r="HQ48">
        <v>0</v>
      </c>
      <c r="HR48">
        <v>100</v>
      </c>
      <c r="HS48">
        <v>100</v>
      </c>
      <c r="HT48">
        <v>1</v>
      </c>
      <c r="HU48">
        <v>6.0000000000000001E-3</v>
      </c>
      <c r="HV48">
        <v>0.90927494762514716</v>
      </c>
      <c r="HW48">
        <v>-6.0172046994075008E-4</v>
      </c>
      <c r="HX48">
        <v>1.0037638322578611E-6</v>
      </c>
      <c r="HY48">
        <v>-3.7503755461929322E-10</v>
      </c>
      <c r="HZ48">
        <v>-4.4629890239945201E-2</v>
      </c>
      <c r="IA48">
        <v>5.4059752819484372E-3</v>
      </c>
      <c r="IB48">
        <v>-1.882334706413767E-4</v>
      </c>
      <c r="IC48">
        <v>2.0440475459167249E-6</v>
      </c>
      <c r="ID48">
        <v>4</v>
      </c>
      <c r="IE48">
        <v>2150</v>
      </c>
      <c r="IF48">
        <v>2</v>
      </c>
      <c r="IG48">
        <v>31</v>
      </c>
      <c r="IH48">
        <v>2.5</v>
      </c>
      <c r="II48">
        <v>2.5</v>
      </c>
      <c r="IJ48">
        <v>3.4521500000000001</v>
      </c>
      <c r="IK48">
        <v>2.7221700000000002</v>
      </c>
      <c r="IL48">
        <v>1.6015600000000001</v>
      </c>
      <c r="IM48">
        <v>2.3339799999999999</v>
      </c>
      <c r="IN48">
        <v>1.5502899999999999</v>
      </c>
      <c r="IO48">
        <v>2.4450699999999999</v>
      </c>
      <c r="IP48">
        <v>50.803699999999999</v>
      </c>
      <c r="IQ48">
        <v>15.2003</v>
      </c>
      <c r="IR48">
        <v>18</v>
      </c>
      <c r="IS48">
        <v>610.35</v>
      </c>
      <c r="IT48">
        <v>347.34199999999998</v>
      </c>
      <c r="IU48">
        <v>24.6008</v>
      </c>
      <c r="IV48">
        <v>36.799799999999998</v>
      </c>
      <c r="IW48">
        <v>30.000399999999999</v>
      </c>
      <c r="IX48">
        <v>36.576000000000001</v>
      </c>
      <c r="IY48">
        <v>36.584600000000002</v>
      </c>
      <c r="IZ48">
        <v>69.096000000000004</v>
      </c>
      <c r="JA48">
        <v>40.675899999999999</v>
      </c>
      <c r="JB48">
        <v>0</v>
      </c>
      <c r="JC48">
        <v>24.574200000000001</v>
      </c>
      <c r="JD48">
        <v>1800</v>
      </c>
      <c r="JE48">
        <v>26.2685</v>
      </c>
      <c r="JF48">
        <v>98.394900000000007</v>
      </c>
      <c r="JG48">
        <v>98.495400000000004</v>
      </c>
    </row>
    <row r="49" spans="1:267" x14ac:dyDescent="0.3">
      <c r="A49">
        <v>33</v>
      </c>
      <c r="B49">
        <v>1659733565.5</v>
      </c>
      <c r="C49">
        <v>5075.4000000953674</v>
      </c>
      <c r="D49" t="s">
        <v>568</v>
      </c>
      <c r="E49" t="s">
        <v>569</v>
      </c>
      <c r="F49" t="s">
        <v>398</v>
      </c>
      <c r="G49" t="s">
        <v>399</v>
      </c>
      <c r="H49" t="s">
        <v>31</v>
      </c>
      <c r="I49" t="s">
        <v>570</v>
      </c>
      <c r="J49" t="s">
        <v>401</v>
      </c>
      <c r="K49">
        <f t="shared" si="0"/>
        <v>4.2186383056184047</v>
      </c>
      <c r="L49">
        <v>1659733565.5</v>
      </c>
      <c r="M49">
        <f t="shared" si="1"/>
        <v>5.4301165515430929E-3</v>
      </c>
      <c r="N49">
        <f t="shared" si="2"/>
        <v>5.4301165515430929</v>
      </c>
      <c r="O49">
        <f t="shared" si="3"/>
        <v>22.350885508352192</v>
      </c>
      <c r="P49">
        <f t="shared" si="4"/>
        <v>370.78</v>
      </c>
      <c r="Q49">
        <f t="shared" si="5"/>
        <v>272.5067678309739</v>
      </c>
      <c r="R49">
        <f t="shared" si="6"/>
        <v>27.09211790271463</v>
      </c>
      <c r="S49">
        <f t="shared" si="7"/>
        <v>36.862260544659989</v>
      </c>
      <c r="T49">
        <f t="shared" si="8"/>
        <v>0.41901237433442895</v>
      </c>
      <c r="U49">
        <f t="shared" si="9"/>
        <v>2.9160242980806981</v>
      </c>
      <c r="V49">
        <f t="shared" si="10"/>
        <v>0.38820797542015406</v>
      </c>
      <c r="W49">
        <f t="shared" si="11"/>
        <v>0.24520864979386603</v>
      </c>
      <c r="X49">
        <f t="shared" si="12"/>
        <v>382.44149936566947</v>
      </c>
      <c r="Y49">
        <f t="shared" si="13"/>
        <v>30.494023731921075</v>
      </c>
      <c r="Z49">
        <f t="shared" si="14"/>
        <v>30.0078</v>
      </c>
      <c r="AA49">
        <f t="shared" si="15"/>
        <v>4.2623589357074838</v>
      </c>
      <c r="AB49">
        <f t="shared" si="16"/>
        <v>69.983209854154495</v>
      </c>
      <c r="AC49">
        <f t="shared" si="17"/>
        <v>2.9219788748475994</v>
      </c>
      <c r="AD49">
        <f t="shared" si="18"/>
        <v>4.1752570094127206</v>
      </c>
      <c r="AE49">
        <f t="shared" si="19"/>
        <v>1.3403800608598844</v>
      </c>
      <c r="AF49">
        <f t="shared" si="20"/>
        <v>-239.46813992305039</v>
      </c>
      <c r="AG49">
        <f t="shared" si="21"/>
        <v>-56.437924002967165</v>
      </c>
      <c r="AH49">
        <f t="shared" si="22"/>
        <v>-4.2961617878515073</v>
      </c>
      <c r="AI49">
        <f t="shared" si="23"/>
        <v>82.239273651800389</v>
      </c>
      <c r="AJ49">
        <v>0</v>
      </c>
      <c r="AK49">
        <v>0</v>
      </c>
      <c r="AL49">
        <f t="shared" si="24"/>
        <v>1</v>
      </c>
      <c r="AM49">
        <f t="shared" si="25"/>
        <v>0</v>
      </c>
      <c r="AN49">
        <f t="shared" si="26"/>
        <v>52013.175175925957</v>
      </c>
      <c r="AO49" t="s">
        <v>402</v>
      </c>
      <c r="AP49">
        <v>10366.9</v>
      </c>
      <c r="AQ49">
        <v>993.59653846153856</v>
      </c>
      <c r="AR49">
        <v>3431.87</v>
      </c>
      <c r="AS49">
        <f t="shared" si="27"/>
        <v>0.71047955241266758</v>
      </c>
      <c r="AT49">
        <v>-3.9894345373445681</v>
      </c>
      <c r="AU49" t="s">
        <v>571</v>
      </c>
      <c r="AV49">
        <v>10017.200000000001</v>
      </c>
      <c r="AW49">
        <v>950.55119999999999</v>
      </c>
      <c r="AX49">
        <v>1276.25</v>
      </c>
      <c r="AY49">
        <f t="shared" si="28"/>
        <v>0.25519984329089129</v>
      </c>
      <c r="AZ49">
        <v>0.5</v>
      </c>
      <c r="BA49">
        <f t="shared" si="29"/>
        <v>1681.4069996828346</v>
      </c>
      <c r="BB49">
        <f t="shared" si="30"/>
        <v>22.350885508352192</v>
      </c>
      <c r="BC49">
        <f t="shared" si="31"/>
        <v>214.54740141363354</v>
      </c>
      <c r="BD49">
        <f t="shared" si="32"/>
        <v>1.5665641959778542E-2</v>
      </c>
      <c r="BE49">
        <f t="shared" si="33"/>
        <v>1.6890264446620959</v>
      </c>
      <c r="BF49">
        <f t="shared" si="34"/>
        <v>667.2877135800444</v>
      </c>
      <c r="BG49" t="s">
        <v>572</v>
      </c>
      <c r="BH49">
        <v>642.95000000000005</v>
      </c>
      <c r="BI49">
        <f t="shared" si="35"/>
        <v>642.95000000000005</v>
      </c>
      <c r="BJ49">
        <f t="shared" si="36"/>
        <v>0.49621939275220373</v>
      </c>
      <c r="BK49">
        <f t="shared" si="37"/>
        <v>0.51428833096478765</v>
      </c>
      <c r="BL49">
        <f t="shared" si="38"/>
        <v>0.77292285185663256</v>
      </c>
      <c r="BM49">
        <f t="shared" si="39"/>
        <v>1.152290151435776</v>
      </c>
      <c r="BN49">
        <f t="shared" si="40"/>
        <v>0.88407639011904859</v>
      </c>
      <c r="BO49">
        <f t="shared" si="41"/>
        <v>0.34786309500615037</v>
      </c>
      <c r="BP49">
        <f t="shared" si="42"/>
        <v>0.65213690499384969</v>
      </c>
      <c r="BQ49">
        <v>1284</v>
      </c>
      <c r="BR49">
        <v>300</v>
      </c>
      <c r="BS49">
        <v>300</v>
      </c>
      <c r="BT49">
        <v>300</v>
      </c>
      <c r="BU49">
        <v>10017.200000000001</v>
      </c>
      <c r="BV49">
        <v>1194.69</v>
      </c>
      <c r="BW49">
        <v>-1.06382E-2</v>
      </c>
      <c r="BX49">
        <v>-0.06</v>
      </c>
      <c r="BY49" t="s">
        <v>405</v>
      </c>
      <c r="BZ49" t="s">
        <v>405</v>
      </c>
      <c r="CA49" t="s">
        <v>405</v>
      </c>
      <c r="CB49" t="s">
        <v>405</v>
      </c>
      <c r="CC49" t="s">
        <v>405</v>
      </c>
      <c r="CD49" t="s">
        <v>405</v>
      </c>
      <c r="CE49" t="s">
        <v>405</v>
      </c>
      <c r="CF49" t="s">
        <v>405</v>
      </c>
      <c r="CG49" t="s">
        <v>405</v>
      </c>
      <c r="CH49" t="s">
        <v>405</v>
      </c>
      <c r="CI49">
        <f t="shared" si="43"/>
        <v>2000.25</v>
      </c>
      <c r="CJ49">
        <f t="shared" si="44"/>
        <v>1681.4069996828346</v>
      </c>
      <c r="CK49">
        <f t="shared" si="45"/>
        <v>0.84059842503828752</v>
      </c>
      <c r="CL49">
        <f t="shared" si="46"/>
        <v>0.19119685007657516</v>
      </c>
      <c r="CM49">
        <v>6</v>
      </c>
      <c r="CN49">
        <v>0.5</v>
      </c>
      <c r="CO49" t="s">
        <v>406</v>
      </c>
      <c r="CP49">
        <v>2</v>
      </c>
      <c r="CQ49">
        <v>1659733565.5</v>
      </c>
      <c r="CR49">
        <v>370.78</v>
      </c>
      <c r="CS49">
        <v>400.017</v>
      </c>
      <c r="CT49">
        <v>29.390799999999999</v>
      </c>
      <c r="CU49">
        <v>23.066199999999998</v>
      </c>
      <c r="CV49">
        <v>370.86399999999998</v>
      </c>
      <c r="CW49">
        <v>29.3888</v>
      </c>
      <c r="CX49">
        <v>500.00200000000001</v>
      </c>
      <c r="CY49">
        <v>99.317899999999995</v>
      </c>
      <c r="CZ49">
        <v>0.100247</v>
      </c>
      <c r="DA49">
        <v>29.648800000000001</v>
      </c>
      <c r="DB49">
        <v>30.0078</v>
      </c>
      <c r="DC49">
        <v>999.9</v>
      </c>
      <c r="DD49">
        <v>0</v>
      </c>
      <c r="DE49">
        <v>0</v>
      </c>
      <c r="DF49">
        <v>9991.25</v>
      </c>
      <c r="DG49">
        <v>0</v>
      </c>
      <c r="DH49">
        <v>1351.91</v>
      </c>
      <c r="DI49">
        <v>-29.236899999999999</v>
      </c>
      <c r="DJ49">
        <v>382.00799999999998</v>
      </c>
      <c r="DK49">
        <v>409.46199999999999</v>
      </c>
      <c r="DL49">
        <v>6.32463</v>
      </c>
      <c r="DM49">
        <v>400.017</v>
      </c>
      <c r="DN49">
        <v>23.066199999999998</v>
      </c>
      <c r="DO49">
        <v>2.9190299999999998</v>
      </c>
      <c r="DP49">
        <v>2.29088</v>
      </c>
      <c r="DQ49">
        <v>23.5731</v>
      </c>
      <c r="DR49">
        <v>19.612400000000001</v>
      </c>
      <c r="DS49">
        <v>2000.25</v>
      </c>
      <c r="DT49">
        <v>0.98000299999999996</v>
      </c>
      <c r="DU49">
        <v>1.9997399999999999E-2</v>
      </c>
      <c r="DV49">
        <v>0</v>
      </c>
      <c r="DW49">
        <v>948.28599999999994</v>
      </c>
      <c r="DX49">
        <v>5.0005300000000004</v>
      </c>
      <c r="DY49">
        <v>20458</v>
      </c>
      <c r="DZ49">
        <v>17835.8</v>
      </c>
      <c r="EA49">
        <v>52.186999999999998</v>
      </c>
      <c r="EB49">
        <v>53.811999999999998</v>
      </c>
      <c r="EC49">
        <v>52.75</v>
      </c>
      <c r="ED49">
        <v>53.375</v>
      </c>
      <c r="EE49">
        <v>53.125</v>
      </c>
      <c r="EF49">
        <v>1955.35</v>
      </c>
      <c r="EG49">
        <v>39.9</v>
      </c>
      <c r="EH49">
        <v>0</v>
      </c>
      <c r="EI49">
        <v>469.09999990463263</v>
      </c>
      <c r="EJ49">
        <v>0</v>
      </c>
      <c r="EK49">
        <v>950.55119999999999</v>
      </c>
      <c r="EL49">
        <v>-19.204615425983889</v>
      </c>
      <c r="EM49">
        <v>-477.1538468805486</v>
      </c>
      <c r="EN49">
        <v>20524.704000000002</v>
      </c>
      <c r="EO49">
        <v>15</v>
      </c>
      <c r="EP49">
        <v>1659733525</v>
      </c>
      <c r="EQ49" t="s">
        <v>573</v>
      </c>
      <c r="ER49">
        <v>1659733524</v>
      </c>
      <c r="ES49">
        <v>1659733525</v>
      </c>
      <c r="ET49">
        <v>62</v>
      </c>
      <c r="EU49">
        <v>-0.88900000000000001</v>
      </c>
      <c r="EV49">
        <v>-3.0000000000000001E-3</v>
      </c>
      <c r="EW49">
        <v>-8.4000000000000005E-2</v>
      </c>
      <c r="EX49">
        <v>3.0000000000000001E-3</v>
      </c>
      <c r="EY49">
        <v>400</v>
      </c>
      <c r="EZ49">
        <v>23</v>
      </c>
      <c r="FA49">
        <v>0.08</v>
      </c>
      <c r="FB49">
        <v>0.02</v>
      </c>
      <c r="FC49">
        <v>22.437313861672688</v>
      </c>
      <c r="FD49">
        <v>-0.74568663652524037</v>
      </c>
      <c r="FE49">
        <v>0.1437917791755968</v>
      </c>
      <c r="FF49">
        <v>1</v>
      </c>
      <c r="FG49">
        <v>0.4240429346256584</v>
      </c>
      <c r="FH49">
        <v>1.6758427634912219E-2</v>
      </c>
      <c r="FI49">
        <v>1.2039075416634491E-2</v>
      </c>
      <c r="FJ49">
        <v>1</v>
      </c>
      <c r="FK49">
        <v>2</v>
      </c>
      <c r="FL49">
        <v>2</v>
      </c>
      <c r="FM49" t="s">
        <v>408</v>
      </c>
      <c r="FN49">
        <v>3.1281300000000001</v>
      </c>
      <c r="FO49">
        <v>2.7385000000000002</v>
      </c>
      <c r="FP49">
        <v>8.3337400000000006E-2</v>
      </c>
      <c r="FQ49">
        <v>8.8428099999999996E-2</v>
      </c>
      <c r="FR49">
        <v>0.12298099999999999</v>
      </c>
      <c r="FS49">
        <v>0.103994</v>
      </c>
      <c r="FT49">
        <v>21789.3</v>
      </c>
      <c r="FU49">
        <v>22472.7</v>
      </c>
      <c r="FV49">
        <v>23641.9</v>
      </c>
      <c r="FW49">
        <v>24974.3</v>
      </c>
      <c r="FX49">
        <v>29899.9</v>
      </c>
      <c r="FY49">
        <v>31399.3</v>
      </c>
      <c r="FZ49">
        <v>37709.300000000003</v>
      </c>
      <c r="GA49">
        <v>38875.199999999997</v>
      </c>
      <c r="GB49">
        <v>2.11937</v>
      </c>
      <c r="GC49">
        <v>1.6448</v>
      </c>
      <c r="GD49">
        <v>-1.41561E-2</v>
      </c>
      <c r="GE49">
        <v>0</v>
      </c>
      <c r="GF49">
        <v>30.238099999999999</v>
      </c>
      <c r="GG49">
        <v>999.9</v>
      </c>
      <c r="GH49">
        <v>35.700000000000003</v>
      </c>
      <c r="GI49">
        <v>48.5</v>
      </c>
      <c r="GJ49">
        <v>41.409799999999997</v>
      </c>
      <c r="GK49">
        <v>62.095199999999998</v>
      </c>
      <c r="GL49">
        <v>26.682700000000001</v>
      </c>
      <c r="GM49">
        <v>1</v>
      </c>
      <c r="GN49">
        <v>0.82040599999999997</v>
      </c>
      <c r="GO49">
        <v>4.8707799999999999</v>
      </c>
      <c r="GP49">
        <v>20.2347</v>
      </c>
      <c r="GQ49">
        <v>5.2520300000000004</v>
      </c>
      <c r="GR49">
        <v>12.0099</v>
      </c>
      <c r="GS49">
        <v>4.9780499999999996</v>
      </c>
      <c r="GT49">
        <v>3.2929300000000001</v>
      </c>
      <c r="GU49">
        <v>9999</v>
      </c>
      <c r="GV49">
        <v>9999</v>
      </c>
      <c r="GW49">
        <v>9999</v>
      </c>
      <c r="GX49">
        <v>999.9</v>
      </c>
      <c r="GY49">
        <v>1.8757299999999999</v>
      </c>
      <c r="GZ49">
        <v>1.87683</v>
      </c>
      <c r="HA49">
        <v>1.8827799999999999</v>
      </c>
      <c r="HB49">
        <v>1.8860600000000001</v>
      </c>
      <c r="HC49">
        <v>1.87683</v>
      </c>
      <c r="HD49">
        <v>1.8831899999999999</v>
      </c>
      <c r="HE49">
        <v>1.8821699999999999</v>
      </c>
      <c r="HF49">
        <v>1.88568</v>
      </c>
      <c r="HG49">
        <v>5</v>
      </c>
      <c r="HH49">
        <v>0</v>
      </c>
      <c r="HI49">
        <v>0</v>
      </c>
      <c r="HJ49">
        <v>0</v>
      </c>
      <c r="HK49" t="s">
        <v>409</v>
      </c>
      <c r="HL49" t="s">
        <v>410</v>
      </c>
      <c r="HM49" t="s">
        <v>411</v>
      </c>
      <c r="HN49" t="s">
        <v>411</v>
      </c>
      <c r="HO49" t="s">
        <v>411</v>
      </c>
      <c r="HP49" t="s">
        <v>411</v>
      </c>
      <c r="HQ49">
        <v>0</v>
      </c>
      <c r="HR49">
        <v>100</v>
      </c>
      <c r="HS49">
        <v>100</v>
      </c>
      <c r="HT49">
        <v>-8.4000000000000005E-2</v>
      </c>
      <c r="HU49">
        <v>2E-3</v>
      </c>
      <c r="HV49">
        <v>2.0234763141510011E-2</v>
      </c>
      <c r="HW49">
        <v>-6.0172046994075008E-4</v>
      </c>
      <c r="HX49">
        <v>1.0037638322578611E-6</v>
      </c>
      <c r="HY49">
        <v>-3.7503755461929322E-10</v>
      </c>
      <c r="HZ49">
        <v>-4.6186166686530888E-2</v>
      </c>
      <c r="IA49">
        <v>5.4059752819484372E-3</v>
      </c>
      <c r="IB49">
        <v>-1.882334706413767E-4</v>
      </c>
      <c r="IC49">
        <v>2.0440475459167249E-6</v>
      </c>
      <c r="ID49">
        <v>4</v>
      </c>
      <c r="IE49">
        <v>2150</v>
      </c>
      <c r="IF49">
        <v>2</v>
      </c>
      <c r="IG49">
        <v>31</v>
      </c>
      <c r="IH49">
        <v>0.7</v>
      </c>
      <c r="II49">
        <v>0.7</v>
      </c>
      <c r="IJ49">
        <v>1.00586</v>
      </c>
      <c r="IK49">
        <v>2.7307100000000002</v>
      </c>
      <c r="IL49">
        <v>1.6015600000000001</v>
      </c>
      <c r="IM49">
        <v>2.3339799999999999</v>
      </c>
      <c r="IN49">
        <v>1.5502899999999999</v>
      </c>
      <c r="IO49">
        <v>2.4499499999999999</v>
      </c>
      <c r="IP49">
        <v>51.934600000000003</v>
      </c>
      <c r="IQ49">
        <v>24.122499999999999</v>
      </c>
      <c r="IR49">
        <v>18</v>
      </c>
      <c r="IS49">
        <v>608.77300000000002</v>
      </c>
      <c r="IT49">
        <v>337.73500000000001</v>
      </c>
      <c r="IU49">
        <v>25.4436</v>
      </c>
      <c r="IV49">
        <v>36.976100000000002</v>
      </c>
      <c r="IW49">
        <v>30.000399999999999</v>
      </c>
      <c r="IX49">
        <v>36.704300000000003</v>
      </c>
      <c r="IY49">
        <v>36.704700000000003</v>
      </c>
      <c r="IZ49">
        <v>20.113199999999999</v>
      </c>
      <c r="JA49">
        <v>49.6325</v>
      </c>
      <c r="JB49">
        <v>0</v>
      </c>
      <c r="JC49">
        <v>25.426500000000001</v>
      </c>
      <c r="JD49">
        <v>400</v>
      </c>
      <c r="JE49">
        <v>23.119</v>
      </c>
      <c r="JF49">
        <v>98.331999999999994</v>
      </c>
      <c r="JG49">
        <v>98.371399999999994</v>
      </c>
    </row>
    <row r="50" spans="1:267" x14ac:dyDescent="0.3">
      <c r="A50">
        <v>34</v>
      </c>
      <c r="B50">
        <v>1659733680.5999999</v>
      </c>
      <c r="C50">
        <v>5190.5</v>
      </c>
      <c r="D50" t="s">
        <v>574</v>
      </c>
      <c r="E50" t="s">
        <v>575</v>
      </c>
      <c r="F50" t="s">
        <v>398</v>
      </c>
      <c r="G50" t="s">
        <v>399</v>
      </c>
      <c r="H50" t="s">
        <v>31</v>
      </c>
      <c r="I50" t="s">
        <v>570</v>
      </c>
      <c r="J50" t="s">
        <v>401</v>
      </c>
      <c r="K50">
        <f t="shared" si="0"/>
        <v>3.989663849616119</v>
      </c>
      <c r="L50">
        <v>1659733680.5999999</v>
      </c>
      <c r="M50">
        <f t="shared" si="1"/>
        <v>4.9711079891278072E-3</v>
      </c>
      <c r="N50">
        <f t="shared" si="2"/>
        <v>4.9711079891278072</v>
      </c>
      <c r="O50">
        <f t="shared" si="3"/>
        <v>15.877584383218387</v>
      </c>
      <c r="P50">
        <f t="shared" si="4"/>
        <v>279.34399999999999</v>
      </c>
      <c r="Q50">
        <f t="shared" si="5"/>
        <v>204.30276914196304</v>
      </c>
      <c r="R50">
        <f t="shared" si="6"/>
        <v>20.310828644281457</v>
      </c>
      <c r="S50">
        <f t="shared" si="7"/>
        <v>27.771077898927999</v>
      </c>
      <c r="T50">
        <f t="shared" si="8"/>
        <v>0.38701314707080137</v>
      </c>
      <c r="U50">
        <f t="shared" si="9"/>
        <v>2.9204668892651298</v>
      </c>
      <c r="V50">
        <f t="shared" si="10"/>
        <v>0.36061222766479184</v>
      </c>
      <c r="W50">
        <f t="shared" si="11"/>
        <v>0.22760440289856837</v>
      </c>
      <c r="X50">
        <f t="shared" si="12"/>
        <v>382.36359936553941</v>
      </c>
      <c r="Y50">
        <f t="shared" si="13"/>
        <v>30.6021735339476</v>
      </c>
      <c r="Z50">
        <f t="shared" si="14"/>
        <v>29.9575</v>
      </c>
      <c r="AA50">
        <f t="shared" si="15"/>
        <v>4.2500603676094943</v>
      </c>
      <c r="AB50">
        <f t="shared" si="16"/>
        <v>70.19258292118478</v>
      </c>
      <c r="AC50">
        <f t="shared" si="17"/>
        <v>2.9290840155646998</v>
      </c>
      <c r="AD50">
        <f t="shared" si="18"/>
        <v>4.1729252488879061</v>
      </c>
      <c r="AE50">
        <f t="shared" si="19"/>
        <v>1.3209763520447946</v>
      </c>
      <c r="AF50">
        <f t="shared" si="20"/>
        <v>-219.22586232053629</v>
      </c>
      <c r="AG50">
        <f t="shared" si="21"/>
        <v>-50.131510361405319</v>
      </c>
      <c r="AH50">
        <f t="shared" si="22"/>
        <v>-3.8091680066567206</v>
      </c>
      <c r="AI50">
        <f t="shared" si="23"/>
        <v>109.1970586769411</v>
      </c>
      <c r="AJ50">
        <v>0</v>
      </c>
      <c r="AK50">
        <v>0</v>
      </c>
      <c r="AL50">
        <f t="shared" si="24"/>
        <v>1</v>
      </c>
      <c r="AM50">
        <f t="shared" si="25"/>
        <v>0</v>
      </c>
      <c r="AN50">
        <f t="shared" si="26"/>
        <v>52141.534422621626</v>
      </c>
      <c r="AO50" t="s">
        <v>402</v>
      </c>
      <c r="AP50">
        <v>10366.9</v>
      </c>
      <c r="AQ50">
        <v>993.59653846153856</v>
      </c>
      <c r="AR50">
        <v>3431.87</v>
      </c>
      <c r="AS50">
        <f t="shared" si="27"/>
        <v>0.71047955241266758</v>
      </c>
      <c r="AT50">
        <v>-3.9894345373445681</v>
      </c>
      <c r="AU50" t="s">
        <v>576</v>
      </c>
      <c r="AV50">
        <v>10017.6</v>
      </c>
      <c r="AW50">
        <v>886.46711538461557</v>
      </c>
      <c r="AX50">
        <v>1156.3699999999999</v>
      </c>
      <c r="AY50">
        <f t="shared" si="28"/>
        <v>0.23340529814452493</v>
      </c>
      <c r="AZ50">
        <v>0.5</v>
      </c>
      <c r="BA50">
        <f t="shared" si="29"/>
        <v>1681.0625996827696</v>
      </c>
      <c r="BB50">
        <f t="shared" si="30"/>
        <v>15.877584383218387</v>
      </c>
      <c r="BC50">
        <f t="shared" si="31"/>
        <v>196.18445863928349</v>
      </c>
      <c r="BD50">
        <f t="shared" si="32"/>
        <v>1.1818131534371192E-2</v>
      </c>
      <c r="BE50">
        <f t="shared" si="33"/>
        <v>1.9677957747087871</v>
      </c>
      <c r="BF50">
        <f t="shared" si="34"/>
        <v>632.9780888195437</v>
      </c>
      <c r="BG50" t="s">
        <v>577</v>
      </c>
      <c r="BH50">
        <v>634.41999999999996</v>
      </c>
      <c r="BI50">
        <f t="shared" si="35"/>
        <v>634.41999999999996</v>
      </c>
      <c r="BJ50">
        <f t="shared" si="36"/>
        <v>0.45136937139496869</v>
      </c>
      <c r="BK50">
        <f t="shared" si="37"/>
        <v>0.5171048656296281</v>
      </c>
      <c r="BL50">
        <f t="shared" si="38"/>
        <v>0.81341936406370097</v>
      </c>
      <c r="BM50">
        <f t="shared" si="39"/>
        <v>1.6581504261467688</v>
      </c>
      <c r="BN50">
        <f t="shared" si="40"/>
        <v>0.93324232736562807</v>
      </c>
      <c r="BO50">
        <f t="shared" si="41"/>
        <v>0.37007765224366052</v>
      </c>
      <c r="BP50">
        <f t="shared" si="42"/>
        <v>0.62992234775633948</v>
      </c>
      <c r="BQ50">
        <v>1286</v>
      </c>
      <c r="BR50">
        <v>300</v>
      </c>
      <c r="BS50">
        <v>300</v>
      </c>
      <c r="BT50">
        <v>300</v>
      </c>
      <c r="BU50">
        <v>10017.6</v>
      </c>
      <c r="BV50">
        <v>1089.6400000000001</v>
      </c>
      <c r="BW50">
        <v>-1.06388E-2</v>
      </c>
      <c r="BX50">
        <v>-0.9</v>
      </c>
      <c r="BY50" t="s">
        <v>405</v>
      </c>
      <c r="BZ50" t="s">
        <v>405</v>
      </c>
      <c r="CA50" t="s">
        <v>405</v>
      </c>
      <c r="CB50" t="s">
        <v>405</v>
      </c>
      <c r="CC50" t="s">
        <v>405</v>
      </c>
      <c r="CD50" t="s">
        <v>405</v>
      </c>
      <c r="CE50" t="s">
        <v>405</v>
      </c>
      <c r="CF50" t="s">
        <v>405</v>
      </c>
      <c r="CG50" t="s">
        <v>405</v>
      </c>
      <c r="CH50" t="s">
        <v>405</v>
      </c>
      <c r="CI50">
        <f t="shared" si="43"/>
        <v>1999.84</v>
      </c>
      <c r="CJ50">
        <f t="shared" si="44"/>
        <v>1681.0625996827696</v>
      </c>
      <c r="CK50">
        <f t="shared" si="45"/>
        <v>0.84059854772520282</v>
      </c>
      <c r="CL50">
        <f t="shared" si="46"/>
        <v>0.19119709545040575</v>
      </c>
      <c r="CM50">
        <v>6</v>
      </c>
      <c r="CN50">
        <v>0.5</v>
      </c>
      <c r="CO50" t="s">
        <v>406</v>
      </c>
      <c r="CP50">
        <v>2</v>
      </c>
      <c r="CQ50">
        <v>1659733680.5999999</v>
      </c>
      <c r="CR50">
        <v>279.34399999999999</v>
      </c>
      <c r="CS50">
        <v>300.06</v>
      </c>
      <c r="CT50">
        <v>29.463100000000001</v>
      </c>
      <c r="CU50">
        <v>23.674499999999998</v>
      </c>
      <c r="CV50">
        <v>279.15800000000002</v>
      </c>
      <c r="CW50">
        <v>29.462499999999999</v>
      </c>
      <c r="CX50">
        <v>500.084</v>
      </c>
      <c r="CY50">
        <v>99.315299999999993</v>
      </c>
      <c r="CZ50">
        <v>0.100037</v>
      </c>
      <c r="DA50">
        <v>29.639099999999999</v>
      </c>
      <c r="DB50">
        <v>29.9575</v>
      </c>
      <c r="DC50">
        <v>999.9</v>
      </c>
      <c r="DD50">
        <v>0</v>
      </c>
      <c r="DE50">
        <v>0</v>
      </c>
      <c r="DF50">
        <v>10016.9</v>
      </c>
      <c r="DG50">
        <v>0</v>
      </c>
      <c r="DH50">
        <v>591.80100000000004</v>
      </c>
      <c r="DI50">
        <v>-20.7164</v>
      </c>
      <c r="DJ50">
        <v>287.82400000000001</v>
      </c>
      <c r="DK50">
        <v>307.33600000000001</v>
      </c>
      <c r="DL50">
        <v>5.7885799999999996</v>
      </c>
      <c r="DM50">
        <v>300.06</v>
      </c>
      <c r="DN50">
        <v>23.674499999999998</v>
      </c>
      <c r="DO50">
        <v>2.9261400000000002</v>
      </c>
      <c r="DP50">
        <v>2.3512400000000002</v>
      </c>
      <c r="DQ50">
        <v>23.613499999999998</v>
      </c>
      <c r="DR50">
        <v>20.0318</v>
      </c>
      <c r="DS50">
        <v>1999.84</v>
      </c>
      <c r="DT50">
        <v>0.98</v>
      </c>
      <c r="DU50">
        <v>2.0000299999999999E-2</v>
      </c>
      <c r="DV50">
        <v>0</v>
      </c>
      <c r="DW50">
        <v>885.46400000000006</v>
      </c>
      <c r="DX50">
        <v>5.0005300000000004</v>
      </c>
      <c r="DY50">
        <v>19022</v>
      </c>
      <c r="DZ50">
        <v>17832.099999999999</v>
      </c>
      <c r="EA50">
        <v>51.936999999999998</v>
      </c>
      <c r="EB50">
        <v>53.311999999999998</v>
      </c>
      <c r="EC50">
        <v>52.436999999999998</v>
      </c>
      <c r="ED50">
        <v>52.936999999999998</v>
      </c>
      <c r="EE50">
        <v>52.875</v>
      </c>
      <c r="EF50">
        <v>1954.94</v>
      </c>
      <c r="EG50">
        <v>39.9</v>
      </c>
      <c r="EH50">
        <v>0</v>
      </c>
      <c r="EI50">
        <v>114.7999999523163</v>
      </c>
      <c r="EJ50">
        <v>0</v>
      </c>
      <c r="EK50">
        <v>886.46711538461557</v>
      </c>
      <c r="EL50">
        <v>-8.2587008566624505</v>
      </c>
      <c r="EM50">
        <v>-169.49059842692461</v>
      </c>
      <c r="EN50">
        <v>19048.792307692311</v>
      </c>
      <c r="EO50">
        <v>15</v>
      </c>
      <c r="EP50">
        <v>1659733642</v>
      </c>
      <c r="EQ50" t="s">
        <v>578</v>
      </c>
      <c r="ER50">
        <v>1659733636</v>
      </c>
      <c r="ES50">
        <v>1659733642</v>
      </c>
      <c r="ET50">
        <v>63</v>
      </c>
      <c r="EU50">
        <v>0.26400000000000001</v>
      </c>
      <c r="EV50">
        <v>-1E-3</v>
      </c>
      <c r="EW50">
        <v>0.184</v>
      </c>
      <c r="EX50">
        <v>2E-3</v>
      </c>
      <c r="EY50">
        <v>300</v>
      </c>
      <c r="EZ50">
        <v>23</v>
      </c>
      <c r="FA50">
        <v>0.09</v>
      </c>
      <c r="FB50">
        <v>0.01</v>
      </c>
      <c r="FC50">
        <v>15.91666083256931</v>
      </c>
      <c r="FD50">
        <v>-0.7024039043922885</v>
      </c>
      <c r="FE50">
        <v>0.13485972028762649</v>
      </c>
      <c r="FF50">
        <v>1</v>
      </c>
      <c r="FG50">
        <v>0.37946202134991452</v>
      </c>
      <c r="FH50">
        <v>8.7840760587009709E-2</v>
      </c>
      <c r="FI50">
        <v>1.9080562193134771E-2</v>
      </c>
      <c r="FJ50">
        <v>1</v>
      </c>
      <c r="FK50">
        <v>2</v>
      </c>
      <c r="FL50">
        <v>2</v>
      </c>
      <c r="FM50" t="s">
        <v>408</v>
      </c>
      <c r="FN50">
        <v>3.1281300000000001</v>
      </c>
      <c r="FO50">
        <v>2.7385199999999998</v>
      </c>
      <c r="FP50">
        <v>6.6261299999999995E-2</v>
      </c>
      <c r="FQ50">
        <v>7.0416900000000004E-2</v>
      </c>
      <c r="FR50">
        <v>0.1232</v>
      </c>
      <c r="FS50">
        <v>0.105932</v>
      </c>
      <c r="FT50">
        <v>22198.799999999999</v>
      </c>
      <c r="FU50">
        <v>22923.9</v>
      </c>
      <c r="FV50">
        <v>23645.8</v>
      </c>
      <c r="FW50">
        <v>24981.9</v>
      </c>
      <c r="FX50">
        <v>29896.7</v>
      </c>
      <c r="FY50">
        <v>31342.6</v>
      </c>
      <c r="FZ50">
        <v>37714.6</v>
      </c>
      <c r="GA50">
        <v>38889.1</v>
      </c>
      <c r="GB50">
        <v>2.1187999999999998</v>
      </c>
      <c r="GC50">
        <v>1.64662</v>
      </c>
      <c r="GD50">
        <v>1.02855E-2</v>
      </c>
      <c r="GE50">
        <v>0</v>
      </c>
      <c r="GF50">
        <v>29.790099999999999</v>
      </c>
      <c r="GG50">
        <v>999.9</v>
      </c>
      <c r="GH50">
        <v>35.299999999999997</v>
      </c>
      <c r="GI50">
        <v>48.6</v>
      </c>
      <c r="GJ50">
        <v>41.155799999999999</v>
      </c>
      <c r="GK50">
        <v>60.748800000000003</v>
      </c>
      <c r="GL50">
        <v>26.2179</v>
      </c>
      <c r="GM50">
        <v>1</v>
      </c>
      <c r="GN50">
        <v>0.80759099999999995</v>
      </c>
      <c r="GO50">
        <v>3.9557099999999998</v>
      </c>
      <c r="GP50">
        <v>20.259699999999999</v>
      </c>
      <c r="GQ50">
        <v>5.2524800000000003</v>
      </c>
      <c r="GR50">
        <v>12.0099</v>
      </c>
      <c r="GS50">
        <v>4.9775999999999998</v>
      </c>
      <c r="GT50">
        <v>3.2929499999999998</v>
      </c>
      <c r="GU50">
        <v>9999</v>
      </c>
      <c r="GV50">
        <v>9999</v>
      </c>
      <c r="GW50">
        <v>9999</v>
      </c>
      <c r="GX50">
        <v>999.9</v>
      </c>
      <c r="GY50">
        <v>1.8756900000000001</v>
      </c>
      <c r="GZ50">
        <v>1.87683</v>
      </c>
      <c r="HA50">
        <v>1.8827799999999999</v>
      </c>
      <c r="HB50">
        <v>1.88608</v>
      </c>
      <c r="HC50">
        <v>1.8768400000000001</v>
      </c>
      <c r="HD50">
        <v>1.8831800000000001</v>
      </c>
      <c r="HE50">
        <v>1.88218</v>
      </c>
      <c r="HF50">
        <v>1.88568</v>
      </c>
      <c r="HG50">
        <v>5</v>
      </c>
      <c r="HH50">
        <v>0</v>
      </c>
      <c r="HI50">
        <v>0</v>
      </c>
      <c r="HJ50">
        <v>0</v>
      </c>
      <c r="HK50" t="s">
        <v>409</v>
      </c>
      <c r="HL50" t="s">
        <v>410</v>
      </c>
      <c r="HM50" t="s">
        <v>411</v>
      </c>
      <c r="HN50" t="s">
        <v>411</v>
      </c>
      <c r="HO50" t="s">
        <v>411</v>
      </c>
      <c r="HP50" t="s">
        <v>411</v>
      </c>
      <c r="HQ50">
        <v>0</v>
      </c>
      <c r="HR50">
        <v>100</v>
      </c>
      <c r="HS50">
        <v>100</v>
      </c>
      <c r="HT50">
        <v>0.186</v>
      </c>
      <c r="HU50">
        <v>5.9999999999999995E-4</v>
      </c>
      <c r="HV50">
        <v>0.2840288345588789</v>
      </c>
      <c r="HW50">
        <v>-6.0172046994075008E-4</v>
      </c>
      <c r="HX50">
        <v>1.0037638322578611E-6</v>
      </c>
      <c r="HY50">
        <v>-3.7503755461929322E-10</v>
      </c>
      <c r="HZ50">
        <v>-4.7582423774150472E-2</v>
      </c>
      <c r="IA50">
        <v>5.4059752819484372E-3</v>
      </c>
      <c r="IB50">
        <v>-1.882334706413767E-4</v>
      </c>
      <c r="IC50">
        <v>2.0440475459167249E-6</v>
      </c>
      <c r="ID50">
        <v>4</v>
      </c>
      <c r="IE50">
        <v>2150</v>
      </c>
      <c r="IF50">
        <v>2</v>
      </c>
      <c r="IG50">
        <v>31</v>
      </c>
      <c r="IH50">
        <v>0.7</v>
      </c>
      <c r="II50">
        <v>0.6</v>
      </c>
      <c r="IJ50">
        <v>0.79711900000000002</v>
      </c>
      <c r="IK50">
        <v>2.7258300000000002</v>
      </c>
      <c r="IL50">
        <v>1.6003400000000001</v>
      </c>
      <c r="IM50">
        <v>2.3339799999999999</v>
      </c>
      <c r="IN50">
        <v>1.5502899999999999</v>
      </c>
      <c r="IO50">
        <v>2.4401899999999999</v>
      </c>
      <c r="IP50">
        <v>52.171900000000001</v>
      </c>
      <c r="IQ50">
        <v>24.1313</v>
      </c>
      <c r="IR50">
        <v>18</v>
      </c>
      <c r="IS50">
        <v>608.07000000000005</v>
      </c>
      <c r="IT50">
        <v>338.58</v>
      </c>
      <c r="IU50">
        <v>25.890499999999999</v>
      </c>
      <c r="IV50">
        <v>36.905799999999999</v>
      </c>
      <c r="IW50">
        <v>29.998999999999999</v>
      </c>
      <c r="IX50">
        <v>36.671599999999998</v>
      </c>
      <c r="IY50">
        <v>36.668199999999999</v>
      </c>
      <c r="IZ50">
        <v>15.9452</v>
      </c>
      <c r="JA50">
        <v>47.7498</v>
      </c>
      <c r="JB50">
        <v>0</v>
      </c>
      <c r="JC50">
        <v>25.91</v>
      </c>
      <c r="JD50">
        <v>300</v>
      </c>
      <c r="JE50">
        <v>23.648800000000001</v>
      </c>
      <c r="JF50">
        <v>98.346800000000002</v>
      </c>
      <c r="JG50">
        <v>98.404499999999999</v>
      </c>
    </row>
    <row r="51" spans="1:267" x14ac:dyDescent="0.3">
      <c r="A51">
        <v>35</v>
      </c>
      <c r="B51">
        <v>1659733830.5999999</v>
      </c>
      <c r="C51">
        <v>5340.5</v>
      </c>
      <c r="D51" t="s">
        <v>579</v>
      </c>
      <c r="E51" t="s">
        <v>580</v>
      </c>
      <c r="F51" t="s">
        <v>398</v>
      </c>
      <c r="G51" t="s">
        <v>399</v>
      </c>
      <c r="H51" t="s">
        <v>31</v>
      </c>
      <c r="I51" t="s">
        <v>570</v>
      </c>
      <c r="J51" t="s">
        <v>401</v>
      </c>
      <c r="K51">
        <f t="shared" si="0"/>
        <v>3.5473701973122358</v>
      </c>
      <c r="L51">
        <v>1659733830.5999999</v>
      </c>
      <c r="M51">
        <f t="shared" si="1"/>
        <v>4.88139245154561E-3</v>
      </c>
      <c r="N51">
        <f t="shared" si="2"/>
        <v>4.8813924515456097</v>
      </c>
      <c r="O51">
        <f t="shared" si="3"/>
        <v>9.4675788972296289</v>
      </c>
      <c r="P51">
        <f t="shared" si="4"/>
        <v>187.59200000000001</v>
      </c>
      <c r="Q51">
        <f t="shared" si="5"/>
        <v>142.33202489391292</v>
      </c>
      <c r="R51">
        <f t="shared" si="6"/>
        <v>14.149499516361617</v>
      </c>
      <c r="S51">
        <f t="shared" si="7"/>
        <v>18.648880427660004</v>
      </c>
      <c r="T51">
        <f t="shared" si="8"/>
        <v>0.38586103120712001</v>
      </c>
      <c r="U51">
        <f t="shared" si="9"/>
        <v>2.9220359016942532</v>
      </c>
      <c r="V51">
        <f t="shared" si="10"/>
        <v>0.35962441789496036</v>
      </c>
      <c r="W51">
        <f t="shared" si="11"/>
        <v>0.22697368249763711</v>
      </c>
      <c r="X51">
        <f t="shared" si="12"/>
        <v>382.4135993654628</v>
      </c>
      <c r="Y51">
        <f t="shared" si="13"/>
        <v>30.746749162361116</v>
      </c>
      <c r="Z51">
        <f t="shared" si="14"/>
        <v>29.9741</v>
      </c>
      <c r="AA51">
        <f t="shared" si="15"/>
        <v>4.254115716025253</v>
      </c>
      <c r="AB51">
        <f t="shared" si="16"/>
        <v>70.288114551537689</v>
      </c>
      <c r="AC51">
        <f t="shared" si="17"/>
        <v>2.9536573044177503</v>
      </c>
      <c r="AD51">
        <f t="shared" si="18"/>
        <v>4.2022144472975249</v>
      </c>
      <c r="AE51">
        <f t="shared" si="19"/>
        <v>1.3004584116075026</v>
      </c>
      <c r="AF51">
        <f t="shared" si="20"/>
        <v>-215.26940711316141</v>
      </c>
      <c r="AG51">
        <f t="shared" si="21"/>
        <v>-33.633252700111981</v>
      </c>
      <c r="AH51">
        <f t="shared" si="22"/>
        <v>-2.5559476666941414</v>
      </c>
      <c r="AI51">
        <f t="shared" si="23"/>
        <v>130.9549918854953</v>
      </c>
      <c r="AJ51">
        <v>0</v>
      </c>
      <c r="AK51">
        <v>0</v>
      </c>
      <c r="AL51">
        <f t="shared" si="24"/>
        <v>1</v>
      </c>
      <c r="AM51">
        <f t="shared" si="25"/>
        <v>0</v>
      </c>
      <c r="AN51">
        <f t="shared" si="26"/>
        <v>52165.315373255675</v>
      </c>
      <c r="AO51" t="s">
        <v>402</v>
      </c>
      <c r="AP51">
        <v>10366.9</v>
      </c>
      <c r="AQ51">
        <v>993.59653846153856</v>
      </c>
      <c r="AR51">
        <v>3431.87</v>
      </c>
      <c r="AS51">
        <f t="shared" si="27"/>
        <v>0.71047955241266758</v>
      </c>
      <c r="AT51">
        <v>-3.9894345373445681</v>
      </c>
      <c r="AU51" t="s">
        <v>581</v>
      </c>
      <c r="AV51">
        <v>10020.1</v>
      </c>
      <c r="AW51">
        <v>863.52315384615383</v>
      </c>
      <c r="AX51">
        <v>1083.82</v>
      </c>
      <c r="AY51">
        <f t="shared" si="28"/>
        <v>0.20325962443380463</v>
      </c>
      <c r="AZ51">
        <v>0.5</v>
      </c>
      <c r="BA51">
        <f t="shared" si="29"/>
        <v>1681.2812996827311</v>
      </c>
      <c r="BB51">
        <f t="shared" si="30"/>
        <v>9.4675788972296289</v>
      </c>
      <c r="BC51">
        <f t="shared" si="31"/>
        <v>170.86830277054543</v>
      </c>
      <c r="BD51">
        <f t="shared" si="32"/>
        <v>8.0040225494172959E-3</v>
      </c>
      <c r="BE51">
        <f t="shared" si="33"/>
        <v>2.1664575298481301</v>
      </c>
      <c r="BF51">
        <f t="shared" si="34"/>
        <v>610.60467568948638</v>
      </c>
      <c r="BG51" t="s">
        <v>582</v>
      </c>
      <c r="BH51">
        <v>639.91</v>
      </c>
      <c r="BI51">
        <f t="shared" si="35"/>
        <v>639.91</v>
      </c>
      <c r="BJ51">
        <f t="shared" si="36"/>
        <v>0.40957908139727994</v>
      </c>
      <c r="BK51">
        <f t="shared" si="37"/>
        <v>0.49626466210233183</v>
      </c>
      <c r="BL51">
        <f t="shared" si="38"/>
        <v>0.84100416911417075</v>
      </c>
      <c r="BM51">
        <f t="shared" si="39"/>
        <v>2.4416802724858404</v>
      </c>
      <c r="BN51">
        <f t="shared" si="40"/>
        <v>0.96299698825351043</v>
      </c>
      <c r="BO51">
        <f t="shared" si="41"/>
        <v>0.36775472494450429</v>
      </c>
      <c r="BP51">
        <f t="shared" si="42"/>
        <v>0.63224527505549566</v>
      </c>
      <c r="BQ51">
        <v>1288</v>
      </c>
      <c r="BR51">
        <v>300</v>
      </c>
      <c r="BS51">
        <v>300</v>
      </c>
      <c r="BT51">
        <v>300</v>
      </c>
      <c r="BU51">
        <v>10020.1</v>
      </c>
      <c r="BV51">
        <v>1029.49</v>
      </c>
      <c r="BW51">
        <v>-1.06417E-2</v>
      </c>
      <c r="BX51">
        <v>-1.34</v>
      </c>
      <c r="BY51" t="s">
        <v>405</v>
      </c>
      <c r="BZ51" t="s">
        <v>405</v>
      </c>
      <c r="CA51" t="s">
        <v>405</v>
      </c>
      <c r="CB51" t="s">
        <v>405</v>
      </c>
      <c r="CC51" t="s">
        <v>405</v>
      </c>
      <c r="CD51" t="s">
        <v>405</v>
      </c>
      <c r="CE51" t="s">
        <v>405</v>
      </c>
      <c r="CF51" t="s">
        <v>405</v>
      </c>
      <c r="CG51" t="s">
        <v>405</v>
      </c>
      <c r="CH51" t="s">
        <v>405</v>
      </c>
      <c r="CI51">
        <f t="shared" si="43"/>
        <v>2000.1</v>
      </c>
      <c r="CJ51">
        <f t="shared" si="44"/>
        <v>1681.2812996827311</v>
      </c>
      <c r="CK51">
        <f t="shared" si="45"/>
        <v>0.8405986199103701</v>
      </c>
      <c r="CL51">
        <f t="shared" si="46"/>
        <v>0.19119723982074038</v>
      </c>
      <c r="CM51">
        <v>6</v>
      </c>
      <c r="CN51">
        <v>0.5</v>
      </c>
      <c r="CO51" t="s">
        <v>406</v>
      </c>
      <c r="CP51">
        <v>2</v>
      </c>
      <c r="CQ51">
        <v>1659733830.5999999</v>
      </c>
      <c r="CR51">
        <v>187.59200000000001</v>
      </c>
      <c r="CS51">
        <v>200.05099999999999</v>
      </c>
      <c r="CT51">
        <v>29.711300000000001</v>
      </c>
      <c r="CU51">
        <v>24.028099999999998</v>
      </c>
      <c r="CV51">
        <v>187.32599999999999</v>
      </c>
      <c r="CW51">
        <v>29.712900000000001</v>
      </c>
      <c r="CX51">
        <v>500.03800000000001</v>
      </c>
      <c r="CY51">
        <v>99.312100000000001</v>
      </c>
      <c r="CZ51">
        <v>9.9817500000000003E-2</v>
      </c>
      <c r="DA51">
        <v>29.7606</v>
      </c>
      <c r="DB51">
        <v>29.9741</v>
      </c>
      <c r="DC51">
        <v>999.9</v>
      </c>
      <c r="DD51">
        <v>0</v>
      </c>
      <c r="DE51">
        <v>0</v>
      </c>
      <c r="DF51">
        <v>10026.200000000001</v>
      </c>
      <c r="DG51">
        <v>0</v>
      </c>
      <c r="DH51">
        <v>622.346</v>
      </c>
      <c r="DI51">
        <v>-12.4596</v>
      </c>
      <c r="DJ51">
        <v>193.33600000000001</v>
      </c>
      <c r="DK51">
        <v>204.976</v>
      </c>
      <c r="DL51">
        <v>5.6832700000000003</v>
      </c>
      <c r="DM51">
        <v>200.05099999999999</v>
      </c>
      <c r="DN51">
        <v>24.028099999999998</v>
      </c>
      <c r="DO51">
        <v>2.9506999999999999</v>
      </c>
      <c r="DP51">
        <v>2.3862800000000002</v>
      </c>
      <c r="DQ51">
        <v>23.752300000000002</v>
      </c>
      <c r="DR51">
        <v>20.271000000000001</v>
      </c>
      <c r="DS51">
        <v>2000.1</v>
      </c>
      <c r="DT51">
        <v>0.97999400000000003</v>
      </c>
      <c r="DU51">
        <v>2.0006099999999999E-2</v>
      </c>
      <c r="DV51">
        <v>0</v>
      </c>
      <c r="DW51">
        <v>863.36599999999999</v>
      </c>
      <c r="DX51">
        <v>5.0005300000000004</v>
      </c>
      <c r="DY51">
        <v>18519.900000000001</v>
      </c>
      <c r="DZ51">
        <v>17834.400000000001</v>
      </c>
      <c r="EA51">
        <v>51.375</v>
      </c>
      <c r="EB51">
        <v>52.5</v>
      </c>
      <c r="EC51">
        <v>51.936999999999998</v>
      </c>
      <c r="ED51">
        <v>52.061999999999998</v>
      </c>
      <c r="EE51">
        <v>52.375</v>
      </c>
      <c r="EF51">
        <v>1955.19</v>
      </c>
      <c r="EG51">
        <v>39.909999999999997</v>
      </c>
      <c r="EH51">
        <v>0</v>
      </c>
      <c r="EI51">
        <v>149.70000004768369</v>
      </c>
      <c r="EJ51">
        <v>0</v>
      </c>
      <c r="EK51">
        <v>863.52315384615383</v>
      </c>
      <c r="EL51">
        <v>-1.5336068584446501</v>
      </c>
      <c r="EM51">
        <v>-164.9162393574781</v>
      </c>
      <c r="EN51">
        <v>18553.34615384616</v>
      </c>
      <c r="EO51">
        <v>15</v>
      </c>
      <c r="EP51">
        <v>1659733790.0999999</v>
      </c>
      <c r="EQ51" t="s">
        <v>583</v>
      </c>
      <c r="ER51">
        <v>1659733788.5999999</v>
      </c>
      <c r="ES51">
        <v>1659733790.0999999</v>
      </c>
      <c r="ET51">
        <v>64</v>
      </c>
      <c r="EU51">
        <v>6.0999999999999999E-2</v>
      </c>
      <c r="EV51">
        <v>-2E-3</v>
      </c>
      <c r="EW51">
        <v>0.26200000000000001</v>
      </c>
      <c r="EX51">
        <v>0</v>
      </c>
      <c r="EY51">
        <v>200</v>
      </c>
      <c r="EZ51">
        <v>24</v>
      </c>
      <c r="FA51">
        <v>0.08</v>
      </c>
      <c r="FB51">
        <v>0.01</v>
      </c>
      <c r="FC51">
        <v>9.4252037969429132</v>
      </c>
      <c r="FD51">
        <v>-0.31749972375382668</v>
      </c>
      <c r="FE51">
        <v>7.0025819337259168E-2</v>
      </c>
      <c r="FF51">
        <v>1</v>
      </c>
      <c r="FG51">
        <v>0.37639341061133258</v>
      </c>
      <c r="FH51">
        <v>6.743559450408497E-2</v>
      </c>
      <c r="FI51">
        <v>1.2742589248057899E-2</v>
      </c>
      <c r="FJ51">
        <v>1</v>
      </c>
      <c r="FK51">
        <v>2</v>
      </c>
      <c r="FL51">
        <v>2</v>
      </c>
      <c r="FM51" t="s">
        <v>408</v>
      </c>
      <c r="FN51">
        <v>3.12696</v>
      </c>
      <c r="FO51">
        <v>2.7383799999999998</v>
      </c>
      <c r="FP51">
        <v>4.6965300000000001E-2</v>
      </c>
      <c r="FQ51">
        <v>4.98831E-2</v>
      </c>
      <c r="FR51">
        <v>0.123991</v>
      </c>
      <c r="FS51">
        <v>0.107109</v>
      </c>
      <c r="FT51">
        <v>22678.9</v>
      </c>
      <c r="FU51">
        <v>23459.3</v>
      </c>
      <c r="FV51">
        <v>23667.3</v>
      </c>
      <c r="FW51">
        <v>25011.7</v>
      </c>
      <c r="FX51">
        <v>29895.4</v>
      </c>
      <c r="FY51">
        <v>31338.3</v>
      </c>
      <c r="FZ51">
        <v>37746.699999999997</v>
      </c>
      <c r="GA51">
        <v>38934.5</v>
      </c>
      <c r="GB51">
        <v>2.1212</v>
      </c>
      <c r="GC51">
        <v>1.6546000000000001</v>
      </c>
      <c r="GD51">
        <v>3.6466899999999997E-2</v>
      </c>
      <c r="GE51">
        <v>0</v>
      </c>
      <c r="GF51">
        <v>29.380299999999998</v>
      </c>
      <c r="GG51">
        <v>999.9</v>
      </c>
      <c r="GH51">
        <v>34.9</v>
      </c>
      <c r="GI51">
        <v>48.6</v>
      </c>
      <c r="GJ51">
        <v>40.686500000000002</v>
      </c>
      <c r="GK51">
        <v>61.108800000000002</v>
      </c>
      <c r="GL51">
        <v>26.5505</v>
      </c>
      <c r="GM51">
        <v>1</v>
      </c>
      <c r="GN51">
        <v>0.76448199999999999</v>
      </c>
      <c r="GO51">
        <v>3.3540100000000002</v>
      </c>
      <c r="GP51">
        <v>20.2729</v>
      </c>
      <c r="GQ51">
        <v>5.2529300000000001</v>
      </c>
      <c r="GR51">
        <v>12.0099</v>
      </c>
      <c r="GS51">
        <v>4.9775499999999999</v>
      </c>
      <c r="GT51">
        <v>3.2930000000000001</v>
      </c>
      <c r="GU51">
        <v>9999</v>
      </c>
      <c r="GV51">
        <v>9999</v>
      </c>
      <c r="GW51">
        <v>9999</v>
      </c>
      <c r="GX51">
        <v>999.9</v>
      </c>
      <c r="GY51">
        <v>1.8757600000000001</v>
      </c>
      <c r="GZ51">
        <v>1.8768800000000001</v>
      </c>
      <c r="HA51">
        <v>1.8828</v>
      </c>
      <c r="HB51">
        <v>1.88612</v>
      </c>
      <c r="HC51">
        <v>1.8769100000000001</v>
      </c>
      <c r="HD51">
        <v>1.88323</v>
      </c>
      <c r="HE51">
        <v>1.88218</v>
      </c>
      <c r="HF51">
        <v>1.88568</v>
      </c>
      <c r="HG51">
        <v>5</v>
      </c>
      <c r="HH51">
        <v>0</v>
      </c>
      <c r="HI51">
        <v>0</v>
      </c>
      <c r="HJ51">
        <v>0</v>
      </c>
      <c r="HK51" t="s">
        <v>409</v>
      </c>
      <c r="HL51" t="s">
        <v>410</v>
      </c>
      <c r="HM51" t="s">
        <v>411</v>
      </c>
      <c r="HN51" t="s">
        <v>411</v>
      </c>
      <c r="HO51" t="s">
        <v>411</v>
      </c>
      <c r="HP51" t="s">
        <v>411</v>
      </c>
      <c r="HQ51">
        <v>0</v>
      </c>
      <c r="HR51">
        <v>100</v>
      </c>
      <c r="HS51">
        <v>100</v>
      </c>
      <c r="HT51">
        <v>0.26600000000000001</v>
      </c>
      <c r="HU51">
        <v>-1.6000000000000001E-3</v>
      </c>
      <c r="HV51">
        <v>0.34551474986955838</v>
      </c>
      <c r="HW51">
        <v>-6.0172046994075008E-4</v>
      </c>
      <c r="HX51">
        <v>1.0037638322578611E-6</v>
      </c>
      <c r="HY51">
        <v>-3.7503755461929322E-10</v>
      </c>
      <c r="HZ51">
        <v>-4.9662231910802122E-2</v>
      </c>
      <c r="IA51">
        <v>5.4059752819484372E-3</v>
      </c>
      <c r="IB51">
        <v>-1.882334706413767E-4</v>
      </c>
      <c r="IC51">
        <v>2.0440475459167249E-6</v>
      </c>
      <c r="ID51">
        <v>4</v>
      </c>
      <c r="IE51">
        <v>2150</v>
      </c>
      <c r="IF51">
        <v>2</v>
      </c>
      <c r="IG51">
        <v>31</v>
      </c>
      <c r="IH51">
        <v>0.7</v>
      </c>
      <c r="II51">
        <v>0.7</v>
      </c>
      <c r="IJ51">
        <v>0.58105499999999999</v>
      </c>
      <c r="IK51">
        <v>2.7514599999999998</v>
      </c>
      <c r="IL51">
        <v>1.6015600000000001</v>
      </c>
      <c r="IM51">
        <v>2.3327599999999999</v>
      </c>
      <c r="IN51">
        <v>1.5490699999999999</v>
      </c>
      <c r="IO51">
        <v>2.36206</v>
      </c>
      <c r="IP51">
        <v>51.833399999999997</v>
      </c>
      <c r="IQ51">
        <v>24.14</v>
      </c>
      <c r="IR51">
        <v>18</v>
      </c>
      <c r="IS51">
        <v>607.42999999999995</v>
      </c>
      <c r="IT51">
        <v>341.69400000000002</v>
      </c>
      <c r="IU51">
        <v>26.242100000000001</v>
      </c>
      <c r="IV51">
        <v>36.521299999999997</v>
      </c>
      <c r="IW51">
        <v>29.9984</v>
      </c>
      <c r="IX51">
        <v>36.3996</v>
      </c>
      <c r="IY51">
        <v>36.395800000000001</v>
      </c>
      <c r="IZ51">
        <v>11.609299999999999</v>
      </c>
      <c r="JA51">
        <v>46.191499999999998</v>
      </c>
      <c r="JB51">
        <v>0</v>
      </c>
      <c r="JC51">
        <v>26.2605</v>
      </c>
      <c r="JD51">
        <v>200</v>
      </c>
      <c r="JE51">
        <v>23.966200000000001</v>
      </c>
      <c r="JF51">
        <v>98.4328</v>
      </c>
      <c r="JG51">
        <v>98.520300000000006</v>
      </c>
    </row>
    <row r="52" spans="1:267" x14ac:dyDescent="0.3">
      <c r="A52">
        <v>36</v>
      </c>
      <c r="B52">
        <v>1659733956.5999999</v>
      </c>
      <c r="C52">
        <v>5466.5</v>
      </c>
      <c r="D52" t="s">
        <v>584</v>
      </c>
      <c r="E52" t="s">
        <v>585</v>
      </c>
      <c r="F52" t="s">
        <v>398</v>
      </c>
      <c r="G52" t="s">
        <v>399</v>
      </c>
      <c r="H52" t="s">
        <v>31</v>
      </c>
      <c r="I52" t="s">
        <v>570</v>
      </c>
      <c r="J52" t="s">
        <v>401</v>
      </c>
      <c r="K52">
        <f t="shared" si="0"/>
        <v>3.0872512334841682</v>
      </c>
      <c r="L52">
        <v>1659733956.5999999</v>
      </c>
      <c r="M52">
        <f t="shared" si="1"/>
        <v>5.1524254667176025E-3</v>
      </c>
      <c r="N52">
        <f t="shared" si="2"/>
        <v>5.1524254667176024</v>
      </c>
      <c r="O52">
        <f t="shared" si="3"/>
        <v>6.1971465729375863</v>
      </c>
      <c r="P52">
        <f t="shared" si="4"/>
        <v>141.654</v>
      </c>
      <c r="Q52">
        <f t="shared" si="5"/>
        <v>113.60426682944654</v>
      </c>
      <c r="R52">
        <f t="shared" si="6"/>
        <v>11.292924618054332</v>
      </c>
      <c r="S52">
        <f t="shared" si="7"/>
        <v>14.081231176355999</v>
      </c>
      <c r="T52">
        <f t="shared" si="8"/>
        <v>0.41750205127907475</v>
      </c>
      <c r="U52">
        <f t="shared" si="9"/>
        <v>2.9155886543536438</v>
      </c>
      <c r="V52">
        <f t="shared" si="10"/>
        <v>0.38690642157683258</v>
      </c>
      <c r="W52">
        <f t="shared" si="11"/>
        <v>0.24437830223051135</v>
      </c>
      <c r="X52">
        <f t="shared" si="12"/>
        <v>382.37999936524676</v>
      </c>
      <c r="Y52">
        <f t="shared" si="13"/>
        <v>30.727380310240168</v>
      </c>
      <c r="Z52">
        <f t="shared" si="14"/>
        <v>29.955500000000001</v>
      </c>
      <c r="AA52">
        <f t="shared" si="15"/>
        <v>4.2495719989056591</v>
      </c>
      <c r="AB52">
        <f t="shared" si="16"/>
        <v>70.568201200486712</v>
      </c>
      <c r="AC52">
        <f t="shared" si="17"/>
        <v>2.9738839751123995</v>
      </c>
      <c r="AD52">
        <f t="shared" si="18"/>
        <v>4.2141983563722869</v>
      </c>
      <c r="AE52">
        <f t="shared" si="19"/>
        <v>1.2756880237932595</v>
      </c>
      <c r="AF52">
        <f t="shared" si="20"/>
        <v>-227.22196308224628</v>
      </c>
      <c r="AG52">
        <f t="shared" si="21"/>
        <v>-22.85473033857323</v>
      </c>
      <c r="AH52">
        <f t="shared" si="22"/>
        <v>-1.7409444630465281</v>
      </c>
      <c r="AI52">
        <f t="shared" si="23"/>
        <v>130.56236148138075</v>
      </c>
      <c r="AJ52">
        <v>0</v>
      </c>
      <c r="AK52">
        <v>0</v>
      </c>
      <c r="AL52">
        <f t="shared" si="24"/>
        <v>1</v>
      </c>
      <c r="AM52">
        <f t="shared" si="25"/>
        <v>0</v>
      </c>
      <c r="AN52">
        <f t="shared" si="26"/>
        <v>51972.792066910646</v>
      </c>
      <c r="AO52" t="s">
        <v>402</v>
      </c>
      <c r="AP52">
        <v>10366.9</v>
      </c>
      <c r="AQ52">
        <v>993.59653846153856</v>
      </c>
      <c r="AR52">
        <v>3431.87</v>
      </c>
      <c r="AS52">
        <f t="shared" si="27"/>
        <v>0.71047955241266758</v>
      </c>
      <c r="AT52">
        <v>-3.9894345373445681</v>
      </c>
      <c r="AU52" t="s">
        <v>586</v>
      </c>
      <c r="AV52">
        <v>10022.299999999999</v>
      </c>
      <c r="AW52">
        <v>860.97226923076937</v>
      </c>
      <c r="AX52">
        <v>1058.0999999999999</v>
      </c>
      <c r="AY52">
        <f t="shared" si="28"/>
        <v>0.18630349756093989</v>
      </c>
      <c r="AZ52">
        <v>0.5</v>
      </c>
      <c r="BA52">
        <f t="shared" si="29"/>
        <v>1681.1303996826234</v>
      </c>
      <c r="BB52">
        <f t="shared" si="30"/>
        <v>6.1971465729375863</v>
      </c>
      <c r="BC52">
        <f t="shared" si="31"/>
        <v>156.60023665844676</v>
      </c>
      <c r="BD52">
        <f t="shared" si="32"/>
        <v>6.0593640518339653E-3</v>
      </c>
      <c r="BE52">
        <f t="shared" si="33"/>
        <v>2.2434268972686895</v>
      </c>
      <c r="BF52">
        <f t="shared" si="34"/>
        <v>602.35569596761127</v>
      </c>
      <c r="BG52" t="s">
        <v>587</v>
      </c>
      <c r="BH52">
        <v>647.74</v>
      </c>
      <c r="BI52">
        <f t="shared" si="35"/>
        <v>647.74</v>
      </c>
      <c r="BJ52">
        <f t="shared" si="36"/>
        <v>0.38782723750118131</v>
      </c>
      <c r="BK52">
        <f t="shared" si="37"/>
        <v>0.48037754841902375</v>
      </c>
      <c r="BL52">
        <f t="shared" si="38"/>
        <v>0.85260745726672238</v>
      </c>
      <c r="BM52">
        <f t="shared" si="39"/>
        <v>3.0560798764526704</v>
      </c>
      <c r="BN52">
        <f t="shared" si="40"/>
        <v>0.97354543591769138</v>
      </c>
      <c r="BO52">
        <f t="shared" si="41"/>
        <v>0.36140508159565032</v>
      </c>
      <c r="BP52">
        <f t="shared" si="42"/>
        <v>0.63859491840434968</v>
      </c>
      <c r="BQ52">
        <v>1290</v>
      </c>
      <c r="BR52">
        <v>300</v>
      </c>
      <c r="BS52">
        <v>300</v>
      </c>
      <c r="BT52">
        <v>300</v>
      </c>
      <c r="BU52">
        <v>10022.299999999999</v>
      </c>
      <c r="BV52">
        <v>1009.74</v>
      </c>
      <c r="BW52">
        <v>-1.0644499999999999E-2</v>
      </c>
      <c r="BX52">
        <v>-0.56000000000000005</v>
      </c>
      <c r="BY52" t="s">
        <v>405</v>
      </c>
      <c r="BZ52" t="s">
        <v>405</v>
      </c>
      <c r="CA52" t="s">
        <v>405</v>
      </c>
      <c r="CB52" t="s">
        <v>405</v>
      </c>
      <c r="CC52" t="s">
        <v>405</v>
      </c>
      <c r="CD52" t="s">
        <v>405</v>
      </c>
      <c r="CE52" t="s">
        <v>405</v>
      </c>
      <c r="CF52" t="s">
        <v>405</v>
      </c>
      <c r="CG52" t="s">
        <v>405</v>
      </c>
      <c r="CH52" t="s">
        <v>405</v>
      </c>
      <c r="CI52">
        <f t="shared" si="43"/>
        <v>1999.92</v>
      </c>
      <c r="CJ52">
        <f t="shared" si="44"/>
        <v>1681.1303996826234</v>
      </c>
      <c r="CK52">
        <f t="shared" si="45"/>
        <v>0.84059882379426343</v>
      </c>
      <c r="CL52">
        <f t="shared" si="46"/>
        <v>0.19119764758852692</v>
      </c>
      <c r="CM52">
        <v>6</v>
      </c>
      <c r="CN52">
        <v>0.5</v>
      </c>
      <c r="CO52" t="s">
        <v>406</v>
      </c>
      <c r="CP52">
        <v>2</v>
      </c>
      <c r="CQ52">
        <v>1659733956.5999999</v>
      </c>
      <c r="CR52">
        <v>141.654</v>
      </c>
      <c r="CS52">
        <v>149.964</v>
      </c>
      <c r="CT52">
        <v>29.916599999999999</v>
      </c>
      <c r="CU52">
        <v>23.920400000000001</v>
      </c>
      <c r="CV52">
        <v>141.39599999999999</v>
      </c>
      <c r="CW52">
        <v>29.9192</v>
      </c>
      <c r="CX52">
        <v>500.14499999999998</v>
      </c>
      <c r="CY52">
        <v>99.305599999999998</v>
      </c>
      <c r="CZ52">
        <v>0.100214</v>
      </c>
      <c r="DA52">
        <v>29.810099999999998</v>
      </c>
      <c r="DB52">
        <v>29.955500000000001</v>
      </c>
      <c r="DC52">
        <v>999.9</v>
      </c>
      <c r="DD52">
        <v>0</v>
      </c>
      <c r="DE52">
        <v>0</v>
      </c>
      <c r="DF52">
        <v>9990</v>
      </c>
      <c r="DG52">
        <v>0</v>
      </c>
      <c r="DH52">
        <v>906.12</v>
      </c>
      <c r="DI52">
        <v>-8.3106500000000008</v>
      </c>
      <c r="DJ52">
        <v>146.02199999999999</v>
      </c>
      <c r="DK52">
        <v>153.63900000000001</v>
      </c>
      <c r="DL52">
        <v>5.9962299999999997</v>
      </c>
      <c r="DM52">
        <v>149.964</v>
      </c>
      <c r="DN52">
        <v>23.920400000000001</v>
      </c>
      <c r="DO52">
        <v>2.9708899999999998</v>
      </c>
      <c r="DP52">
        <v>2.3754300000000002</v>
      </c>
      <c r="DQ52">
        <v>23.865600000000001</v>
      </c>
      <c r="DR52">
        <v>20.197199999999999</v>
      </c>
      <c r="DS52">
        <v>1999.92</v>
      </c>
      <c r="DT52">
        <v>0.97999099999999995</v>
      </c>
      <c r="DU52">
        <v>2.0008999999999999E-2</v>
      </c>
      <c r="DV52">
        <v>0</v>
      </c>
      <c r="DW52">
        <v>860.25599999999997</v>
      </c>
      <c r="DX52">
        <v>5.0005300000000004</v>
      </c>
      <c r="DY52">
        <v>18493.099999999999</v>
      </c>
      <c r="DZ52">
        <v>17832.8</v>
      </c>
      <c r="EA52">
        <v>50.936999999999998</v>
      </c>
      <c r="EB52">
        <v>51.936999999999998</v>
      </c>
      <c r="EC52">
        <v>51.5</v>
      </c>
      <c r="ED52">
        <v>51.436999999999998</v>
      </c>
      <c r="EE52">
        <v>51.936999999999998</v>
      </c>
      <c r="EF52">
        <v>1955</v>
      </c>
      <c r="EG52">
        <v>39.92</v>
      </c>
      <c r="EH52">
        <v>0</v>
      </c>
      <c r="EI52">
        <v>125.7000000476837</v>
      </c>
      <c r="EJ52">
        <v>0</v>
      </c>
      <c r="EK52">
        <v>860.97226923076937</v>
      </c>
      <c r="EL52">
        <v>-2.114290594202926</v>
      </c>
      <c r="EM52">
        <v>183.08717970984549</v>
      </c>
      <c r="EN52">
        <v>18470.419230769228</v>
      </c>
      <c r="EO52">
        <v>15</v>
      </c>
      <c r="EP52">
        <v>1659733917.0999999</v>
      </c>
      <c r="EQ52" t="s">
        <v>588</v>
      </c>
      <c r="ER52">
        <v>1659733911.5999999</v>
      </c>
      <c r="ES52">
        <v>1659733917.0999999</v>
      </c>
      <c r="ET52">
        <v>65</v>
      </c>
      <c r="EU52">
        <v>-2.1999999999999999E-2</v>
      </c>
      <c r="EV52">
        <v>-1E-3</v>
      </c>
      <c r="EW52">
        <v>0.255</v>
      </c>
      <c r="EX52">
        <v>-1E-3</v>
      </c>
      <c r="EY52">
        <v>150</v>
      </c>
      <c r="EZ52">
        <v>24</v>
      </c>
      <c r="FA52">
        <v>0.2</v>
      </c>
      <c r="FB52">
        <v>0.02</v>
      </c>
      <c r="FC52">
        <v>6.2623008973717278</v>
      </c>
      <c r="FD52">
        <v>-0.32011444485688118</v>
      </c>
      <c r="FE52">
        <v>6.8067654530802338E-2</v>
      </c>
      <c r="FF52">
        <v>1</v>
      </c>
      <c r="FG52">
        <v>0.40349797391843373</v>
      </c>
      <c r="FH52">
        <v>9.4818772581528404E-2</v>
      </c>
      <c r="FI52">
        <v>1.697988714579747E-2</v>
      </c>
      <c r="FJ52">
        <v>1</v>
      </c>
      <c r="FK52">
        <v>2</v>
      </c>
      <c r="FL52">
        <v>2</v>
      </c>
      <c r="FM52" t="s">
        <v>408</v>
      </c>
      <c r="FN52">
        <v>3.12608</v>
      </c>
      <c r="FO52">
        <v>2.7384599999999999</v>
      </c>
      <c r="FP52">
        <v>3.63589E-2</v>
      </c>
      <c r="FQ52">
        <v>3.8469099999999999E-2</v>
      </c>
      <c r="FR52">
        <v>0.124668</v>
      </c>
      <c r="FS52">
        <v>0.10684399999999999</v>
      </c>
      <c r="FT52">
        <v>22955.599999999999</v>
      </c>
      <c r="FU52">
        <v>23767.9</v>
      </c>
      <c r="FV52">
        <v>23691.200000000001</v>
      </c>
      <c r="FW52">
        <v>25038.400000000001</v>
      </c>
      <c r="FX52">
        <v>29901.9</v>
      </c>
      <c r="FY52">
        <v>31379.8</v>
      </c>
      <c r="FZ52">
        <v>37783.699999999997</v>
      </c>
      <c r="GA52">
        <v>38973.9</v>
      </c>
      <c r="GB52">
        <v>2.12507</v>
      </c>
      <c r="GC52">
        <v>1.6617500000000001</v>
      </c>
      <c r="GD52">
        <v>4.2397499999999998E-2</v>
      </c>
      <c r="GE52">
        <v>0</v>
      </c>
      <c r="GF52">
        <v>29.2651</v>
      </c>
      <c r="GG52">
        <v>999.9</v>
      </c>
      <c r="GH52">
        <v>34.9</v>
      </c>
      <c r="GI52">
        <v>48.5</v>
      </c>
      <c r="GJ52">
        <v>40.485100000000003</v>
      </c>
      <c r="GK52">
        <v>61.318800000000003</v>
      </c>
      <c r="GL52">
        <v>26.025600000000001</v>
      </c>
      <c r="GM52">
        <v>1</v>
      </c>
      <c r="GN52">
        <v>0.72265000000000001</v>
      </c>
      <c r="GO52">
        <v>2.8327499999999999</v>
      </c>
      <c r="GP52">
        <v>20.284199999999998</v>
      </c>
      <c r="GQ52">
        <v>5.2526299999999999</v>
      </c>
      <c r="GR52">
        <v>12.0099</v>
      </c>
      <c r="GS52">
        <v>4.9783999999999997</v>
      </c>
      <c r="GT52">
        <v>3.2929300000000001</v>
      </c>
      <c r="GU52">
        <v>9999</v>
      </c>
      <c r="GV52">
        <v>9999</v>
      </c>
      <c r="GW52">
        <v>9999</v>
      </c>
      <c r="GX52">
        <v>999.9</v>
      </c>
      <c r="GY52">
        <v>1.87574</v>
      </c>
      <c r="GZ52">
        <v>1.8768499999999999</v>
      </c>
      <c r="HA52">
        <v>1.8828</v>
      </c>
      <c r="HB52">
        <v>1.88612</v>
      </c>
      <c r="HC52">
        <v>1.87687</v>
      </c>
      <c r="HD52">
        <v>1.8832100000000001</v>
      </c>
      <c r="HE52">
        <v>1.88218</v>
      </c>
      <c r="HF52">
        <v>1.8856900000000001</v>
      </c>
      <c r="HG52">
        <v>5</v>
      </c>
      <c r="HH52">
        <v>0</v>
      </c>
      <c r="HI52">
        <v>0</v>
      </c>
      <c r="HJ52">
        <v>0</v>
      </c>
      <c r="HK52" t="s">
        <v>409</v>
      </c>
      <c r="HL52" t="s">
        <v>410</v>
      </c>
      <c r="HM52" t="s">
        <v>411</v>
      </c>
      <c r="HN52" t="s">
        <v>411</v>
      </c>
      <c r="HO52" t="s">
        <v>411</v>
      </c>
      <c r="HP52" t="s">
        <v>411</v>
      </c>
      <c r="HQ52">
        <v>0</v>
      </c>
      <c r="HR52">
        <v>100</v>
      </c>
      <c r="HS52">
        <v>100</v>
      </c>
      <c r="HT52">
        <v>0.25800000000000001</v>
      </c>
      <c r="HU52">
        <v>-2.5999999999999999E-3</v>
      </c>
      <c r="HV52">
        <v>0.32393494000476369</v>
      </c>
      <c r="HW52">
        <v>-6.0172046994075008E-4</v>
      </c>
      <c r="HX52">
        <v>1.0037638322578611E-6</v>
      </c>
      <c r="HY52">
        <v>-3.7503755461929322E-10</v>
      </c>
      <c r="HZ52">
        <v>-5.0575578591084788E-2</v>
      </c>
      <c r="IA52">
        <v>5.4059752819484372E-3</v>
      </c>
      <c r="IB52">
        <v>-1.882334706413767E-4</v>
      </c>
      <c r="IC52">
        <v>2.0440475459167249E-6</v>
      </c>
      <c r="ID52">
        <v>4</v>
      </c>
      <c r="IE52">
        <v>2150</v>
      </c>
      <c r="IF52">
        <v>2</v>
      </c>
      <c r="IG52">
        <v>31</v>
      </c>
      <c r="IH52">
        <v>0.8</v>
      </c>
      <c r="II52">
        <v>0.7</v>
      </c>
      <c r="IJ52">
        <v>0.46997100000000003</v>
      </c>
      <c r="IK52">
        <v>2.7514599999999998</v>
      </c>
      <c r="IL52">
        <v>1.6003400000000001</v>
      </c>
      <c r="IM52">
        <v>2.3327599999999999</v>
      </c>
      <c r="IN52">
        <v>1.5490699999999999</v>
      </c>
      <c r="IO52">
        <v>2.4670399999999999</v>
      </c>
      <c r="IP52">
        <v>51.398099999999999</v>
      </c>
      <c r="IQ52">
        <v>24.157499999999999</v>
      </c>
      <c r="IR52">
        <v>18</v>
      </c>
      <c r="IS52">
        <v>607.274</v>
      </c>
      <c r="IT52">
        <v>344.01299999999998</v>
      </c>
      <c r="IU52">
        <v>26.4465</v>
      </c>
      <c r="IV52">
        <v>36.102200000000003</v>
      </c>
      <c r="IW52">
        <v>29.997299999999999</v>
      </c>
      <c r="IX52">
        <v>36.0625</v>
      </c>
      <c r="IY52">
        <v>36.0627</v>
      </c>
      <c r="IZ52">
        <v>9.3916000000000004</v>
      </c>
      <c r="JA52">
        <v>45.907699999999998</v>
      </c>
      <c r="JB52">
        <v>0</v>
      </c>
      <c r="JC52">
        <v>26.4693</v>
      </c>
      <c r="JD52">
        <v>150</v>
      </c>
      <c r="JE52">
        <v>23.860299999999999</v>
      </c>
      <c r="JF52">
        <v>98.5304</v>
      </c>
      <c r="JG52">
        <v>98.622200000000007</v>
      </c>
    </row>
    <row r="53" spans="1:267" x14ac:dyDescent="0.3">
      <c r="A53">
        <v>37</v>
      </c>
      <c r="B53">
        <v>1659734093.0999999</v>
      </c>
      <c r="C53">
        <v>5603</v>
      </c>
      <c r="D53" t="s">
        <v>589</v>
      </c>
      <c r="E53" t="s">
        <v>590</v>
      </c>
      <c r="F53" t="s">
        <v>398</v>
      </c>
      <c r="G53" t="s">
        <v>399</v>
      </c>
      <c r="H53" t="s">
        <v>31</v>
      </c>
      <c r="I53" t="s">
        <v>570</v>
      </c>
      <c r="J53" t="s">
        <v>401</v>
      </c>
      <c r="K53">
        <f t="shared" si="0"/>
        <v>2.0480031943232211</v>
      </c>
      <c r="L53">
        <v>1659734093.0999999</v>
      </c>
      <c r="M53">
        <f t="shared" si="1"/>
        <v>6.2057340798830317E-3</v>
      </c>
      <c r="N53">
        <f t="shared" si="2"/>
        <v>6.2057340798830314</v>
      </c>
      <c r="O53">
        <f t="shared" si="3"/>
        <v>2.7799512309757883</v>
      </c>
      <c r="P53">
        <f t="shared" si="4"/>
        <v>95.993899999999996</v>
      </c>
      <c r="Q53">
        <f t="shared" si="5"/>
        <v>84.695741132156101</v>
      </c>
      <c r="R53">
        <f t="shared" si="6"/>
        <v>8.418971287544343</v>
      </c>
      <c r="S53">
        <f t="shared" si="7"/>
        <v>9.5420369085425989</v>
      </c>
      <c r="T53">
        <f t="shared" si="8"/>
        <v>0.51234722406523081</v>
      </c>
      <c r="U53">
        <f t="shared" si="9"/>
        <v>2.9181598802704274</v>
      </c>
      <c r="V53">
        <f t="shared" si="10"/>
        <v>0.46711465321881862</v>
      </c>
      <c r="W53">
        <f t="shared" si="11"/>
        <v>0.29567712774967592</v>
      </c>
      <c r="X53">
        <f t="shared" si="12"/>
        <v>382.4003993659208</v>
      </c>
      <c r="Y53">
        <f t="shared" si="13"/>
        <v>30.457758558719586</v>
      </c>
      <c r="Z53">
        <f t="shared" si="14"/>
        <v>29.9724</v>
      </c>
      <c r="AA53">
        <f t="shared" si="15"/>
        <v>4.2537002543213127</v>
      </c>
      <c r="AB53">
        <f t="shared" si="16"/>
        <v>70.719159258969057</v>
      </c>
      <c r="AC53">
        <f t="shared" si="17"/>
        <v>2.9811714569405994</v>
      </c>
      <c r="AD53">
        <f t="shared" si="18"/>
        <v>4.2155074921404809</v>
      </c>
      <c r="AE53">
        <f t="shared" si="19"/>
        <v>1.2725287973807133</v>
      </c>
      <c r="AF53">
        <f t="shared" si="20"/>
        <v>-273.67287292284169</v>
      </c>
      <c r="AG53">
        <f t="shared" si="21"/>
        <v>-24.684109784480398</v>
      </c>
      <c r="AH53">
        <f t="shared" si="22"/>
        <v>-1.8788470203444856</v>
      </c>
      <c r="AI53">
        <f t="shared" si="23"/>
        <v>82.164569638254221</v>
      </c>
      <c r="AJ53">
        <v>0</v>
      </c>
      <c r="AK53">
        <v>0</v>
      </c>
      <c r="AL53">
        <f t="shared" si="24"/>
        <v>1</v>
      </c>
      <c r="AM53">
        <f t="shared" si="25"/>
        <v>0</v>
      </c>
      <c r="AN53">
        <f t="shared" si="26"/>
        <v>52045.089233061255</v>
      </c>
      <c r="AO53" t="s">
        <v>402</v>
      </c>
      <c r="AP53">
        <v>10366.9</v>
      </c>
      <c r="AQ53">
        <v>993.59653846153856</v>
      </c>
      <c r="AR53">
        <v>3431.87</v>
      </c>
      <c r="AS53">
        <f t="shared" si="27"/>
        <v>0.71047955241266758</v>
      </c>
      <c r="AT53">
        <v>-3.9894345373445681</v>
      </c>
      <c r="AU53" t="s">
        <v>591</v>
      </c>
      <c r="AV53">
        <v>10023.200000000001</v>
      </c>
      <c r="AW53">
        <v>863.31655999999998</v>
      </c>
      <c r="AX53">
        <v>1033.79</v>
      </c>
      <c r="AY53">
        <f t="shared" si="28"/>
        <v>0.16490142098491956</v>
      </c>
      <c r="AZ53">
        <v>0.5</v>
      </c>
      <c r="BA53">
        <f t="shared" si="29"/>
        <v>1681.2299996829602</v>
      </c>
      <c r="BB53">
        <f t="shared" si="30"/>
        <v>2.7799512309757883</v>
      </c>
      <c r="BC53">
        <f t="shared" si="31"/>
        <v>138.618607975098</v>
      </c>
      <c r="BD53">
        <f t="shared" si="32"/>
        <v>4.0264483560232094E-3</v>
      </c>
      <c r="BE53">
        <f t="shared" si="33"/>
        <v>2.319697424041633</v>
      </c>
      <c r="BF53">
        <f t="shared" si="34"/>
        <v>594.3985616535881</v>
      </c>
      <c r="BG53" t="s">
        <v>592</v>
      </c>
      <c r="BH53">
        <v>650.15</v>
      </c>
      <c r="BI53">
        <f t="shared" si="35"/>
        <v>650.15</v>
      </c>
      <c r="BJ53">
        <f t="shared" si="36"/>
        <v>0.37110051364397023</v>
      </c>
      <c r="BK53">
        <f t="shared" si="37"/>
        <v>0.4443578354707538</v>
      </c>
      <c r="BL53">
        <f t="shared" si="38"/>
        <v>0.86208532850179032</v>
      </c>
      <c r="BM53">
        <f t="shared" si="39"/>
        <v>4.2413226797316961</v>
      </c>
      <c r="BN53">
        <f t="shared" si="40"/>
        <v>0.98351560554118445</v>
      </c>
      <c r="BO53">
        <f t="shared" si="41"/>
        <v>0.33463883367569203</v>
      </c>
      <c r="BP53">
        <f t="shared" si="42"/>
        <v>0.66536116632430797</v>
      </c>
      <c r="BQ53">
        <v>1292</v>
      </c>
      <c r="BR53">
        <v>300</v>
      </c>
      <c r="BS53">
        <v>300</v>
      </c>
      <c r="BT53">
        <v>300</v>
      </c>
      <c r="BU53">
        <v>10023.200000000001</v>
      </c>
      <c r="BV53">
        <v>994</v>
      </c>
      <c r="BW53">
        <v>-1.0645699999999999E-2</v>
      </c>
      <c r="BX53">
        <v>-0.46</v>
      </c>
      <c r="BY53" t="s">
        <v>405</v>
      </c>
      <c r="BZ53" t="s">
        <v>405</v>
      </c>
      <c r="CA53" t="s">
        <v>405</v>
      </c>
      <c r="CB53" t="s">
        <v>405</v>
      </c>
      <c r="CC53" t="s">
        <v>405</v>
      </c>
      <c r="CD53" t="s">
        <v>405</v>
      </c>
      <c r="CE53" t="s">
        <v>405</v>
      </c>
      <c r="CF53" t="s">
        <v>405</v>
      </c>
      <c r="CG53" t="s">
        <v>405</v>
      </c>
      <c r="CH53" t="s">
        <v>405</v>
      </c>
      <c r="CI53">
        <f t="shared" si="43"/>
        <v>2000.04</v>
      </c>
      <c r="CJ53">
        <f t="shared" si="44"/>
        <v>1681.2299996829602</v>
      </c>
      <c r="CK53">
        <f t="shared" si="45"/>
        <v>0.84059818787772256</v>
      </c>
      <c r="CL53">
        <f t="shared" si="46"/>
        <v>0.19119637575544529</v>
      </c>
      <c r="CM53">
        <v>6</v>
      </c>
      <c r="CN53">
        <v>0.5</v>
      </c>
      <c r="CO53" t="s">
        <v>406</v>
      </c>
      <c r="CP53">
        <v>2</v>
      </c>
      <c r="CQ53">
        <v>1659734093.0999999</v>
      </c>
      <c r="CR53">
        <v>95.993899999999996</v>
      </c>
      <c r="CS53">
        <v>100.044</v>
      </c>
      <c r="CT53">
        <v>29.9909</v>
      </c>
      <c r="CU53">
        <v>22.768599999999999</v>
      </c>
      <c r="CV53">
        <v>95.728300000000004</v>
      </c>
      <c r="CW53">
        <v>29.9937</v>
      </c>
      <c r="CX53">
        <v>500.08600000000001</v>
      </c>
      <c r="CY53">
        <v>99.302499999999995</v>
      </c>
      <c r="CZ53">
        <v>0.100034</v>
      </c>
      <c r="DA53">
        <v>29.8155</v>
      </c>
      <c r="DB53">
        <v>29.9724</v>
      </c>
      <c r="DC53">
        <v>999.9</v>
      </c>
      <c r="DD53">
        <v>0</v>
      </c>
      <c r="DE53">
        <v>0</v>
      </c>
      <c r="DF53">
        <v>10005</v>
      </c>
      <c r="DG53">
        <v>0</v>
      </c>
      <c r="DH53">
        <v>1346.64</v>
      </c>
      <c r="DI53">
        <v>-4.0501899999999997</v>
      </c>
      <c r="DJ53">
        <v>98.9619</v>
      </c>
      <c r="DK53">
        <v>102.375</v>
      </c>
      <c r="DL53">
        <v>7.2223699999999997</v>
      </c>
      <c r="DM53">
        <v>100.044</v>
      </c>
      <c r="DN53">
        <v>22.768599999999999</v>
      </c>
      <c r="DO53">
        <v>2.97817</v>
      </c>
      <c r="DP53">
        <v>2.2609699999999999</v>
      </c>
      <c r="DQ53">
        <v>23.906400000000001</v>
      </c>
      <c r="DR53">
        <v>19.401</v>
      </c>
      <c r="DS53">
        <v>2000.04</v>
      </c>
      <c r="DT53">
        <v>0.98000900000000002</v>
      </c>
      <c r="DU53">
        <v>1.99908E-2</v>
      </c>
      <c r="DV53">
        <v>0</v>
      </c>
      <c r="DW53">
        <v>863.00099999999998</v>
      </c>
      <c r="DX53">
        <v>5.0005300000000004</v>
      </c>
      <c r="DY53">
        <v>18580.900000000001</v>
      </c>
      <c r="DZ53">
        <v>17833.900000000001</v>
      </c>
      <c r="EA53">
        <v>50.75</v>
      </c>
      <c r="EB53">
        <v>52</v>
      </c>
      <c r="EC53">
        <v>51.25</v>
      </c>
      <c r="ED53">
        <v>51.561999999999998</v>
      </c>
      <c r="EE53">
        <v>51.811999999999998</v>
      </c>
      <c r="EF53">
        <v>1955.16</v>
      </c>
      <c r="EG53">
        <v>39.880000000000003</v>
      </c>
      <c r="EH53">
        <v>0</v>
      </c>
      <c r="EI53">
        <v>135.9000000953674</v>
      </c>
      <c r="EJ53">
        <v>0</v>
      </c>
      <c r="EK53">
        <v>863.31655999999998</v>
      </c>
      <c r="EL53">
        <v>-0.2124615258667881</v>
      </c>
      <c r="EM53">
        <v>-10.846153898106611</v>
      </c>
      <c r="EN53">
        <v>18581.975999999999</v>
      </c>
      <c r="EO53">
        <v>15</v>
      </c>
      <c r="EP53">
        <v>1659734034.0999999</v>
      </c>
      <c r="EQ53" t="s">
        <v>593</v>
      </c>
      <c r="ER53">
        <v>1659734025.0999999</v>
      </c>
      <c r="ES53">
        <v>1659734034.0999999</v>
      </c>
      <c r="ET53">
        <v>66</v>
      </c>
      <c r="EU53">
        <v>-0.01</v>
      </c>
      <c r="EV53">
        <v>0</v>
      </c>
      <c r="EW53">
        <v>0.26400000000000001</v>
      </c>
      <c r="EX53">
        <v>-1E-3</v>
      </c>
      <c r="EY53">
        <v>100</v>
      </c>
      <c r="EZ53">
        <v>24</v>
      </c>
      <c r="FA53">
        <v>0.35</v>
      </c>
      <c r="FB53">
        <v>0.01</v>
      </c>
      <c r="FC53">
        <v>2.7434441268985998</v>
      </c>
      <c r="FD53">
        <v>4.2525771598646872E-2</v>
      </c>
      <c r="FE53">
        <v>2.5583684129203071E-2</v>
      </c>
      <c r="FF53">
        <v>1</v>
      </c>
      <c r="FG53">
        <v>0.49429586979327172</v>
      </c>
      <c r="FH53">
        <v>0.12038105924966561</v>
      </c>
      <c r="FI53">
        <v>1.9186992877629368E-2</v>
      </c>
      <c r="FJ53">
        <v>1</v>
      </c>
      <c r="FK53">
        <v>2</v>
      </c>
      <c r="FL53">
        <v>2</v>
      </c>
      <c r="FM53" t="s">
        <v>408</v>
      </c>
      <c r="FN53">
        <v>3.1252800000000001</v>
      </c>
      <c r="FO53">
        <v>2.7383999999999999</v>
      </c>
      <c r="FP53">
        <v>2.51392E-2</v>
      </c>
      <c r="FQ53">
        <v>2.6275799999999998E-2</v>
      </c>
      <c r="FR53">
        <v>0.124947</v>
      </c>
      <c r="FS53">
        <v>0.10323400000000001</v>
      </c>
      <c r="FT53">
        <v>23235</v>
      </c>
      <c r="FU53">
        <v>24078.2</v>
      </c>
      <c r="FV53">
        <v>23703.3</v>
      </c>
      <c r="FW53">
        <v>25047.200000000001</v>
      </c>
      <c r="FX53">
        <v>29908</v>
      </c>
      <c r="FY53">
        <v>31514.400000000001</v>
      </c>
      <c r="FZ53">
        <v>37803.199999999997</v>
      </c>
      <c r="GA53">
        <v>38983.300000000003</v>
      </c>
      <c r="GB53">
        <v>2.12845</v>
      </c>
      <c r="GC53">
        <v>1.6642699999999999</v>
      </c>
      <c r="GD53">
        <v>1.31503E-2</v>
      </c>
      <c r="GE53">
        <v>0</v>
      </c>
      <c r="GF53">
        <v>29.758299999999998</v>
      </c>
      <c r="GG53">
        <v>999.9</v>
      </c>
      <c r="GH53">
        <v>34.799999999999997</v>
      </c>
      <c r="GI53">
        <v>48.4</v>
      </c>
      <c r="GJ53">
        <v>40.170299999999997</v>
      </c>
      <c r="GK53">
        <v>61.8688</v>
      </c>
      <c r="GL53">
        <v>26.23</v>
      </c>
      <c r="GM53">
        <v>1</v>
      </c>
      <c r="GN53">
        <v>0.70901899999999995</v>
      </c>
      <c r="GO53">
        <v>3.5343</v>
      </c>
      <c r="GP53">
        <v>20.2712</v>
      </c>
      <c r="GQ53">
        <v>5.2524800000000003</v>
      </c>
      <c r="GR53">
        <v>12.0099</v>
      </c>
      <c r="GS53">
        <v>4.9790000000000001</v>
      </c>
      <c r="GT53">
        <v>3.2929499999999998</v>
      </c>
      <c r="GU53">
        <v>9999</v>
      </c>
      <c r="GV53">
        <v>9999</v>
      </c>
      <c r="GW53">
        <v>9999</v>
      </c>
      <c r="GX53">
        <v>999.9</v>
      </c>
      <c r="GY53">
        <v>1.87575</v>
      </c>
      <c r="GZ53">
        <v>1.8768899999999999</v>
      </c>
      <c r="HA53">
        <v>1.8828199999999999</v>
      </c>
      <c r="HB53">
        <v>1.8861399999999999</v>
      </c>
      <c r="HC53">
        <v>1.8768800000000001</v>
      </c>
      <c r="HD53">
        <v>1.88324</v>
      </c>
      <c r="HE53">
        <v>1.8821699999999999</v>
      </c>
      <c r="HF53">
        <v>1.88568</v>
      </c>
      <c r="HG53">
        <v>5</v>
      </c>
      <c r="HH53">
        <v>0</v>
      </c>
      <c r="HI53">
        <v>0</v>
      </c>
      <c r="HJ53">
        <v>0</v>
      </c>
      <c r="HK53" t="s">
        <v>409</v>
      </c>
      <c r="HL53" t="s">
        <v>410</v>
      </c>
      <c r="HM53" t="s">
        <v>411</v>
      </c>
      <c r="HN53" t="s">
        <v>411</v>
      </c>
      <c r="HO53" t="s">
        <v>411</v>
      </c>
      <c r="HP53" t="s">
        <v>411</v>
      </c>
      <c r="HQ53">
        <v>0</v>
      </c>
      <c r="HR53">
        <v>100</v>
      </c>
      <c r="HS53">
        <v>100</v>
      </c>
      <c r="HT53">
        <v>0.26600000000000001</v>
      </c>
      <c r="HU53">
        <v>-2.8E-3</v>
      </c>
      <c r="HV53">
        <v>0.31434599074452579</v>
      </c>
      <c r="HW53">
        <v>-6.0172046994075008E-4</v>
      </c>
      <c r="HX53">
        <v>1.0037638322578611E-6</v>
      </c>
      <c r="HY53">
        <v>-3.7503755461929322E-10</v>
      </c>
      <c r="HZ53">
        <v>-5.0767014762435017E-2</v>
      </c>
      <c r="IA53">
        <v>5.4059752819484372E-3</v>
      </c>
      <c r="IB53">
        <v>-1.882334706413767E-4</v>
      </c>
      <c r="IC53">
        <v>2.0440475459167249E-6</v>
      </c>
      <c r="ID53">
        <v>4</v>
      </c>
      <c r="IE53">
        <v>2150</v>
      </c>
      <c r="IF53">
        <v>2</v>
      </c>
      <c r="IG53">
        <v>31</v>
      </c>
      <c r="IH53">
        <v>1.1000000000000001</v>
      </c>
      <c r="II53">
        <v>1</v>
      </c>
      <c r="IJ53">
        <v>0.35644500000000001</v>
      </c>
      <c r="IK53">
        <v>2.7600099999999999</v>
      </c>
      <c r="IL53">
        <v>1.6015600000000001</v>
      </c>
      <c r="IM53">
        <v>2.3339799999999999</v>
      </c>
      <c r="IN53">
        <v>1.5502899999999999</v>
      </c>
      <c r="IO53">
        <v>2.4414099999999999</v>
      </c>
      <c r="IP53">
        <v>51.331600000000002</v>
      </c>
      <c r="IQ53">
        <v>24.148800000000001</v>
      </c>
      <c r="IR53">
        <v>18</v>
      </c>
      <c r="IS53">
        <v>607.51700000000005</v>
      </c>
      <c r="IT53">
        <v>344.16800000000001</v>
      </c>
      <c r="IU53">
        <v>26.281199999999998</v>
      </c>
      <c r="IV53">
        <v>35.869500000000002</v>
      </c>
      <c r="IW53">
        <v>30.000800000000002</v>
      </c>
      <c r="IX53">
        <v>35.813499999999998</v>
      </c>
      <c r="IY53">
        <v>35.821599999999997</v>
      </c>
      <c r="IZ53">
        <v>7.1281800000000004</v>
      </c>
      <c r="JA53">
        <v>48.674599999999998</v>
      </c>
      <c r="JB53">
        <v>0</v>
      </c>
      <c r="JC53">
        <v>26.272099999999998</v>
      </c>
      <c r="JD53">
        <v>100</v>
      </c>
      <c r="JE53">
        <v>22.6694</v>
      </c>
      <c r="JF53">
        <v>98.581100000000006</v>
      </c>
      <c r="JG53">
        <v>98.650199999999998</v>
      </c>
    </row>
    <row r="54" spans="1:267" x14ac:dyDescent="0.3">
      <c r="A54">
        <v>38</v>
      </c>
      <c r="B54">
        <v>1659734227.5999999</v>
      </c>
      <c r="C54">
        <v>5737.5</v>
      </c>
      <c r="D54" t="s">
        <v>594</v>
      </c>
      <c r="E54" t="s">
        <v>595</v>
      </c>
      <c r="F54" t="s">
        <v>398</v>
      </c>
      <c r="G54" t="s">
        <v>399</v>
      </c>
      <c r="H54" t="s">
        <v>31</v>
      </c>
      <c r="I54" t="s">
        <v>570</v>
      </c>
      <c r="J54" t="s">
        <v>401</v>
      </c>
      <c r="K54">
        <f t="shared" si="0"/>
        <v>0.89141054848725432</v>
      </c>
      <c r="L54">
        <v>1659734227.5999999</v>
      </c>
      <c r="M54">
        <f t="shared" si="1"/>
        <v>6.9074261696734762E-3</v>
      </c>
      <c r="N54">
        <f t="shared" si="2"/>
        <v>6.9074261696734762</v>
      </c>
      <c r="O54">
        <f t="shared" si="3"/>
        <v>0.92486290770387403</v>
      </c>
      <c r="P54">
        <f t="shared" si="4"/>
        <v>73.299199999999999</v>
      </c>
      <c r="Q54">
        <f t="shared" si="5"/>
        <v>69.025823734606064</v>
      </c>
      <c r="R54">
        <f t="shared" si="6"/>
        <v>6.861541737760799</v>
      </c>
      <c r="S54">
        <f t="shared" si="7"/>
        <v>7.2863385459654406</v>
      </c>
      <c r="T54">
        <f t="shared" si="8"/>
        <v>0.58008889098158833</v>
      </c>
      <c r="U54">
        <f t="shared" si="9"/>
        <v>2.9197573336295157</v>
      </c>
      <c r="V54">
        <f t="shared" si="10"/>
        <v>0.52284725571927404</v>
      </c>
      <c r="W54">
        <f t="shared" si="11"/>
        <v>0.33145050108177443</v>
      </c>
      <c r="X54">
        <f t="shared" si="12"/>
        <v>382.41229936530073</v>
      </c>
      <c r="Y54">
        <f t="shared" si="13"/>
        <v>30.359476641928254</v>
      </c>
      <c r="Z54">
        <f t="shared" si="14"/>
        <v>29.990300000000001</v>
      </c>
      <c r="AA54">
        <f t="shared" si="15"/>
        <v>4.2580765962408389</v>
      </c>
      <c r="AB54">
        <f t="shared" si="16"/>
        <v>70.64796255900626</v>
      </c>
      <c r="AC54">
        <f t="shared" si="17"/>
        <v>2.9927098371972707</v>
      </c>
      <c r="AD54">
        <f t="shared" si="18"/>
        <v>4.2360879617691927</v>
      </c>
      <c r="AE54">
        <f t="shared" si="19"/>
        <v>1.2653667590435682</v>
      </c>
      <c r="AF54">
        <f t="shared" si="20"/>
        <v>-304.61749408260027</v>
      </c>
      <c r="AG54">
        <f t="shared" si="21"/>
        <v>-14.182637159094106</v>
      </c>
      <c r="AH54">
        <f t="shared" si="22"/>
        <v>-1.0794782441836739</v>
      </c>
      <c r="AI54">
        <f t="shared" si="23"/>
        <v>62.532689879422655</v>
      </c>
      <c r="AJ54">
        <v>0</v>
      </c>
      <c r="AK54">
        <v>0</v>
      </c>
      <c r="AL54">
        <f t="shared" si="24"/>
        <v>1</v>
      </c>
      <c r="AM54">
        <f t="shared" si="25"/>
        <v>0</v>
      </c>
      <c r="AN54">
        <f t="shared" si="26"/>
        <v>52076.148735222094</v>
      </c>
      <c r="AO54" t="s">
        <v>402</v>
      </c>
      <c r="AP54">
        <v>10366.9</v>
      </c>
      <c r="AQ54">
        <v>993.59653846153856</v>
      </c>
      <c r="AR54">
        <v>3431.87</v>
      </c>
      <c r="AS54">
        <f t="shared" si="27"/>
        <v>0.71047955241266758</v>
      </c>
      <c r="AT54">
        <v>-3.9894345373445681</v>
      </c>
      <c r="AU54" t="s">
        <v>596</v>
      </c>
      <c r="AV54">
        <v>10023.4</v>
      </c>
      <c r="AW54">
        <v>865.02575999999999</v>
      </c>
      <c r="AX54">
        <v>1021.38</v>
      </c>
      <c r="AY54">
        <f t="shared" si="28"/>
        <v>0.15308136051224819</v>
      </c>
      <c r="AZ54">
        <v>0.5</v>
      </c>
      <c r="BA54">
        <f t="shared" si="29"/>
        <v>1681.2731996826501</v>
      </c>
      <c r="BB54">
        <f t="shared" si="30"/>
        <v>0.92486290770387403</v>
      </c>
      <c r="BC54">
        <f t="shared" si="31"/>
        <v>128.68579440010041</v>
      </c>
      <c r="BD54">
        <f t="shared" si="32"/>
        <v>2.9229618636495507E-3</v>
      </c>
      <c r="BE54">
        <f t="shared" si="33"/>
        <v>2.3600325050421977</v>
      </c>
      <c r="BF54">
        <f t="shared" si="34"/>
        <v>590.27488918440656</v>
      </c>
      <c r="BG54" t="s">
        <v>597</v>
      </c>
      <c r="BH54">
        <v>647.78</v>
      </c>
      <c r="BI54">
        <f t="shared" si="35"/>
        <v>647.78</v>
      </c>
      <c r="BJ54">
        <f t="shared" si="36"/>
        <v>0.36577963147897941</v>
      </c>
      <c r="BK54">
        <f t="shared" si="37"/>
        <v>0.41850706638115631</v>
      </c>
      <c r="BL54">
        <f t="shared" si="38"/>
        <v>0.86580893577434626</v>
      </c>
      <c r="BM54">
        <f t="shared" si="39"/>
        <v>5.6276011462270237</v>
      </c>
      <c r="BN54">
        <f t="shared" si="40"/>
        <v>0.98860527255177877</v>
      </c>
      <c r="BO54">
        <f t="shared" si="41"/>
        <v>0.31340165807361092</v>
      </c>
      <c r="BP54">
        <f t="shared" si="42"/>
        <v>0.68659834192638902</v>
      </c>
      <c r="BQ54">
        <v>1294</v>
      </c>
      <c r="BR54">
        <v>300</v>
      </c>
      <c r="BS54">
        <v>300</v>
      </c>
      <c r="BT54">
        <v>300</v>
      </c>
      <c r="BU54">
        <v>10023.4</v>
      </c>
      <c r="BV54">
        <v>983.88</v>
      </c>
      <c r="BW54">
        <v>-1.06459E-2</v>
      </c>
      <c r="BX54">
        <v>-0.96</v>
      </c>
      <c r="BY54" t="s">
        <v>405</v>
      </c>
      <c r="BZ54" t="s">
        <v>405</v>
      </c>
      <c r="CA54" t="s">
        <v>405</v>
      </c>
      <c r="CB54" t="s">
        <v>405</v>
      </c>
      <c r="CC54" t="s">
        <v>405</v>
      </c>
      <c r="CD54" t="s">
        <v>405</v>
      </c>
      <c r="CE54" t="s">
        <v>405</v>
      </c>
      <c r="CF54" t="s">
        <v>405</v>
      </c>
      <c r="CG54" t="s">
        <v>405</v>
      </c>
      <c r="CH54" t="s">
        <v>405</v>
      </c>
      <c r="CI54">
        <f t="shared" si="43"/>
        <v>2000.09</v>
      </c>
      <c r="CJ54">
        <f t="shared" si="44"/>
        <v>1681.2731996826501</v>
      </c>
      <c r="CK54">
        <f t="shared" si="45"/>
        <v>0.84059877289654472</v>
      </c>
      <c r="CL54">
        <f t="shared" si="46"/>
        <v>0.19119754579308967</v>
      </c>
      <c r="CM54">
        <v>6</v>
      </c>
      <c r="CN54">
        <v>0.5</v>
      </c>
      <c r="CO54" t="s">
        <v>406</v>
      </c>
      <c r="CP54">
        <v>2</v>
      </c>
      <c r="CQ54">
        <v>1659734227.5999999</v>
      </c>
      <c r="CR54">
        <v>73.299199999999999</v>
      </c>
      <c r="CS54">
        <v>75.016400000000004</v>
      </c>
      <c r="CT54">
        <v>30.106100000000001</v>
      </c>
      <c r="CU54">
        <v>22.067699999999999</v>
      </c>
      <c r="CV54">
        <v>73.054100000000005</v>
      </c>
      <c r="CW54">
        <v>30.104800000000001</v>
      </c>
      <c r="CX54">
        <v>500.06</v>
      </c>
      <c r="CY54">
        <v>99.305800000000005</v>
      </c>
      <c r="CZ54">
        <v>9.9630700000000003E-2</v>
      </c>
      <c r="DA54">
        <v>29.900200000000002</v>
      </c>
      <c r="DB54">
        <v>29.990300000000001</v>
      </c>
      <c r="DC54">
        <v>999.9</v>
      </c>
      <c r="DD54">
        <v>0</v>
      </c>
      <c r="DE54">
        <v>0</v>
      </c>
      <c r="DF54">
        <v>10013.799999999999</v>
      </c>
      <c r="DG54">
        <v>0</v>
      </c>
      <c r="DH54">
        <v>1324.96</v>
      </c>
      <c r="DI54">
        <v>-1.71722</v>
      </c>
      <c r="DJ54">
        <v>75.574399999999997</v>
      </c>
      <c r="DK54">
        <v>76.709199999999996</v>
      </c>
      <c r="DL54">
        <v>8.0384200000000003</v>
      </c>
      <c r="DM54">
        <v>75.016400000000004</v>
      </c>
      <c r="DN54">
        <v>22.067699999999999</v>
      </c>
      <c r="DO54">
        <v>2.9897100000000001</v>
      </c>
      <c r="DP54">
        <v>2.1914500000000001</v>
      </c>
      <c r="DQ54">
        <v>23.970700000000001</v>
      </c>
      <c r="DR54">
        <v>18.899899999999999</v>
      </c>
      <c r="DS54">
        <v>2000.09</v>
      </c>
      <c r="DT54">
        <v>0.97999099999999995</v>
      </c>
      <c r="DU54">
        <v>2.0008999999999999E-2</v>
      </c>
      <c r="DV54">
        <v>0</v>
      </c>
      <c r="DW54">
        <v>865.52800000000002</v>
      </c>
      <c r="DX54">
        <v>5.0005300000000004</v>
      </c>
      <c r="DY54">
        <v>18604.7</v>
      </c>
      <c r="DZ54">
        <v>17834.3</v>
      </c>
      <c r="EA54">
        <v>50.75</v>
      </c>
      <c r="EB54">
        <v>52.125</v>
      </c>
      <c r="EC54">
        <v>51.186999999999998</v>
      </c>
      <c r="ED54">
        <v>51.811999999999998</v>
      </c>
      <c r="EE54">
        <v>51.811999999999998</v>
      </c>
      <c r="EF54">
        <v>1955.17</v>
      </c>
      <c r="EG54">
        <v>39.92</v>
      </c>
      <c r="EH54">
        <v>0</v>
      </c>
      <c r="EI54">
        <v>134.30000019073489</v>
      </c>
      <c r="EJ54">
        <v>0</v>
      </c>
      <c r="EK54">
        <v>865.02575999999999</v>
      </c>
      <c r="EL54">
        <v>0.94784616122095511</v>
      </c>
      <c r="EM54">
        <v>4.5538461779335364</v>
      </c>
      <c r="EN54">
        <v>18603.784</v>
      </c>
      <c r="EO54">
        <v>15</v>
      </c>
      <c r="EP54">
        <v>1659734185.5999999</v>
      </c>
      <c r="EQ54" t="s">
        <v>598</v>
      </c>
      <c r="ER54">
        <v>1659734171.0999999</v>
      </c>
      <c r="ES54">
        <v>1659734185.5999999</v>
      </c>
      <c r="ET54">
        <v>67</v>
      </c>
      <c r="EU54">
        <v>-0.03</v>
      </c>
      <c r="EV54">
        <v>4.0000000000000001E-3</v>
      </c>
      <c r="EW54">
        <v>0.24399999999999999</v>
      </c>
      <c r="EX54">
        <v>3.0000000000000001E-3</v>
      </c>
      <c r="EY54">
        <v>75</v>
      </c>
      <c r="EZ54">
        <v>22</v>
      </c>
      <c r="FA54">
        <v>0.41</v>
      </c>
      <c r="FB54">
        <v>0.01</v>
      </c>
      <c r="FC54">
        <v>1.0161977897077079</v>
      </c>
      <c r="FD54">
        <v>-0.55803812228449456</v>
      </c>
      <c r="FE54">
        <v>9.9606883247010711E-2</v>
      </c>
      <c r="FF54">
        <v>1</v>
      </c>
      <c r="FG54">
        <v>0.57831360378949515</v>
      </c>
      <c r="FH54">
        <v>6.79080374740062E-2</v>
      </c>
      <c r="FI54">
        <v>1.674357727574886E-2</v>
      </c>
      <c r="FJ54">
        <v>1</v>
      </c>
      <c r="FK54">
        <v>2</v>
      </c>
      <c r="FL54">
        <v>2</v>
      </c>
      <c r="FM54" t="s">
        <v>408</v>
      </c>
      <c r="FN54">
        <v>3.1253099999999998</v>
      </c>
      <c r="FO54">
        <v>2.7380800000000001</v>
      </c>
      <c r="FP54">
        <v>1.934E-2</v>
      </c>
      <c r="FQ54">
        <v>1.9880700000000001E-2</v>
      </c>
      <c r="FR54">
        <v>0.125281</v>
      </c>
      <c r="FS54">
        <v>0.100981</v>
      </c>
      <c r="FT54">
        <v>23365.8</v>
      </c>
      <c r="FU54">
        <v>24226.2</v>
      </c>
      <c r="FV54">
        <v>23696.2</v>
      </c>
      <c r="FW54">
        <v>25037.200000000001</v>
      </c>
      <c r="FX54">
        <v>29887.8</v>
      </c>
      <c r="FY54">
        <v>31581.200000000001</v>
      </c>
      <c r="FZ54">
        <v>37792.1</v>
      </c>
      <c r="GA54">
        <v>38968</v>
      </c>
      <c r="GB54">
        <v>2.1294</v>
      </c>
      <c r="GC54">
        <v>1.6619200000000001</v>
      </c>
      <c r="GD54">
        <v>-5.1334500000000003E-3</v>
      </c>
      <c r="GE54">
        <v>0</v>
      </c>
      <c r="GF54">
        <v>30.073799999999999</v>
      </c>
      <c r="GG54">
        <v>999.9</v>
      </c>
      <c r="GH54">
        <v>34.5</v>
      </c>
      <c r="GI54">
        <v>48.4</v>
      </c>
      <c r="GJ54">
        <v>39.822699999999998</v>
      </c>
      <c r="GK54">
        <v>60.738799999999998</v>
      </c>
      <c r="GL54">
        <v>26.5946</v>
      </c>
      <c r="GM54">
        <v>1</v>
      </c>
      <c r="GN54">
        <v>0.72218199999999999</v>
      </c>
      <c r="GO54">
        <v>3.6497799999999998</v>
      </c>
      <c r="GP54">
        <v>20.268000000000001</v>
      </c>
      <c r="GQ54">
        <v>5.2527799999999996</v>
      </c>
      <c r="GR54">
        <v>12.0099</v>
      </c>
      <c r="GS54">
        <v>4.9790000000000001</v>
      </c>
      <c r="GT54">
        <v>3.2930000000000001</v>
      </c>
      <c r="GU54">
        <v>9999</v>
      </c>
      <c r="GV54">
        <v>9999</v>
      </c>
      <c r="GW54">
        <v>9999</v>
      </c>
      <c r="GX54">
        <v>999.9</v>
      </c>
      <c r="GY54">
        <v>1.87571</v>
      </c>
      <c r="GZ54">
        <v>1.8768499999999999</v>
      </c>
      <c r="HA54">
        <v>1.8828100000000001</v>
      </c>
      <c r="HB54">
        <v>1.88611</v>
      </c>
      <c r="HC54">
        <v>1.8768499999999999</v>
      </c>
      <c r="HD54">
        <v>1.88323</v>
      </c>
      <c r="HE54">
        <v>1.88218</v>
      </c>
      <c r="HF54">
        <v>1.88568</v>
      </c>
      <c r="HG54">
        <v>5</v>
      </c>
      <c r="HH54">
        <v>0</v>
      </c>
      <c r="HI54">
        <v>0</v>
      </c>
      <c r="HJ54">
        <v>0</v>
      </c>
      <c r="HK54" t="s">
        <v>409</v>
      </c>
      <c r="HL54" t="s">
        <v>410</v>
      </c>
      <c r="HM54" t="s">
        <v>411</v>
      </c>
      <c r="HN54" t="s">
        <v>411</v>
      </c>
      <c r="HO54" t="s">
        <v>411</v>
      </c>
      <c r="HP54" t="s">
        <v>411</v>
      </c>
      <c r="HQ54">
        <v>0</v>
      </c>
      <c r="HR54">
        <v>100</v>
      </c>
      <c r="HS54">
        <v>100</v>
      </c>
      <c r="HT54">
        <v>0.245</v>
      </c>
      <c r="HU54">
        <v>1.2999999999999999E-3</v>
      </c>
      <c r="HV54">
        <v>0.28384750853444102</v>
      </c>
      <c r="HW54">
        <v>-6.0172046994075008E-4</v>
      </c>
      <c r="HX54">
        <v>1.0037638322578611E-6</v>
      </c>
      <c r="HY54">
        <v>-3.7503755461929322E-10</v>
      </c>
      <c r="HZ54">
        <v>-4.6638901583325412E-2</v>
      </c>
      <c r="IA54">
        <v>5.4059752819484372E-3</v>
      </c>
      <c r="IB54">
        <v>-1.882334706413767E-4</v>
      </c>
      <c r="IC54">
        <v>2.0440475459167249E-6</v>
      </c>
      <c r="ID54">
        <v>4</v>
      </c>
      <c r="IE54">
        <v>2150</v>
      </c>
      <c r="IF54">
        <v>2</v>
      </c>
      <c r="IG54">
        <v>31</v>
      </c>
      <c r="IH54">
        <v>0.9</v>
      </c>
      <c r="II54">
        <v>0.7</v>
      </c>
      <c r="IJ54">
        <v>0.301514</v>
      </c>
      <c r="IK54">
        <v>2.7734399999999999</v>
      </c>
      <c r="IL54">
        <v>1.6015600000000001</v>
      </c>
      <c r="IM54">
        <v>2.3339799999999999</v>
      </c>
      <c r="IN54">
        <v>1.5502899999999999</v>
      </c>
      <c r="IO54">
        <v>2.36816</v>
      </c>
      <c r="IP54">
        <v>51.698900000000002</v>
      </c>
      <c r="IQ54">
        <v>24.14</v>
      </c>
      <c r="IR54">
        <v>18</v>
      </c>
      <c r="IS54">
        <v>607.86900000000003</v>
      </c>
      <c r="IT54">
        <v>342.60599999999999</v>
      </c>
      <c r="IU54">
        <v>26.288799999999998</v>
      </c>
      <c r="IV54">
        <v>35.901499999999999</v>
      </c>
      <c r="IW54">
        <v>30.000900000000001</v>
      </c>
      <c r="IX54">
        <v>35.775599999999997</v>
      </c>
      <c r="IY54">
        <v>35.780200000000001</v>
      </c>
      <c r="IZ54">
        <v>6.0055500000000004</v>
      </c>
      <c r="JA54">
        <v>49.9863</v>
      </c>
      <c r="JB54">
        <v>0</v>
      </c>
      <c r="JC54">
        <v>26.299399999999999</v>
      </c>
      <c r="JD54">
        <v>75</v>
      </c>
      <c r="JE54">
        <v>22.0031</v>
      </c>
      <c r="JF54">
        <v>98.551900000000003</v>
      </c>
      <c r="JG54">
        <v>98.611199999999997</v>
      </c>
    </row>
    <row r="55" spans="1:267" x14ac:dyDescent="0.3">
      <c r="A55">
        <v>39</v>
      </c>
      <c r="B55">
        <v>1659734343.5999999</v>
      </c>
      <c r="C55">
        <v>5853.5</v>
      </c>
      <c r="D55" t="s">
        <v>599</v>
      </c>
      <c r="E55" t="s">
        <v>600</v>
      </c>
      <c r="F55" t="s">
        <v>398</v>
      </c>
      <c r="G55" t="s">
        <v>399</v>
      </c>
      <c r="H55" t="s">
        <v>31</v>
      </c>
      <c r="I55" t="s">
        <v>570</v>
      </c>
      <c r="J55" t="s">
        <v>401</v>
      </c>
      <c r="K55">
        <f t="shared" si="0"/>
        <v>-1.4355962395503501</v>
      </c>
      <c r="L55">
        <v>1659734343.5999999</v>
      </c>
      <c r="M55">
        <f t="shared" si="1"/>
        <v>7.1229109091902739E-3</v>
      </c>
      <c r="N55">
        <f t="shared" si="2"/>
        <v>7.1229109091902743</v>
      </c>
      <c r="O55">
        <f t="shared" si="3"/>
        <v>-1.0278109236323172</v>
      </c>
      <c r="P55">
        <f t="shared" si="4"/>
        <v>50.795000000000002</v>
      </c>
      <c r="Q55">
        <f t="shared" si="5"/>
        <v>52.693258744830821</v>
      </c>
      <c r="R55">
        <f t="shared" si="6"/>
        <v>5.2382121386852809</v>
      </c>
      <c r="S55">
        <f t="shared" si="7"/>
        <v>5.0495071271450005</v>
      </c>
      <c r="T55">
        <f t="shared" si="8"/>
        <v>0.61072985577238947</v>
      </c>
      <c r="U55">
        <f t="shared" si="9"/>
        <v>2.9097270655435863</v>
      </c>
      <c r="V55">
        <f t="shared" si="10"/>
        <v>0.54743931321385075</v>
      </c>
      <c r="W55">
        <f t="shared" si="11"/>
        <v>0.34728779826995748</v>
      </c>
      <c r="X55">
        <f t="shared" si="12"/>
        <v>382.39519936527216</v>
      </c>
      <c r="Y55">
        <f t="shared" si="13"/>
        <v>30.287469384593372</v>
      </c>
      <c r="Z55">
        <f t="shared" si="14"/>
        <v>29.952100000000002</v>
      </c>
      <c r="AA55">
        <f t="shared" si="15"/>
        <v>4.2487418843521718</v>
      </c>
      <c r="AB55">
        <f t="shared" si="16"/>
        <v>70.947982076561772</v>
      </c>
      <c r="AC55">
        <f t="shared" si="17"/>
        <v>3.0024660647929999</v>
      </c>
      <c r="AD55">
        <f t="shared" si="18"/>
        <v>4.2319259504138715</v>
      </c>
      <c r="AE55">
        <f t="shared" si="19"/>
        <v>1.2462758195591719</v>
      </c>
      <c r="AF55">
        <f t="shared" si="20"/>
        <v>-314.12037109529109</v>
      </c>
      <c r="AG55">
        <f t="shared" si="21"/>
        <v>-10.823975183473834</v>
      </c>
      <c r="AH55">
        <f t="shared" si="22"/>
        <v>-0.82645511018384221</v>
      </c>
      <c r="AI55">
        <f t="shared" si="23"/>
        <v>56.624397976323422</v>
      </c>
      <c r="AJ55">
        <v>0</v>
      </c>
      <c r="AK55">
        <v>0</v>
      </c>
      <c r="AL55">
        <f t="shared" si="24"/>
        <v>1</v>
      </c>
      <c r="AM55">
        <f t="shared" si="25"/>
        <v>0</v>
      </c>
      <c r="AN55">
        <f t="shared" si="26"/>
        <v>51793.44277574138</v>
      </c>
      <c r="AO55" t="s">
        <v>402</v>
      </c>
      <c r="AP55">
        <v>10366.9</v>
      </c>
      <c r="AQ55">
        <v>993.59653846153856</v>
      </c>
      <c r="AR55">
        <v>3431.87</v>
      </c>
      <c r="AS55">
        <f t="shared" si="27"/>
        <v>0.71047955241266758</v>
      </c>
      <c r="AT55">
        <v>-3.9894345373445681</v>
      </c>
      <c r="AU55" t="s">
        <v>601</v>
      </c>
      <c r="AV55">
        <v>10022.9</v>
      </c>
      <c r="AW55">
        <v>869.86811538461541</v>
      </c>
      <c r="AX55">
        <v>1005.41</v>
      </c>
      <c r="AY55">
        <f t="shared" si="28"/>
        <v>0.13481254872677273</v>
      </c>
      <c r="AZ55">
        <v>0.5</v>
      </c>
      <c r="BA55">
        <f t="shared" si="29"/>
        <v>1681.1975996826361</v>
      </c>
      <c r="BB55">
        <f t="shared" si="30"/>
        <v>-1.0278109236323172</v>
      </c>
      <c r="BC55">
        <f t="shared" si="31"/>
        <v>113.32326666327437</v>
      </c>
      <c r="BD55">
        <f t="shared" si="32"/>
        <v>1.7616154188367413E-3</v>
      </c>
      <c r="BE55">
        <f t="shared" si="33"/>
        <v>2.4134034871346017</v>
      </c>
      <c r="BF55">
        <f t="shared" si="34"/>
        <v>584.90562868371217</v>
      </c>
      <c r="BG55" t="s">
        <v>602</v>
      </c>
      <c r="BH55">
        <v>646.16</v>
      </c>
      <c r="BI55">
        <f t="shared" si="35"/>
        <v>646.16</v>
      </c>
      <c r="BJ55">
        <f t="shared" si="36"/>
        <v>0.35731691548721423</v>
      </c>
      <c r="BK55">
        <f t="shared" si="37"/>
        <v>0.37729125849793893</v>
      </c>
      <c r="BL55">
        <f t="shared" si="38"/>
        <v>0.87103826313578947</v>
      </c>
      <c r="BM55">
        <f t="shared" si="39"/>
        <v>11.473511313690498</v>
      </c>
      <c r="BN55">
        <f t="shared" si="40"/>
        <v>0.99515498908354294</v>
      </c>
      <c r="BO55">
        <f t="shared" si="41"/>
        <v>0.2802614732961391</v>
      </c>
      <c r="BP55">
        <f t="shared" si="42"/>
        <v>0.71973852670386096</v>
      </c>
      <c r="BQ55">
        <v>1296</v>
      </c>
      <c r="BR55">
        <v>300</v>
      </c>
      <c r="BS55">
        <v>300</v>
      </c>
      <c r="BT55">
        <v>300</v>
      </c>
      <c r="BU55">
        <v>10022.9</v>
      </c>
      <c r="BV55">
        <v>975.53</v>
      </c>
      <c r="BW55">
        <v>-1.06453E-2</v>
      </c>
      <c r="BX55">
        <v>-0.25</v>
      </c>
      <c r="BY55" t="s">
        <v>405</v>
      </c>
      <c r="BZ55" t="s">
        <v>405</v>
      </c>
      <c r="CA55" t="s">
        <v>405</v>
      </c>
      <c r="CB55" t="s">
        <v>405</v>
      </c>
      <c r="CC55" t="s">
        <v>405</v>
      </c>
      <c r="CD55" t="s">
        <v>405</v>
      </c>
      <c r="CE55" t="s">
        <v>405</v>
      </c>
      <c r="CF55" t="s">
        <v>405</v>
      </c>
      <c r="CG55" t="s">
        <v>405</v>
      </c>
      <c r="CH55" t="s">
        <v>405</v>
      </c>
      <c r="CI55">
        <f t="shared" si="43"/>
        <v>2000</v>
      </c>
      <c r="CJ55">
        <f t="shared" si="44"/>
        <v>1681.1975996826361</v>
      </c>
      <c r="CK55">
        <f t="shared" si="45"/>
        <v>0.84059879984131802</v>
      </c>
      <c r="CL55">
        <f t="shared" si="46"/>
        <v>0.19119759968263608</v>
      </c>
      <c r="CM55">
        <v>6</v>
      </c>
      <c r="CN55">
        <v>0.5</v>
      </c>
      <c r="CO55" t="s">
        <v>406</v>
      </c>
      <c r="CP55">
        <v>2</v>
      </c>
      <c r="CQ55">
        <v>1659734343.5999999</v>
      </c>
      <c r="CR55">
        <v>50.795000000000002</v>
      </c>
      <c r="CS55">
        <v>49.995800000000003</v>
      </c>
      <c r="CT55">
        <v>30.202999999999999</v>
      </c>
      <c r="CU55">
        <v>21.913699999999999</v>
      </c>
      <c r="CV55">
        <v>50.517400000000002</v>
      </c>
      <c r="CW55">
        <v>30.203199999999999</v>
      </c>
      <c r="CX55">
        <v>500.00200000000001</v>
      </c>
      <c r="CY55">
        <v>99.308800000000005</v>
      </c>
      <c r="CZ55">
        <v>0.100731</v>
      </c>
      <c r="DA55">
        <v>29.883099999999999</v>
      </c>
      <c r="DB55">
        <v>29.952100000000002</v>
      </c>
      <c r="DC55">
        <v>999.9</v>
      </c>
      <c r="DD55">
        <v>0</v>
      </c>
      <c r="DE55">
        <v>0</v>
      </c>
      <c r="DF55">
        <v>9956.25</v>
      </c>
      <c r="DG55">
        <v>0</v>
      </c>
      <c r="DH55">
        <v>1302.23</v>
      </c>
      <c r="DI55">
        <v>0.79916799999999999</v>
      </c>
      <c r="DJ55">
        <v>52.376899999999999</v>
      </c>
      <c r="DK55">
        <v>51.116</v>
      </c>
      <c r="DL55">
        <v>8.2892899999999994</v>
      </c>
      <c r="DM55">
        <v>49.995800000000003</v>
      </c>
      <c r="DN55">
        <v>21.913699999999999</v>
      </c>
      <c r="DO55">
        <v>2.9994200000000002</v>
      </c>
      <c r="DP55">
        <v>2.1762199999999998</v>
      </c>
      <c r="DQ55">
        <v>24.024699999999999</v>
      </c>
      <c r="DR55">
        <v>18.7883</v>
      </c>
      <c r="DS55">
        <v>2000</v>
      </c>
      <c r="DT55">
        <v>0.97999099999999995</v>
      </c>
      <c r="DU55">
        <v>2.0008999999999999E-2</v>
      </c>
      <c r="DV55">
        <v>0</v>
      </c>
      <c r="DW55">
        <v>870.33399999999995</v>
      </c>
      <c r="DX55">
        <v>5.0005300000000004</v>
      </c>
      <c r="DY55">
        <v>18703.400000000001</v>
      </c>
      <c r="DZ55">
        <v>17833.400000000001</v>
      </c>
      <c r="EA55">
        <v>50.811999999999998</v>
      </c>
      <c r="EB55">
        <v>52.25</v>
      </c>
      <c r="EC55">
        <v>51.25</v>
      </c>
      <c r="ED55">
        <v>52.061999999999998</v>
      </c>
      <c r="EE55">
        <v>51.875</v>
      </c>
      <c r="EF55">
        <v>1955.08</v>
      </c>
      <c r="EG55">
        <v>39.92</v>
      </c>
      <c r="EH55">
        <v>0</v>
      </c>
      <c r="EI55">
        <v>115.7000000476837</v>
      </c>
      <c r="EJ55">
        <v>0</v>
      </c>
      <c r="EK55">
        <v>869.86811538461541</v>
      </c>
      <c r="EL55">
        <v>1.473264967273253</v>
      </c>
      <c r="EM55">
        <v>51.388034214693533</v>
      </c>
      <c r="EN55">
        <v>18697.873076923079</v>
      </c>
      <c r="EO55">
        <v>15</v>
      </c>
      <c r="EP55">
        <v>1659734302.0999999</v>
      </c>
      <c r="EQ55" t="s">
        <v>603</v>
      </c>
      <c r="ER55">
        <v>1659734293.0999999</v>
      </c>
      <c r="ES55">
        <v>1659734302.0999999</v>
      </c>
      <c r="ET55">
        <v>68</v>
      </c>
      <c r="EU55">
        <v>2.1999999999999999E-2</v>
      </c>
      <c r="EV55">
        <v>-1E-3</v>
      </c>
      <c r="EW55">
        <v>0.27800000000000002</v>
      </c>
      <c r="EX55">
        <v>1E-3</v>
      </c>
      <c r="EY55">
        <v>50</v>
      </c>
      <c r="EZ55">
        <v>22</v>
      </c>
      <c r="FA55">
        <v>0.18</v>
      </c>
      <c r="FB55">
        <v>0.01</v>
      </c>
      <c r="FC55">
        <v>-0.93931005766885334</v>
      </c>
      <c r="FD55">
        <v>-0.57579025364817416</v>
      </c>
      <c r="FE55">
        <v>9.9185851497713792E-2</v>
      </c>
      <c r="FF55">
        <v>1</v>
      </c>
      <c r="FG55">
        <v>0.5883064713533469</v>
      </c>
      <c r="FH55">
        <v>0.10578321692157321</v>
      </c>
      <c r="FI55">
        <v>1.8046472835741921E-2</v>
      </c>
      <c r="FJ55">
        <v>1</v>
      </c>
      <c r="FK55">
        <v>2</v>
      </c>
      <c r="FL55">
        <v>2</v>
      </c>
      <c r="FM55" t="s">
        <v>408</v>
      </c>
      <c r="FN55">
        <v>3.1255500000000001</v>
      </c>
      <c r="FO55">
        <v>2.7386900000000001</v>
      </c>
      <c r="FP55">
        <v>1.3451400000000001E-2</v>
      </c>
      <c r="FQ55">
        <v>1.3333299999999999E-2</v>
      </c>
      <c r="FR55">
        <v>0.12554599999999999</v>
      </c>
      <c r="FS55">
        <v>0.100466</v>
      </c>
      <c r="FT55">
        <v>23494.3</v>
      </c>
      <c r="FU55">
        <v>24374.6</v>
      </c>
      <c r="FV55">
        <v>23685.4</v>
      </c>
      <c r="FW55">
        <v>25024.5</v>
      </c>
      <c r="FX55">
        <v>29865.3</v>
      </c>
      <c r="FY55">
        <v>31583.599999999999</v>
      </c>
      <c r="FZ55">
        <v>37775.1</v>
      </c>
      <c r="GA55">
        <v>38948.9</v>
      </c>
      <c r="GB55">
        <v>2.1292300000000002</v>
      </c>
      <c r="GC55">
        <v>1.6591</v>
      </c>
      <c r="GD55">
        <v>-1.6346599999999999E-2</v>
      </c>
      <c r="GE55">
        <v>0</v>
      </c>
      <c r="GF55">
        <v>30.218</v>
      </c>
      <c r="GG55">
        <v>999.9</v>
      </c>
      <c r="GH55">
        <v>34.299999999999997</v>
      </c>
      <c r="GI55">
        <v>48.5</v>
      </c>
      <c r="GJ55">
        <v>39.789400000000001</v>
      </c>
      <c r="GK55">
        <v>60.928800000000003</v>
      </c>
      <c r="GL55">
        <v>26.726800000000001</v>
      </c>
      <c r="GM55">
        <v>1</v>
      </c>
      <c r="GN55">
        <v>0.73638499999999996</v>
      </c>
      <c r="GO55">
        <v>3.20486</v>
      </c>
      <c r="GP55">
        <v>20.277699999999999</v>
      </c>
      <c r="GQ55">
        <v>5.2523299999999997</v>
      </c>
      <c r="GR55">
        <v>12.0099</v>
      </c>
      <c r="GS55">
        <v>4.9777500000000003</v>
      </c>
      <c r="GT55">
        <v>3.29298</v>
      </c>
      <c r="GU55">
        <v>9999</v>
      </c>
      <c r="GV55">
        <v>9999</v>
      </c>
      <c r="GW55">
        <v>9999</v>
      </c>
      <c r="GX55">
        <v>999.9</v>
      </c>
      <c r="GY55">
        <v>1.8757299999999999</v>
      </c>
      <c r="GZ55">
        <v>1.87686</v>
      </c>
      <c r="HA55">
        <v>1.8828</v>
      </c>
      <c r="HB55">
        <v>1.8861300000000001</v>
      </c>
      <c r="HC55">
        <v>1.87686</v>
      </c>
      <c r="HD55">
        <v>1.8832100000000001</v>
      </c>
      <c r="HE55">
        <v>1.8821699999999999</v>
      </c>
      <c r="HF55">
        <v>1.88568</v>
      </c>
      <c r="HG55">
        <v>5</v>
      </c>
      <c r="HH55">
        <v>0</v>
      </c>
      <c r="HI55">
        <v>0</v>
      </c>
      <c r="HJ55">
        <v>0</v>
      </c>
      <c r="HK55" t="s">
        <v>409</v>
      </c>
      <c r="HL55" t="s">
        <v>410</v>
      </c>
      <c r="HM55" t="s">
        <v>411</v>
      </c>
      <c r="HN55" t="s">
        <v>411</v>
      </c>
      <c r="HO55" t="s">
        <v>411</v>
      </c>
      <c r="HP55" t="s">
        <v>411</v>
      </c>
      <c r="HQ55">
        <v>0</v>
      </c>
      <c r="HR55">
        <v>100</v>
      </c>
      <c r="HS55">
        <v>100</v>
      </c>
      <c r="HT55">
        <v>0.27800000000000002</v>
      </c>
      <c r="HU55">
        <v>-2.0000000000000001E-4</v>
      </c>
      <c r="HV55">
        <v>0.30551471572402888</v>
      </c>
      <c r="HW55">
        <v>-6.0172046994075008E-4</v>
      </c>
      <c r="HX55">
        <v>1.0037638322578611E-6</v>
      </c>
      <c r="HY55">
        <v>-3.7503755461929322E-10</v>
      </c>
      <c r="HZ55">
        <v>-4.8128387747144327E-2</v>
      </c>
      <c r="IA55">
        <v>5.4059752819484372E-3</v>
      </c>
      <c r="IB55">
        <v>-1.882334706413767E-4</v>
      </c>
      <c r="IC55">
        <v>2.0440475459167249E-6</v>
      </c>
      <c r="ID55">
        <v>4</v>
      </c>
      <c r="IE55">
        <v>2150</v>
      </c>
      <c r="IF55">
        <v>2</v>
      </c>
      <c r="IG55">
        <v>31</v>
      </c>
      <c r="IH55">
        <v>0.8</v>
      </c>
      <c r="II55">
        <v>0.7</v>
      </c>
      <c r="IJ55">
        <v>0.245361</v>
      </c>
      <c r="IK55">
        <v>2.78687</v>
      </c>
      <c r="IL55">
        <v>1.6015600000000001</v>
      </c>
      <c r="IM55">
        <v>2.3339799999999999</v>
      </c>
      <c r="IN55">
        <v>1.5502899999999999</v>
      </c>
      <c r="IO55">
        <v>2.3132299999999999</v>
      </c>
      <c r="IP55">
        <v>52.036099999999998</v>
      </c>
      <c r="IQ55">
        <v>24.14</v>
      </c>
      <c r="IR55">
        <v>18</v>
      </c>
      <c r="IS55">
        <v>608.35699999999997</v>
      </c>
      <c r="IT55">
        <v>341.35300000000001</v>
      </c>
      <c r="IU55">
        <v>26.180199999999999</v>
      </c>
      <c r="IV55">
        <v>36.040599999999998</v>
      </c>
      <c r="IW55">
        <v>29.997399999999999</v>
      </c>
      <c r="IX55">
        <v>35.844799999999999</v>
      </c>
      <c r="IY55">
        <v>35.846800000000002</v>
      </c>
      <c r="IZ55">
        <v>4.8909799999999999</v>
      </c>
      <c r="JA55">
        <v>50.134300000000003</v>
      </c>
      <c r="JB55">
        <v>0</v>
      </c>
      <c r="JC55">
        <v>26.2195</v>
      </c>
      <c r="JD55">
        <v>50</v>
      </c>
      <c r="JE55">
        <v>21.6968</v>
      </c>
      <c r="JF55">
        <v>98.507400000000004</v>
      </c>
      <c r="JG55">
        <v>98.562200000000004</v>
      </c>
    </row>
    <row r="56" spans="1:267" x14ac:dyDescent="0.3">
      <c r="A56">
        <v>40</v>
      </c>
      <c r="B56">
        <v>1659734467.5999999</v>
      </c>
      <c r="C56">
        <v>5977.5</v>
      </c>
      <c r="D56" t="s">
        <v>604</v>
      </c>
      <c r="E56" t="s">
        <v>605</v>
      </c>
      <c r="F56" t="s">
        <v>398</v>
      </c>
      <c r="G56" t="s">
        <v>399</v>
      </c>
      <c r="H56" t="s">
        <v>31</v>
      </c>
      <c r="I56" t="s">
        <v>570</v>
      </c>
      <c r="J56" t="s">
        <v>401</v>
      </c>
      <c r="K56">
        <f t="shared" si="0"/>
        <v>-10.004048242198483</v>
      </c>
      <c r="L56">
        <v>1659734467.5999999</v>
      </c>
      <c r="M56">
        <f t="shared" si="1"/>
        <v>7.2959439328489145E-3</v>
      </c>
      <c r="N56">
        <f t="shared" si="2"/>
        <v>7.2959439328489148</v>
      </c>
      <c r="O56">
        <f t="shared" si="3"/>
        <v>-3.3915266830073696</v>
      </c>
      <c r="P56">
        <f t="shared" si="4"/>
        <v>23.876000000000001</v>
      </c>
      <c r="Q56">
        <f t="shared" si="5"/>
        <v>32.933010755952026</v>
      </c>
      <c r="R56">
        <f t="shared" si="6"/>
        <v>3.2740299620882389</v>
      </c>
      <c r="S56">
        <f t="shared" si="7"/>
        <v>2.3736286959640003</v>
      </c>
      <c r="T56">
        <f t="shared" si="8"/>
        <v>0.6188276175759716</v>
      </c>
      <c r="U56">
        <f t="shared" si="9"/>
        <v>2.9195802240461264</v>
      </c>
      <c r="V56">
        <f t="shared" si="10"/>
        <v>0.55413733953805622</v>
      </c>
      <c r="W56">
        <f t="shared" si="11"/>
        <v>0.35158277826232281</v>
      </c>
      <c r="X56">
        <f t="shared" si="12"/>
        <v>382.38759936525952</v>
      </c>
      <c r="Y56">
        <f t="shared" si="13"/>
        <v>30.363172960904649</v>
      </c>
      <c r="Z56">
        <f t="shared" si="14"/>
        <v>30.008500000000002</v>
      </c>
      <c r="AA56">
        <f t="shared" si="15"/>
        <v>4.2625303073265304</v>
      </c>
      <c r="AB56">
        <f t="shared" si="16"/>
        <v>70.427473570377316</v>
      </c>
      <c r="AC56">
        <f t="shared" si="17"/>
        <v>3.0014234627651</v>
      </c>
      <c r="AD56">
        <f t="shared" si="18"/>
        <v>4.2617224651198287</v>
      </c>
      <c r="AE56">
        <f t="shared" si="19"/>
        <v>1.2611068445614304</v>
      </c>
      <c r="AF56">
        <f t="shared" si="20"/>
        <v>-321.75112743863713</v>
      </c>
      <c r="AG56">
        <f t="shared" si="21"/>
        <v>-0.51942134982842381</v>
      </c>
      <c r="AH56">
        <f t="shared" si="22"/>
        <v>-3.9561061028350233E-2</v>
      </c>
      <c r="AI56">
        <f t="shared" si="23"/>
        <v>60.077489515765627</v>
      </c>
      <c r="AJ56">
        <v>0</v>
      </c>
      <c r="AK56">
        <v>0</v>
      </c>
      <c r="AL56">
        <f t="shared" si="24"/>
        <v>1</v>
      </c>
      <c r="AM56">
        <f t="shared" si="25"/>
        <v>0</v>
      </c>
      <c r="AN56">
        <f t="shared" si="26"/>
        <v>52053.244477475615</v>
      </c>
      <c r="AO56" t="s">
        <v>402</v>
      </c>
      <c r="AP56">
        <v>10366.9</v>
      </c>
      <c r="AQ56">
        <v>993.59653846153856</v>
      </c>
      <c r="AR56">
        <v>3431.87</v>
      </c>
      <c r="AS56">
        <f t="shared" si="27"/>
        <v>0.71047955241266758</v>
      </c>
      <c r="AT56">
        <v>-3.9894345373445681</v>
      </c>
      <c r="AU56" t="s">
        <v>606</v>
      </c>
      <c r="AV56">
        <v>10022.700000000001</v>
      </c>
      <c r="AW56">
        <v>882.31223999999986</v>
      </c>
      <c r="AX56">
        <v>990.48800000000006</v>
      </c>
      <c r="AY56">
        <f t="shared" si="28"/>
        <v>0.10921460936427319</v>
      </c>
      <c r="AZ56">
        <v>0.5</v>
      </c>
      <c r="BA56">
        <f t="shared" si="29"/>
        <v>1681.1639996826295</v>
      </c>
      <c r="BB56">
        <f t="shared" si="30"/>
        <v>-3.3915266830073696</v>
      </c>
      <c r="BC56">
        <f t="shared" si="31"/>
        <v>91.803834751308742</v>
      </c>
      <c r="BD56">
        <f t="shared" si="32"/>
        <v>3.5565111699398255E-4</v>
      </c>
      <c r="BE56">
        <f t="shared" si="33"/>
        <v>2.4648274385959237</v>
      </c>
      <c r="BF56">
        <f t="shared" si="34"/>
        <v>579.82384135075586</v>
      </c>
      <c r="BG56" t="s">
        <v>607</v>
      </c>
      <c r="BH56">
        <v>662.87</v>
      </c>
      <c r="BI56">
        <f t="shared" si="35"/>
        <v>662.87</v>
      </c>
      <c r="BJ56">
        <f t="shared" si="36"/>
        <v>0.33076422934957317</v>
      </c>
      <c r="BK56">
        <f t="shared" si="37"/>
        <v>0.33018869537082879</v>
      </c>
      <c r="BL56">
        <f t="shared" si="38"/>
        <v>0.88168364030335844</v>
      </c>
      <c r="BM56">
        <f t="shared" si="39"/>
        <v>-34.799556556382782</v>
      </c>
      <c r="BN56">
        <f t="shared" si="40"/>
        <v>1.0012748932843556</v>
      </c>
      <c r="BO56">
        <f t="shared" si="41"/>
        <v>0.24806658071575807</v>
      </c>
      <c r="BP56">
        <f t="shared" si="42"/>
        <v>0.75193341928424196</v>
      </c>
      <c r="BQ56">
        <v>1298</v>
      </c>
      <c r="BR56">
        <v>300</v>
      </c>
      <c r="BS56">
        <v>300</v>
      </c>
      <c r="BT56">
        <v>300</v>
      </c>
      <c r="BU56">
        <v>10022.700000000001</v>
      </c>
      <c r="BV56">
        <v>966.31</v>
      </c>
      <c r="BW56">
        <v>-1.0644799999999999E-2</v>
      </c>
      <c r="BX56">
        <v>-0.17</v>
      </c>
      <c r="BY56" t="s">
        <v>405</v>
      </c>
      <c r="BZ56" t="s">
        <v>405</v>
      </c>
      <c r="CA56" t="s">
        <v>405</v>
      </c>
      <c r="CB56" t="s">
        <v>405</v>
      </c>
      <c r="CC56" t="s">
        <v>405</v>
      </c>
      <c r="CD56" t="s">
        <v>405</v>
      </c>
      <c r="CE56" t="s">
        <v>405</v>
      </c>
      <c r="CF56" t="s">
        <v>405</v>
      </c>
      <c r="CG56" t="s">
        <v>405</v>
      </c>
      <c r="CH56" t="s">
        <v>405</v>
      </c>
      <c r="CI56">
        <f t="shared" si="43"/>
        <v>1999.96</v>
      </c>
      <c r="CJ56">
        <f t="shared" si="44"/>
        <v>1681.1639996826295</v>
      </c>
      <c r="CK56">
        <f t="shared" si="45"/>
        <v>0.84059881181755114</v>
      </c>
      <c r="CL56">
        <f t="shared" si="46"/>
        <v>0.19119762363510245</v>
      </c>
      <c r="CM56">
        <v>6</v>
      </c>
      <c r="CN56">
        <v>0.5</v>
      </c>
      <c r="CO56" t="s">
        <v>406</v>
      </c>
      <c r="CP56">
        <v>2</v>
      </c>
      <c r="CQ56">
        <v>1659734467.5999999</v>
      </c>
      <c r="CR56">
        <v>23.876000000000001</v>
      </c>
      <c r="CS56">
        <v>20.015799999999999</v>
      </c>
      <c r="CT56">
        <v>30.190899999999999</v>
      </c>
      <c r="CU56">
        <v>21.7014</v>
      </c>
      <c r="CV56">
        <v>23.550899999999999</v>
      </c>
      <c r="CW56">
        <v>30.189399999999999</v>
      </c>
      <c r="CX56">
        <v>500.077</v>
      </c>
      <c r="CY56">
        <v>99.314599999999999</v>
      </c>
      <c r="CZ56">
        <v>0.10023899999999999</v>
      </c>
      <c r="DA56">
        <v>30.005199999999999</v>
      </c>
      <c r="DB56">
        <v>30.008500000000002</v>
      </c>
      <c r="DC56">
        <v>999.9</v>
      </c>
      <c r="DD56">
        <v>0</v>
      </c>
      <c r="DE56">
        <v>0</v>
      </c>
      <c r="DF56">
        <v>10011.9</v>
      </c>
      <c r="DG56">
        <v>0</v>
      </c>
      <c r="DH56">
        <v>1278.43</v>
      </c>
      <c r="DI56">
        <v>3.8601899999999998</v>
      </c>
      <c r="DJ56">
        <v>24.619299999999999</v>
      </c>
      <c r="DK56">
        <v>20.459800000000001</v>
      </c>
      <c r="DL56">
        <v>8.4894599999999993</v>
      </c>
      <c r="DM56">
        <v>20.015799999999999</v>
      </c>
      <c r="DN56">
        <v>21.7014</v>
      </c>
      <c r="DO56">
        <v>2.9984000000000002</v>
      </c>
      <c r="DP56">
        <v>2.1552699999999998</v>
      </c>
      <c r="DQ56">
        <v>24.018999999999998</v>
      </c>
      <c r="DR56">
        <v>18.633600000000001</v>
      </c>
      <c r="DS56">
        <v>1999.96</v>
      </c>
      <c r="DT56">
        <v>0.97999099999999995</v>
      </c>
      <c r="DU56">
        <v>2.0008999999999999E-2</v>
      </c>
      <c r="DV56">
        <v>0</v>
      </c>
      <c r="DW56">
        <v>883.18899999999996</v>
      </c>
      <c r="DX56">
        <v>5.0005300000000004</v>
      </c>
      <c r="DY56">
        <v>18956.5</v>
      </c>
      <c r="DZ56">
        <v>17833.099999999999</v>
      </c>
      <c r="EA56">
        <v>50.875</v>
      </c>
      <c r="EB56">
        <v>52.25</v>
      </c>
      <c r="EC56">
        <v>51.311999999999998</v>
      </c>
      <c r="ED56">
        <v>52.125</v>
      </c>
      <c r="EE56">
        <v>51.936999999999998</v>
      </c>
      <c r="EF56">
        <v>1955.04</v>
      </c>
      <c r="EG56">
        <v>39.92</v>
      </c>
      <c r="EH56">
        <v>0</v>
      </c>
      <c r="EI56">
        <v>123.80000019073491</v>
      </c>
      <c r="EJ56">
        <v>0</v>
      </c>
      <c r="EK56">
        <v>882.31223999999986</v>
      </c>
      <c r="EL56">
        <v>3.9202307602150142</v>
      </c>
      <c r="EM56">
        <v>86.730769026187474</v>
      </c>
      <c r="EN56">
        <v>18946.975999999999</v>
      </c>
      <c r="EO56">
        <v>15</v>
      </c>
      <c r="EP56">
        <v>1659734427.0999999</v>
      </c>
      <c r="EQ56" t="s">
        <v>608</v>
      </c>
      <c r="ER56">
        <v>1659734408.5999999</v>
      </c>
      <c r="ES56">
        <v>1659734427.0999999</v>
      </c>
      <c r="ET56">
        <v>69</v>
      </c>
      <c r="EU56">
        <v>3.3000000000000002E-2</v>
      </c>
      <c r="EV56">
        <v>2E-3</v>
      </c>
      <c r="EW56">
        <v>0.32700000000000001</v>
      </c>
      <c r="EX56">
        <v>3.0000000000000001E-3</v>
      </c>
      <c r="EY56">
        <v>20</v>
      </c>
      <c r="EZ56">
        <v>21</v>
      </c>
      <c r="FA56">
        <v>0.4</v>
      </c>
      <c r="FB56">
        <v>0.01</v>
      </c>
      <c r="FC56">
        <v>-3.3348195068856268</v>
      </c>
      <c r="FD56">
        <v>-0.41256972089618299</v>
      </c>
      <c r="FE56">
        <v>7.6515740773695731E-2</v>
      </c>
      <c r="FF56">
        <v>1</v>
      </c>
      <c r="FG56">
        <v>0.61130922092147688</v>
      </c>
      <c r="FH56">
        <v>8.7585221686854134E-2</v>
      </c>
      <c r="FI56">
        <v>1.807109521685369E-2</v>
      </c>
      <c r="FJ56">
        <v>1</v>
      </c>
      <c r="FK56">
        <v>2</v>
      </c>
      <c r="FL56">
        <v>2</v>
      </c>
      <c r="FM56" t="s">
        <v>408</v>
      </c>
      <c r="FN56">
        <v>3.1261100000000002</v>
      </c>
      <c r="FO56">
        <v>2.7386699999999999</v>
      </c>
      <c r="FP56">
        <v>6.2964199999999996E-3</v>
      </c>
      <c r="FQ56">
        <v>5.3582400000000002E-3</v>
      </c>
      <c r="FR56">
        <v>0.12548799999999999</v>
      </c>
      <c r="FS56">
        <v>9.9757299999999993E-2</v>
      </c>
      <c r="FT56">
        <v>23654.6</v>
      </c>
      <c r="FU56">
        <v>24561.4</v>
      </c>
      <c r="FV56">
        <v>23676.3</v>
      </c>
      <c r="FW56">
        <v>25015.3</v>
      </c>
      <c r="FX56">
        <v>29855.9</v>
      </c>
      <c r="FY56">
        <v>31597.200000000001</v>
      </c>
      <c r="FZ56">
        <v>37760.9</v>
      </c>
      <c r="GA56">
        <v>38935</v>
      </c>
      <c r="GB56">
        <v>2.12792</v>
      </c>
      <c r="GC56">
        <v>1.6571199999999999</v>
      </c>
      <c r="GD56">
        <v>-9.0077500000000001E-3</v>
      </c>
      <c r="GE56">
        <v>0</v>
      </c>
      <c r="GF56">
        <v>30.155100000000001</v>
      </c>
      <c r="GG56">
        <v>999.9</v>
      </c>
      <c r="GH56">
        <v>33.799999999999997</v>
      </c>
      <c r="GI56">
        <v>48.7</v>
      </c>
      <c r="GJ56">
        <v>39.603499999999997</v>
      </c>
      <c r="GK56">
        <v>60.888800000000003</v>
      </c>
      <c r="GL56">
        <v>26.27</v>
      </c>
      <c r="GM56">
        <v>1</v>
      </c>
      <c r="GN56">
        <v>0.75730200000000003</v>
      </c>
      <c r="GO56">
        <v>4.3223700000000003</v>
      </c>
      <c r="GP56">
        <v>20.251300000000001</v>
      </c>
      <c r="GQ56">
        <v>5.2518799999999999</v>
      </c>
      <c r="GR56">
        <v>12.0099</v>
      </c>
      <c r="GS56">
        <v>4.9782500000000001</v>
      </c>
      <c r="GT56">
        <v>3.2929300000000001</v>
      </c>
      <c r="GU56">
        <v>9999</v>
      </c>
      <c r="GV56">
        <v>9999</v>
      </c>
      <c r="GW56">
        <v>9999</v>
      </c>
      <c r="GX56">
        <v>999.9</v>
      </c>
      <c r="GY56">
        <v>1.8757200000000001</v>
      </c>
      <c r="GZ56">
        <v>1.8768499999999999</v>
      </c>
      <c r="HA56">
        <v>1.8827799999999999</v>
      </c>
      <c r="HB56">
        <v>1.88611</v>
      </c>
      <c r="HC56">
        <v>1.8768400000000001</v>
      </c>
      <c r="HD56">
        <v>1.88317</v>
      </c>
      <c r="HE56">
        <v>1.8821699999999999</v>
      </c>
      <c r="HF56">
        <v>1.88568</v>
      </c>
      <c r="HG56">
        <v>5</v>
      </c>
      <c r="HH56">
        <v>0</v>
      </c>
      <c r="HI56">
        <v>0</v>
      </c>
      <c r="HJ56">
        <v>0</v>
      </c>
      <c r="HK56" t="s">
        <v>409</v>
      </c>
      <c r="HL56" t="s">
        <v>410</v>
      </c>
      <c r="HM56" t="s">
        <v>411</v>
      </c>
      <c r="HN56" t="s">
        <v>411</v>
      </c>
      <c r="HO56" t="s">
        <v>411</v>
      </c>
      <c r="HP56" t="s">
        <v>411</v>
      </c>
      <c r="HQ56">
        <v>0</v>
      </c>
      <c r="HR56">
        <v>100</v>
      </c>
      <c r="HS56">
        <v>100</v>
      </c>
      <c r="HT56">
        <v>0.32500000000000001</v>
      </c>
      <c r="HU56">
        <v>1.5E-3</v>
      </c>
      <c r="HV56">
        <v>0.33865268005994942</v>
      </c>
      <c r="HW56">
        <v>-6.0172046994075008E-4</v>
      </c>
      <c r="HX56">
        <v>1.0037638322578611E-6</v>
      </c>
      <c r="HY56">
        <v>-3.7503755461929322E-10</v>
      </c>
      <c r="HZ56">
        <v>-4.6342129031230049E-2</v>
      </c>
      <c r="IA56">
        <v>5.4059752819484372E-3</v>
      </c>
      <c r="IB56">
        <v>-1.882334706413767E-4</v>
      </c>
      <c r="IC56">
        <v>2.0440475459167249E-6</v>
      </c>
      <c r="ID56">
        <v>4</v>
      </c>
      <c r="IE56">
        <v>2150</v>
      </c>
      <c r="IF56">
        <v>2</v>
      </c>
      <c r="IG56">
        <v>31</v>
      </c>
      <c r="IH56">
        <v>1</v>
      </c>
      <c r="II56">
        <v>0.7</v>
      </c>
      <c r="IJ56">
        <v>0.17944299999999999</v>
      </c>
      <c r="IK56">
        <v>2.7990699999999999</v>
      </c>
      <c r="IL56">
        <v>1.6003400000000001</v>
      </c>
      <c r="IM56">
        <v>2.3339799999999999</v>
      </c>
      <c r="IN56">
        <v>1.5502899999999999</v>
      </c>
      <c r="IO56">
        <v>2.4536099999999998</v>
      </c>
      <c r="IP56">
        <v>52.239899999999999</v>
      </c>
      <c r="IQ56">
        <v>24.14</v>
      </c>
      <c r="IR56">
        <v>18</v>
      </c>
      <c r="IS56">
        <v>608.21600000000001</v>
      </c>
      <c r="IT56">
        <v>340.69400000000002</v>
      </c>
      <c r="IU56">
        <v>26.122699999999998</v>
      </c>
      <c r="IV56">
        <v>36.178100000000001</v>
      </c>
      <c r="IW56">
        <v>30.000599999999999</v>
      </c>
      <c r="IX56">
        <v>35.935400000000001</v>
      </c>
      <c r="IY56">
        <v>35.934100000000001</v>
      </c>
      <c r="IZ56">
        <v>3.5828600000000002</v>
      </c>
      <c r="JA56">
        <v>49.7348</v>
      </c>
      <c r="JB56">
        <v>0</v>
      </c>
      <c r="JC56">
        <v>26.1145</v>
      </c>
      <c r="JD56">
        <v>20</v>
      </c>
      <c r="JE56">
        <v>21.647500000000001</v>
      </c>
      <c r="JF56">
        <v>98.469899999999996</v>
      </c>
      <c r="JG56">
        <v>98.526600000000002</v>
      </c>
    </row>
    <row r="57" spans="1:267" x14ac:dyDescent="0.3">
      <c r="A57">
        <v>41</v>
      </c>
      <c r="B57">
        <v>1659734602.5999999</v>
      </c>
      <c r="C57">
        <v>6112.5</v>
      </c>
      <c r="D57" t="s">
        <v>609</v>
      </c>
      <c r="E57" t="s">
        <v>610</v>
      </c>
      <c r="F57" t="s">
        <v>398</v>
      </c>
      <c r="G57" t="s">
        <v>399</v>
      </c>
      <c r="H57" t="s">
        <v>31</v>
      </c>
      <c r="I57" t="s">
        <v>570</v>
      </c>
      <c r="J57" t="s">
        <v>401</v>
      </c>
      <c r="K57">
        <f t="shared" si="0"/>
        <v>4.2089197412328279</v>
      </c>
      <c r="L57">
        <v>1659734602.5999999</v>
      </c>
      <c r="M57">
        <f t="shared" si="1"/>
        <v>6.9905077115998545E-3</v>
      </c>
      <c r="N57">
        <f t="shared" si="2"/>
        <v>6.9905077115998546</v>
      </c>
      <c r="O57">
        <f t="shared" si="3"/>
        <v>22.264427597427947</v>
      </c>
      <c r="P57">
        <f t="shared" si="4"/>
        <v>370.166</v>
      </c>
      <c r="Q57">
        <f t="shared" si="5"/>
        <v>296.58205642792637</v>
      </c>
      <c r="R57">
        <f t="shared" si="6"/>
        <v>29.484872115480066</v>
      </c>
      <c r="S57">
        <f t="shared" si="7"/>
        <v>36.800261293457993</v>
      </c>
      <c r="T57">
        <f t="shared" si="8"/>
        <v>0.5855309039183717</v>
      </c>
      <c r="U57">
        <f t="shared" si="9"/>
        <v>2.9146663878170451</v>
      </c>
      <c r="V57">
        <f t="shared" si="10"/>
        <v>0.52717693119429299</v>
      </c>
      <c r="W57">
        <f t="shared" si="11"/>
        <v>0.33424250072184147</v>
      </c>
      <c r="X57">
        <f t="shared" si="12"/>
        <v>382.43509936533883</v>
      </c>
      <c r="Y57">
        <f t="shared" si="13"/>
        <v>30.52403419063285</v>
      </c>
      <c r="Z57">
        <f t="shared" si="14"/>
        <v>30.023299999999999</v>
      </c>
      <c r="AA57">
        <f t="shared" si="15"/>
        <v>4.2661549988546756</v>
      </c>
      <c r="AB57">
        <f t="shared" si="16"/>
        <v>69.97705097584344</v>
      </c>
      <c r="AC57">
        <f t="shared" si="17"/>
        <v>2.9960271727931995</v>
      </c>
      <c r="AD57">
        <f t="shared" si="18"/>
        <v>4.281442460082304</v>
      </c>
      <c r="AE57">
        <f t="shared" si="19"/>
        <v>1.2701278260614761</v>
      </c>
      <c r="AF57">
        <f t="shared" si="20"/>
        <v>-308.28139008155358</v>
      </c>
      <c r="AG57">
        <f t="shared" si="21"/>
        <v>9.7895412948896077</v>
      </c>
      <c r="AH57">
        <f t="shared" si="22"/>
        <v>0.7472169224250016</v>
      </c>
      <c r="AI57">
        <f t="shared" si="23"/>
        <v>84.690467501099874</v>
      </c>
      <c r="AJ57">
        <v>0</v>
      </c>
      <c r="AK57">
        <v>0</v>
      </c>
      <c r="AL57">
        <f t="shared" si="24"/>
        <v>1</v>
      </c>
      <c r="AM57">
        <f t="shared" si="25"/>
        <v>0</v>
      </c>
      <c r="AN57">
        <f t="shared" si="26"/>
        <v>51899.501999205415</v>
      </c>
      <c r="AO57" t="s">
        <v>402</v>
      </c>
      <c r="AP57">
        <v>10366.9</v>
      </c>
      <c r="AQ57">
        <v>993.59653846153856</v>
      </c>
      <c r="AR57">
        <v>3431.87</v>
      </c>
      <c r="AS57">
        <f t="shared" si="27"/>
        <v>0.71047955241266758</v>
      </c>
      <c r="AT57">
        <v>-3.9894345373445681</v>
      </c>
      <c r="AU57" t="s">
        <v>611</v>
      </c>
      <c r="AV57">
        <v>10022.9</v>
      </c>
      <c r="AW57">
        <v>844.74557692307701</v>
      </c>
      <c r="AX57">
        <v>1107.77</v>
      </c>
      <c r="AY57">
        <f t="shared" si="28"/>
        <v>0.23743595067290413</v>
      </c>
      <c r="AZ57">
        <v>0.5</v>
      </c>
      <c r="BA57">
        <f t="shared" si="29"/>
        <v>1681.3739996826694</v>
      </c>
      <c r="BB57">
        <f t="shared" si="30"/>
        <v>22.264427597427947</v>
      </c>
      <c r="BC57">
        <f t="shared" si="31"/>
        <v>199.60931702567891</v>
      </c>
      <c r="BD57">
        <f t="shared" si="32"/>
        <v>1.5614528439078684E-2</v>
      </c>
      <c r="BE57">
        <f t="shared" si="33"/>
        <v>2.0979986820368848</v>
      </c>
      <c r="BF57">
        <f t="shared" si="34"/>
        <v>618.13374571529641</v>
      </c>
      <c r="BG57" t="s">
        <v>612</v>
      </c>
      <c r="BH57">
        <v>595.44000000000005</v>
      </c>
      <c r="BI57">
        <f t="shared" si="35"/>
        <v>595.44000000000005</v>
      </c>
      <c r="BJ57">
        <f t="shared" si="36"/>
        <v>0.46248770051544985</v>
      </c>
      <c r="BK57">
        <f t="shared" si="37"/>
        <v>0.51338868127363813</v>
      </c>
      <c r="BL57">
        <f t="shared" si="38"/>
        <v>0.8193750594938003</v>
      </c>
      <c r="BM57">
        <f t="shared" si="39"/>
        <v>2.3037264486223741</v>
      </c>
      <c r="BN57">
        <f t="shared" si="40"/>
        <v>0.95317446408721429</v>
      </c>
      <c r="BO57">
        <f t="shared" si="41"/>
        <v>0.36187482329417581</v>
      </c>
      <c r="BP57">
        <f t="shared" si="42"/>
        <v>0.63812517670582425</v>
      </c>
      <c r="BQ57">
        <v>1300</v>
      </c>
      <c r="BR57">
        <v>300</v>
      </c>
      <c r="BS57">
        <v>300</v>
      </c>
      <c r="BT57">
        <v>300</v>
      </c>
      <c r="BU57">
        <v>10022.9</v>
      </c>
      <c r="BV57">
        <v>1041.1099999999999</v>
      </c>
      <c r="BW57">
        <v>-1.0645699999999999E-2</v>
      </c>
      <c r="BX57">
        <v>-0.33</v>
      </c>
      <c r="BY57" t="s">
        <v>405</v>
      </c>
      <c r="BZ57" t="s">
        <v>405</v>
      </c>
      <c r="CA57" t="s">
        <v>405</v>
      </c>
      <c r="CB57" t="s">
        <v>405</v>
      </c>
      <c r="CC57" t="s">
        <v>405</v>
      </c>
      <c r="CD57" t="s">
        <v>405</v>
      </c>
      <c r="CE57" t="s">
        <v>405</v>
      </c>
      <c r="CF57" t="s">
        <v>405</v>
      </c>
      <c r="CG57" t="s">
        <v>405</v>
      </c>
      <c r="CH57" t="s">
        <v>405</v>
      </c>
      <c r="CI57">
        <f t="shared" si="43"/>
        <v>2000.21</v>
      </c>
      <c r="CJ57">
        <f t="shared" si="44"/>
        <v>1681.3739996826694</v>
      </c>
      <c r="CK57">
        <f t="shared" si="45"/>
        <v>0.84059873697395238</v>
      </c>
      <c r="CL57">
        <f t="shared" si="46"/>
        <v>0.19119747394790487</v>
      </c>
      <c r="CM57">
        <v>6</v>
      </c>
      <c r="CN57">
        <v>0.5</v>
      </c>
      <c r="CO57" t="s">
        <v>406</v>
      </c>
      <c r="CP57">
        <v>2</v>
      </c>
      <c r="CQ57">
        <v>1659734602.5999999</v>
      </c>
      <c r="CR57">
        <v>370.166</v>
      </c>
      <c r="CS57">
        <v>399.98700000000002</v>
      </c>
      <c r="CT57">
        <v>30.136399999999998</v>
      </c>
      <c r="CU57">
        <v>22.001000000000001</v>
      </c>
      <c r="CV57">
        <v>370.10399999999998</v>
      </c>
      <c r="CW57">
        <v>30.1328</v>
      </c>
      <c r="CX57">
        <v>500.02499999999998</v>
      </c>
      <c r="CY57">
        <v>99.315399999999997</v>
      </c>
      <c r="CZ57">
        <v>0.100163</v>
      </c>
      <c r="DA57">
        <v>30.085599999999999</v>
      </c>
      <c r="DB57">
        <v>30.023299999999999</v>
      </c>
      <c r="DC57">
        <v>999.9</v>
      </c>
      <c r="DD57">
        <v>0</v>
      </c>
      <c r="DE57">
        <v>0</v>
      </c>
      <c r="DF57">
        <v>9983.75</v>
      </c>
      <c r="DG57">
        <v>0</v>
      </c>
      <c r="DH57">
        <v>1256.51</v>
      </c>
      <c r="DI57">
        <v>-29.820599999999999</v>
      </c>
      <c r="DJ57">
        <v>381.66899999999998</v>
      </c>
      <c r="DK57">
        <v>408.98500000000001</v>
      </c>
      <c r="DL57">
        <v>8.1354799999999994</v>
      </c>
      <c r="DM57">
        <v>399.98700000000002</v>
      </c>
      <c r="DN57">
        <v>22.001000000000001</v>
      </c>
      <c r="DO57">
        <v>2.9930099999999999</v>
      </c>
      <c r="DP57">
        <v>2.1850399999999999</v>
      </c>
      <c r="DQ57">
        <v>23.989100000000001</v>
      </c>
      <c r="DR57">
        <v>18.853000000000002</v>
      </c>
      <c r="DS57">
        <v>2000.21</v>
      </c>
      <c r="DT57">
        <v>0.97999400000000003</v>
      </c>
      <c r="DU57">
        <v>2.0006099999999999E-2</v>
      </c>
      <c r="DV57">
        <v>0</v>
      </c>
      <c r="DW57">
        <v>844.45299999999997</v>
      </c>
      <c r="DX57">
        <v>5.0005300000000004</v>
      </c>
      <c r="DY57">
        <v>18197.7</v>
      </c>
      <c r="DZ57">
        <v>17835.3</v>
      </c>
      <c r="EA57">
        <v>50.875</v>
      </c>
      <c r="EB57">
        <v>52.186999999999998</v>
      </c>
      <c r="EC57">
        <v>51.311999999999998</v>
      </c>
      <c r="ED57">
        <v>52.061999999999998</v>
      </c>
      <c r="EE57">
        <v>51.936999999999998</v>
      </c>
      <c r="EF57">
        <v>1955.29</v>
      </c>
      <c r="EG57">
        <v>39.92</v>
      </c>
      <c r="EH57">
        <v>0</v>
      </c>
      <c r="EI57">
        <v>134.9000000953674</v>
      </c>
      <c r="EJ57">
        <v>0</v>
      </c>
      <c r="EK57">
        <v>844.74557692307701</v>
      </c>
      <c r="EL57">
        <v>-3.420615393317886</v>
      </c>
      <c r="EM57">
        <v>-76.505982783400881</v>
      </c>
      <c r="EN57">
        <v>18204.553846153849</v>
      </c>
      <c r="EO57">
        <v>15</v>
      </c>
      <c r="EP57">
        <v>1659734562.5999999</v>
      </c>
      <c r="EQ57" t="s">
        <v>613</v>
      </c>
      <c r="ER57">
        <v>1659734553.0999999</v>
      </c>
      <c r="ES57">
        <v>1659734562.5999999</v>
      </c>
      <c r="ET57">
        <v>70</v>
      </c>
      <c r="EU57">
        <v>-0.17299999999999999</v>
      </c>
      <c r="EV57">
        <v>2E-3</v>
      </c>
      <c r="EW57">
        <v>6.2E-2</v>
      </c>
      <c r="EX57">
        <v>5.0000000000000001E-3</v>
      </c>
      <c r="EY57">
        <v>400</v>
      </c>
      <c r="EZ57">
        <v>21</v>
      </c>
      <c r="FA57">
        <v>0.05</v>
      </c>
      <c r="FB57">
        <v>0.01</v>
      </c>
      <c r="FC57">
        <v>22.37443910384664</v>
      </c>
      <c r="FD57">
        <v>-0.9798647415969054</v>
      </c>
      <c r="FE57">
        <v>0.18699178395534519</v>
      </c>
      <c r="FF57">
        <v>1</v>
      </c>
      <c r="FG57">
        <v>0.59127652410068288</v>
      </c>
      <c r="FH57">
        <v>5.4446517909911833E-2</v>
      </c>
      <c r="FI57">
        <v>1.9685952760840369E-2</v>
      </c>
      <c r="FJ57">
        <v>1</v>
      </c>
      <c r="FK57">
        <v>2</v>
      </c>
      <c r="FL57">
        <v>2</v>
      </c>
      <c r="FM57" t="s">
        <v>408</v>
      </c>
      <c r="FN57">
        <v>3.12629</v>
      </c>
      <c r="FO57">
        <v>2.7383500000000001</v>
      </c>
      <c r="FP57">
        <v>8.3349599999999996E-2</v>
      </c>
      <c r="FQ57">
        <v>8.8560700000000006E-2</v>
      </c>
      <c r="FR57">
        <v>0.125302</v>
      </c>
      <c r="FS57">
        <v>0.100716</v>
      </c>
      <c r="FT57">
        <v>21817.3</v>
      </c>
      <c r="FU57">
        <v>22502.5</v>
      </c>
      <c r="FV57">
        <v>23669.9</v>
      </c>
      <c r="FW57">
        <v>25008</v>
      </c>
      <c r="FX57">
        <v>29854.799999999999</v>
      </c>
      <c r="FY57">
        <v>31555.7</v>
      </c>
      <c r="FZ57">
        <v>37751.800000000003</v>
      </c>
      <c r="GA57">
        <v>38925.599999999999</v>
      </c>
      <c r="GB57">
        <v>2.12643</v>
      </c>
      <c r="GC57">
        <v>1.6576200000000001</v>
      </c>
      <c r="GD57">
        <v>-8.7693300000000005E-3</v>
      </c>
      <c r="GE57">
        <v>0</v>
      </c>
      <c r="GF57">
        <v>30.166</v>
      </c>
      <c r="GG57">
        <v>999.9</v>
      </c>
      <c r="GH57">
        <v>33.299999999999997</v>
      </c>
      <c r="GI57">
        <v>48.8</v>
      </c>
      <c r="GJ57">
        <v>39.213500000000003</v>
      </c>
      <c r="GK57">
        <v>61.308799999999998</v>
      </c>
      <c r="GL57">
        <v>26.538499999999999</v>
      </c>
      <c r="GM57">
        <v>1</v>
      </c>
      <c r="GN57">
        <v>0.76513699999999996</v>
      </c>
      <c r="GO57">
        <v>4.0897300000000003</v>
      </c>
      <c r="GP57">
        <v>20.256699999999999</v>
      </c>
      <c r="GQ57">
        <v>5.2518799999999999</v>
      </c>
      <c r="GR57">
        <v>12.0099</v>
      </c>
      <c r="GS57">
        <v>4.9777500000000003</v>
      </c>
      <c r="GT57">
        <v>3.2928999999999999</v>
      </c>
      <c r="GU57">
        <v>9999</v>
      </c>
      <c r="GV57">
        <v>9999</v>
      </c>
      <c r="GW57">
        <v>9999</v>
      </c>
      <c r="GX57">
        <v>999.9</v>
      </c>
      <c r="GY57">
        <v>1.8757299999999999</v>
      </c>
      <c r="GZ57">
        <v>1.87687</v>
      </c>
      <c r="HA57">
        <v>1.8827799999999999</v>
      </c>
      <c r="HB57">
        <v>1.88609</v>
      </c>
      <c r="HC57">
        <v>1.87686</v>
      </c>
      <c r="HD57">
        <v>1.8831800000000001</v>
      </c>
      <c r="HE57">
        <v>1.8821699999999999</v>
      </c>
      <c r="HF57">
        <v>1.88568</v>
      </c>
      <c r="HG57">
        <v>5</v>
      </c>
      <c r="HH57">
        <v>0</v>
      </c>
      <c r="HI57">
        <v>0</v>
      </c>
      <c r="HJ57">
        <v>0</v>
      </c>
      <c r="HK57" t="s">
        <v>409</v>
      </c>
      <c r="HL57" t="s">
        <v>410</v>
      </c>
      <c r="HM57" t="s">
        <v>411</v>
      </c>
      <c r="HN57" t="s">
        <v>411</v>
      </c>
      <c r="HO57" t="s">
        <v>411</v>
      </c>
      <c r="HP57" t="s">
        <v>411</v>
      </c>
      <c r="HQ57">
        <v>0</v>
      </c>
      <c r="HR57">
        <v>100</v>
      </c>
      <c r="HS57">
        <v>100</v>
      </c>
      <c r="HT57">
        <v>6.2E-2</v>
      </c>
      <c r="HU57">
        <v>3.5999999999999999E-3</v>
      </c>
      <c r="HV57">
        <v>0.16623129622774421</v>
      </c>
      <c r="HW57">
        <v>-6.0172046994075008E-4</v>
      </c>
      <c r="HX57">
        <v>1.0037638322578611E-6</v>
      </c>
      <c r="HY57">
        <v>-3.7503755461929322E-10</v>
      </c>
      <c r="HZ57">
        <v>-4.4305665520079467E-2</v>
      </c>
      <c r="IA57">
        <v>5.4059752819484372E-3</v>
      </c>
      <c r="IB57">
        <v>-1.882334706413767E-4</v>
      </c>
      <c r="IC57">
        <v>2.0440475459167249E-6</v>
      </c>
      <c r="ID57">
        <v>4</v>
      </c>
      <c r="IE57">
        <v>2150</v>
      </c>
      <c r="IF57">
        <v>2</v>
      </c>
      <c r="IG57">
        <v>31</v>
      </c>
      <c r="IH57">
        <v>0.8</v>
      </c>
      <c r="II57">
        <v>0.7</v>
      </c>
      <c r="IJ57">
        <v>1.00586</v>
      </c>
      <c r="IK57">
        <v>2.7477999999999998</v>
      </c>
      <c r="IL57">
        <v>1.6015600000000001</v>
      </c>
      <c r="IM57">
        <v>2.3339799999999999</v>
      </c>
      <c r="IN57">
        <v>1.5502899999999999</v>
      </c>
      <c r="IO57">
        <v>2.3767100000000001</v>
      </c>
      <c r="IP57">
        <v>52.3765</v>
      </c>
      <c r="IQ57">
        <v>24.14</v>
      </c>
      <c r="IR57">
        <v>18</v>
      </c>
      <c r="IS57">
        <v>607.95100000000002</v>
      </c>
      <c r="IT57">
        <v>341.46699999999998</v>
      </c>
      <c r="IU57">
        <v>26.329699999999999</v>
      </c>
      <c r="IV57">
        <v>36.289200000000001</v>
      </c>
      <c r="IW57">
        <v>30.000299999999999</v>
      </c>
      <c r="IX57">
        <v>36.028300000000002</v>
      </c>
      <c r="IY57">
        <v>36.026400000000002</v>
      </c>
      <c r="IZ57">
        <v>20.130800000000001</v>
      </c>
      <c r="JA57">
        <v>48.310299999999998</v>
      </c>
      <c r="JB57">
        <v>0</v>
      </c>
      <c r="JC57">
        <v>26.3169</v>
      </c>
      <c r="JD57">
        <v>400</v>
      </c>
      <c r="JE57">
        <v>21.996099999999998</v>
      </c>
      <c r="JF57">
        <v>98.4452</v>
      </c>
      <c r="JG57">
        <v>98.500900000000001</v>
      </c>
    </row>
    <row r="58" spans="1:267" x14ac:dyDescent="0.3">
      <c r="A58">
        <v>42</v>
      </c>
      <c r="B58">
        <v>1659734712.5999999</v>
      </c>
      <c r="C58">
        <v>6222.5</v>
      </c>
      <c r="D58" t="s">
        <v>614</v>
      </c>
      <c r="E58" t="s">
        <v>615</v>
      </c>
      <c r="F58" t="s">
        <v>398</v>
      </c>
      <c r="G58" t="s">
        <v>399</v>
      </c>
      <c r="H58" t="s">
        <v>31</v>
      </c>
      <c r="I58" t="s">
        <v>570</v>
      </c>
      <c r="J58" t="s">
        <v>401</v>
      </c>
      <c r="K58">
        <f t="shared" si="0"/>
        <v>4.2527582619580926</v>
      </c>
      <c r="L58">
        <v>1659734712.5999999</v>
      </c>
      <c r="M58">
        <f t="shared" si="1"/>
        <v>5.9286980411788256E-3</v>
      </c>
      <c r="N58">
        <f t="shared" si="2"/>
        <v>5.9286980411788255</v>
      </c>
      <c r="O58">
        <f t="shared" si="3"/>
        <v>22.454485545123724</v>
      </c>
      <c r="P58">
        <f t="shared" si="4"/>
        <v>370.45600000000002</v>
      </c>
      <c r="Q58">
        <f t="shared" si="5"/>
        <v>283.71830611961661</v>
      </c>
      <c r="R58">
        <f t="shared" si="6"/>
        <v>28.205726878489013</v>
      </c>
      <c r="S58">
        <f t="shared" si="7"/>
        <v>36.828715423432001</v>
      </c>
      <c r="T58">
        <f t="shared" si="8"/>
        <v>0.48532116662210573</v>
      </c>
      <c r="U58">
        <f t="shared" si="9"/>
        <v>2.9216588617270478</v>
      </c>
      <c r="V58">
        <f t="shared" si="10"/>
        <v>0.44457591550742476</v>
      </c>
      <c r="W58">
        <f t="shared" si="11"/>
        <v>0.28123512878270124</v>
      </c>
      <c r="X58">
        <f t="shared" si="12"/>
        <v>382.43699936534193</v>
      </c>
      <c r="Y58">
        <f t="shared" si="13"/>
        <v>30.653385437660599</v>
      </c>
      <c r="Z58">
        <f t="shared" si="14"/>
        <v>29.9834</v>
      </c>
      <c r="AA58">
        <f t="shared" si="15"/>
        <v>4.256389161911085</v>
      </c>
      <c r="AB58">
        <f t="shared" si="16"/>
        <v>70.16236517759269</v>
      </c>
      <c r="AC58">
        <f t="shared" si="17"/>
        <v>2.9788773692174</v>
      </c>
      <c r="AD58">
        <f t="shared" si="18"/>
        <v>4.2456912073550583</v>
      </c>
      <c r="AE58">
        <f t="shared" si="19"/>
        <v>1.277511792693685</v>
      </c>
      <c r="AF58">
        <f t="shared" si="20"/>
        <v>-261.4555836159862</v>
      </c>
      <c r="AG58">
        <f t="shared" si="21"/>
        <v>-6.8990462978403224</v>
      </c>
      <c r="AH58">
        <f t="shared" si="22"/>
        <v>-0.52484744944292394</v>
      </c>
      <c r="AI58">
        <f t="shared" si="23"/>
        <v>113.55752200207249</v>
      </c>
      <c r="AJ58">
        <v>0</v>
      </c>
      <c r="AK58">
        <v>0</v>
      </c>
      <c r="AL58">
        <f t="shared" si="24"/>
        <v>1</v>
      </c>
      <c r="AM58">
        <f t="shared" si="25"/>
        <v>0</v>
      </c>
      <c r="AN58">
        <f t="shared" si="26"/>
        <v>52123.789635057496</v>
      </c>
      <c r="AO58" t="s">
        <v>402</v>
      </c>
      <c r="AP58">
        <v>10366.9</v>
      </c>
      <c r="AQ58">
        <v>993.59653846153856</v>
      </c>
      <c r="AR58">
        <v>3431.87</v>
      </c>
      <c r="AS58">
        <f t="shared" si="27"/>
        <v>0.71047955241266758</v>
      </c>
      <c r="AT58">
        <v>-3.9894345373445681</v>
      </c>
      <c r="AU58" t="s">
        <v>616</v>
      </c>
      <c r="AV58">
        <v>10022.9</v>
      </c>
      <c r="AW58">
        <v>845.35669230769236</v>
      </c>
      <c r="AX58">
        <v>1132.27</v>
      </c>
      <c r="AY58">
        <f t="shared" si="28"/>
        <v>0.25339654648830012</v>
      </c>
      <c r="AZ58">
        <v>0.5</v>
      </c>
      <c r="BA58">
        <f t="shared" si="29"/>
        <v>1681.3823996826707</v>
      </c>
      <c r="BB58">
        <f t="shared" si="30"/>
        <v>22.454485545123724</v>
      </c>
      <c r="BC58">
        <f t="shared" si="31"/>
        <v>213.02824670289974</v>
      </c>
      <c r="BD58">
        <f t="shared" si="32"/>
        <v>1.5727487148348339E-2</v>
      </c>
      <c r="BE58">
        <f t="shared" si="33"/>
        <v>2.0309643459598861</v>
      </c>
      <c r="BF58">
        <f t="shared" si="34"/>
        <v>625.68826699390536</v>
      </c>
      <c r="BG58" t="s">
        <v>617</v>
      </c>
      <c r="BH58">
        <v>606.19000000000005</v>
      </c>
      <c r="BI58">
        <f t="shared" si="35"/>
        <v>606.19000000000005</v>
      </c>
      <c r="BJ58">
        <f t="shared" si="36"/>
        <v>0.46462416208148227</v>
      </c>
      <c r="BK58">
        <f t="shared" si="37"/>
        <v>0.54537961468276241</v>
      </c>
      <c r="BL58">
        <f t="shared" si="38"/>
        <v>0.8138218057246398</v>
      </c>
      <c r="BM58">
        <f t="shared" si="39"/>
        <v>2.0689849702261274</v>
      </c>
      <c r="BN58">
        <f t="shared" si="40"/>
        <v>0.94312637047242287</v>
      </c>
      <c r="BO58">
        <f t="shared" si="41"/>
        <v>0.39108186122244704</v>
      </c>
      <c r="BP58">
        <f t="shared" si="42"/>
        <v>0.60891813877755296</v>
      </c>
      <c r="BQ58">
        <v>1302</v>
      </c>
      <c r="BR58">
        <v>300</v>
      </c>
      <c r="BS58">
        <v>300</v>
      </c>
      <c r="BT58">
        <v>300</v>
      </c>
      <c r="BU58">
        <v>10022.9</v>
      </c>
      <c r="BV58">
        <v>1060.29</v>
      </c>
      <c r="BW58">
        <v>-1.06459E-2</v>
      </c>
      <c r="BX58">
        <v>-1.29</v>
      </c>
      <c r="BY58" t="s">
        <v>405</v>
      </c>
      <c r="BZ58" t="s">
        <v>405</v>
      </c>
      <c r="CA58" t="s">
        <v>405</v>
      </c>
      <c r="CB58" t="s">
        <v>405</v>
      </c>
      <c r="CC58" t="s">
        <v>405</v>
      </c>
      <c r="CD58" t="s">
        <v>405</v>
      </c>
      <c r="CE58" t="s">
        <v>405</v>
      </c>
      <c r="CF58" t="s">
        <v>405</v>
      </c>
      <c r="CG58" t="s">
        <v>405</v>
      </c>
      <c r="CH58" t="s">
        <v>405</v>
      </c>
      <c r="CI58">
        <f t="shared" si="43"/>
        <v>2000.22</v>
      </c>
      <c r="CJ58">
        <f t="shared" si="44"/>
        <v>1681.3823996826707</v>
      </c>
      <c r="CK58">
        <f t="shared" si="45"/>
        <v>0.84059873398059748</v>
      </c>
      <c r="CL58">
        <f t="shared" si="46"/>
        <v>0.19119746796119524</v>
      </c>
      <c r="CM58">
        <v>6</v>
      </c>
      <c r="CN58">
        <v>0.5</v>
      </c>
      <c r="CO58" t="s">
        <v>406</v>
      </c>
      <c r="CP58">
        <v>2</v>
      </c>
      <c r="CQ58">
        <v>1659734712.5999999</v>
      </c>
      <c r="CR58">
        <v>370.45600000000002</v>
      </c>
      <c r="CS58">
        <v>400.03199999999998</v>
      </c>
      <c r="CT58">
        <v>29.964200000000002</v>
      </c>
      <c r="CU58">
        <v>23.0641</v>
      </c>
      <c r="CV58">
        <v>370.46100000000001</v>
      </c>
      <c r="CW58">
        <v>29.962599999999998</v>
      </c>
      <c r="CX58">
        <v>500.084</v>
      </c>
      <c r="CY58">
        <v>99.314499999999995</v>
      </c>
      <c r="CZ58">
        <v>0.100047</v>
      </c>
      <c r="DA58">
        <v>29.939599999999999</v>
      </c>
      <c r="DB58">
        <v>29.9834</v>
      </c>
      <c r="DC58">
        <v>999.9</v>
      </c>
      <c r="DD58">
        <v>0</v>
      </c>
      <c r="DE58">
        <v>0</v>
      </c>
      <c r="DF58">
        <v>10023.799999999999</v>
      </c>
      <c r="DG58">
        <v>0</v>
      </c>
      <c r="DH58">
        <v>1232.6600000000001</v>
      </c>
      <c r="DI58">
        <v>-29.575399999999998</v>
      </c>
      <c r="DJ58">
        <v>381.9</v>
      </c>
      <c r="DK58">
        <v>409.476</v>
      </c>
      <c r="DL58">
        <v>6.9000899999999996</v>
      </c>
      <c r="DM58">
        <v>400.03199999999998</v>
      </c>
      <c r="DN58">
        <v>23.0641</v>
      </c>
      <c r="DO58">
        <v>2.9758800000000001</v>
      </c>
      <c r="DP58">
        <v>2.2906</v>
      </c>
      <c r="DQ58">
        <v>23.893599999999999</v>
      </c>
      <c r="DR58">
        <v>19.610499999999998</v>
      </c>
      <c r="DS58">
        <v>2000.22</v>
      </c>
      <c r="DT58">
        <v>0.97999400000000003</v>
      </c>
      <c r="DU58">
        <v>2.0006099999999999E-2</v>
      </c>
      <c r="DV58">
        <v>0</v>
      </c>
      <c r="DW58">
        <v>846.27499999999998</v>
      </c>
      <c r="DX58">
        <v>5.0005300000000004</v>
      </c>
      <c r="DY58">
        <v>18222.099999999999</v>
      </c>
      <c r="DZ58">
        <v>17835.5</v>
      </c>
      <c r="EA58">
        <v>50.811999999999998</v>
      </c>
      <c r="EB58">
        <v>52.125</v>
      </c>
      <c r="EC58">
        <v>51.25</v>
      </c>
      <c r="ED58">
        <v>52</v>
      </c>
      <c r="EE58">
        <v>51.936999999999998</v>
      </c>
      <c r="EF58">
        <v>1955.3</v>
      </c>
      <c r="EG58">
        <v>39.92</v>
      </c>
      <c r="EH58">
        <v>0</v>
      </c>
      <c r="EI58">
        <v>109.7000000476837</v>
      </c>
      <c r="EJ58">
        <v>0</v>
      </c>
      <c r="EK58">
        <v>845.35669230769236</v>
      </c>
      <c r="EL58">
        <v>6.9878974468938724</v>
      </c>
      <c r="EM58">
        <v>119.18290606576321</v>
      </c>
      <c r="EN58">
        <v>18204.457692307689</v>
      </c>
      <c r="EO58">
        <v>15</v>
      </c>
      <c r="EP58">
        <v>1659734673.0999999</v>
      </c>
      <c r="EQ58" t="s">
        <v>618</v>
      </c>
      <c r="ER58">
        <v>1659734673.0999999</v>
      </c>
      <c r="ES58">
        <v>1659734673.0999999</v>
      </c>
      <c r="ET58">
        <v>71</v>
      </c>
      <c r="EU58">
        <v>-6.7000000000000004E-2</v>
      </c>
      <c r="EV58">
        <v>-2E-3</v>
      </c>
      <c r="EW58">
        <v>-4.0000000000000001E-3</v>
      </c>
      <c r="EX58">
        <v>3.0000000000000001E-3</v>
      </c>
      <c r="EY58">
        <v>400</v>
      </c>
      <c r="EZ58">
        <v>22</v>
      </c>
      <c r="FA58">
        <v>7.0000000000000007E-2</v>
      </c>
      <c r="FB58">
        <v>0.01</v>
      </c>
      <c r="FC58">
        <v>22.596206467482791</v>
      </c>
      <c r="FD58">
        <v>-0.7647405909866809</v>
      </c>
      <c r="FE58">
        <v>0.13624216488844751</v>
      </c>
      <c r="FF58">
        <v>1</v>
      </c>
      <c r="FG58">
        <v>0.48276770640919958</v>
      </c>
      <c r="FH58">
        <v>7.1073202390889059E-2</v>
      </c>
      <c r="FI58">
        <v>1.653129384455836E-2</v>
      </c>
      <c r="FJ58">
        <v>1</v>
      </c>
      <c r="FK58">
        <v>2</v>
      </c>
      <c r="FL58">
        <v>2</v>
      </c>
      <c r="FM58" t="s">
        <v>408</v>
      </c>
      <c r="FN58">
        <v>3.12656</v>
      </c>
      <c r="FO58">
        <v>2.7385799999999998</v>
      </c>
      <c r="FP58">
        <v>8.3399299999999996E-2</v>
      </c>
      <c r="FQ58">
        <v>8.8565000000000005E-2</v>
      </c>
      <c r="FR58">
        <v>0.12479899999999999</v>
      </c>
      <c r="FS58">
        <v>0.104133</v>
      </c>
      <c r="FT58">
        <v>21814.400000000001</v>
      </c>
      <c r="FU58">
        <v>22500.2</v>
      </c>
      <c r="FV58">
        <v>23668.3</v>
      </c>
      <c r="FW58">
        <v>25005.8</v>
      </c>
      <c r="FX58">
        <v>29869.8</v>
      </c>
      <c r="FY58">
        <v>31433</v>
      </c>
      <c r="FZ58">
        <v>37749.1</v>
      </c>
      <c r="GA58">
        <v>38922.300000000003</v>
      </c>
      <c r="GB58">
        <v>2.1255500000000001</v>
      </c>
      <c r="GC58">
        <v>1.65825</v>
      </c>
      <c r="GD58">
        <v>-1.37538E-2</v>
      </c>
      <c r="GE58">
        <v>0</v>
      </c>
      <c r="GF58">
        <v>30.2072</v>
      </c>
      <c r="GG58">
        <v>999.9</v>
      </c>
      <c r="GH58">
        <v>33.1</v>
      </c>
      <c r="GI58">
        <v>48.9</v>
      </c>
      <c r="GJ58">
        <v>39.172800000000002</v>
      </c>
      <c r="GK58">
        <v>61.588799999999999</v>
      </c>
      <c r="GL58">
        <v>26.538499999999999</v>
      </c>
      <c r="GM58">
        <v>1</v>
      </c>
      <c r="GN58">
        <v>0.76966699999999999</v>
      </c>
      <c r="GO58">
        <v>3.28606</v>
      </c>
      <c r="GP58">
        <v>20.2713</v>
      </c>
      <c r="GQ58">
        <v>5.2518799999999999</v>
      </c>
      <c r="GR58">
        <v>12.0099</v>
      </c>
      <c r="GS58">
        <v>4.9777500000000003</v>
      </c>
      <c r="GT58">
        <v>3.2928299999999999</v>
      </c>
      <c r="GU58">
        <v>9999</v>
      </c>
      <c r="GV58">
        <v>9999</v>
      </c>
      <c r="GW58">
        <v>9999</v>
      </c>
      <c r="GX58">
        <v>999.9</v>
      </c>
      <c r="GY58">
        <v>1.87568</v>
      </c>
      <c r="GZ58">
        <v>1.8768499999999999</v>
      </c>
      <c r="HA58">
        <v>1.8827799999999999</v>
      </c>
      <c r="HB58">
        <v>1.88608</v>
      </c>
      <c r="HC58">
        <v>1.87683</v>
      </c>
      <c r="HD58">
        <v>1.8831199999999999</v>
      </c>
      <c r="HE58">
        <v>1.8821699999999999</v>
      </c>
      <c r="HF58">
        <v>1.88567</v>
      </c>
      <c r="HG58">
        <v>5</v>
      </c>
      <c r="HH58">
        <v>0</v>
      </c>
      <c r="HI58">
        <v>0</v>
      </c>
      <c r="HJ58">
        <v>0</v>
      </c>
      <c r="HK58" t="s">
        <v>409</v>
      </c>
      <c r="HL58" t="s">
        <v>410</v>
      </c>
      <c r="HM58" t="s">
        <v>411</v>
      </c>
      <c r="HN58" t="s">
        <v>411</v>
      </c>
      <c r="HO58" t="s">
        <v>411</v>
      </c>
      <c r="HP58" t="s">
        <v>411</v>
      </c>
      <c r="HQ58">
        <v>0</v>
      </c>
      <c r="HR58">
        <v>100</v>
      </c>
      <c r="HS58">
        <v>100</v>
      </c>
      <c r="HT58">
        <v>-5.0000000000000001E-3</v>
      </c>
      <c r="HU58">
        <v>1.6000000000000001E-3</v>
      </c>
      <c r="HV58">
        <v>9.9637195977513637E-2</v>
      </c>
      <c r="HW58">
        <v>-6.0172046994075008E-4</v>
      </c>
      <c r="HX58">
        <v>1.0037638322578611E-6</v>
      </c>
      <c r="HY58">
        <v>-3.7503755461929322E-10</v>
      </c>
      <c r="HZ58">
        <v>-4.6373688807401309E-2</v>
      </c>
      <c r="IA58">
        <v>5.4059752819484372E-3</v>
      </c>
      <c r="IB58">
        <v>-1.882334706413767E-4</v>
      </c>
      <c r="IC58">
        <v>2.0440475459167249E-6</v>
      </c>
      <c r="ID58">
        <v>4</v>
      </c>
      <c r="IE58">
        <v>2150</v>
      </c>
      <c r="IF58">
        <v>2</v>
      </c>
      <c r="IG58">
        <v>31</v>
      </c>
      <c r="IH58">
        <v>0.7</v>
      </c>
      <c r="II58">
        <v>0.7</v>
      </c>
      <c r="IJ58">
        <v>1.00708</v>
      </c>
      <c r="IK58">
        <v>2.7539099999999999</v>
      </c>
      <c r="IL58">
        <v>1.6015600000000001</v>
      </c>
      <c r="IM58">
        <v>2.3339799999999999</v>
      </c>
      <c r="IN58">
        <v>1.5502899999999999</v>
      </c>
      <c r="IO58">
        <v>2.3071299999999999</v>
      </c>
      <c r="IP58">
        <v>52.513500000000001</v>
      </c>
      <c r="IQ58">
        <v>24.148800000000001</v>
      </c>
      <c r="IR58">
        <v>18</v>
      </c>
      <c r="IS58">
        <v>607.77700000000004</v>
      </c>
      <c r="IT58">
        <v>342.09800000000001</v>
      </c>
      <c r="IU58">
        <v>25.7789</v>
      </c>
      <c r="IV58">
        <v>36.3386</v>
      </c>
      <c r="IW58">
        <v>29.9983</v>
      </c>
      <c r="IX58">
        <v>36.080599999999997</v>
      </c>
      <c r="IY58">
        <v>36.078600000000002</v>
      </c>
      <c r="IZ58">
        <v>20.142700000000001</v>
      </c>
      <c r="JA58">
        <v>45.144799999999996</v>
      </c>
      <c r="JB58">
        <v>0</v>
      </c>
      <c r="JC58">
        <v>26.168399999999998</v>
      </c>
      <c r="JD58">
        <v>400</v>
      </c>
      <c r="JE58">
        <v>23.089500000000001</v>
      </c>
      <c r="JF58">
        <v>98.438100000000006</v>
      </c>
      <c r="JG58">
        <v>98.492500000000007</v>
      </c>
    </row>
    <row r="59" spans="1:267" x14ac:dyDescent="0.3">
      <c r="A59">
        <v>43</v>
      </c>
      <c r="B59">
        <v>1659734838.5999999</v>
      </c>
      <c r="C59">
        <v>6348.5</v>
      </c>
      <c r="D59" t="s">
        <v>619</v>
      </c>
      <c r="E59" t="s">
        <v>620</v>
      </c>
      <c r="F59" t="s">
        <v>398</v>
      </c>
      <c r="G59" t="s">
        <v>399</v>
      </c>
      <c r="H59" t="s">
        <v>31</v>
      </c>
      <c r="I59" t="s">
        <v>570</v>
      </c>
      <c r="J59" t="s">
        <v>401</v>
      </c>
      <c r="K59">
        <f t="shared" si="0"/>
        <v>3.6702712454291451</v>
      </c>
      <c r="L59">
        <v>1659734838.5999999</v>
      </c>
      <c r="M59">
        <f t="shared" si="1"/>
        <v>4.7909592179731291E-3</v>
      </c>
      <c r="N59">
        <f t="shared" si="2"/>
        <v>4.7909592179731293</v>
      </c>
      <c r="O59">
        <f t="shared" si="3"/>
        <v>29.561633621910921</v>
      </c>
      <c r="P59">
        <f t="shared" si="4"/>
        <v>561.29899999999998</v>
      </c>
      <c r="Q59">
        <f t="shared" si="5"/>
        <v>416.27762146520359</v>
      </c>
      <c r="R59">
        <f t="shared" si="6"/>
        <v>41.38377309074955</v>
      </c>
      <c r="S59">
        <f t="shared" si="7"/>
        <v>55.800910868820999</v>
      </c>
      <c r="T59">
        <f t="shared" si="8"/>
        <v>0.37331252714467666</v>
      </c>
      <c r="U59">
        <f t="shared" si="9"/>
        <v>2.9172652534660286</v>
      </c>
      <c r="V59">
        <f t="shared" si="10"/>
        <v>0.34865886439131832</v>
      </c>
      <c r="W59">
        <f t="shared" si="11"/>
        <v>0.21999100275548605</v>
      </c>
      <c r="X59">
        <f t="shared" si="12"/>
        <v>382.36611133933513</v>
      </c>
      <c r="Y59">
        <f t="shared" si="13"/>
        <v>30.902539975538154</v>
      </c>
      <c r="Z59">
        <f t="shared" si="14"/>
        <v>30.027200000000001</v>
      </c>
      <c r="AA59">
        <f t="shared" si="15"/>
        <v>4.2671106011248847</v>
      </c>
      <c r="AB59">
        <f t="shared" si="16"/>
        <v>69.688962597154458</v>
      </c>
      <c r="AC59">
        <f t="shared" si="17"/>
        <v>2.9506436942715997</v>
      </c>
      <c r="AD59">
        <f t="shared" si="18"/>
        <v>4.2340186800141586</v>
      </c>
      <c r="AE59">
        <f t="shared" si="19"/>
        <v>1.316466906853285</v>
      </c>
      <c r="AF59">
        <f t="shared" si="20"/>
        <v>-211.28130151261499</v>
      </c>
      <c r="AG59">
        <f t="shared" si="21"/>
        <v>-21.310844388728668</v>
      </c>
      <c r="AH59">
        <f t="shared" si="22"/>
        <v>-1.6236390171284441</v>
      </c>
      <c r="AI59">
        <f t="shared" si="23"/>
        <v>148.15032642086305</v>
      </c>
      <c r="AJ59">
        <v>0</v>
      </c>
      <c r="AK59">
        <v>0</v>
      </c>
      <c r="AL59">
        <f t="shared" si="24"/>
        <v>1</v>
      </c>
      <c r="AM59">
        <f t="shared" si="25"/>
        <v>0</v>
      </c>
      <c r="AN59">
        <f t="shared" si="26"/>
        <v>52006.739191866334</v>
      </c>
      <c r="AO59" t="s">
        <v>402</v>
      </c>
      <c r="AP59">
        <v>10366.9</v>
      </c>
      <c r="AQ59">
        <v>993.59653846153856</v>
      </c>
      <c r="AR59">
        <v>3431.87</v>
      </c>
      <c r="AS59">
        <f t="shared" si="27"/>
        <v>0.71047955241266758</v>
      </c>
      <c r="AT59">
        <v>-3.9894345373445681</v>
      </c>
      <c r="AU59" t="s">
        <v>621</v>
      </c>
      <c r="AV59">
        <v>10022.9</v>
      </c>
      <c r="AW59">
        <v>870.33865384615387</v>
      </c>
      <c r="AX59">
        <v>1193.94</v>
      </c>
      <c r="AY59">
        <f t="shared" si="28"/>
        <v>0.2710365229021946</v>
      </c>
      <c r="AZ59">
        <v>0.5</v>
      </c>
      <c r="BA59">
        <f t="shared" si="29"/>
        <v>1681.0713056696673</v>
      </c>
      <c r="BB59">
        <f t="shared" si="30"/>
        <v>29.561633621910921</v>
      </c>
      <c r="BC59">
        <f t="shared" si="31"/>
        <v>227.81586071967948</v>
      </c>
      <c r="BD59">
        <f t="shared" si="32"/>
        <v>1.9958146954325757E-2</v>
      </c>
      <c r="BE59">
        <f t="shared" si="33"/>
        <v>1.8744074241586677</v>
      </c>
      <c r="BF59">
        <f t="shared" si="34"/>
        <v>644.07200748686046</v>
      </c>
      <c r="BG59" t="s">
        <v>622</v>
      </c>
      <c r="BH59">
        <v>612.39</v>
      </c>
      <c r="BI59">
        <f t="shared" si="35"/>
        <v>612.39</v>
      </c>
      <c r="BJ59">
        <f t="shared" si="36"/>
        <v>0.48708477812955431</v>
      </c>
      <c r="BK59">
        <f t="shared" si="37"/>
        <v>0.55644630066863754</v>
      </c>
      <c r="BL59">
        <f t="shared" si="38"/>
        <v>0.79373856172060087</v>
      </c>
      <c r="BM59">
        <f t="shared" si="39"/>
        <v>1.6152328789213912</v>
      </c>
      <c r="BN59">
        <f t="shared" si="40"/>
        <v>0.91783388340204786</v>
      </c>
      <c r="BO59">
        <f t="shared" si="41"/>
        <v>0.39152822704195556</v>
      </c>
      <c r="BP59">
        <f t="shared" si="42"/>
        <v>0.60847177295804444</v>
      </c>
      <c r="BQ59">
        <v>1304</v>
      </c>
      <c r="BR59">
        <v>300</v>
      </c>
      <c r="BS59">
        <v>300</v>
      </c>
      <c r="BT59">
        <v>300</v>
      </c>
      <c r="BU59">
        <v>10022.9</v>
      </c>
      <c r="BV59">
        <v>1113.27</v>
      </c>
      <c r="BW59">
        <v>-1.0645999999999999E-2</v>
      </c>
      <c r="BX59">
        <v>0.68</v>
      </c>
      <c r="BY59" t="s">
        <v>405</v>
      </c>
      <c r="BZ59" t="s">
        <v>405</v>
      </c>
      <c r="CA59" t="s">
        <v>405</v>
      </c>
      <c r="CB59" t="s">
        <v>405</v>
      </c>
      <c r="CC59" t="s">
        <v>405</v>
      </c>
      <c r="CD59" t="s">
        <v>405</v>
      </c>
      <c r="CE59" t="s">
        <v>405</v>
      </c>
      <c r="CF59" t="s">
        <v>405</v>
      </c>
      <c r="CG59" t="s">
        <v>405</v>
      </c>
      <c r="CH59" t="s">
        <v>405</v>
      </c>
      <c r="CI59">
        <f t="shared" si="43"/>
        <v>1999.85</v>
      </c>
      <c r="CJ59">
        <f t="shared" si="44"/>
        <v>1681.0713056696673</v>
      </c>
      <c r="CK59">
        <f t="shared" si="45"/>
        <v>0.840598697737164</v>
      </c>
      <c r="CL59">
        <f t="shared" si="46"/>
        <v>0.19119739547432815</v>
      </c>
      <c r="CM59">
        <v>6</v>
      </c>
      <c r="CN59">
        <v>0.5</v>
      </c>
      <c r="CO59" t="s">
        <v>406</v>
      </c>
      <c r="CP59">
        <v>2</v>
      </c>
      <c r="CQ59">
        <v>1659734838.5999999</v>
      </c>
      <c r="CR59">
        <v>561.29899999999998</v>
      </c>
      <c r="CS59">
        <v>599.995</v>
      </c>
      <c r="CT59">
        <v>29.680399999999999</v>
      </c>
      <c r="CU59">
        <v>24.102599999999999</v>
      </c>
      <c r="CV59">
        <v>561.25599999999997</v>
      </c>
      <c r="CW59">
        <v>29.675799999999999</v>
      </c>
      <c r="CX59">
        <v>500.06400000000002</v>
      </c>
      <c r="CY59">
        <v>99.313800000000001</v>
      </c>
      <c r="CZ59">
        <v>0.100079</v>
      </c>
      <c r="DA59">
        <v>29.8917</v>
      </c>
      <c r="DB59">
        <v>30.027200000000001</v>
      </c>
      <c r="DC59">
        <v>999.9</v>
      </c>
      <c r="DD59">
        <v>0</v>
      </c>
      <c r="DE59">
        <v>0</v>
      </c>
      <c r="DF59">
        <v>9998.75</v>
      </c>
      <c r="DG59">
        <v>0</v>
      </c>
      <c r="DH59">
        <v>1225.1199999999999</v>
      </c>
      <c r="DI59">
        <v>-38.696800000000003</v>
      </c>
      <c r="DJ59">
        <v>578.46799999999996</v>
      </c>
      <c r="DK59">
        <v>614.81399999999996</v>
      </c>
      <c r="DL59">
        <v>5.57775</v>
      </c>
      <c r="DM59">
        <v>599.995</v>
      </c>
      <c r="DN59">
        <v>24.102599999999999</v>
      </c>
      <c r="DO59">
        <v>2.94767</v>
      </c>
      <c r="DP59">
        <v>2.3937200000000001</v>
      </c>
      <c r="DQ59">
        <v>23.735199999999999</v>
      </c>
      <c r="DR59">
        <v>20.321400000000001</v>
      </c>
      <c r="DS59">
        <v>1999.85</v>
      </c>
      <c r="DT59">
        <v>0.97999099999999995</v>
      </c>
      <c r="DU59">
        <v>2.0008999999999999E-2</v>
      </c>
      <c r="DV59">
        <v>0</v>
      </c>
      <c r="DW59">
        <v>869.40800000000002</v>
      </c>
      <c r="DX59">
        <v>5.0005300000000004</v>
      </c>
      <c r="DY59">
        <v>18731.8</v>
      </c>
      <c r="DZ59">
        <v>17832.099999999999</v>
      </c>
      <c r="EA59">
        <v>50.875</v>
      </c>
      <c r="EB59">
        <v>52.25</v>
      </c>
      <c r="EC59">
        <v>51.311999999999998</v>
      </c>
      <c r="ED59">
        <v>52.061999999999998</v>
      </c>
      <c r="EE59">
        <v>51.936999999999998</v>
      </c>
      <c r="EF59">
        <v>1954.93</v>
      </c>
      <c r="EG59">
        <v>39.909999999999997</v>
      </c>
      <c r="EH59">
        <v>0</v>
      </c>
      <c r="EI59">
        <v>125.6000001430511</v>
      </c>
      <c r="EJ59">
        <v>0</v>
      </c>
      <c r="EK59">
        <v>870.33865384615387</v>
      </c>
      <c r="EL59">
        <v>-7.4511111214990446</v>
      </c>
      <c r="EM59">
        <v>-145.26153860576471</v>
      </c>
      <c r="EN59">
        <v>18751.534615384611</v>
      </c>
      <c r="EO59">
        <v>15</v>
      </c>
      <c r="EP59">
        <v>1659734786.0999999</v>
      </c>
      <c r="EQ59" t="s">
        <v>623</v>
      </c>
      <c r="ER59">
        <v>1659734774.0999999</v>
      </c>
      <c r="ES59">
        <v>1659734786.0999999</v>
      </c>
      <c r="ET59">
        <v>72</v>
      </c>
      <c r="EU59">
        <v>3.1E-2</v>
      </c>
      <c r="EV59">
        <v>3.0000000000000001E-3</v>
      </c>
      <c r="EW59">
        <v>0.05</v>
      </c>
      <c r="EX59">
        <v>6.0000000000000001E-3</v>
      </c>
      <c r="EY59">
        <v>600</v>
      </c>
      <c r="EZ59">
        <v>23</v>
      </c>
      <c r="FA59">
        <v>0.04</v>
      </c>
      <c r="FB59">
        <v>0.01</v>
      </c>
      <c r="FC59">
        <v>29.767425676244461</v>
      </c>
      <c r="FD59">
        <v>-0.9726633308988174</v>
      </c>
      <c r="FE59">
        <v>0.1542496720435117</v>
      </c>
      <c r="FF59">
        <v>1</v>
      </c>
      <c r="FG59">
        <v>0.40405377954416632</v>
      </c>
      <c r="FH59">
        <v>-0.10877250686245279</v>
      </c>
      <c r="FI59">
        <v>1.60448849754041E-2</v>
      </c>
      <c r="FJ59">
        <v>1</v>
      </c>
      <c r="FK59">
        <v>2</v>
      </c>
      <c r="FL59">
        <v>2</v>
      </c>
      <c r="FM59" t="s">
        <v>408</v>
      </c>
      <c r="FN59">
        <v>3.1267299999999998</v>
      </c>
      <c r="FO59">
        <v>2.7383899999999999</v>
      </c>
      <c r="FP59">
        <v>0.11373800000000001</v>
      </c>
      <c r="FQ59">
        <v>0.119226</v>
      </c>
      <c r="FR59">
        <v>0.12395299999999999</v>
      </c>
      <c r="FS59">
        <v>0.107402</v>
      </c>
      <c r="FT59">
        <v>21087.5</v>
      </c>
      <c r="FU59">
        <v>21738.400000000001</v>
      </c>
      <c r="FV59">
        <v>23663.3</v>
      </c>
      <c r="FW59">
        <v>25001</v>
      </c>
      <c r="FX59">
        <v>29892.400000000001</v>
      </c>
      <c r="FY59">
        <v>31312.3</v>
      </c>
      <c r="FZ59">
        <v>37741.300000000003</v>
      </c>
      <c r="GA59">
        <v>38915</v>
      </c>
      <c r="GB59">
        <v>2.1236299999999999</v>
      </c>
      <c r="GC59">
        <v>1.65838</v>
      </c>
      <c r="GD59">
        <v>-1.5877200000000001E-2</v>
      </c>
      <c r="GE59">
        <v>0</v>
      </c>
      <c r="GF59">
        <v>30.285499999999999</v>
      </c>
      <c r="GG59">
        <v>999.9</v>
      </c>
      <c r="GH59">
        <v>32.9</v>
      </c>
      <c r="GI59">
        <v>49</v>
      </c>
      <c r="GJ59">
        <v>39.131900000000002</v>
      </c>
      <c r="GK59">
        <v>61.918799999999997</v>
      </c>
      <c r="GL59">
        <v>26.538499999999999</v>
      </c>
      <c r="GM59">
        <v>1</v>
      </c>
      <c r="GN59">
        <v>0.78062500000000001</v>
      </c>
      <c r="GO59">
        <v>4.81175</v>
      </c>
      <c r="GP59">
        <v>20.236999999999998</v>
      </c>
      <c r="GQ59">
        <v>5.2520300000000004</v>
      </c>
      <c r="GR59">
        <v>12.0099</v>
      </c>
      <c r="GS59">
        <v>4.9778000000000002</v>
      </c>
      <c r="GT59">
        <v>3.2929499999999998</v>
      </c>
      <c r="GU59">
        <v>9999</v>
      </c>
      <c r="GV59">
        <v>9999</v>
      </c>
      <c r="GW59">
        <v>9999</v>
      </c>
      <c r="GX59">
        <v>999.9</v>
      </c>
      <c r="GY59">
        <v>1.8757299999999999</v>
      </c>
      <c r="GZ59">
        <v>1.87687</v>
      </c>
      <c r="HA59">
        <v>1.8827799999999999</v>
      </c>
      <c r="HB59">
        <v>1.88611</v>
      </c>
      <c r="HC59">
        <v>1.8768400000000001</v>
      </c>
      <c r="HD59">
        <v>1.88317</v>
      </c>
      <c r="HE59">
        <v>1.8821699999999999</v>
      </c>
      <c r="HF59">
        <v>1.88568</v>
      </c>
      <c r="HG59">
        <v>5</v>
      </c>
      <c r="HH59">
        <v>0</v>
      </c>
      <c r="HI59">
        <v>0</v>
      </c>
      <c r="HJ59">
        <v>0</v>
      </c>
      <c r="HK59" t="s">
        <v>409</v>
      </c>
      <c r="HL59" t="s">
        <v>410</v>
      </c>
      <c r="HM59" t="s">
        <v>411</v>
      </c>
      <c r="HN59" t="s">
        <v>411</v>
      </c>
      <c r="HO59" t="s">
        <v>411</v>
      </c>
      <c r="HP59" t="s">
        <v>411</v>
      </c>
      <c r="HQ59">
        <v>0</v>
      </c>
      <c r="HR59">
        <v>100</v>
      </c>
      <c r="HS59">
        <v>100</v>
      </c>
      <c r="HT59">
        <v>4.2999999999999997E-2</v>
      </c>
      <c r="HU59">
        <v>4.5999999999999999E-3</v>
      </c>
      <c r="HV59">
        <v>0.13047639442464201</v>
      </c>
      <c r="HW59">
        <v>-6.0172046994075008E-4</v>
      </c>
      <c r="HX59">
        <v>1.0037638322578611E-6</v>
      </c>
      <c r="HY59">
        <v>-3.7503755461929322E-10</v>
      </c>
      <c r="HZ59">
        <v>-4.3486522570765677E-2</v>
      </c>
      <c r="IA59">
        <v>5.4059752819484372E-3</v>
      </c>
      <c r="IB59">
        <v>-1.882334706413767E-4</v>
      </c>
      <c r="IC59">
        <v>2.0440475459167249E-6</v>
      </c>
      <c r="ID59">
        <v>4</v>
      </c>
      <c r="IE59">
        <v>2150</v>
      </c>
      <c r="IF59">
        <v>2</v>
      </c>
      <c r="IG59">
        <v>31</v>
      </c>
      <c r="IH59">
        <v>1.1000000000000001</v>
      </c>
      <c r="II59">
        <v>0.9</v>
      </c>
      <c r="IJ59">
        <v>1.40259</v>
      </c>
      <c r="IK59">
        <v>2.7441399999999998</v>
      </c>
      <c r="IL59">
        <v>1.6015600000000001</v>
      </c>
      <c r="IM59">
        <v>2.3339799999999999</v>
      </c>
      <c r="IN59">
        <v>1.5502899999999999</v>
      </c>
      <c r="IO59">
        <v>2.3742700000000001</v>
      </c>
      <c r="IP59">
        <v>52.789200000000001</v>
      </c>
      <c r="IQ59">
        <v>24.096299999999999</v>
      </c>
      <c r="IR59">
        <v>18</v>
      </c>
      <c r="IS59">
        <v>607.07500000000005</v>
      </c>
      <c r="IT59">
        <v>342.60500000000002</v>
      </c>
      <c r="IU59">
        <v>25.613</v>
      </c>
      <c r="IV59">
        <v>36.423000000000002</v>
      </c>
      <c r="IW59">
        <v>30.000399999999999</v>
      </c>
      <c r="IX59">
        <v>36.159500000000001</v>
      </c>
      <c r="IY59">
        <v>36.160800000000002</v>
      </c>
      <c r="IZ59">
        <v>28.049299999999999</v>
      </c>
      <c r="JA59">
        <v>42.304000000000002</v>
      </c>
      <c r="JB59">
        <v>0</v>
      </c>
      <c r="JC59">
        <v>25.6084</v>
      </c>
      <c r="JD59">
        <v>600</v>
      </c>
      <c r="JE59">
        <v>24.244199999999999</v>
      </c>
      <c r="JF59">
        <v>98.417699999999996</v>
      </c>
      <c r="JG59">
        <v>98.473799999999997</v>
      </c>
    </row>
    <row r="60" spans="1:267" x14ac:dyDescent="0.3">
      <c r="A60">
        <v>44</v>
      </c>
      <c r="B60">
        <v>1659734962.5999999</v>
      </c>
      <c r="C60">
        <v>6472.5</v>
      </c>
      <c r="D60" t="s">
        <v>624</v>
      </c>
      <c r="E60" t="s">
        <v>625</v>
      </c>
      <c r="F60" t="s">
        <v>398</v>
      </c>
      <c r="G60" t="s">
        <v>399</v>
      </c>
      <c r="H60" t="s">
        <v>31</v>
      </c>
      <c r="I60" t="s">
        <v>570</v>
      </c>
      <c r="J60" t="s">
        <v>401</v>
      </c>
      <c r="K60">
        <f t="shared" si="0"/>
        <v>2.927570426159213</v>
      </c>
      <c r="L60">
        <v>1659734962.5999999</v>
      </c>
      <c r="M60">
        <f t="shared" si="1"/>
        <v>3.740608879033545E-3</v>
      </c>
      <c r="N60">
        <f t="shared" si="2"/>
        <v>3.740608879033545</v>
      </c>
      <c r="O60">
        <f t="shared" si="3"/>
        <v>31.889849263354403</v>
      </c>
      <c r="P60">
        <f t="shared" si="4"/>
        <v>758.42100000000005</v>
      </c>
      <c r="Q60">
        <f t="shared" si="5"/>
        <v>555.05031825546962</v>
      </c>
      <c r="R60">
        <f t="shared" si="6"/>
        <v>55.182045714142767</v>
      </c>
      <c r="S60">
        <f t="shared" si="7"/>
        <v>75.400771634731811</v>
      </c>
      <c r="T60">
        <f t="shared" si="8"/>
        <v>0.28261141733434325</v>
      </c>
      <c r="U60">
        <f t="shared" si="9"/>
        <v>2.9206211634526125</v>
      </c>
      <c r="V60">
        <f t="shared" si="10"/>
        <v>0.26825031484395667</v>
      </c>
      <c r="W60">
        <f t="shared" si="11"/>
        <v>0.16888589941499421</v>
      </c>
      <c r="X60">
        <f t="shared" si="12"/>
        <v>382.42369936531981</v>
      </c>
      <c r="Y60">
        <f t="shared" si="13"/>
        <v>31.069283843123994</v>
      </c>
      <c r="Z60">
        <f t="shared" si="14"/>
        <v>30.023399999999999</v>
      </c>
      <c r="AA60">
        <f t="shared" si="15"/>
        <v>4.2661794991470519</v>
      </c>
      <c r="AB60">
        <f t="shared" si="16"/>
        <v>69.625004240128106</v>
      </c>
      <c r="AC60">
        <f t="shared" si="17"/>
        <v>2.9300202939888598</v>
      </c>
      <c r="AD60">
        <f t="shared" si="18"/>
        <v>4.2082874191053241</v>
      </c>
      <c r="AE60">
        <f t="shared" si="19"/>
        <v>1.3361592051581921</v>
      </c>
      <c r="AF60">
        <f t="shared" si="20"/>
        <v>-164.96085156537933</v>
      </c>
      <c r="AG60">
        <f t="shared" si="21"/>
        <v>-37.427416744596449</v>
      </c>
      <c r="AH60">
        <f t="shared" si="22"/>
        <v>-2.846710418625193</v>
      </c>
      <c r="AI60">
        <f t="shared" si="23"/>
        <v>177.18872063671881</v>
      </c>
      <c r="AJ60">
        <v>0</v>
      </c>
      <c r="AK60">
        <v>0</v>
      </c>
      <c r="AL60">
        <f t="shared" si="24"/>
        <v>1</v>
      </c>
      <c r="AM60">
        <f t="shared" si="25"/>
        <v>0</v>
      </c>
      <c r="AN60">
        <f t="shared" si="26"/>
        <v>52120.751228197485</v>
      </c>
      <c r="AO60" t="s">
        <v>402</v>
      </c>
      <c r="AP60">
        <v>10366.9</v>
      </c>
      <c r="AQ60">
        <v>993.59653846153856</v>
      </c>
      <c r="AR60">
        <v>3431.87</v>
      </c>
      <c r="AS60">
        <f t="shared" si="27"/>
        <v>0.71047955241266758</v>
      </c>
      <c r="AT60">
        <v>-3.9894345373445681</v>
      </c>
      <c r="AU60" t="s">
        <v>626</v>
      </c>
      <c r="AV60">
        <v>10022.799999999999</v>
      </c>
      <c r="AW60">
        <v>865.0190399999999</v>
      </c>
      <c r="AX60">
        <v>1182.6300000000001</v>
      </c>
      <c r="AY60">
        <f t="shared" si="28"/>
        <v>0.26856325308845552</v>
      </c>
      <c r="AZ60">
        <v>0.5</v>
      </c>
      <c r="BA60">
        <f t="shared" si="29"/>
        <v>1681.32359968266</v>
      </c>
      <c r="BB60">
        <f t="shared" si="30"/>
        <v>31.889849263354403</v>
      </c>
      <c r="BC60">
        <f t="shared" si="31"/>
        <v>225.77086771258365</v>
      </c>
      <c r="BD60">
        <f t="shared" si="32"/>
        <v>2.1339903756463646E-2</v>
      </c>
      <c r="BE60">
        <f t="shared" si="33"/>
        <v>1.9018966202447085</v>
      </c>
      <c r="BF60">
        <f t="shared" si="34"/>
        <v>640.76629336211056</v>
      </c>
      <c r="BG60" t="s">
        <v>627</v>
      </c>
      <c r="BH60">
        <v>606.01</v>
      </c>
      <c r="BI60">
        <f t="shared" si="35"/>
        <v>606.01</v>
      </c>
      <c r="BJ60">
        <f t="shared" si="36"/>
        <v>0.48757430472759866</v>
      </c>
      <c r="BK60">
        <f t="shared" si="37"/>
        <v>0.55081502549339278</v>
      </c>
      <c r="BL60">
        <f t="shared" si="38"/>
        <v>0.79594884389177101</v>
      </c>
      <c r="BM60">
        <f t="shared" si="39"/>
        <v>1.6801838014026831</v>
      </c>
      <c r="BN60">
        <f t="shared" si="40"/>
        <v>0.92247241151565151</v>
      </c>
      <c r="BO60">
        <f t="shared" si="41"/>
        <v>0.38588678186696446</v>
      </c>
      <c r="BP60">
        <f t="shared" si="42"/>
        <v>0.61411321813303554</v>
      </c>
      <c r="BQ60">
        <v>1306</v>
      </c>
      <c r="BR60">
        <v>300</v>
      </c>
      <c r="BS60">
        <v>300</v>
      </c>
      <c r="BT60">
        <v>300</v>
      </c>
      <c r="BU60">
        <v>10022.799999999999</v>
      </c>
      <c r="BV60">
        <v>1104.74</v>
      </c>
      <c r="BW60">
        <v>-1.06459E-2</v>
      </c>
      <c r="BX60">
        <v>0.82</v>
      </c>
      <c r="BY60" t="s">
        <v>405</v>
      </c>
      <c r="BZ60" t="s">
        <v>405</v>
      </c>
      <c r="CA60" t="s">
        <v>405</v>
      </c>
      <c r="CB60" t="s">
        <v>405</v>
      </c>
      <c r="CC60" t="s">
        <v>405</v>
      </c>
      <c r="CD60" t="s">
        <v>405</v>
      </c>
      <c r="CE60" t="s">
        <v>405</v>
      </c>
      <c r="CF60" t="s">
        <v>405</v>
      </c>
      <c r="CG60" t="s">
        <v>405</v>
      </c>
      <c r="CH60" t="s">
        <v>405</v>
      </c>
      <c r="CI60">
        <f t="shared" si="43"/>
        <v>2000.15</v>
      </c>
      <c r="CJ60">
        <f t="shared" si="44"/>
        <v>1681.32359968266</v>
      </c>
      <c r="CK60">
        <f t="shared" si="45"/>
        <v>0.84059875493470981</v>
      </c>
      <c r="CL60">
        <f t="shared" si="46"/>
        <v>0.19119750986941969</v>
      </c>
      <c r="CM60">
        <v>6</v>
      </c>
      <c r="CN60">
        <v>0.5</v>
      </c>
      <c r="CO60" t="s">
        <v>406</v>
      </c>
      <c r="CP60">
        <v>2</v>
      </c>
      <c r="CQ60">
        <v>1659734962.5999999</v>
      </c>
      <c r="CR60">
        <v>758.42100000000005</v>
      </c>
      <c r="CS60">
        <v>800.08799999999997</v>
      </c>
      <c r="CT60">
        <v>29.471699999999998</v>
      </c>
      <c r="CU60">
        <v>25.1158</v>
      </c>
      <c r="CV60">
        <v>758.42200000000003</v>
      </c>
      <c r="CW60">
        <v>29.468299999999999</v>
      </c>
      <c r="CX60">
        <v>500.06200000000001</v>
      </c>
      <c r="CY60">
        <v>99.318100000000001</v>
      </c>
      <c r="CZ60">
        <v>9.9995799999999996E-2</v>
      </c>
      <c r="DA60">
        <v>29.785699999999999</v>
      </c>
      <c r="DB60">
        <v>30.023399999999999</v>
      </c>
      <c r="DC60">
        <v>999.9</v>
      </c>
      <c r="DD60">
        <v>0</v>
      </c>
      <c r="DE60">
        <v>0</v>
      </c>
      <c r="DF60">
        <v>10017.5</v>
      </c>
      <c r="DG60">
        <v>0</v>
      </c>
      <c r="DH60">
        <v>1213.3900000000001</v>
      </c>
      <c r="DI60">
        <v>-41.667700000000004</v>
      </c>
      <c r="DJ60">
        <v>781.45100000000002</v>
      </c>
      <c r="DK60">
        <v>820.70100000000002</v>
      </c>
      <c r="DL60">
        <v>4.3558899999999996</v>
      </c>
      <c r="DM60">
        <v>800.08799999999997</v>
      </c>
      <c r="DN60">
        <v>25.1158</v>
      </c>
      <c r="DO60">
        <v>2.9270800000000001</v>
      </c>
      <c r="DP60">
        <v>2.4944600000000001</v>
      </c>
      <c r="DQ60">
        <v>23.6188</v>
      </c>
      <c r="DR60">
        <v>20.990400000000001</v>
      </c>
      <c r="DS60">
        <v>2000.15</v>
      </c>
      <c r="DT60">
        <v>0.97999400000000003</v>
      </c>
      <c r="DU60">
        <v>2.0006099999999999E-2</v>
      </c>
      <c r="DV60">
        <v>0</v>
      </c>
      <c r="DW60">
        <v>863.97799999999995</v>
      </c>
      <c r="DX60">
        <v>5.0005300000000004</v>
      </c>
      <c r="DY60">
        <v>18627</v>
      </c>
      <c r="DZ60">
        <v>17834.8</v>
      </c>
      <c r="EA60">
        <v>50.936999999999998</v>
      </c>
      <c r="EB60">
        <v>52.311999999999998</v>
      </c>
      <c r="EC60">
        <v>51.375</v>
      </c>
      <c r="ED60">
        <v>52.125</v>
      </c>
      <c r="EE60">
        <v>52</v>
      </c>
      <c r="EF60">
        <v>1955.23</v>
      </c>
      <c r="EG60">
        <v>39.92</v>
      </c>
      <c r="EH60">
        <v>0</v>
      </c>
      <c r="EI60">
        <v>123.80000019073491</v>
      </c>
      <c r="EJ60">
        <v>0</v>
      </c>
      <c r="EK60">
        <v>865.0190399999999</v>
      </c>
      <c r="EL60">
        <v>-7.317846148533361</v>
      </c>
      <c r="EM60">
        <v>-179.43846121857791</v>
      </c>
      <c r="EN60">
        <v>18647.008000000002</v>
      </c>
      <c r="EO60">
        <v>15</v>
      </c>
      <c r="EP60">
        <v>1659734908.5999999</v>
      </c>
      <c r="EQ60" t="s">
        <v>628</v>
      </c>
      <c r="ER60">
        <v>1659734908.5999999</v>
      </c>
      <c r="ES60">
        <v>1659734906.0999999</v>
      </c>
      <c r="ET60">
        <v>73</v>
      </c>
      <c r="EU60">
        <v>-8.8999999999999996E-2</v>
      </c>
      <c r="EV60">
        <v>-1E-3</v>
      </c>
      <c r="EW60">
        <v>0.01</v>
      </c>
      <c r="EX60">
        <v>5.0000000000000001E-3</v>
      </c>
      <c r="EY60">
        <v>800</v>
      </c>
      <c r="EZ60">
        <v>24</v>
      </c>
      <c r="FA60">
        <v>0.08</v>
      </c>
      <c r="FB60">
        <v>0.01</v>
      </c>
      <c r="FC60">
        <v>32.09136073647111</v>
      </c>
      <c r="FD60">
        <v>-0.99070697162244936</v>
      </c>
      <c r="FE60">
        <v>0.1532699422765568</v>
      </c>
      <c r="FF60">
        <v>1</v>
      </c>
      <c r="FG60">
        <v>0.30196572158399948</v>
      </c>
      <c r="FH60">
        <v>-5.7041623581151051E-2</v>
      </c>
      <c r="FI60">
        <v>8.870638655313583E-3</v>
      </c>
      <c r="FJ60">
        <v>1</v>
      </c>
      <c r="FK60">
        <v>2</v>
      </c>
      <c r="FL60">
        <v>2</v>
      </c>
      <c r="FM60" t="s">
        <v>408</v>
      </c>
      <c r="FN60">
        <v>3.12696</v>
      </c>
      <c r="FO60">
        <v>2.73848</v>
      </c>
      <c r="FP60">
        <v>0.14007</v>
      </c>
      <c r="FQ60">
        <v>0.145093</v>
      </c>
      <c r="FR60">
        <v>0.123339</v>
      </c>
      <c r="FS60">
        <v>0.110541</v>
      </c>
      <c r="FT60">
        <v>20456.900000000001</v>
      </c>
      <c r="FU60">
        <v>21094.9</v>
      </c>
      <c r="FV60">
        <v>23659.8</v>
      </c>
      <c r="FW60">
        <v>24996.7</v>
      </c>
      <c r="FX60">
        <v>29909</v>
      </c>
      <c r="FY60">
        <v>31197.1</v>
      </c>
      <c r="FZ60">
        <v>37736</v>
      </c>
      <c r="GA60">
        <v>38908.9</v>
      </c>
      <c r="GB60">
        <v>2.1219000000000001</v>
      </c>
      <c r="GC60">
        <v>1.6586000000000001</v>
      </c>
      <c r="GD60">
        <v>-4.4926999999999996E-3</v>
      </c>
      <c r="GE60">
        <v>0</v>
      </c>
      <c r="GF60">
        <v>30.096499999999999</v>
      </c>
      <c r="GG60">
        <v>999.9</v>
      </c>
      <c r="GH60">
        <v>32.799999999999997</v>
      </c>
      <c r="GI60">
        <v>49.1</v>
      </c>
      <c r="GJ60">
        <v>39.210700000000003</v>
      </c>
      <c r="GK60">
        <v>61.038899999999998</v>
      </c>
      <c r="GL60">
        <v>26.374199999999998</v>
      </c>
      <c r="GM60">
        <v>1</v>
      </c>
      <c r="GN60">
        <v>0.78501500000000002</v>
      </c>
      <c r="GO60">
        <v>4.5269700000000004</v>
      </c>
      <c r="GP60">
        <v>20.244900000000001</v>
      </c>
      <c r="GQ60">
        <v>5.2481400000000002</v>
      </c>
      <c r="GR60">
        <v>12.0099</v>
      </c>
      <c r="GS60">
        <v>4.9787499999999998</v>
      </c>
      <c r="GT60">
        <v>3.2928500000000001</v>
      </c>
      <c r="GU60">
        <v>9999</v>
      </c>
      <c r="GV60">
        <v>9999</v>
      </c>
      <c r="GW60">
        <v>9999</v>
      </c>
      <c r="GX60">
        <v>999.9</v>
      </c>
      <c r="GY60">
        <v>1.87568</v>
      </c>
      <c r="GZ60">
        <v>1.87686</v>
      </c>
      <c r="HA60">
        <v>1.8827799999999999</v>
      </c>
      <c r="HB60">
        <v>1.8860699999999999</v>
      </c>
      <c r="HC60">
        <v>1.8768499999999999</v>
      </c>
      <c r="HD60">
        <v>1.8831199999999999</v>
      </c>
      <c r="HE60">
        <v>1.8821699999999999</v>
      </c>
      <c r="HF60">
        <v>1.88568</v>
      </c>
      <c r="HG60">
        <v>5</v>
      </c>
      <c r="HH60">
        <v>0</v>
      </c>
      <c r="HI60">
        <v>0</v>
      </c>
      <c r="HJ60">
        <v>0</v>
      </c>
      <c r="HK60" t="s">
        <v>409</v>
      </c>
      <c r="HL60" t="s">
        <v>410</v>
      </c>
      <c r="HM60" t="s">
        <v>411</v>
      </c>
      <c r="HN60" t="s">
        <v>411</v>
      </c>
      <c r="HO60" t="s">
        <v>411</v>
      </c>
      <c r="HP60" t="s">
        <v>411</v>
      </c>
      <c r="HQ60">
        <v>0</v>
      </c>
      <c r="HR60">
        <v>100</v>
      </c>
      <c r="HS60">
        <v>100</v>
      </c>
      <c r="HT60">
        <v>-1E-3</v>
      </c>
      <c r="HU60">
        <v>3.3999999999999998E-3</v>
      </c>
      <c r="HV60">
        <v>4.1295976467119112E-2</v>
      </c>
      <c r="HW60">
        <v>-6.0172046994075008E-4</v>
      </c>
      <c r="HX60">
        <v>1.0037638322578611E-6</v>
      </c>
      <c r="HY60">
        <v>-3.7503755461929322E-10</v>
      </c>
      <c r="HZ60">
        <v>-4.4766001168820443E-2</v>
      </c>
      <c r="IA60">
        <v>5.4059752819484372E-3</v>
      </c>
      <c r="IB60">
        <v>-1.882334706413767E-4</v>
      </c>
      <c r="IC60">
        <v>2.0440475459167249E-6</v>
      </c>
      <c r="ID60">
        <v>4</v>
      </c>
      <c r="IE60">
        <v>2150</v>
      </c>
      <c r="IF60">
        <v>2</v>
      </c>
      <c r="IG60">
        <v>31</v>
      </c>
      <c r="IH60">
        <v>0.9</v>
      </c>
      <c r="II60">
        <v>0.9</v>
      </c>
      <c r="IJ60">
        <v>1.7761199999999999</v>
      </c>
      <c r="IK60">
        <v>2.7343799999999998</v>
      </c>
      <c r="IL60">
        <v>1.6015600000000001</v>
      </c>
      <c r="IM60">
        <v>2.3339799999999999</v>
      </c>
      <c r="IN60">
        <v>1.5502899999999999</v>
      </c>
      <c r="IO60">
        <v>2.36694</v>
      </c>
      <c r="IP60">
        <v>53.101900000000001</v>
      </c>
      <c r="IQ60">
        <v>24.1313</v>
      </c>
      <c r="IR60">
        <v>18</v>
      </c>
      <c r="IS60">
        <v>606.50199999999995</v>
      </c>
      <c r="IT60">
        <v>343.13499999999999</v>
      </c>
      <c r="IU60">
        <v>25.6815</v>
      </c>
      <c r="IV60">
        <v>36.508899999999997</v>
      </c>
      <c r="IW60">
        <v>30.0001</v>
      </c>
      <c r="IX60">
        <v>36.236400000000003</v>
      </c>
      <c r="IY60">
        <v>36.236600000000003</v>
      </c>
      <c r="IZ60">
        <v>35.531999999999996</v>
      </c>
      <c r="JA60">
        <v>39.501300000000001</v>
      </c>
      <c r="JB60">
        <v>0</v>
      </c>
      <c r="JC60">
        <v>25.67</v>
      </c>
      <c r="JD60">
        <v>800</v>
      </c>
      <c r="JE60">
        <v>25.3</v>
      </c>
      <c r="JF60">
        <v>98.403599999999997</v>
      </c>
      <c r="JG60">
        <v>98.457700000000003</v>
      </c>
    </row>
    <row r="61" spans="1:267" x14ac:dyDescent="0.3">
      <c r="A61">
        <v>45</v>
      </c>
      <c r="B61">
        <v>1659735094.5999999</v>
      </c>
      <c r="C61">
        <v>6604.5</v>
      </c>
      <c r="D61" t="s">
        <v>629</v>
      </c>
      <c r="E61" t="s">
        <v>630</v>
      </c>
      <c r="F61" t="s">
        <v>398</v>
      </c>
      <c r="G61" t="s">
        <v>399</v>
      </c>
      <c r="H61" t="s">
        <v>31</v>
      </c>
      <c r="I61" t="s">
        <v>570</v>
      </c>
      <c r="J61" t="s">
        <v>401</v>
      </c>
      <c r="K61">
        <f t="shared" si="0"/>
        <v>2.3345665296160325</v>
      </c>
      <c r="L61">
        <v>1659735094.5999999</v>
      </c>
      <c r="M61">
        <f t="shared" si="1"/>
        <v>2.6915003972866258E-3</v>
      </c>
      <c r="N61">
        <f t="shared" si="2"/>
        <v>2.6915003972866258</v>
      </c>
      <c r="O61">
        <f t="shared" si="3"/>
        <v>32.082920865962791</v>
      </c>
      <c r="P61">
        <f t="shared" si="4"/>
        <v>958.26</v>
      </c>
      <c r="Q61">
        <f t="shared" si="5"/>
        <v>672.59402408527524</v>
      </c>
      <c r="R61">
        <f t="shared" si="6"/>
        <v>66.868258716790848</v>
      </c>
      <c r="S61">
        <f t="shared" si="7"/>
        <v>95.268728688299987</v>
      </c>
      <c r="T61">
        <f t="shared" si="8"/>
        <v>0.19817215357073897</v>
      </c>
      <c r="U61">
        <f t="shared" si="9"/>
        <v>2.9188775648954901</v>
      </c>
      <c r="V61">
        <f t="shared" si="10"/>
        <v>0.19098942252269632</v>
      </c>
      <c r="W61">
        <f t="shared" si="11"/>
        <v>0.11999203924469516</v>
      </c>
      <c r="X61">
        <f t="shared" si="12"/>
        <v>382.40029936544062</v>
      </c>
      <c r="Y61">
        <f t="shared" si="13"/>
        <v>31.234813165729921</v>
      </c>
      <c r="Z61">
        <f t="shared" si="14"/>
        <v>30.025099999999998</v>
      </c>
      <c r="AA61">
        <f t="shared" si="15"/>
        <v>4.2665960228790265</v>
      </c>
      <c r="AB61">
        <f t="shared" si="16"/>
        <v>69.729365727521781</v>
      </c>
      <c r="AC61">
        <f t="shared" si="17"/>
        <v>2.916162005751</v>
      </c>
      <c r="AD61">
        <f t="shared" si="18"/>
        <v>4.182114630364417</v>
      </c>
      <c r="AE61">
        <f t="shared" si="19"/>
        <v>1.3504340171280265</v>
      </c>
      <c r="AF61">
        <f t="shared" si="20"/>
        <v>-118.69516752034019</v>
      </c>
      <c r="AG61">
        <f t="shared" si="21"/>
        <v>-54.730686987512875</v>
      </c>
      <c r="AH61">
        <f t="shared" si="22"/>
        <v>-4.1630753212215525</v>
      </c>
      <c r="AI61">
        <f t="shared" si="23"/>
        <v>204.81136953636602</v>
      </c>
      <c r="AJ61">
        <v>0</v>
      </c>
      <c r="AK61">
        <v>0</v>
      </c>
      <c r="AL61">
        <f t="shared" si="24"/>
        <v>1</v>
      </c>
      <c r="AM61">
        <f t="shared" si="25"/>
        <v>0</v>
      </c>
      <c r="AN61">
        <f t="shared" si="26"/>
        <v>52089.668598914272</v>
      </c>
      <c r="AO61" t="s">
        <v>402</v>
      </c>
      <c r="AP61">
        <v>10366.9</v>
      </c>
      <c r="AQ61">
        <v>993.59653846153856</v>
      </c>
      <c r="AR61">
        <v>3431.87</v>
      </c>
      <c r="AS61">
        <f t="shared" si="27"/>
        <v>0.71047955241266758</v>
      </c>
      <c r="AT61">
        <v>-3.9894345373445681</v>
      </c>
      <c r="AU61" t="s">
        <v>631</v>
      </c>
      <c r="AV61">
        <v>10022.200000000001</v>
      </c>
      <c r="AW61">
        <v>853.94072000000006</v>
      </c>
      <c r="AX61">
        <v>1161.06</v>
      </c>
      <c r="AY61">
        <f t="shared" si="28"/>
        <v>0.26451628684133455</v>
      </c>
      <c r="AZ61">
        <v>0.5</v>
      </c>
      <c r="BA61">
        <f t="shared" si="29"/>
        <v>1681.2224996827201</v>
      </c>
      <c r="BB61">
        <f t="shared" si="30"/>
        <v>32.082920865962791</v>
      </c>
      <c r="BC61">
        <f t="shared" si="31"/>
        <v>222.35536648508995</v>
      </c>
      <c r="BD61">
        <f t="shared" si="32"/>
        <v>2.1456027033967796E-2</v>
      </c>
      <c r="BE61">
        <f t="shared" si="33"/>
        <v>1.9558076240676623</v>
      </c>
      <c r="BF61">
        <f t="shared" si="34"/>
        <v>634.38077349447087</v>
      </c>
      <c r="BG61" t="s">
        <v>632</v>
      </c>
      <c r="BH61">
        <v>602.83000000000004</v>
      </c>
      <c r="BI61">
        <f t="shared" si="35"/>
        <v>602.83000000000004</v>
      </c>
      <c r="BJ61">
        <f t="shared" si="36"/>
        <v>0.48079341291578381</v>
      </c>
      <c r="BK61">
        <f t="shared" si="37"/>
        <v>0.55016620389445203</v>
      </c>
      <c r="BL61">
        <f t="shared" si="38"/>
        <v>0.80267864717359949</v>
      </c>
      <c r="BM61">
        <f t="shared" si="39"/>
        <v>1.8339479978410915</v>
      </c>
      <c r="BN61">
        <f t="shared" si="40"/>
        <v>0.93131883515936797</v>
      </c>
      <c r="BO61">
        <f t="shared" si="41"/>
        <v>0.38838374248471547</v>
      </c>
      <c r="BP61">
        <f t="shared" si="42"/>
        <v>0.61161625751528459</v>
      </c>
      <c r="BQ61">
        <v>1308</v>
      </c>
      <c r="BR61">
        <v>300</v>
      </c>
      <c r="BS61">
        <v>300</v>
      </c>
      <c r="BT61">
        <v>300</v>
      </c>
      <c r="BU61">
        <v>10022.200000000001</v>
      </c>
      <c r="BV61">
        <v>1085.22</v>
      </c>
      <c r="BW61">
        <v>-1.06452E-2</v>
      </c>
      <c r="BX61">
        <v>-0.11</v>
      </c>
      <c r="BY61" t="s">
        <v>405</v>
      </c>
      <c r="BZ61" t="s">
        <v>405</v>
      </c>
      <c r="CA61" t="s">
        <v>405</v>
      </c>
      <c r="CB61" t="s">
        <v>405</v>
      </c>
      <c r="CC61" t="s">
        <v>405</v>
      </c>
      <c r="CD61" t="s">
        <v>405</v>
      </c>
      <c r="CE61" t="s">
        <v>405</v>
      </c>
      <c r="CF61" t="s">
        <v>405</v>
      </c>
      <c r="CG61" t="s">
        <v>405</v>
      </c>
      <c r="CH61" t="s">
        <v>405</v>
      </c>
      <c r="CI61">
        <f t="shared" si="43"/>
        <v>2000.03</v>
      </c>
      <c r="CJ61">
        <f t="shared" si="44"/>
        <v>1681.2224996827201</v>
      </c>
      <c r="CK61">
        <f t="shared" si="45"/>
        <v>0.84059864086174718</v>
      </c>
      <c r="CL61">
        <f t="shared" si="46"/>
        <v>0.19119728172349446</v>
      </c>
      <c r="CM61">
        <v>6</v>
      </c>
      <c r="CN61">
        <v>0.5</v>
      </c>
      <c r="CO61" t="s">
        <v>406</v>
      </c>
      <c r="CP61">
        <v>2</v>
      </c>
      <c r="CQ61">
        <v>1659735094.5999999</v>
      </c>
      <c r="CR61">
        <v>958.26</v>
      </c>
      <c r="CS61">
        <v>999.851</v>
      </c>
      <c r="CT61">
        <v>29.3322</v>
      </c>
      <c r="CU61">
        <v>26.197399999999998</v>
      </c>
      <c r="CV61">
        <v>958.2</v>
      </c>
      <c r="CW61">
        <v>29.3245</v>
      </c>
      <c r="CX61">
        <v>500.04199999999997</v>
      </c>
      <c r="CY61">
        <v>99.318399999999997</v>
      </c>
      <c r="CZ61">
        <v>0.10005500000000001</v>
      </c>
      <c r="DA61">
        <v>29.677299999999999</v>
      </c>
      <c r="DB61">
        <v>30.025099999999998</v>
      </c>
      <c r="DC61">
        <v>999.9</v>
      </c>
      <c r="DD61">
        <v>0</v>
      </c>
      <c r="DE61">
        <v>0</v>
      </c>
      <c r="DF61">
        <v>10007.5</v>
      </c>
      <c r="DG61">
        <v>0</v>
      </c>
      <c r="DH61">
        <v>1185.3499999999999</v>
      </c>
      <c r="DI61">
        <v>-41.591099999999997</v>
      </c>
      <c r="DJ61">
        <v>987.21699999999998</v>
      </c>
      <c r="DK61">
        <v>1026.75</v>
      </c>
      <c r="DL61">
        <v>3.1347800000000001</v>
      </c>
      <c r="DM61">
        <v>999.851</v>
      </c>
      <c r="DN61">
        <v>26.197399999999998</v>
      </c>
      <c r="DO61">
        <v>2.9132199999999999</v>
      </c>
      <c r="DP61">
        <v>2.60188</v>
      </c>
      <c r="DQ61">
        <v>23.540099999999999</v>
      </c>
      <c r="DR61">
        <v>21.6783</v>
      </c>
      <c r="DS61">
        <v>2000.03</v>
      </c>
      <c r="DT61">
        <v>0.97999400000000003</v>
      </c>
      <c r="DU61">
        <v>2.0006099999999999E-2</v>
      </c>
      <c r="DV61">
        <v>0</v>
      </c>
      <c r="DW61">
        <v>853.72799999999995</v>
      </c>
      <c r="DX61">
        <v>5.0005300000000004</v>
      </c>
      <c r="DY61">
        <v>18401.2</v>
      </c>
      <c r="DZ61">
        <v>17833.8</v>
      </c>
      <c r="EA61">
        <v>50.936999999999998</v>
      </c>
      <c r="EB61">
        <v>52.311999999999998</v>
      </c>
      <c r="EC61">
        <v>51.375</v>
      </c>
      <c r="ED61">
        <v>52.25</v>
      </c>
      <c r="EE61">
        <v>52</v>
      </c>
      <c r="EF61">
        <v>1955.12</v>
      </c>
      <c r="EG61">
        <v>39.909999999999997</v>
      </c>
      <c r="EH61">
        <v>0</v>
      </c>
      <c r="EI61">
        <v>131.9000000953674</v>
      </c>
      <c r="EJ61">
        <v>0</v>
      </c>
      <c r="EK61">
        <v>853.94072000000006</v>
      </c>
      <c r="EL61">
        <v>-4.9854615414485313</v>
      </c>
      <c r="EM61">
        <v>-108.3615382795241</v>
      </c>
      <c r="EN61">
        <v>18413.952000000001</v>
      </c>
      <c r="EO61">
        <v>15</v>
      </c>
      <c r="EP61">
        <v>1659735042.5999999</v>
      </c>
      <c r="EQ61" t="s">
        <v>633</v>
      </c>
      <c r="ER61">
        <v>1659735042.5999999</v>
      </c>
      <c r="ES61">
        <v>1659735034.0999999</v>
      </c>
      <c r="ET61">
        <v>74</v>
      </c>
      <c r="EU61">
        <v>4.0000000000000001E-3</v>
      </c>
      <c r="EV61">
        <v>4.0000000000000001E-3</v>
      </c>
      <c r="EW61">
        <v>7.1999999999999995E-2</v>
      </c>
      <c r="EX61">
        <v>8.9999999999999993E-3</v>
      </c>
      <c r="EY61">
        <v>1000</v>
      </c>
      <c r="EZ61">
        <v>25</v>
      </c>
      <c r="FA61">
        <v>0.05</v>
      </c>
      <c r="FB61">
        <v>0.02</v>
      </c>
      <c r="FC61">
        <v>32.364898948840583</v>
      </c>
      <c r="FD61">
        <v>-0.92465639489102558</v>
      </c>
      <c r="FE61">
        <v>0.15803795038936999</v>
      </c>
      <c r="FF61">
        <v>1</v>
      </c>
      <c r="FG61">
        <v>0.20785077695290741</v>
      </c>
      <c r="FH61">
        <v>-2.313030823990361E-2</v>
      </c>
      <c r="FI61">
        <v>3.5173087562771119E-3</v>
      </c>
      <c r="FJ61">
        <v>1</v>
      </c>
      <c r="FK61">
        <v>2</v>
      </c>
      <c r="FL61">
        <v>2</v>
      </c>
      <c r="FM61" t="s">
        <v>408</v>
      </c>
      <c r="FN61">
        <v>3.1270799999999999</v>
      </c>
      <c r="FO61">
        <v>2.7384599999999999</v>
      </c>
      <c r="FP61">
        <v>0.16331599999999999</v>
      </c>
      <c r="FQ61">
        <v>0.16773299999999999</v>
      </c>
      <c r="FR61">
        <v>0.122903</v>
      </c>
      <c r="FS61">
        <v>0.11383</v>
      </c>
      <c r="FT61">
        <v>19898.5</v>
      </c>
      <c r="FU61">
        <v>20530</v>
      </c>
      <c r="FV61">
        <v>23655.200000000001</v>
      </c>
      <c r="FW61">
        <v>24991.200000000001</v>
      </c>
      <c r="FX61">
        <v>29918.400000000001</v>
      </c>
      <c r="FY61">
        <v>31074.9</v>
      </c>
      <c r="FZ61">
        <v>37729.199999999997</v>
      </c>
      <c r="GA61">
        <v>38900.300000000003</v>
      </c>
      <c r="GB61">
        <v>2.1204999999999998</v>
      </c>
      <c r="GC61">
        <v>1.6591499999999999</v>
      </c>
      <c r="GD61">
        <v>5.88596E-3</v>
      </c>
      <c r="GE61">
        <v>0</v>
      </c>
      <c r="GF61">
        <v>29.929300000000001</v>
      </c>
      <c r="GG61">
        <v>999.9</v>
      </c>
      <c r="GH61">
        <v>32.5</v>
      </c>
      <c r="GI61">
        <v>49.3</v>
      </c>
      <c r="GJ61">
        <v>39.238599999999998</v>
      </c>
      <c r="GK61">
        <v>60.918900000000001</v>
      </c>
      <c r="GL61">
        <v>26.089700000000001</v>
      </c>
      <c r="GM61">
        <v>1</v>
      </c>
      <c r="GN61">
        <v>0.79397399999999996</v>
      </c>
      <c r="GO61">
        <v>4.7268499999999998</v>
      </c>
      <c r="GP61">
        <v>20.238700000000001</v>
      </c>
      <c r="GQ61">
        <v>5.2520300000000004</v>
      </c>
      <c r="GR61">
        <v>12.0099</v>
      </c>
      <c r="GS61">
        <v>4.9789000000000003</v>
      </c>
      <c r="GT61">
        <v>3.2930000000000001</v>
      </c>
      <c r="GU61">
        <v>9999</v>
      </c>
      <c r="GV61">
        <v>9999</v>
      </c>
      <c r="GW61">
        <v>9999</v>
      </c>
      <c r="GX61">
        <v>999.9</v>
      </c>
      <c r="GY61">
        <v>1.87564</v>
      </c>
      <c r="GZ61">
        <v>1.8768499999999999</v>
      </c>
      <c r="HA61">
        <v>1.8827799999999999</v>
      </c>
      <c r="HB61">
        <v>1.8860600000000001</v>
      </c>
      <c r="HC61">
        <v>1.87683</v>
      </c>
      <c r="HD61">
        <v>1.8831100000000001</v>
      </c>
      <c r="HE61">
        <v>1.8821699999999999</v>
      </c>
      <c r="HF61">
        <v>1.8856599999999999</v>
      </c>
      <c r="HG61">
        <v>5</v>
      </c>
      <c r="HH61">
        <v>0</v>
      </c>
      <c r="HI61">
        <v>0</v>
      </c>
      <c r="HJ61">
        <v>0</v>
      </c>
      <c r="HK61" t="s">
        <v>409</v>
      </c>
      <c r="HL61" t="s">
        <v>410</v>
      </c>
      <c r="HM61" t="s">
        <v>411</v>
      </c>
      <c r="HN61" t="s">
        <v>411</v>
      </c>
      <c r="HO61" t="s">
        <v>411</v>
      </c>
      <c r="HP61" t="s">
        <v>411</v>
      </c>
      <c r="HQ61">
        <v>0</v>
      </c>
      <c r="HR61">
        <v>100</v>
      </c>
      <c r="HS61">
        <v>100</v>
      </c>
      <c r="HT61">
        <v>0.06</v>
      </c>
      <c r="HU61">
        <v>7.7000000000000002E-3</v>
      </c>
      <c r="HV61">
        <v>4.4789501819140889E-2</v>
      </c>
      <c r="HW61">
        <v>-6.0172046994075008E-4</v>
      </c>
      <c r="HX61">
        <v>1.0037638322578611E-6</v>
      </c>
      <c r="HY61">
        <v>-3.7503755461929322E-10</v>
      </c>
      <c r="HZ61">
        <v>-4.0504587684136298E-2</v>
      </c>
      <c r="IA61">
        <v>5.4059752819484372E-3</v>
      </c>
      <c r="IB61">
        <v>-1.882334706413767E-4</v>
      </c>
      <c r="IC61">
        <v>2.0440475459167249E-6</v>
      </c>
      <c r="ID61">
        <v>4</v>
      </c>
      <c r="IE61">
        <v>2150</v>
      </c>
      <c r="IF61">
        <v>2</v>
      </c>
      <c r="IG61">
        <v>31</v>
      </c>
      <c r="IH61">
        <v>0.9</v>
      </c>
      <c r="II61">
        <v>1</v>
      </c>
      <c r="IJ61">
        <v>2.1350099999999999</v>
      </c>
      <c r="IK61">
        <v>2.7343799999999998</v>
      </c>
      <c r="IL61">
        <v>1.6015600000000001</v>
      </c>
      <c r="IM61">
        <v>2.3339799999999999</v>
      </c>
      <c r="IN61">
        <v>1.5502899999999999</v>
      </c>
      <c r="IO61">
        <v>2.3950200000000001</v>
      </c>
      <c r="IP61">
        <v>53.417299999999997</v>
      </c>
      <c r="IQ61">
        <v>24.14</v>
      </c>
      <c r="IR61">
        <v>18</v>
      </c>
      <c r="IS61">
        <v>606.15599999999995</v>
      </c>
      <c r="IT61">
        <v>343.86599999999999</v>
      </c>
      <c r="IU61">
        <v>25.491099999999999</v>
      </c>
      <c r="IV61">
        <v>36.576599999999999</v>
      </c>
      <c r="IW61">
        <v>30.000699999999998</v>
      </c>
      <c r="IX61">
        <v>36.312899999999999</v>
      </c>
      <c r="IY61">
        <v>36.315100000000001</v>
      </c>
      <c r="IZ61">
        <v>42.730600000000003</v>
      </c>
      <c r="JA61">
        <v>35.974299999999999</v>
      </c>
      <c r="JB61">
        <v>0</v>
      </c>
      <c r="JC61">
        <v>25.485099999999999</v>
      </c>
      <c r="JD61">
        <v>1000</v>
      </c>
      <c r="JE61">
        <v>26.396799999999999</v>
      </c>
      <c r="JF61">
        <v>98.385300000000001</v>
      </c>
      <c r="JG61">
        <v>98.436099999999996</v>
      </c>
    </row>
    <row r="62" spans="1:267" x14ac:dyDescent="0.3">
      <c r="A62">
        <v>46</v>
      </c>
      <c r="B62">
        <v>1659735210.5999999</v>
      </c>
      <c r="C62">
        <v>6720.5</v>
      </c>
      <c r="D62" t="s">
        <v>634</v>
      </c>
      <c r="E62" t="s">
        <v>635</v>
      </c>
      <c r="F62" t="s">
        <v>398</v>
      </c>
      <c r="G62" t="s">
        <v>399</v>
      </c>
      <c r="H62" t="s">
        <v>31</v>
      </c>
      <c r="I62" t="s">
        <v>570</v>
      </c>
      <c r="J62" t="s">
        <v>401</v>
      </c>
      <c r="K62">
        <f t="shared" si="0"/>
        <v>1.992284465518781</v>
      </c>
      <c r="L62">
        <v>1659735210.5999999</v>
      </c>
      <c r="M62">
        <f t="shared" si="1"/>
        <v>2.3239844248605927E-3</v>
      </c>
      <c r="N62">
        <f t="shared" si="2"/>
        <v>2.3239844248605928</v>
      </c>
      <c r="O62">
        <f t="shared" si="3"/>
        <v>32.932367518598028</v>
      </c>
      <c r="P62">
        <f t="shared" si="4"/>
        <v>1157.31</v>
      </c>
      <c r="Q62">
        <f t="shared" si="5"/>
        <v>818.62358687721814</v>
      </c>
      <c r="R62">
        <f t="shared" si="6"/>
        <v>81.384339980361318</v>
      </c>
      <c r="S62">
        <f t="shared" si="7"/>
        <v>115.05521220316199</v>
      </c>
      <c r="T62">
        <f t="shared" si="8"/>
        <v>0.17106112024681552</v>
      </c>
      <c r="U62">
        <f t="shared" si="9"/>
        <v>2.9138042003202589</v>
      </c>
      <c r="V62">
        <f t="shared" si="10"/>
        <v>0.16567147206046703</v>
      </c>
      <c r="W62">
        <f t="shared" si="11"/>
        <v>0.10401476290121414</v>
      </c>
      <c r="X62">
        <f t="shared" si="12"/>
        <v>382.38509936541527</v>
      </c>
      <c r="Y62">
        <f t="shared" si="13"/>
        <v>31.258011091127557</v>
      </c>
      <c r="Z62">
        <f t="shared" si="14"/>
        <v>29.996600000000001</v>
      </c>
      <c r="AA62">
        <f t="shared" si="15"/>
        <v>4.2596178062974124</v>
      </c>
      <c r="AB62">
        <f t="shared" si="16"/>
        <v>70.012905494493779</v>
      </c>
      <c r="AC62">
        <f t="shared" si="17"/>
        <v>2.91536631700798</v>
      </c>
      <c r="AD62">
        <f t="shared" si="18"/>
        <v>4.1640413241202525</v>
      </c>
      <c r="AE62">
        <f t="shared" si="19"/>
        <v>1.3442514892894324</v>
      </c>
      <c r="AF62">
        <f t="shared" si="20"/>
        <v>-102.48771313635214</v>
      </c>
      <c r="AG62">
        <f t="shared" si="21"/>
        <v>-61.971615252804284</v>
      </c>
      <c r="AH62">
        <f t="shared" si="22"/>
        <v>-4.7196376685909716</v>
      </c>
      <c r="AI62">
        <f t="shared" si="23"/>
        <v>213.20613330766793</v>
      </c>
      <c r="AJ62">
        <v>0</v>
      </c>
      <c r="AK62">
        <v>0</v>
      </c>
      <c r="AL62">
        <f t="shared" si="24"/>
        <v>1</v>
      </c>
      <c r="AM62">
        <f t="shared" si="25"/>
        <v>0</v>
      </c>
      <c r="AN62">
        <f t="shared" si="26"/>
        <v>51957.864476685922</v>
      </c>
      <c r="AO62" t="s">
        <v>402</v>
      </c>
      <c r="AP62">
        <v>10366.9</v>
      </c>
      <c r="AQ62">
        <v>993.59653846153856</v>
      </c>
      <c r="AR62">
        <v>3431.87</v>
      </c>
      <c r="AS62">
        <f t="shared" si="27"/>
        <v>0.71047955241266758</v>
      </c>
      <c r="AT62">
        <v>-3.9894345373445681</v>
      </c>
      <c r="AU62" t="s">
        <v>636</v>
      </c>
      <c r="AV62">
        <v>10021.9</v>
      </c>
      <c r="AW62">
        <v>849.37800000000004</v>
      </c>
      <c r="AX62">
        <v>1146.9100000000001</v>
      </c>
      <c r="AY62">
        <f t="shared" si="28"/>
        <v>0.2594205299456801</v>
      </c>
      <c r="AZ62">
        <v>0.5</v>
      </c>
      <c r="BA62">
        <f t="shared" si="29"/>
        <v>1681.1552996827079</v>
      </c>
      <c r="BB62">
        <f t="shared" si="30"/>
        <v>32.932367518598028</v>
      </c>
      <c r="BC62">
        <f t="shared" si="31"/>
        <v>218.06309938233835</v>
      </c>
      <c r="BD62">
        <f t="shared" si="32"/>
        <v>2.1962160225715621E-2</v>
      </c>
      <c r="BE62">
        <f t="shared" si="33"/>
        <v>1.9922748951530633</v>
      </c>
      <c r="BF62">
        <f t="shared" si="34"/>
        <v>630.13306487119428</v>
      </c>
      <c r="BG62" t="s">
        <v>637</v>
      </c>
      <c r="BH62">
        <v>602.61</v>
      </c>
      <c r="BI62">
        <f t="shared" si="35"/>
        <v>602.61</v>
      </c>
      <c r="BJ62">
        <f t="shared" si="36"/>
        <v>0.47457952236879963</v>
      </c>
      <c r="BK62">
        <f t="shared" si="37"/>
        <v>0.54663237185375713</v>
      </c>
      <c r="BL62">
        <f t="shared" si="38"/>
        <v>0.80761753956865057</v>
      </c>
      <c r="BM62">
        <f t="shared" si="39"/>
        <v>1.9406775961767624</v>
      </c>
      <c r="BN62">
        <f t="shared" si="40"/>
        <v>0.93712212187974753</v>
      </c>
      <c r="BO62">
        <f t="shared" si="41"/>
        <v>0.38782042106434655</v>
      </c>
      <c r="BP62">
        <f t="shared" si="42"/>
        <v>0.61217957893565345</v>
      </c>
      <c r="BQ62">
        <v>1310</v>
      </c>
      <c r="BR62">
        <v>300</v>
      </c>
      <c r="BS62">
        <v>300</v>
      </c>
      <c r="BT62">
        <v>300</v>
      </c>
      <c r="BU62">
        <v>10021.9</v>
      </c>
      <c r="BV62">
        <v>1074.27</v>
      </c>
      <c r="BW62">
        <v>-1.0644799999999999E-2</v>
      </c>
      <c r="BX62">
        <v>0.77</v>
      </c>
      <c r="BY62" t="s">
        <v>405</v>
      </c>
      <c r="BZ62" t="s">
        <v>405</v>
      </c>
      <c r="CA62" t="s">
        <v>405</v>
      </c>
      <c r="CB62" t="s">
        <v>405</v>
      </c>
      <c r="CC62" t="s">
        <v>405</v>
      </c>
      <c r="CD62" t="s">
        <v>405</v>
      </c>
      <c r="CE62" t="s">
        <v>405</v>
      </c>
      <c r="CF62" t="s">
        <v>405</v>
      </c>
      <c r="CG62" t="s">
        <v>405</v>
      </c>
      <c r="CH62" t="s">
        <v>405</v>
      </c>
      <c r="CI62">
        <f t="shared" si="43"/>
        <v>1999.95</v>
      </c>
      <c r="CJ62">
        <f t="shared" si="44"/>
        <v>1681.1552996827079</v>
      </c>
      <c r="CK62">
        <f t="shared" si="45"/>
        <v>0.84059866480797407</v>
      </c>
      <c r="CL62">
        <f t="shared" si="46"/>
        <v>0.19119732961594804</v>
      </c>
      <c r="CM62">
        <v>6</v>
      </c>
      <c r="CN62">
        <v>0.5</v>
      </c>
      <c r="CO62" t="s">
        <v>406</v>
      </c>
      <c r="CP62">
        <v>2</v>
      </c>
      <c r="CQ62">
        <v>1659735210.5999999</v>
      </c>
      <c r="CR62">
        <v>1157.31</v>
      </c>
      <c r="CS62">
        <v>1200.05</v>
      </c>
      <c r="CT62">
        <v>29.3249</v>
      </c>
      <c r="CU62">
        <v>26.618300000000001</v>
      </c>
      <c r="CV62">
        <v>1157.08</v>
      </c>
      <c r="CW62">
        <v>29.3172</v>
      </c>
      <c r="CX62">
        <v>500.07400000000001</v>
      </c>
      <c r="CY62">
        <v>99.316199999999995</v>
      </c>
      <c r="CZ62">
        <v>9.9870200000000006E-2</v>
      </c>
      <c r="DA62">
        <v>29.6021</v>
      </c>
      <c r="DB62">
        <v>29.996600000000001</v>
      </c>
      <c r="DC62">
        <v>999.9</v>
      </c>
      <c r="DD62">
        <v>0</v>
      </c>
      <c r="DE62">
        <v>0</v>
      </c>
      <c r="DF62">
        <v>9978.75</v>
      </c>
      <c r="DG62">
        <v>0</v>
      </c>
      <c r="DH62">
        <v>1174.43</v>
      </c>
      <c r="DI62">
        <v>-42.740699999999997</v>
      </c>
      <c r="DJ62">
        <v>1192.27</v>
      </c>
      <c r="DK62">
        <v>1232.8599999999999</v>
      </c>
      <c r="DL62">
        <v>2.7065899999999998</v>
      </c>
      <c r="DM62">
        <v>1200.05</v>
      </c>
      <c r="DN62">
        <v>26.618300000000001</v>
      </c>
      <c r="DO62">
        <v>2.9124400000000001</v>
      </c>
      <c r="DP62">
        <v>2.6436299999999999</v>
      </c>
      <c r="DQ62">
        <v>23.535599999999999</v>
      </c>
      <c r="DR62">
        <v>21.9389</v>
      </c>
      <c r="DS62">
        <v>1999.95</v>
      </c>
      <c r="DT62">
        <v>0.97999400000000003</v>
      </c>
      <c r="DU62">
        <v>2.0006099999999999E-2</v>
      </c>
      <c r="DV62">
        <v>0</v>
      </c>
      <c r="DW62">
        <v>848.98699999999997</v>
      </c>
      <c r="DX62">
        <v>5.0005300000000004</v>
      </c>
      <c r="DY62">
        <v>18301.400000000001</v>
      </c>
      <c r="DZ62">
        <v>17833.099999999999</v>
      </c>
      <c r="EA62">
        <v>51</v>
      </c>
      <c r="EB62">
        <v>52.375</v>
      </c>
      <c r="EC62">
        <v>51.436999999999998</v>
      </c>
      <c r="ED62">
        <v>52.311999999999998</v>
      </c>
      <c r="EE62">
        <v>52.061999999999998</v>
      </c>
      <c r="EF62">
        <v>1955.04</v>
      </c>
      <c r="EG62">
        <v>39.909999999999997</v>
      </c>
      <c r="EH62">
        <v>0</v>
      </c>
      <c r="EI62">
        <v>115.7000000476837</v>
      </c>
      <c r="EJ62">
        <v>0</v>
      </c>
      <c r="EK62">
        <v>849.37800000000004</v>
      </c>
      <c r="EL62">
        <v>-5.6020512942819929</v>
      </c>
      <c r="EM62">
        <v>-139.9418803738092</v>
      </c>
      <c r="EN62">
        <v>18318.926923076921</v>
      </c>
      <c r="EO62">
        <v>15</v>
      </c>
      <c r="EP62">
        <v>1659735161.0999999</v>
      </c>
      <c r="EQ62" t="s">
        <v>638</v>
      </c>
      <c r="ER62">
        <v>1659735161.0999999</v>
      </c>
      <c r="ES62">
        <v>1659735159.0999999</v>
      </c>
      <c r="ET62">
        <v>75</v>
      </c>
      <c r="EU62">
        <v>0.11700000000000001</v>
      </c>
      <c r="EV62">
        <v>0</v>
      </c>
      <c r="EW62">
        <v>0.23400000000000001</v>
      </c>
      <c r="EX62">
        <v>8.9999999999999993E-3</v>
      </c>
      <c r="EY62">
        <v>1200</v>
      </c>
      <c r="EZ62">
        <v>26</v>
      </c>
      <c r="FA62">
        <v>0.06</v>
      </c>
      <c r="FB62">
        <v>0.03</v>
      </c>
      <c r="FC62">
        <v>33.096331567386493</v>
      </c>
      <c r="FD62">
        <v>-0.87550059858716256</v>
      </c>
      <c r="FE62">
        <v>0.14737657692423889</v>
      </c>
      <c r="FF62">
        <v>1</v>
      </c>
      <c r="FG62">
        <v>0.17493301928367891</v>
      </c>
      <c r="FH62">
        <v>1.248836151272037E-2</v>
      </c>
      <c r="FI62">
        <v>3.643966609945969E-3</v>
      </c>
      <c r="FJ62">
        <v>1</v>
      </c>
      <c r="FK62">
        <v>2</v>
      </c>
      <c r="FL62">
        <v>2</v>
      </c>
      <c r="FM62" t="s">
        <v>408</v>
      </c>
      <c r="FN62">
        <v>3.1273599999999999</v>
      </c>
      <c r="FO62">
        <v>2.7380200000000001</v>
      </c>
      <c r="FP62">
        <v>0.18401300000000001</v>
      </c>
      <c r="FQ62">
        <v>0.18810199999999999</v>
      </c>
      <c r="FR62">
        <v>0.122862</v>
      </c>
      <c r="FS62">
        <v>0.115083</v>
      </c>
      <c r="FT62">
        <v>19401.8</v>
      </c>
      <c r="FU62">
        <v>20023.099999999999</v>
      </c>
      <c r="FV62">
        <v>23652.1</v>
      </c>
      <c r="FW62">
        <v>24988.2</v>
      </c>
      <c r="FX62">
        <v>29915.8</v>
      </c>
      <c r="FY62">
        <v>31027.3</v>
      </c>
      <c r="FZ62">
        <v>37724.199999999997</v>
      </c>
      <c r="GA62">
        <v>38896</v>
      </c>
      <c r="GB62">
        <v>2.1195499999999998</v>
      </c>
      <c r="GC62">
        <v>1.6591199999999999</v>
      </c>
      <c r="GD62">
        <v>9.7677100000000006E-3</v>
      </c>
      <c r="GE62">
        <v>0</v>
      </c>
      <c r="GF62">
        <v>29.837599999999998</v>
      </c>
      <c r="GG62">
        <v>999.9</v>
      </c>
      <c r="GH62">
        <v>32.200000000000003</v>
      </c>
      <c r="GI62">
        <v>49.4</v>
      </c>
      <c r="GJ62">
        <v>39.074399999999997</v>
      </c>
      <c r="GK62">
        <v>61.018799999999999</v>
      </c>
      <c r="GL62">
        <v>26.310099999999998</v>
      </c>
      <c r="GM62">
        <v>1</v>
      </c>
      <c r="GN62">
        <v>0.79797499999999999</v>
      </c>
      <c r="GO62">
        <v>4.5957400000000002</v>
      </c>
      <c r="GP62">
        <v>20.2438</v>
      </c>
      <c r="GQ62">
        <v>5.2523299999999997</v>
      </c>
      <c r="GR62">
        <v>12.0099</v>
      </c>
      <c r="GS62">
        <v>4.9784499999999996</v>
      </c>
      <c r="GT62">
        <v>3.2930000000000001</v>
      </c>
      <c r="GU62">
        <v>9999</v>
      </c>
      <c r="GV62">
        <v>9999</v>
      </c>
      <c r="GW62">
        <v>9999</v>
      </c>
      <c r="GX62">
        <v>999.9</v>
      </c>
      <c r="GY62">
        <v>1.87565</v>
      </c>
      <c r="GZ62">
        <v>1.87687</v>
      </c>
      <c r="HA62">
        <v>1.8827799999999999</v>
      </c>
      <c r="HB62">
        <v>1.8861399999999999</v>
      </c>
      <c r="HC62">
        <v>1.87683</v>
      </c>
      <c r="HD62">
        <v>1.8831100000000001</v>
      </c>
      <c r="HE62">
        <v>1.8821699999999999</v>
      </c>
      <c r="HF62">
        <v>1.88568</v>
      </c>
      <c r="HG62">
        <v>5</v>
      </c>
      <c r="HH62">
        <v>0</v>
      </c>
      <c r="HI62">
        <v>0</v>
      </c>
      <c r="HJ62">
        <v>0</v>
      </c>
      <c r="HK62" t="s">
        <v>409</v>
      </c>
      <c r="HL62" t="s">
        <v>410</v>
      </c>
      <c r="HM62" t="s">
        <v>411</v>
      </c>
      <c r="HN62" t="s">
        <v>411</v>
      </c>
      <c r="HO62" t="s">
        <v>411</v>
      </c>
      <c r="HP62" t="s">
        <v>411</v>
      </c>
      <c r="HQ62">
        <v>0</v>
      </c>
      <c r="HR62">
        <v>100</v>
      </c>
      <c r="HS62">
        <v>100</v>
      </c>
      <c r="HT62">
        <v>0.23</v>
      </c>
      <c r="HU62">
        <v>7.7000000000000002E-3</v>
      </c>
      <c r="HV62">
        <v>0.15869269912151429</v>
      </c>
      <c r="HW62">
        <v>-6.0172046994075008E-4</v>
      </c>
      <c r="HX62">
        <v>1.0037638322578611E-6</v>
      </c>
      <c r="HY62">
        <v>-3.7503755461929322E-10</v>
      </c>
      <c r="HZ62">
        <v>-4.0478893029624402E-2</v>
      </c>
      <c r="IA62">
        <v>5.4059752819484372E-3</v>
      </c>
      <c r="IB62">
        <v>-1.882334706413767E-4</v>
      </c>
      <c r="IC62">
        <v>2.0440475459167249E-6</v>
      </c>
      <c r="ID62">
        <v>4</v>
      </c>
      <c r="IE62">
        <v>2150</v>
      </c>
      <c r="IF62">
        <v>2</v>
      </c>
      <c r="IG62">
        <v>31</v>
      </c>
      <c r="IH62">
        <v>0.8</v>
      </c>
      <c r="II62">
        <v>0.9</v>
      </c>
      <c r="IJ62">
        <v>2.48169</v>
      </c>
      <c r="IK62">
        <v>2.7343799999999998</v>
      </c>
      <c r="IL62">
        <v>1.6015600000000001</v>
      </c>
      <c r="IM62">
        <v>2.3339799999999999</v>
      </c>
      <c r="IN62">
        <v>1.5502899999999999</v>
      </c>
      <c r="IO62">
        <v>2.3559600000000001</v>
      </c>
      <c r="IP62">
        <v>53.593699999999998</v>
      </c>
      <c r="IQ62">
        <v>24.1313</v>
      </c>
      <c r="IR62">
        <v>18</v>
      </c>
      <c r="IS62">
        <v>606.03899999999999</v>
      </c>
      <c r="IT62">
        <v>344.19400000000002</v>
      </c>
      <c r="IU62">
        <v>25.491900000000001</v>
      </c>
      <c r="IV62">
        <v>36.651899999999998</v>
      </c>
      <c r="IW62">
        <v>30.0002</v>
      </c>
      <c r="IX62">
        <v>36.3782</v>
      </c>
      <c r="IY62">
        <v>36.379600000000003</v>
      </c>
      <c r="IZ62">
        <v>49.677999999999997</v>
      </c>
      <c r="JA62">
        <v>34.720999999999997</v>
      </c>
      <c r="JB62">
        <v>0</v>
      </c>
      <c r="JC62">
        <v>25.498999999999999</v>
      </c>
      <c r="JD62">
        <v>1200</v>
      </c>
      <c r="JE62">
        <v>26.755800000000001</v>
      </c>
      <c r="JF62">
        <v>98.372299999999996</v>
      </c>
      <c r="JG62">
        <v>98.424899999999994</v>
      </c>
    </row>
    <row r="63" spans="1:267" x14ac:dyDescent="0.3">
      <c r="A63">
        <v>47</v>
      </c>
      <c r="B63">
        <v>1659735310.0999999</v>
      </c>
      <c r="C63">
        <v>6820</v>
      </c>
      <c r="D63" t="s">
        <v>639</v>
      </c>
      <c r="E63" t="s">
        <v>640</v>
      </c>
      <c r="F63" t="s">
        <v>398</v>
      </c>
      <c r="G63" t="s">
        <v>399</v>
      </c>
      <c r="H63" t="s">
        <v>31</v>
      </c>
      <c r="I63" t="s">
        <v>570</v>
      </c>
      <c r="J63" t="s">
        <v>401</v>
      </c>
      <c r="K63">
        <f t="shared" si="0"/>
        <v>1.6037806334201665</v>
      </c>
      <c r="L63">
        <v>1659735310.0999999</v>
      </c>
      <c r="M63">
        <f t="shared" si="1"/>
        <v>1.9205827601789288E-3</v>
      </c>
      <c r="N63">
        <f t="shared" si="2"/>
        <v>1.9205827601789287</v>
      </c>
      <c r="O63">
        <f t="shared" si="3"/>
        <v>33.289737822467131</v>
      </c>
      <c r="P63">
        <f t="shared" si="4"/>
        <v>1456.6469999999999</v>
      </c>
      <c r="Q63">
        <f t="shared" si="5"/>
        <v>1040.1926071336411</v>
      </c>
      <c r="R63">
        <f t="shared" si="6"/>
        <v>103.41239050231759</v>
      </c>
      <c r="S63">
        <f t="shared" si="7"/>
        <v>144.81486155061299</v>
      </c>
      <c r="T63">
        <f t="shared" si="8"/>
        <v>0.1402407097085023</v>
      </c>
      <c r="U63">
        <f t="shared" si="9"/>
        <v>2.9160084411555429</v>
      </c>
      <c r="V63">
        <f t="shared" si="10"/>
        <v>0.1365986308692089</v>
      </c>
      <c r="W63">
        <f t="shared" si="11"/>
        <v>8.5693492459126705E-2</v>
      </c>
      <c r="X63">
        <f t="shared" si="12"/>
        <v>382.38319936541211</v>
      </c>
      <c r="Y63">
        <f t="shared" si="13"/>
        <v>31.326953926535825</v>
      </c>
      <c r="Z63">
        <f t="shared" si="14"/>
        <v>30.012799999999999</v>
      </c>
      <c r="AA63">
        <f t="shared" si="15"/>
        <v>4.2635831504430985</v>
      </c>
      <c r="AB63">
        <f t="shared" si="16"/>
        <v>70.176048270134785</v>
      </c>
      <c r="AC63">
        <f t="shared" si="17"/>
        <v>2.9162561034123002</v>
      </c>
      <c r="AD63">
        <f t="shared" si="18"/>
        <v>4.1556288438848838</v>
      </c>
      <c r="AE63">
        <f t="shared" si="19"/>
        <v>1.3473270470307983</v>
      </c>
      <c r="AF63">
        <f t="shared" si="20"/>
        <v>-84.697699723890764</v>
      </c>
      <c r="AG63">
        <f t="shared" si="21"/>
        <v>-70.083258228075465</v>
      </c>
      <c r="AH63">
        <f t="shared" si="22"/>
        <v>-5.3328713179907403</v>
      </c>
      <c r="AI63">
        <f t="shared" si="23"/>
        <v>222.26937009545514</v>
      </c>
      <c r="AJ63">
        <v>0</v>
      </c>
      <c r="AK63">
        <v>0</v>
      </c>
      <c r="AL63">
        <f t="shared" si="24"/>
        <v>1</v>
      </c>
      <c r="AM63">
        <f t="shared" si="25"/>
        <v>0</v>
      </c>
      <c r="AN63">
        <f t="shared" si="26"/>
        <v>52026.765650757327</v>
      </c>
      <c r="AO63" t="s">
        <v>402</v>
      </c>
      <c r="AP63">
        <v>10366.9</v>
      </c>
      <c r="AQ63">
        <v>993.59653846153856</v>
      </c>
      <c r="AR63">
        <v>3431.87</v>
      </c>
      <c r="AS63">
        <f t="shared" si="27"/>
        <v>0.71047955241266758</v>
      </c>
      <c r="AT63">
        <v>-3.9894345373445681</v>
      </c>
      <c r="AU63" t="s">
        <v>641</v>
      </c>
      <c r="AV63">
        <v>10021.6</v>
      </c>
      <c r="AW63">
        <v>845.64503846153832</v>
      </c>
      <c r="AX63">
        <v>1128.68</v>
      </c>
      <c r="AY63">
        <f t="shared" si="28"/>
        <v>0.25076634789175123</v>
      </c>
      <c r="AZ63">
        <v>0.5</v>
      </c>
      <c r="BA63">
        <f t="shared" si="29"/>
        <v>1681.1468996827059</v>
      </c>
      <c r="BB63">
        <f t="shared" si="30"/>
        <v>33.289737822467131</v>
      </c>
      <c r="BC63">
        <f t="shared" si="31"/>
        <v>210.78753415148623</v>
      </c>
      <c r="BD63">
        <f t="shared" si="32"/>
        <v>2.2174845260011272E-2</v>
      </c>
      <c r="BE63">
        <f t="shared" si="33"/>
        <v>2.0406049544600768</v>
      </c>
      <c r="BF63">
        <f t="shared" si="34"/>
        <v>624.59045752001987</v>
      </c>
      <c r="BG63" t="s">
        <v>642</v>
      </c>
      <c r="BH63">
        <v>596.49</v>
      </c>
      <c r="BI63">
        <f t="shared" si="35"/>
        <v>596.49</v>
      </c>
      <c r="BJ63">
        <f t="shared" si="36"/>
        <v>0.47151539851862356</v>
      </c>
      <c r="BK63">
        <f t="shared" si="37"/>
        <v>0.53183066487243602</v>
      </c>
      <c r="BL63">
        <f t="shared" si="38"/>
        <v>0.81230381818310049</v>
      </c>
      <c r="BM63">
        <f t="shared" si="39"/>
        <v>2.0952599105396401</v>
      </c>
      <c r="BN63">
        <f t="shared" si="40"/>
        <v>0.94459872378169218</v>
      </c>
      <c r="BO63">
        <f t="shared" si="41"/>
        <v>0.37513573528071698</v>
      </c>
      <c r="BP63">
        <f t="shared" si="42"/>
        <v>0.62486426471928302</v>
      </c>
      <c r="BQ63">
        <v>1312</v>
      </c>
      <c r="BR63">
        <v>300</v>
      </c>
      <c r="BS63">
        <v>300</v>
      </c>
      <c r="BT63">
        <v>300</v>
      </c>
      <c r="BU63">
        <v>10021.6</v>
      </c>
      <c r="BV63">
        <v>1059.4100000000001</v>
      </c>
      <c r="BW63">
        <v>-1.0644300000000001E-2</v>
      </c>
      <c r="BX63">
        <v>0.02</v>
      </c>
      <c r="BY63" t="s">
        <v>405</v>
      </c>
      <c r="BZ63" t="s">
        <v>405</v>
      </c>
      <c r="CA63" t="s">
        <v>405</v>
      </c>
      <c r="CB63" t="s">
        <v>405</v>
      </c>
      <c r="CC63" t="s">
        <v>405</v>
      </c>
      <c r="CD63" t="s">
        <v>405</v>
      </c>
      <c r="CE63" t="s">
        <v>405</v>
      </c>
      <c r="CF63" t="s">
        <v>405</v>
      </c>
      <c r="CG63" t="s">
        <v>405</v>
      </c>
      <c r="CH63" t="s">
        <v>405</v>
      </c>
      <c r="CI63">
        <f t="shared" si="43"/>
        <v>1999.94</v>
      </c>
      <c r="CJ63">
        <f t="shared" si="44"/>
        <v>1681.1468996827059</v>
      </c>
      <c r="CK63">
        <f t="shared" si="45"/>
        <v>0.84059866780138692</v>
      </c>
      <c r="CL63">
        <f t="shared" si="46"/>
        <v>0.19119733560277413</v>
      </c>
      <c r="CM63">
        <v>6</v>
      </c>
      <c r="CN63">
        <v>0.5</v>
      </c>
      <c r="CO63" t="s">
        <v>406</v>
      </c>
      <c r="CP63">
        <v>2</v>
      </c>
      <c r="CQ63">
        <v>1659735310.0999999</v>
      </c>
      <c r="CR63">
        <v>1456.6469999999999</v>
      </c>
      <c r="CS63">
        <v>1499.95</v>
      </c>
      <c r="CT63">
        <v>29.3337</v>
      </c>
      <c r="CU63">
        <v>27.096699999999998</v>
      </c>
      <c r="CV63">
        <v>1456.17</v>
      </c>
      <c r="CW63">
        <v>29.322700000000001</v>
      </c>
      <c r="CX63">
        <v>500.02100000000002</v>
      </c>
      <c r="CY63">
        <v>99.316999999999993</v>
      </c>
      <c r="CZ63">
        <v>9.9579000000000001E-2</v>
      </c>
      <c r="DA63">
        <v>29.567</v>
      </c>
      <c r="DB63">
        <v>30.012799999999999</v>
      </c>
      <c r="DC63">
        <v>999.9</v>
      </c>
      <c r="DD63">
        <v>0</v>
      </c>
      <c r="DE63">
        <v>0</v>
      </c>
      <c r="DF63">
        <v>9991.25</v>
      </c>
      <c r="DG63">
        <v>0</v>
      </c>
      <c r="DH63">
        <v>1167.1500000000001</v>
      </c>
      <c r="DI63">
        <v>-43.523699999999998</v>
      </c>
      <c r="DJ63">
        <v>1500.43</v>
      </c>
      <c r="DK63">
        <v>1541.72</v>
      </c>
      <c r="DL63">
        <v>2.2336800000000001</v>
      </c>
      <c r="DM63">
        <v>1499.95</v>
      </c>
      <c r="DN63">
        <v>27.096699999999998</v>
      </c>
      <c r="DO63">
        <v>2.9130099999999999</v>
      </c>
      <c r="DP63">
        <v>2.69116</v>
      </c>
      <c r="DQ63">
        <v>23.538799999999998</v>
      </c>
      <c r="DR63">
        <v>22.231300000000001</v>
      </c>
      <c r="DS63">
        <v>1999.94</v>
      </c>
      <c r="DT63">
        <v>0.97999400000000003</v>
      </c>
      <c r="DU63">
        <v>2.0006099999999999E-2</v>
      </c>
      <c r="DV63">
        <v>0</v>
      </c>
      <c r="DW63">
        <v>844.745</v>
      </c>
      <c r="DX63">
        <v>5.0005300000000004</v>
      </c>
      <c r="DY63">
        <v>18227.2</v>
      </c>
      <c r="DZ63">
        <v>17832.900000000001</v>
      </c>
      <c r="EA63">
        <v>51.061999999999998</v>
      </c>
      <c r="EB63">
        <v>52.375</v>
      </c>
      <c r="EC63">
        <v>51.436999999999998</v>
      </c>
      <c r="ED63">
        <v>52.311999999999998</v>
      </c>
      <c r="EE63">
        <v>52.061999999999998</v>
      </c>
      <c r="EF63">
        <v>1955.03</v>
      </c>
      <c r="EG63">
        <v>39.909999999999997</v>
      </c>
      <c r="EH63">
        <v>0</v>
      </c>
      <c r="EI63">
        <v>99.200000047683716</v>
      </c>
      <c r="EJ63">
        <v>0</v>
      </c>
      <c r="EK63">
        <v>845.64503846153832</v>
      </c>
      <c r="EL63">
        <v>-4.9336410181471662</v>
      </c>
      <c r="EM63">
        <v>-112.5777779241446</v>
      </c>
      <c r="EN63">
        <v>18241.326923076918</v>
      </c>
      <c r="EO63">
        <v>15</v>
      </c>
      <c r="EP63">
        <v>1659735334.0999999</v>
      </c>
      <c r="EQ63" t="s">
        <v>643</v>
      </c>
      <c r="ER63">
        <v>1659735332.0999999</v>
      </c>
      <c r="ES63">
        <v>1659735334.0999999</v>
      </c>
      <c r="ET63">
        <v>76</v>
      </c>
      <c r="EU63">
        <v>0.22600000000000001</v>
      </c>
      <c r="EV63">
        <v>2E-3</v>
      </c>
      <c r="EW63">
        <v>0.47699999999999998</v>
      </c>
      <c r="EX63">
        <v>1.0999999999999999E-2</v>
      </c>
      <c r="EY63">
        <v>1500</v>
      </c>
      <c r="EZ63">
        <v>27</v>
      </c>
      <c r="FA63">
        <v>0.06</v>
      </c>
      <c r="FB63">
        <v>0.04</v>
      </c>
      <c r="FC63">
        <v>33.726675740449558</v>
      </c>
      <c r="FD63">
        <v>-0.32314826985363948</v>
      </c>
      <c r="FE63">
        <v>0.11011144783964411</v>
      </c>
      <c r="FF63">
        <v>1</v>
      </c>
      <c r="FG63">
        <v>0.14085761237415789</v>
      </c>
      <c r="FH63">
        <v>-5.9203326730475174E-3</v>
      </c>
      <c r="FI63">
        <v>1.215732975381524E-3</v>
      </c>
      <c r="FJ63">
        <v>1</v>
      </c>
      <c r="FK63">
        <v>2</v>
      </c>
      <c r="FL63">
        <v>2</v>
      </c>
      <c r="FM63" t="s">
        <v>408</v>
      </c>
      <c r="FN63">
        <v>3.1273300000000002</v>
      </c>
      <c r="FO63">
        <v>2.7378300000000002</v>
      </c>
      <c r="FP63">
        <v>0.21176</v>
      </c>
      <c r="FQ63">
        <v>0.215389</v>
      </c>
      <c r="FR63">
        <v>0.122865</v>
      </c>
      <c r="FS63">
        <v>0.116507</v>
      </c>
      <c r="FT63">
        <v>18736.900000000001</v>
      </c>
      <c r="FU63">
        <v>19344.900000000001</v>
      </c>
      <c r="FV63">
        <v>23649.3</v>
      </c>
      <c r="FW63">
        <v>24985.7</v>
      </c>
      <c r="FX63">
        <v>29912.3</v>
      </c>
      <c r="FY63">
        <v>30974.1</v>
      </c>
      <c r="FZ63">
        <v>37720</v>
      </c>
      <c r="GA63">
        <v>38891.9</v>
      </c>
      <c r="GB63">
        <v>2.1187999999999998</v>
      </c>
      <c r="GC63">
        <v>1.6593500000000001</v>
      </c>
      <c r="GD63">
        <v>7.8752600000000002E-3</v>
      </c>
      <c r="GE63">
        <v>0</v>
      </c>
      <c r="GF63">
        <v>29.884599999999999</v>
      </c>
      <c r="GG63">
        <v>999.9</v>
      </c>
      <c r="GH63">
        <v>31.9</v>
      </c>
      <c r="GI63">
        <v>49.6</v>
      </c>
      <c r="GJ63">
        <v>39.099499999999999</v>
      </c>
      <c r="GK63">
        <v>62.178899999999999</v>
      </c>
      <c r="GL63">
        <v>26.398199999999999</v>
      </c>
      <c r="GM63">
        <v>1</v>
      </c>
      <c r="GN63">
        <v>0.80626500000000001</v>
      </c>
      <c r="GO63">
        <v>5.2152000000000003</v>
      </c>
      <c r="GP63">
        <v>20.223299999999998</v>
      </c>
      <c r="GQ63">
        <v>5.2464899999999997</v>
      </c>
      <c r="GR63">
        <v>12.0099</v>
      </c>
      <c r="GS63">
        <v>4.9775999999999998</v>
      </c>
      <c r="GT63">
        <v>3.2921999999999998</v>
      </c>
      <c r="GU63">
        <v>9999</v>
      </c>
      <c r="GV63">
        <v>9999</v>
      </c>
      <c r="GW63">
        <v>9999</v>
      </c>
      <c r="GX63">
        <v>999.9</v>
      </c>
      <c r="GY63">
        <v>1.87564</v>
      </c>
      <c r="GZ63">
        <v>1.87687</v>
      </c>
      <c r="HA63">
        <v>1.8827799999999999</v>
      </c>
      <c r="HB63">
        <v>1.88608</v>
      </c>
      <c r="HC63">
        <v>1.87683</v>
      </c>
      <c r="HD63">
        <v>1.8830899999999999</v>
      </c>
      <c r="HE63">
        <v>1.8821699999999999</v>
      </c>
      <c r="HF63">
        <v>1.88567</v>
      </c>
      <c r="HG63">
        <v>5</v>
      </c>
      <c r="HH63">
        <v>0</v>
      </c>
      <c r="HI63">
        <v>0</v>
      </c>
      <c r="HJ63">
        <v>0</v>
      </c>
      <c r="HK63" t="s">
        <v>409</v>
      </c>
      <c r="HL63" t="s">
        <v>410</v>
      </c>
      <c r="HM63" t="s">
        <v>411</v>
      </c>
      <c r="HN63" t="s">
        <v>411</v>
      </c>
      <c r="HO63" t="s">
        <v>411</v>
      </c>
      <c r="HP63" t="s">
        <v>411</v>
      </c>
      <c r="HQ63">
        <v>0</v>
      </c>
      <c r="HR63">
        <v>100</v>
      </c>
      <c r="HS63">
        <v>100</v>
      </c>
      <c r="HT63">
        <v>0.47699999999999998</v>
      </c>
      <c r="HU63">
        <v>1.0999999999999999E-2</v>
      </c>
      <c r="HV63">
        <v>0.15869269912151429</v>
      </c>
      <c r="HW63">
        <v>-6.0172046994075008E-4</v>
      </c>
      <c r="HX63">
        <v>1.0037638322578611E-6</v>
      </c>
      <c r="HY63">
        <v>-3.7503755461929322E-10</v>
      </c>
      <c r="HZ63">
        <v>-4.0478893029624402E-2</v>
      </c>
      <c r="IA63">
        <v>5.4059752819484372E-3</v>
      </c>
      <c r="IB63">
        <v>-1.882334706413767E-4</v>
      </c>
      <c r="IC63">
        <v>2.0440475459167249E-6</v>
      </c>
      <c r="ID63">
        <v>4</v>
      </c>
      <c r="IE63">
        <v>2150</v>
      </c>
      <c r="IF63">
        <v>2</v>
      </c>
      <c r="IG63">
        <v>31</v>
      </c>
      <c r="IH63">
        <v>2.5</v>
      </c>
      <c r="II63">
        <v>2.5</v>
      </c>
      <c r="IJ63">
        <v>2.9797400000000001</v>
      </c>
      <c r="IK63">
        <v>2.7380399999999998</v>
      </c>
      <c r="IL63">
        <v>1.6015600000000001</v>
      </c>
      <c r="IM63">
        <v>2.3327599999999999</v>
      </c>
      <c r="IN63">
        <v>1.5502899999999999</v>
      </c>
      <c r="IO63">
        <v>2.3144499999999999</v>
      </c>
      <c r="IP63">
        <v>53.735500000000002</v>
      </c>
      <c r="IQ63">
        <v>24.122499999999999</v>
      </c>
      <c r="IR63">
        <v>18</v>
      </c>
      <c r="IS63">
        <v>605.94399999999996</v>
      </c>
      <c r="IT63">
        <v>344.596</v>
      </c>
      <c r="IU63">
        <v>25.033100000000001</v>
      </c>
      <c r="IV63">
        <v>36.694099999999999</v>
      </c>
      <c r="IW63">
        <v>30</v>
      </c>
      <c r="IX63">
        <v>36.429400000000001</v>
      </c>
      <c r="IY63">
        <v>36.430999999999997</v>
      </c>
      <c r="IZ63">
        <v>59.641500000000001</v>
      </c>
      <c r="JA63">
        <v>33.028799999999997</v>
      </c>
      <c r="JB63">
        <v>0</v>
      </c>
      <c r="JC63">
        <v>25.030999999999999</v>
      </c>
      <c r="JD63">
        <v>1500</v>
      </c>
      <c r="JE63">
        <v>27.129000000000001</v>
      </c>
      <c r="JF63">
        <v>98.361099999999993</v>
      </c>
      <c r="JG63">
        <v>98.414599999999993</v>
      </c>
    </row>
    <row r="64" spans="1:267" x14ac:dyDescent="0.3">
      <c r="A64">
        <v>48</v>
      </c>
      <c r="B64">
        <v>1659735453.0999999</v>
      </c>
      <c r="C64">
        <v>6963</v>
      </c>
      <c r="D64" t="s">
        <v>644</v>
      </c>
      <c r="E64" t="s">
        <v>645</v>
      </c>
      <c r="F64" t="s">
        <v>398</v>
      </c>
      <c r="G64" t="s">
        <v>399</v>
      </c>
      <c r="H64" t="s">
        <v>31</v>
      </c>
      <c r="I64" t="s">
        <v>570</v>
      </c>
      <c r="J64" t="s">
        <v>401</v>
      </c>
      <c r="K64">
        <f t="shared" si="0"/>
        <v>1.3213642560489627</v>
      </c>
      <c r="L64">
        <v>1659735453.0999999</v>
      </c>
      <c r="M64">
        <f t="shared" si="1"/>
        <v>1.8108782560797565E-3</v>
      </c>
      <c r="N64">
        <f t="shared" si="2"/>
        <v>1.8108782560797565</v>
      </c>
      <c r="O64">
        <f t="shared" si="3"/>
        <v>33.09691302563084</v>
      </c>
      <c r="P64">
        <f t="shared" si="4"/>
        <v>1756.52</v>
      </c>
      <c r="Q64">
        <f t="shared" si="5"/>
        <v>1309.1147433332635</v>
      </c>
      <c r="R64">
        <f t="shared" si="6"/>
        <v>130.14770262417093</v>
      </c>
      <c r="S64">
        <f t="shared" si="7"/>
        <v>174.62720038682801</v>
      </c>
      <c r="T64">
        <f t="shared" si="8"/>
        <v>0.13102291579477413</v>
      </c>
      <c r="U64">
        <f t="shared" si="9"/>
        <v>2.9175351645117313</v>
      </c>
      <c r="V64">
        <f t="shared" si="10"/>
        <v>0.12783964550741134</v>
      </c>
      <c r="W64">
        <f t="shared" si="11"/>
        <v>8.0179341078337227E-2</v>
      </c>
      <c r="X64">
        <f t="shared" si="12"/>
        <v>382.36229936537723</v>
      </c>
      <c r="Y64">
        <f t="shared" si="13"/>
        <v>31.298433423138306</v>
      </c>
      <c r="Z64">
        <f t="shared" si="14"/>
        <v>30.0076</v>
      </c>
      <c r="AA64">
        <f t="shared" si="15"/>
        <v>4.2623099734906358</v>
      </c>
      <c r="AB64">
        <f t="shared" si="16"/>
        <v>70.127469025213856</v>
      </c>
      <c r="AC64">
        <f t="shared" si="17"/>
        <v>2.9048131061545401</v>
      </c>
      <c r="AD64">
        <f t="shared" si="18"/>
        <v>4.1421901382326149</v>
      </c>
      <c r="AE64">
        <f t="shared" si="19"/>
        <v>1.3574968673360956</v>
      </c>
      <c r="AF64">
        <f t="shared" si="20"/>
        <v>-79.859731093117261</v>
      </c>
      <c r="AG64">
        <f t="shared" si="21"/>
        <v>-78.141749396052987</v>
      </c>
      <c r="AH64">
        <f t="shared" si="22"/>
        <v>-5.9411508244721496</v>
      </c>
      <c r="AI64">
        <f t="shared" si="23"/>
        <v>218.41966805173479</v>
      </c>
      <c r="AJ64">
        <v>0</v>
      </c>
      <c r="AK64">
        <v>0</v>
      </c>
      <c r="AL64">
        <f t="shared" si="24"/>
        <v>1</v>
      </c>
      <c r="AM64">
        <f t="shared" si="25"/>
        <v>0</v>
      </c>
      <c r="AN64">
        <f t="shared" si="26"/>
        <v>52079.986923827768</v>
      </c>
      <c r="AO64" t="s">
        <v>402</v>
      </c>
      <c r="AP64">
        <v>10366.9</v>
      </c>
      <c r="AQ64">
        <v>993.59653846153856</v>
      </c>
      <c r="AR64">
        <v>3431.87</v>
      </c>
      <c r="AS64">
        <f t="shared" si="27"/>
        <v>0.71047955241266758</v>
      </c>
      <c r="AT64">
        <v>-3.9894345373445681</v>
      </c>
      <c r="AU64" t="s">
        <v>646</v>
      </c>
      <c r="AV64">
        <v>10021.1</v>
      </c>
      <c r="AW64">
        <v>837.91647999999998</v>
      </c>
      <c r="AX64">
        <v>1103.29</v>
      </c>
      <c r="AY64">
        <f t="shared" si="28"/>
        <v>0.2405292534147867</v>
      </c>
      <c r="AZ64">
        <v>0.5</v>
      </c>
      <c r="BA64">
        <f t="shared" si="29"/>
        <v>1681.0544996826884</v>
      </c>
      <c r="BB64">
        <f t="shared" si="30"/>
        <v>33.09691302563084</v>
      </c>
      <c r="BC64">
        <f t="shared" si="31"/>
        <v>202.17139187912241</v>
      </c>
      <c r="BD64">
        <f t="shared" si="32"/>
        <v>2.2061359444310539E-2</v>
      </c>
      <c r="BE64">
        <f t="shared" si="33"/>
        <v>2.1105783610836681</v>
      </c>
      <c r="BF64">
        <f t="shared" si="34"/>
        <v>616.73634574613368</v>
      </c>
      <c r="BG64" t="s">
        <v>647</v>
      </c>
      <c r="BH64">
        <v>585.63</v>
      </c>
      <c r="BI64">
        <f t="shared" si="35"/>
        <v>585.63</v>
      </c>
      <c r="BJ64">
        <f t="shared" si="36"/>
        <v>0.46919667539812737</v>
      </c>
      <c r="BK64">
        <f t="shared" si="37"/>
        <v>0.51264057489471859</v>
      </c>
      <c r="BL64">
        <f t="shared" si="38"/>
        <v>0.81812496486592845</v>
      </c>
      <c r="BM64">
        <f t="shared" si="39"/>
        <v>2.4192282409371599</v>
      </c>
      <c r="BN64">
        <f t="shared" si="40"/>
        <v>0.95501182977677612</v>
      </c>
      <c r="BO64">
        <f t="shared" si="41"/>
        <v>0.35829072114155586</v>
      </c>
      <c r="BP64">
        <f t="shared" si="42"/>
        <v>0.6417092788584442</v>
      </c>
      <c r="BQ64">
        <v>1314</v>
      </c>
      <c r="BR64">
        <v>300</v>
      </c>
      <c r="BS64">
        <v>300</v>
      </c>
      <c r="BT64">
        <v>300</v>
      </c>
      <c r="BU64">
        <v>10021.1</v>
      </c>
      <c r="BV64">
        <v>1036.97</v>
      </c>
      <c r="BW64">
        <v>-1.0643700000000001E-2</v>
      </c>
      <c r="BX64">
        <v>-0.23</v>
      </c>
      <c r="BY64" t="s">
        <v>405</v>
      </c>
      <c r="BZ64" t="s">
        <v>405</v>
      </c>
      <c r="CA64" t="s">
        <v>405</v>
      </c>
      <c r="CB64" t="s">
        <v>405</v>
      </c>
      <c r="CC64" t="s">
        <v>405</v>
      </c>
      <c r="CD64" t="s">
        <v>405</v>
      </c>
      <c r="CE64" t="s">
        <v>405</v>
      </c>
      <c r="CF64" t="s">
        <v>405</v>
      </c>
      <c r="CG64" t="s">
        <v>405</v>
      </c>
      <c r="CH64" t="s">
        <v>405</v>
      </c>
      <c r="CI64">
        <f t="shared" si="43"/>
        <v>1999.83</v>
      </c>
      <c r="CJ64">
        <f t="shared" si="44"/>
        <v>1681.0544996826884</v>
      </c>
      <c r="CK64">
        <f t="shared" si="45"/>
        <v>0.84059870073090637</v>
      </c>
      <c r="CL64">
        <f t="shared" si="46"/>
        <v>0.19119740146181288</v>
      </c>
      <c r="CM64">
        <v>6</v>
      </c>
      <c r="CN64">
        <v>0.5</v>
      </c>
      <c r="CO64" t="s">
        <v>406</v>
      </c>
      <c r="CP64">
        <v>2</v>
      </c>
      <c r="CQ64">
        <v>1659735453.0999999</v>
      </c>
      <c r="CR64">
        <v>1756.52</v>
      </c>
      <c r="CS64">
        <v>1800.05</v>
      </c>
      <c r="CT64">
        <v>29.218599999999999</v>
      </c>
      <c r="CU64">
        <v>27.109200000000001</v>
      </c>
      <c r="CV64">
        <v>1756.57</v>
      </c>
      <c r="CW64">
        <v>29.211400000000001</v>
      </c>
      <c r="CX64">
        <v>500.03800000000001</v>
      </c>
      <c r="CY64">
        <v>99.316699999999997</v>
      </c>
      <c r="CZ64">
        <v>9.9873900000000002E-2</v>
      </c>
      <c r="DA64">
        <v>29.5108</v>
      </c>
      <c r="DB64">
        <v>30.0076</v>
      </c>
      <c r="DC64">
        <v>999.9</v>
      </c>
      <c r="DD64">
        <v>0</v>
      </c>
      <c r="DE64">
        <v>0</v>
      </c>
      <c r="DF64">
        <v>10000</v>
      </c>
      <c r="DG64">
        <v>0</v>
      </c>
      <c r="DH64">
        <v>1155.1300000000001</v>
      </c>
      <c r="DI64">
        <v>-43.525500000000001</v>
      </c>
      <c r="DJ64">
        <v>1809.39</v>
      </c>
      <c r="DK64">
        <v>1850.21</v>
      </c>
      <c r="DL64">
        <v>2.10948</v>
      </c>
      <c r="DM64">
        <v>1800.05</v>
      </c>
      <c r="DN64">
        <v>27.109200000000001</v>
      </c>
      <c r="DO64">
        <v>2.9018999999999999</v>
      </c>
      <c r="DP64">
        <v>2.6923900000000001</v>
      </c>
      <c r="DQ64">
        <v>23.4755</v>
      </c>
      <c r="DR64">
        <v>22.238800000000001</v>
      </c>
      <c r="DS64">
        <v>1999.83</v>
      </c>
      <c r="DT64">
        <v>0.97999400000000003</v>
      </c>
      <c r="DU64">
        <v>2.0006099999999999E-2</v>
      </c>
      <c r="DV64">
        <v>0</v>
      </c>
      <c r="DW64">
        <v>837.45699999999999</v>
      </c>
      <c r="DX64">
        <v>5.0005300000000004</v>
      </c>
      <c r="DY64">
        <v>18066.900000000001</v>
      </c>
      <c r="DZ64">
        <v>17831.900000000001</v>
      </c>
      <c r="EA64">
        <v>51.061999999999998</v>
      </c>
      <c r="EB64">
        <v>52.436999999999998</v>
      </c>
      <c r="EC64">
        <v>51.5</v>
      </c>
      <c r="ED64">
        <v>52.375</v>
      </c>
      <c r="EE64">
        <v>52.125</v>
      </c>
      <c r="EF64">
        <v>1954.92</v>
      </c>
      <c r="EG64">
        <v>39.909999999999997</v>
      </c>
      <c r="EH64">
        <v>0</v>
      </c>
      <c r="EI64">
        <v>142.70000004768369</v>
      </c>
      <c r="EJ64">
        <v>0</v>
      </c>
      <c r="EK64">
        <v>837.91647999999998</v>
      </c>
      <c r="EL64">
        <v>-3.1963076748126018</v>
      </c>
      <c r="EM64">
        <v>-83.484615551126694</v>
      </c>
      <c r="EN64">
        <v>18079.092000000001</v>
      </c>
      <c r="EO64">
        <v>15</v>
      </c>
      <c r="EP64">
        <v>1659735405.0999999</v>
      </c>
      <c r="EQ64" t="s">
        <v>648</v>
      </c>
      <c r="ER64">
        <v>1659735405.0999999</v>
      </c>
      <c r="ES64">
        <v>1659735403.5999999</v>
      </c>
      <c r="ET64">
        <v>77</v>
      </c>
      <c r="EU64">
        <v>-0.44600000000000001</v>
      </c>
      <c r="EV64">
        <v>-3.0000000000000001E-3</v>
      </c>
      <c r="EW64">
        <v>-7.4999999999999997E-2</v>
      </c>
      <c r="EX64">
        <v>8.0000000000000002E-3</v>
      </c>
      <c r="EY64">
        <v>1800</v>
      </c>
      <c r="EZ64">
        <v>27</v>
      </c>
      <c r="FA64">
        <v>0.09</v>
      </c>
      <c r="FB64">
        <v>0.05</v>
      </c>
      <c r="FC64">
        <v>33.182124152833211</v>
      </c>
      <c r="FD64">
        <v>-0.94725070596871452</v>
      </c>
      <c r="FE64">
        <v>0.16555388088974299</v>
      </c>
      <c r="FF64">
        <v>1</v>
      </c>
      <c r="FG64">
        <v>0.13087687824663241</v>
      </c>
      <c r="FH64">
        <v>8.9756083454029627E-3</v>
      </c>
      <c r="FI64">
        <v>1.8842547132026401E-3</v>
      </c>
      <c r="FJ64">
        <v>1</v>
      </c>
      <c r="FK64">
        <v>2</v>
      </c>
      <c r="FL64">
        <v>2</v>
      </c>
      <c r="FM64" t="s">
        <v>408</v>
      </c>
      <c r="FN64">
        <v>3.1275400000000002</v>
      </c>
      <c r="FO64">
        <v>2.7382</v>
      </c>
      <c r="FP64">
        <v>0.236432</v>
      </c>
      <c r="FQ64">
        <v>0.23960899999999999</v>
      </c>
      <c r="FR64">
        <v>0.122525</v>
      </c>
      <c r="FS64">
        <v>0.11652700000000001</v>
      </c>
      <c r="FT64">
        <v>18144.599999999999</v>
      </c>
      <c r="FU64">
        <v>18741.5</v>
      </c>
      <c r="FV64">
        <v>23646.3</v>
      </c>
      <c r="FW64">
        <v>24982.3</v>
      </c>
      <c r="FX64">
        <v>29921.5</v>
      </c>
      <c r="FY64">
        <v>30969.4</v>
      </c>
      <c r="FZ64">
        <v>37717.1</v>
      </c>
      <c r="GA64">
        <v>38887.1</v>
      </c>
      <c r="GB64">
        <v>2.1181999999999999</v>
      </c>
      <c r="GC64">
        <v>1.65855</v>
      </c>
      <c r="GD64">
        <v>4.9509100000000002E-3</v>
      </c>
      <c r="GE64">
        <v>0</v>
      </c>
      <c r="GF64">
        <v>29.927099999999999</v>
      </c>
      <c r="GG64">
        <v>999.9</v>
      </c>
      <c r="GH64">
        <v>31.8</v>
      </c>
      <c r="GI64">
        <v>49.7</v>
      </c>
      <c r="GJ64">
        <v>39.174799999999998</v>
      </c>
      <c r="GK64">
        <v>61.948900000000002</v>
      </c>
      <c r="GL64">
        <v>26.322099999999999</v>
      </c>
      <c r="GM64">
        <v>1</v>
      </c>
      <c r="GN64">
        <v>0.80862299999999998</v>
      </c>
      <c r="GO64">
        <v>4.9030399999999998</v>
      </c>
      <c r="GP64">
        <v>20.233799999999999</v>
      </c>
      <c r="GQ64">
        <v>5.2520300000000004</v>
      </c>
      <c r="GR64">
        <v>12.0099</v>
      </c>
      <c r="GS64">
        <v>4.9777500000000003</v>
      </c>
      <c r="GT64">
        <v>3.2928799999999998</v>
      </c>
      <c r="GU64">
        <v>9999</v>
      </c>
      <c r="GV64">
        <v>9999</v>
      </c>
      <c r="GW64">
        <v>9999</v>
      </c>
      <c r="GX64">
        <v>999.9</v>
      </c>
      <c r="GY64">
        <v>1.8756299999999999</v>
      </c>
      <c r="GZ64">
        <v>1.87687</v>
      </c>
      <c r="HA64">
        <v>1.8827799999999999</v>
      </c>
      <c r="HB64">
        <v>1.8860600000000001</v>
      </c>
      <c r="HC64">
        <v>1.87683</v>
      </c>
      <c r="HD64">
        <v>1.8830899999999999</v>
      </c>
      <c r="HE64">
        <v>1.8821600000000001</v>
      </c>
      <c r="HF64">
        <v>1.88565</v>
      </c>
      <c r="HG64">
        <v>5</v>
      </c>
      <c r="HH64">
        <v>0</v>
      </c>
      <c r="HI64">
        <v>0</v>
      </c>
      <c r="HJ64">
        <v>0</v>
      </c>
      <c r="HK64" t="s">
        <v>409</v>
      </c>
      <c r="HL64" t="s">
        <v>410</v>
      </c>
      <c r="HM64" t="s">
        <v>411</v>
      </c>
      <c r="HN64" t="s">
        <v>411</v>
      </c>
      <c r="HO64" t="s">
        <v>411</v>
      </c>
      <c r="HP64" t="s">
        <v>411</v>
      </c>
      <c r="HQ64">
        <v>0</v>
      </c>
      <c r="HR64">
        <v>100</v>
      </c>
      <c r="HS64">
        <v>100</v>
      </c>
      <c r="HT64">
        <v>-0.05</v>
      </c>
      <c r="HU64">
        <v>7.1999999999999998E-3</v>
      </c>
      <c r="HV64">
        <v>-5.6935328669157709E-2</v>
      </c>
      <c r="HW64">
        <v>-6.0172046994075008E-4</v>
      </c>
      <c r="HX64">
        <v>1.0037638322578611E-6</v>
      </c>
      <c r="HY64">
        <v>-3.7503755461929322E-10</v>
      </c>
      <c r="HZ64">
        <v>-4.1021675773771131E-2</v>
      </c>
      <c r="IA64">
        <v>5.4059752819484372E-3</v>
      </c>
      <c r="IB64">
        <v>-1.882334706413767E-4</v>
      </c>
      <c r="IC64">
        <v>2.0440475459167249E-6</v>
      </c>
      <c r="ID64">
        <v>4</v>
      </c>
      <c r="IE64">
        <v>2150</v>
      </c>
      <c r="IF64">
        <v>2</v>
      </c>
      <c r="IG64">
        <v>31</v>
      </c>
      <c r="IH64">
        <v>0.8</v>
      </c>
      <c r="II64">
        <v>0.8</v>
      </c>
      <c r="IJ64">
        <v>3.4521500000000001</v>
      </c>
      <c r="IK64">
        <v>2.7221700000000002</v>
      </c>
      <c r="IL64">
        <v>1.6015600000000001</v>
      </c>
      <c r="IM64">
        <v>2.3339799999999999</v>
      </c>
      <c r="IN64">
        <v>1.5502899999999999</v>
      </c>
      <c r="IO64">
        <v>2.4011200000000001</v>
      </c>
      <c r="IP64">
        <v>53.877899999999997</v>
      </c>
      <c r="IQ64">
        <v>24.1313</v>
      </c>
      <c r="IR64">
        <v>18</v>
      </c>
      <c r="IS64">
        <v>606.06700000000001</v>
      </c>
      <c r="IT64">
        <v>344.47500000000002</v>
      </c>
      <c r="IU64">
        <v>25.193300000000001</v>
      </c>
      <c r="IV64">
        <v>36.752499999999998</v>
      </c>
      <c r="IW64">
        <v>30.000299999999999</v>
      </c>
      <c r="IX64">
        <v>36.493299999999998</v>
      </c>
      <c r="IY64">
        <v>36.494799999999998</v>
      </c>
      <c r="IZ64">
        <v>69.094499999999996</v>
      </c>
      <c r="JA64">
        <v>33.573900000000002</v>
      </c>
      <c r="JB64">
        <v>0</v>
      </c>
      <c r="JC64">
        <v>25.185099999999998</v>
      </c>
      <c r="JD64">
        <v>1800</v>
      </c>
      <c r="JE64">
        <v>27.051600000000001</v>
      </c>
      <c r="JF64">
        <v>98.351600000000005</v>
      </c>
      <c r="JG64">
        <v>98.402000000000001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2022-08-05T21:39:45Z</dcterms:created>
  <dcterms:modified xsi:type="dcterms:W3CDTF">2022-08-06T15:34:45Z</dcterms:modified>
</cp:coreProperties>
</file>