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1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U80" i="1" l="1"/>
  <c r="BT80" i="1"/>
  <c r="BR80" i="1"/>
  <c r="BS80" i="1" s="1"/>
  <c r="BB80" i="1" s="1"/>
  <c r="BD80" i="1" s="1"/>
  <c r="BO80" i="1"/>
  <c r="BN80" i="1"/>
  <c r="BM80" i="1"/>
  <c r="BL80" i="1"/>
  <c r="BP80" i="1" s="1"/>
  <c r="BQ80" i="1" s="1"/>
  <c r="BJ80" i="1"/>
  <c r="BK80" i="1" s="1"/>
  <c r="BF80" i="1"/>
  <c r="AZ80" i="1"/>
  <c r="AT80" i="1"/>
  <c r="BG80" i="1" s="1"/>
  <c r="AO80" i="1"/>
  <c r="AM80" i="1" s="1"/>
  <c r="AE80" i="1"/>
  <c r="AD80" i="1"/>
  <c r="AC80" i="1" s="1"/>
  <c r="V80" i="1"/>
  <c r="BU79" i="1"/>
  <c r="BT79" i="1"/>
  <c r="BR79" i="1"/>
  <c r="BS79" i="1" s="1"/>
  <c r="BB79" i="1" s="1"/>
  <c r="BD79" i="1" s="1"/>
  <c r="BO79" i="1"/>
  <c r="BN79" i="1"/>
  <c r="BL79" i="1"/>
  <c r="BP79" i="1" s="1"/>
  <c r="BQ79" i="1" s="1"/>
  <c r="BJ79" i="1"/>
  <c r="BK79" i="1" s="1"/>
  <c r="BF79" i="1"/>
  <c r="AZ79" i="1"/>
  <c r="AT79" i="1"/>
  <c r="BG79" i="1" s="1"/>
  <c r="AO79" i="1"/>
  <c r="AM79" i="1"/>
  <c r="Q79" i="1" s="1"/>
  <c r="AE79" i="1"/>
  <c r="AD79" i="1"/>
  <c r="AC79" i="1"/>
  <c r="Y79" i="1"/>
  <c r="V79" i="1"/>
  <c r="T79" i="1"/>
  <c r="BU78" i="1"/>
  <c r="BT78" i="1"/>
  <c r="BR78" i="1"/>
  <c r="BO78" i="1"/>
  <c r="BN78" i="1"/>
  <c r="BM78" i="1"/>
  <c r="BL78" i="1"/>
  <c r="BP78" i="1" s="1"/>
  <c r="BQ78" i="1" s="1"/>
  <c r="BJ78" i="1"/>
  <c r="BK78" i="1" s="1"/>
  <c r="BF78" i="1"/>
  <c r="AZ78" i="1"/>
  <c r="AT78" i="1"/>
  <c r="BG78" i="1" s="1"/>
  <c r="AO78" i="1"/>
  <c r="AM78" i="1"/>
  <c r="O78" i="1" s="1"/>
  <c r="AE78" i="1"/>
  <c r="AD78" i="1"/>
  <c r="AC78" i="1"/>
  <c r="V78" i="1"/>
  <c r="T78" i="1"/>
  <c r="N78" i="1"/>
  <c r="BU77" i="1"/>
  <c r="BT77" i="1"/>
  <c r="BR77" i="1"/>
  <c r="BO77" i="1"/>
  <c r="BN77" i="1"/>
  <c r="BJ77" i="1"/>
  <c r="BF77" i="1"/>
  <c r="AZ77" i="1"/>
  <c r="AT77" i="1"/>
  <c r="BG77" i="1" s="1"/>
  <c r="AO77" i="1"/>
  <c r="AM77" i="1"/>
  <c r="O77" i="1" s="1"/>
  <c r="N77" i="1" s="1"/>
  <c r="AE77" i="1"/>
  <c r="AD77" i="1"/>
  <c r="AC77" i="1"/>
  <c r="V77" i="1"/>
  <c r="T77" i="1"/>
  <c r="Q77" i="1"/>
  <c r="P77" i="1"/>
  <c r="BC77" i="1" s="1"/>
  <c r="BU76" i="1"/>
  <c r="BT76" i="1"/>
  <c r="BR76" i="1"/>
  <c r="BO76" i="1"/>
  <c r="BN76" i="1"/>
  <c r="BJ76" i="1"/>
  <c r="BF76" i="1"/>
  <c r="AZ76" i="1"/>
  <c r="AT76" i="1"/>
  <c r="BG76" i="1" s="1"/>
  <c r="AO76" i="1"/>
  <c r="AM76" i="1" s="1"/>
  <c r="AN76" i="1"/>
  <c r="AE76" i="1"/>
  <c r="AD76" i="1"/>
  <c r="AC76" i="1" s="1"/>
  <c r="V76" i="1"/>
  <c r="T76" i="1"/>
  <c r="P76" i="1"/>
  <c r="BC76" i="1" s="1"/>
  <c r="BU75" i="1"/>
  <c r="BT75" i="1"/>
  <c r="BR75" i="1"/>
  <c r="BO75" i="1"/>
  <c r="BN75" i="1"/>
  <c r="BL75" i="1"/>
  <c r="BP75" i="1" s="1"/>
  <c r="BQ75" i="1" s="1"/>
  <c r="BJ75" i="1"/>
  <c r="BF75" i="1"/>
  <c r="AZ75" i="1"/>
  <c r="AT75" i="1"/>
  <c r="BG75" i="1" s="1"/>
  <c r="AO75" i="1"/>
  <c r="AN75" i="1"/>
  <c r="AM75" i="1"/>
  <c r="Q75" i="1" s="1"/>
  <c r="AE75" i="1"/>
  <c r="AD75" i="1"/>
  <c r="AC75" i="1" s="1"/>
  <c r="V75" i="1"/>
  <c r="T75" i="1"/>
  <c r="P75" i="1"/>
  <c r="BC75" i="1" s="1"/>
  <c r="O75" i="1"/>
  <c r="N75" i="1"/>
  <c r="BU74" i="1"/>
  <c r="BT74" i="1"/>
  <c r="BR74" i="1"/>
  <c r="BO74" i="1"/>
  <c r="BN74" i="1"/>
  <c r="BJ74" i="1"/>
  <c r="BF74" i="1"/>
  <c r="AZ74" i="1"/>
  <c r="AT74" i="1"/>
  <c r="BG74" i="1" s="1"/>
  <c r="AO74" i="1"/>
  <c r="AM74" i="1" s="1"/>
  <c r="AN74" i="1"/>
  <c r="AE74" i="1"/>
  <c r="AD74" i="1"/>
  <c r="AC74" i="1" s="1"/>
  <c r="V74" i="1"/>
  <c r="T74" i="1"/>
  <c r="BU73" i="1"/>
  <c r="BT73" i="1"/>
  <c r="BR73" i="1"/>
  <c r="BO73" i="1"/>
  <c r="BN73" i="1"/>
  <c r="BJ73" i="1"/>
  <c r="BF73" i="1"/>
  <c r="AZ73" i="1"/>
  <c r="AT73" i="1"/>
  <c r="BG73" i="1" s="1"/>
  <c r="AO73" i="1"/>
  <c r="AM73" i="1" s="1"/>
  <c r="AN73" i="1"/>
  <c r="AE73" i="1"/>
  <c r="AD73" i="1"/>
  <c r="AC73" i="1" s="1"/>
  <c r="V73" i="1"/>
  <c r="T73" i="1"/>
  <c r="P73" i="1"/>
  <c r="BC73" i="1" s="1"/>
  <c r="BU72" i="1"/>
  <c r="BT72" i="1"/>
  <c r="BR72" i="1"/>
  <c r="BO72" i="1"/>
  <c r="BN72" i="1"/>
  <c r="BJ72" i="1"/>
  <c r="BF72" i="1"/>
  <c r="AZ72" i="1"/>
  <c r="AT72" i="1"/>
  <c r="BG72" i="1" s="1"/>
  <c r="AO72" i="1"/>
  <c r="AM72" i="1" s="1"/>
  <c r="AN72" i="1" s="1"/>
  <c r="AE72" i="1"/>
  <c r="AD72" i="1"/>
  <c r="AC72" i="1" s="1"/>
  <c r="V72" i="1"/>
  <c r="BU71" i="1"/>
  <c r="BT71" i="1"/>
  <c r="BR71" i="1"/>
  <c r="BO71" i="1"/>
  <c r="BN71" i="1"/>
  <c r="BJ71" i="1"/>
  <c r="BF71" i="1"/>
  <c r="AZ71" i="1"/>
  <c r="AT71" i="1"/>
  <c r="BG71" i="1" s="1"/>
  <c r="AO71" i="1"/>
  <c r="AM71" i="1" s="1"/>
  <c r="AN71" i="1"/>
  <c r="AE71" i="1"/>
  <c r="AD71" i="1"/>
  <c r="AC71" i="1" s="1"/>
  <c r="V71" i="1"/>
  <c r="T71" i="1"/>
  <c r="P71" i="1"/>
  <c r="BC71" i="1" s="1"/>
  <c r="BU70" i="1"/>
  <c r="BT70" i="1"/>
  <c r="BR70" i="1"/>
  <c r="BO70" i="1"/>
  <c r="BN70" i="1"/>
  <c r="BJ70" i="1"/>
  <c r="BF70" i="1"/>
  <c r="AZ70" i="1"/>
  <c r="AT70" i="1"/>
  <c r="BG70" i="1" s="1"/>
  <c r="AO70" i="1"/>
  <c r="AM70" i="1" s="1"/>
  <c r="AN70" i="1" s="1"/>
  <c r="AE70" i="1"/>
  <c r="AD70" i="1"/>
  <c r="AC70" i="1" s="1"/>
  <c r="V70" i="1"/>
  <c r="BU69" i="1"/>
  <c r="BT69" i="1"/>
  <c r="BR69" i="1"/>
  <c r="BO69" i="1"/>
  <c r="BN69" i="1"/>
  <c r="BJ69" i="1"/>
  <c r="BF69" i="1"/>
  <c r="AZ69" i="1"/>
  <c r="AT69" i="1"/>
  <c r="BG69" i="1" s="1"/>
  <c r="AO69" i="1"/>
  <c r="AM69" i="1" s="1"/>
  <c r="T69" i="1" s="1"/>
  <c r="AN69" i="1"/>
  <c r="AE69" i="1"/>
  <c r="AD69" i="1"/>
  <c r="AC69" i="1" s="1"/>
  <c r="V69" i="1"/>
  <c r="P69" i="1"/>
  <c r="BC69" i="1" s="1"/>
  <c r="BU68" i="1"/>
  <c r="BT68" i="1"/>
  <c r="BR68" i="1"/>
  <c r="BO68" i="1"/>
  <c r="BN68" i="1"/>
  <c r="BJ68" i="1"/>
  <c r="BF68" i="1"/>
  <c r="AZ68" i="1"/>
  <c r="AT68" i="1"/>
  <c r="BG68" i="1" s="1"/>
  <c r="AO68" i="1"/>
  <c r="AM68" i="1" s="1"/>
  <c r="AN68" i="1" s="1"/>
  <c r="AE68" i="1"/>
  <c r="AD68" i="1"/>
  <c r="AC68" i="1" s="1"/>
  <c r="V68" i="1"/>
  <c r="BU67" i="1"/>
  <c r="BT67" i="1"/>
  <c r="BR67" i="1"/>
  <c r="BO67" i="1"/>
  <c r="BN67" i="1"/>
  <c r="BJ67" i="1"/>
  <c r="BF67" i="1"/>
  <c r="AZ67" i="1"/>
  <c r="AT67" i="1"/>
  <c r="BG67" i="1" s="1"/>
  <c r="AO67" i="1"/>
  <c r="AM67" i="1" s="1"/>
  <c r="AN67" i="1" s="1"/>
  <c r="AE67" i="1"/>
  <c r="AD67" i="1"/>
  <c r="AC67" i="1" s="1"/>
  <c r="V67" i="1"/>
  <c r="P67" i="1"/>
  <c r="BC67" i="1" s="1"/>
  <c r="BU66" i="1"/>
  <c r="BT66" i="1"/>
  <c r="BR66" i="1"/>
  <c r="BO66" i="1"/>
  <c r="BN66" i="1"/>
  <c r="BJ66" i="1"/>
  <c r="BF66" i="1"/>
  <c r="AZ66" i="1"/>
  <c r="AT66" i="1"/>
  <c r="BG66" i="1" s="1"/>
  <c r="AO66" i="1"/>
  <c r="AN66" i="1"/>
  <c r="AM66" i="1"/>
  <c r="O66" i="1" s="1"/>
  <c r="N66" i="1" s="1"/>
  <c r="AE66" i="1"/>
  <c r="AD66" i="1"/>
  <c r="AC66" i="1" s="1"/>
  <c r="V66" i="1"/>
  <c r="T66" i="1"/>
  <c r="Q66" i="1"/>
  <c r="P66" i="1"/>
  <c r="BC66" i="1" s="1"/>
  <c r="BU65" i="1"/>
  <c r="BT65" i="1"/>
  <c r="BR65" i="1"/>
  <c r="BO65" i="1"/>
  <c r="BN65" i="1"/>
  <c r="BJ65" i="1"/>
  <c r="BF65" i="1"/>
  <c r="AZ65" i="1"/>
  <c r="AT65" i="1"/>
  <c r="BG65" i="1" s="1"/>
  <c r="AO65" i="1"/>
  <c r="AM65" i="1" s="1"/>
  <c r="AN65" i="1" s="1"/>
  <c r="AE65" i="1"/>
  <c r="AD65" i="1"/>
  <c r="AC65" i="1" s="1"/>
  <c r="V65" i="1"/>
  <c r="BU64" i="1"/>
  <c r="BT64" i="1"/>
  <c r="BR64" i="1"/>
  <c r="BP64" i="1"/>
  <c r="BQ64" i="1" s="1"/>
  <c r="BO64" i="1"/>
  <c r="BN64" i="1"/>
  <c r="BL64" i="1"/>
  <c r="BJ64" i="1"/>
  <c r="BF64" i="1"/>
  <c r="AZ64" i="1"/>
  <c r="AT64" i="1"/>
  <c r="BG64" i="1" s="1"/>
  <c r="AO64" i="1"/>
  <c r="AN64" i="1"/>
  <c r="AM64" i="1"/>
  <c r="Q64" i="1" s="1"/>
  <c r="AE64" i="1"/>
  <c r="AD64" i="1"/>
  <c r="AC64" i="1" s="1"/>
  <c r="V64" i="1"/>
  <c r="T64" i="1"/>
  <c r="P64" i="1"/>
  <c r="BC64" i="1" s="1"/>
  <c r="BU63" i="1"/>
  <c r="BT63" i="1"/>
  <c r="BR63" i="1"/>
  <c r="BO63" i="1"/>
  <c r="BN63" i="1"/>
  <c r="BL63" i="1"/>
  <c r="BP63" i="1" s="1"/>
  <c r="BQ63" i="1" s="1"/>
  <c r="BJ63" i="1"/>
  <c r="BF63" i="1"/>
  <c r="AZ63" i="1"/>
  <c r="AT63" i="1"/>
  <c r="BG63" i="1" s="1"/>
  <c r="AO63" i="1"/>
  <c r="AM63" i="1" s="1"/>
  <c r="AN63" i="1"/>
  <c r="AE63" i="1"/>
  <c r="AD63" i="1"/>
  <c r="AC63" i="1" s="1"/>
  <c r="V63" i="1"/>
  <c r="T63" i="1"/>
  <c r="P63" i="1"/>
  <c r="BC63" i="1" s="1"/>
  <c r="BU62" i="1"/>
  <c r="BT62" i="1"/>
  <c r="BR62" i="1"/>
  <c r="BS62" i="1" s="1"/>
  <c r="BB62" i="1" s="1"/>
  <c r="BO62" i="1"/>
  <c r="BN62" i="1"/>
  <c r="BJ62" i="1"/>
  <c r="BM62" i="1" s="1"/>
  <c r="BF62" i="1"/>
  <c r="AZ62" i="1"/>
  <c r="BD62" i="1" s="1"/>
  <c r="AT62" i="1"/>
  <c r="BG62" i="1" s="1"/>
  <c r="AO62" i="1"/>
  <c r="AN62" i="1"/>
  <c r="AM62" i="1"/>
  <c r="O62" i="1" s="1"/>
  <c r="AE62" i="1"/>
  <c r="AD62" i="1"/>
  <c r="AC62" i="1" s="1"/>
  <c r="V62" i="1"/>
  <c r="T62" i="1"/>
  <c r="Q62" i="1"/>
  <c r="P62" i="1"/>
  <c r="BC62" i="1" s="1"/>
  <c r="N62" i="1"/>
  <c r="AG62" i="1" s="1"/>
  <c r="BU61" i="1"/>
  <c r="BT61" i="1"/>
  <c r="BR61" i="1"/>
  <c r="BO61" i="1"/>
  <c r="BN61" i="1"/>
  <c r="BM61" i="1"/>
  <c r="BJ61" i="1"/>
  <c r="BK61" i="1" s="1"/>
  <c r="BG61" i="1"/>
  <c r="BF61" i="1"/>
  <c r="AZ61" i="1"/>
  <c r="AT61" i="1"/>
  <c r="AO61" i="1"/>
  <c r="AM61" i="1" s="1"/>
  <c r="Q61" i="1" s="1"/>
  <c r="AE61" i="1"/>
  <c r="AD61" i="1"/>
  <c r="AC61" i="1" s="1"/>
  <c r="V61" i="1"/>
  <c r="O61" i="1"/>
  <c r="N61" i="1" s="1"/>
  <c r="AG61" i="1" s="1"/>
  <c r="BU60" i="1"/>
  <c r="BT60" i="1"/>
  <c r="BS60" i="1"/>
  <c r="BB60" i="1" s="1"/>
  <c r="BR60" i="1"/>
  <c r="BO60" i="1"/>
  <c r="BN60" i="1"/>
  <c r="BM60" i="1"/>
  <c r="BL60" i="1"/>
  <c r="BP60" i="1" s="1"/>
  <c r="BQ60" i="1" s="1"/>
  <c r="BK60" i="1"/>
  <c r="BJ60" i="1"/>
  <c r="BF60" i="1"/>
  <c r="AZ60" i="1"/>
  <c r="AT60" i="1"/>
  <c r="BG60" i="1" s="1"/>
  <c r="AO60" i="1"/>
  <c r="AM60" i="1"/>
  <c r="AE60" i="1"/>
  <c r="AD60" i="1"/>
  <c r="AC60" i="1"/>
  <c r="Y60" i="1"/>
  <c r="V60" i="1"/>
  <c r="Q60" i="1"/>
  <c r="BU59" i="1"/>
  <c r="Y59" i="1" s="1"/>
  <c r="BT59" i="1"/>
  <c r="BS59" i="1"/>
  <c r="BB59" i="1" s="1"/>
  <c r="BR59" i="1"/>
  <c r="BQ59" i="1"/>
  <c r="BO59" i="1"/>
  <c r="BN59" i="1"/>
  <c r="BM59" i="1"/>
  <c r="BK59" i="1"/>
  <c r="BJ59" i="1"/>
  <c r="BL59" i="1" s="1"/>
  <c r="BP59" i="1" s="1"/>
  <c r="BG59" i="1"/>
  <c r="BF59" i="1"/>
  <c r="AZ59" i="1"/>
  <c r="AT59" i="1"/>
  <c r="AO59" i="1"/>
  <c r="AM59" i="1" s="1"/>
  <c r="AE59" i="1"/>
  <c r="AD59" i="1"/>
  <c r="AC59" i="1" s="1"/>
  <c r="V59" i="1"/>
  <c r="O59" i="1"/>
  <c r="N59" i="1" s="1"/>
  <c r="AG59" i="1" s="1"/>
  <c r="BU58" i="1"/>
  <c r="BT58" i="1"/>
  <c r="BS58" i="1"/>
  <c r="BB58" i="1" s="1"/>
  <c r="BR58" i="1"/>
  <c r="BO58" i="1"/>
  <c r="BN58" i="1"/>
  <c r="BK58" i="1"/>
  <c r="BJ58" i="1"/>
  <c r="BM58" i="1" s="1"/>
  <c r="BG58" i="1"/>
  <c r="BF58" i="1"/>
  <c r="AZ58" i="1"/>
  <c r="AT58" i="1"/>
  <c r="AO58" i="1"/>
  <c r="AM58" i="1"/>
  <c r="AE58" i="1"/>
  <c r="AD58" i="1"/>
  <c r="AC58" i="1"/>
  <c r="Y58" i="1"/>
  <c r="V58" i="1"/>
  <c r="Q58" i="1"/>
  <c r="BU57" i="1"/>
  <c r="Y57" i="1" s="1"/>
  <c r="BT57" i="1"/>
  <c r="BR57" i="1"/>
  <c r="BS57" i="1" s="1"/>
  <c r="BB57" i="1" s="1"/>
  <c r="BD57" i="1" s="1"/>
  <c r="BQ57" i="1"/>
  <c r="BO57" i="1"/>
  <c r="BN57" i="1"/>
  <c r="BM57" i="1"/>
  <c r="BL57" i="1"/>
  <c r="BP57" i="1" s="1"/>
  <c r="BJ57" i="1"/>
  <c r="BK57" i="1" s="1"/>
  <c r="BG57" i="1"/>
  <c r="BF57" i="1"/>
  <c r="AZ57" i="1"/>
  <c r="AT57" i="1"/>
  <c r="AO57" i="1"/>
  <c r="AM57" i="1" s="1"/>
  <c r="AE57" i="1"/>
  <c r="AC57" i="1" s="1"/>
  <c r="AD57" i="1"/>
  <c r="V57" i="1"/>
  <c r="O57" i="1"/>
  <c r="N57" i="1" s="1"/>
  <c r="AG57" i="1" s="1"/>
  <c r="BU56" i="1"/>
  <c r="BT56" i="1"/>
  <c r="BS56" i="1"/>
  <c r="BB56" i="1" s="1"/>
  <c r="BR56" i="1"/>
  <c r="BO56" i="1"/>
  <c r="BN56" i="1"/>
  <c r="BM56" i="1"/>
  <c r="BL56" i="1"/>
  <c r="BP56" i="1" s="1"/>
  <c r="BQ56" i="1" s="1"/>
  <c r="BK56" i="1"/>
  <c r="BJ56" i="1"/>
  <c r="BF56" i="1"/>
  <c r="AZ56" i="1"/>
  <c r="BD56" i="1" s="1"/>
  <c r="AT56" i="1"/>
  <c r="BG56" i="1" s="1"/>
  <c r="AO56" i="1"/>
  <c r="AM56" i="1"/>
  <c r="AE56" i="1"/>
  <c r="AD56" i="1"/>
  <c r="AC56" i="1"/>
  <c r="Y56" i="1"/>
  <c r="V56" i="1"/>
  <c r="Q56" i="1"/>
  <c r="BU55" i="1"/>
  <c r="Y55" i="1" s="1"/>
  <c r="BT55" i="1"/>
  <c r="BS55" i="1"/>
  <c r="BB55" i="1" s="1"/>
  <c r="BR55" i="1"/>
  <c r="BQ55" i="1"/>
  <c r="BO55" i="1"/>
  <c r="BN55" i="1"/>
  <c r="BM55" i="1"/>
  <c r="BK55" i="1"/>
  <c r="BJ55" i="1"/>
  <c r="BL55" i="1" s="1"/>
  <c r="BP55" i="1" s="1"/>
  <c r="BG55" i="1"/>
  <c r="BF55" i="1"/>
  <c r="AZ55" i="1"/>
  <c r="BD55" i="1" s="1"/>
  <c r="AT55" i="1"/>
  <c r="AO55" i="1"/>
  <c r="AM55" i="1" s="1"/>
  <c r="AE55" i="1"/>
  <c r="AD55" i="1"/>
  <c r="V55" i="1"/>
  <c r="O55" i="1"/>
  <c r="N55" i="1" s="1"/>
  <c r="AG55" i="1" s="1"/>
  <c r="BU54" i="1"/>
  <c r="BT54" i="1"/>
  <c r="BS54" i="1"/>
  <c r="BB54" i="1" s="1"/>
  <c r="BR54" i="1"/>
  <c r="BO54" i="1"/>
  <c r="BN54" i="1"/>
  <c r="BK54" i="1"/>
  <c r="BJ54" i="1"/>
  <c r="BM54" i="1" s="1"/>
  <c r="BG54" i="1"/>
  <c r="BF54" i="1"/>
  <c r="AZ54" i="1"/>
  <c r="BD54" i="1" s="1"/>
  <c r="AT54" i="1"/>
  <c r="AO54" i="1"/>
  <c r="AM54" i="1"/>
  <c r="AE54" i="1"/>
  <c r="AD54" i="1"/>
  <c r="AC54" i="1"/>
  <c r="Y54" i="1"/>
  <c r="V54" i="1"/>
  <c r="Q54" i="1"/>
  <c r="BU53" i="1"/>
  <c r="BT53" i="1"/>
  <c r="BR53" i="1"/>
  <c r="BS53" i="1" s="1"/>
  <c r="BB53" i="1" s="1"/>
  <c r="BD53" i="1" s="1"/>
  <c r="BO53" i="1"/>
  <c r="BN53" i="1"/>
  <c r="BM53" i="1"/>
  <c r="BL53" i="1"/>
  <c r="BP53" i="1" s="1"/>
  <c r="BQ53" i="1" s="1"/>
  <c r="BJ53" i="1"/>
  <c r="BK53" i="1" s="1"/>
  <c r="BG53" i="1"/>
  <c r="BF53" i="1"/>
  <c r="AZ53" i="1"/>
  <c r="AT53" i="1"/>
  <c r="AO53" i="1"/>
  <c r="AM53" i="1" s="1"/>
  <c r="AE53" i="1"/>
  <c r="AC53" i="1" s="1"/>
  <c r="AD53" i="1"/>
  <c r="V53" i="1"/>
  <c r="O53" i="1"/>
  <c r="N53" i="1" s="1"/>
  <c r="AG53" i="1" s="1"/>
  <c r="BU52" i="1"/>
  <c r="BT52" i="1"/>
  <c r="BS52" i="1"/>
  <c r="BB52" i="1" s="1"/>
  <c r="BR52" i="1"/>
  <c r="BO52" i="1"/>
  <c r="BN52" i="1"/>
  <c r="BM52" i="1"/>
  <c r="BL52" i="1"/>
  <c r="BP52" i="1" s="1"/>
  <c r="BQ52" i="1" s="1"/>
  <c r="BK52" i="1"/>
  <c r="BJ52" i="1"/>
  <c r="BF52" i="1"/>
  <c r="AZ52" i="1"/>
  <c r="BD52" i="1" s="1"/>
  <c r="AT52" i="1"/>
  <c r="BG52" i="1" s="1"/>
  <c r="AO52" i="1"/>
  <c r="AM52" i="1"/>
  <c r="AE52" i="1"/>
  <c r="AD52" i="1"/>
  <c r="AC52" i="1"/>
  <c r="Y52" i="1"/>
  <c r="V52" i="1"/>
  <c r="Q52" i="1"/>
  <c r="BU51" i="1"/>
  <c r="Y51" i="1" s="1"/>
  <c r="BT51" i="1"/>
  <c r="BS51" i="1"/>
  <c r="BB51" i="1" s="1"/>
  <c r="BR51" i="1"/>
  <c r="BO51" i="1"/>
  <c r="BN51" i="1"/>
  <c r="BM51" i="1"/>
  <c r="BK51" i="1"/>
  <c r="BJ51" i="1"/>
  <c r="BL51" i="1" s="1"/>
  <c r="BP51" i="1" s="1"/>
  <c r="BQ51" i="1" s="1"/>
  <c r="BG51" i="1"/>
  <c r="BF51" i="1"/>
  <c r="AZ51" i="1"/>
  <c r="BD51" i="1" s="1"/>
  <c r="AT51" i="1"/>
  <c r="AO51" i="1"/>
  <c r="AM51" i="1" s="1"/>
  <c r="AE51" i="1"/>
  <c r="AD51" i="1"/>
  <c r="V51" i="1"/>
  <c r="O51" i="1"/>
  <c r="N51" i="1" s="1"/>
  <c r="AG51" i="1" s="1"/>
  <c r="BU50" i="1"/>
  <c r="BT50" i="1"/>
  <c r="BS50" i="1"/>
  <c r="BB50" i="1" s="1"/>
  <c r="BR50" i="1"/>
  <c r="BO50" i="1"/>
  <c r="BN50" i="1"/>
  <c r="BL50" i="1"/>
  <c r="BP50" i="1" s="1"/>
  <c r="BQ50" i="1" s="1"/>
  <c r="BK50" i="1"/>
  <c r="BJ50" i="1"/>
  <c r="BM50" i="1" s="1"/>
  <c r="BG50" i="1"/>
  <c r="BF50" i="1"/>
  <c r="AZ50" i="1"/>
  <c r="BD50" i="1" s="1"/>
  <c r="AT50" i="1"/>
  <c r="AO50" i="1"/>
  <c r="AM50" i="1"/>
  <c r="AE50" i="1"/>
  <c r="AC50" i="1" s="1"/>
  <c r="AD50" i="1"/>
  <c r="Y50" i="1"/>
  <c r="V50" i="1"/>
  <c r="O50" i="1"/>
  <c r="N50" i="1" s="1"/>
  <c r="AG50" i="1" s="1"/>
  <c r="BU49" i="1"/>
  <c r="BT49" i="1"/>
  <c r="BR49" i="1"/>
  <c r="BS49" i="1" s="1"/>
  <c r="BB49" i="1" s="1"/>
  <c r="BD49" i="1" s="1"/>
  <c r="BO49" i="1"/>
  <c r="BN49" i="1"/>
  <c r="BJ49" i="1"/>
  <c r="BF49" i="1"/>
  <c r="AZ49" i="1"/>
  <c r="AT49" i="1"/>
  <c r="BG49" i="1" s="1"/>
  <c r="AO49" i="1"/>
  <c r="AM49" i="1"/>
  <c r="P49" i="1" s="1"/>
  <c r="BC49" i="1" s="1"/>
  <c r="BE49" i="1" s="1"/>
  <c r="AE49" i="1"/>
  <c r="AD49" i="1"/>
  <c r="AC49" i="1"/>
  <c r="V49" i="1"/>
  <c r="O49" i="1"/>
  <c r="N49" i="1" s="1"/>
  <c r="BU48" i="1"/>
  <c r="Y48" i="1" s="1"/>
  <c r="BT48" i="1"/>
  <c r="BS48" i="1"/>
  <c r="BB48" i="1" s="1"/>
  <c r="BR48" i="1"/>
  <c r="BO48" i="1"/>
  <c r="BN48" i="1"/>
  <c r="BM48" i="1"/>
  <c r="BL48" i="1"/>
  <c r="BP48" i="1" s="1"/>
  <c r="BQ48" i="1" s="1"/>
  <c r="BK48" i="1"/>
  <c r="BJ48" i="1"/>
  <c r="BF48" i="1"/>
  <c r="AZ48" i="1"/>
  <c r="AT48" i="1"/>
  <c r="BG48" i="1" s="1"/>
  <c r="AO48" i="1"/>
  <c r="AN48" i="1"/>
  <c r="AM48" i="1"/>
  <c r="AE48" i="1"/>
  <c r="AD48" i="1"/>
  <c r="AC48" i="1" s="1"/>
  <c r="V48" i="1"/>
  <c r="Q48" i="1"/>
  <c r="BU47" i="1"/>
  <c r="BT47" i="1"/>
  <c r="BS47" i="1"/>
  <c r="BB47" i="1" s="1"/>
  <c r="BR47" i="1"/>
  <c r="BQ47" i="1"/>
  <c r="BO47" i="1"/>
  <c r="BN47" i="1"/>
  <c r="BM47" i="1"/>
  <c r="BJ47" i="1"/>
  <c r="BL47" i="1" s="1"/>
  <c r="BP47" i="1" s="1"/>
  <c r="BF47" i="1"/>
  <c r="BD47" i="1"/>
  <c r="BC47" i="1"/>
  <c r="BE47" i="1" s="1"/>
  <c r="AZ47" i="1"/>
  <c r="AT47" i="1"/>
  <c r="BG47" i="1" s="1"/>
  <c r="AO47" i="1"/>
  <c r="AM47" i="1" s="1"/>
  <c r="AN47" i="1" s="1"/>
  <c r="AE47" i="1"/>
  <c r="AD47" i="1"/>
  <c r="Y47" i="1"/>
  <c r="V47" i="1"/>
  <c r="T47" i="1"/>
  <c r="Q47" i="1"/>
  <c r="P47" i="1"/>
  <c r="O47" i="1"/>
  <c r="N47" i="1" s="1"/>
  <c r="BU46" i="1"/>
  <c r="BT46" i="1"/>
  <c r="BS46" i="1" s="1"/>
  <c r="BB46" i="1" s="1"/>
  <c r="BD46" i="1" s="1"/>
  <c r="BR46" i="1"/>
  <c r="BO46" i="1"/>
  <c r="BN46" i="1"/>
  <c r="BK46" i="1"/>
  <c r="BJ46" i="1"/>
  <c r="BM46" i="1" s="1"/>
  <c r="BF46" i="1"/>
  <c r="AZ46" i="1"/>
  <c r="AT46" i="1"/>
  <c r="BG46" i="1" s="1"/>
  <c r="AO46" i="1"/>
  <c r="AM46" i="1"/>
  <c r="AN46" i="1" s="1"/>
  <c r="AE46" i="1"/>
  <c r="AD46" i="1"/>
  <c r="Y46" i="1"/>
  <c r="V46" i="1"/>
  <c r="BU45" i="1"/>
  <c r="BT45" i="1"/>
  <c r="BR45" i="1"/>
  <c r="BO45" i="1"/>
  <c r="BN45" i="1"/>
  <c r="BL45" i="1"/>
  <c r="BP45" i="1" s="1"/>
  <c r="BQ45" i="1" s="1"/>
  <c r="BJ45" i="1"/>
  <c r="BK45" i="1" s="1"/>
  <c r="BF45" i="1"/>
  <c r="AZ45" i="1"/>
  <c r="AT45" i="1"/>
  <c r="BG45" i="1" s="1"/>
  <c r="AO45" i="1"/>
  <c r="AM45" i="1" s="1"/>
  <c r="AE45" i="1"/>
  <c r="AD45" i="1"/>
  <c r="AC45" i="1"/>
  <c r="V45" i="1"/>
  <c r="BU44" i="1"/>
  <c r="BT44" i="1"/>
  <c r="BS44" i="1"/>
  <c r="BR44" i="1"/>
  <c r="BO44" i="1"/>
  <c r="BN44" i="1"/>
  <c r="BM44" i="1"/>
  <c r="BL44" i="1"/>
  <c r="BP44" i="1" s="1"/>
  <c r="BQ44" i="1" s="1"/>
  <c r="BJ44" i="1"/>
  <c r="BK44" i="1" s="1"/>
  <c r="BF44" i="1"/>
  <c r="BB44" i="1"/>
  <c r="AZ44" i="1"/>
  <c r="AT44" i="1"/>
  <c r="BG44" i="1" s="1"/>
  <c r="AO44" i="1"/>
  <c r="AM44" i="1"/>
  <c r="AN44" i="1" s="1"/>
  <c r="AE44" i="1"/>
  <c r="AC44" i="1" s="1"/>
  <c r="AD44" i="1"/>
  <c r="Y44" i="1"/>
  <c r="V44" i="1"/>
  <c r="Q44" i="1"/>
  <c r="P44" i="1"/>
  <c r="BC44" i="1" s="1"/>
  <c r="BE44" i="1" s="1"/>
  <c r="O44" i="1"/>
  <c r="N44" i="1" s="1"/>
  <c r="Z44" i="1" s="1"/>
  <c r="AA44" i="1" s="1"/>
  <c r="BU43" i="1"/>
  <c r="BT43" i="1"/>
  <c r="BR43" i="1"/>
  <c r="BO43" i="1"/>
  <c r="BN43" i="1"/>
  <c r="BJ43" i="1"/>
  <c r="BF43" i="1"/>
  <c r="AZ43" i="1"/>
  <c r="AT43" i="1"/>
  <c r="BG43" i="1" s="1"/>
  <c r="AO43" i="1"/>
  <c r="AM43" i="1" s="1"/>
  <c r="AE43" i="1"/>
  <c r="AC43" i="1" s="1"/>
  <c r="AD43" i="1"/>
  <c r="V43" i="1"/>
  <c r="P43" i="1"/>
  <c r="BC43" i="1" s="1"/>
  <c r="BU42" i="1"/>
  <c r="Y42" i="1" s="1"/>
  <c r="BT42" i="1"/>
  <c r="BS42" i="1"/>
  <c r="BB42" i="1" s="1"/>
  <c r="BD42" i="1" s="1"/>
  <c r="BR42" i="1"/>
  <c r="BP42" i="1"/>
  <c r="BQ42" i="1" s="1"/>
  <c r="BO42" i="1"/>
  <c r="BN42" i="1"/>
  <c r="BM42" i="1"/>
  <c r="BK42" i="1"/>
  <c r="BJ42" i="1"/>
  <c r="BL42" i="1" s="1"/>
  <c r="BF42" i="1"/>
  <c r="AZ42" i="1"/>
  <c r="AT42" i="1"/>
  <c r="BG42" i="1" s="1"/>
  <c r="AO42" i="1"/>
  <c r="AN42" i="1"/>
  <c r="AM42" i="1"/>
  <c r="T42" i="1" s="1"/>
  <c r="AE42" i="1"/>
  <c r="AD42" i="1"/>
  <c r="AC42" i="1" s="1"/>
  <c r="V42" i="1"/>
  <c r="BU41" i="1"/>
  <c r="Y41" i="1" s="1"/>
  <c r="BT41" i="1"/>
  <c r="BS41" i="1"/>
  <c r="BB41" i="1" s="1"/>
  <c r="BR41" i="1"/>
  <c r="BO41" i="1"/>
  <c r="BN41" i="1"/>
  <c r="BM41" i="1"/>
  <c r="BL41" i="1"/>
  <c r="BP41" i="1" s="1"/>
  <c r="BQ41" i="1" s="1"/>
  <c r="BK41" i="1"/>
  <c r="BJ41" i="1"/>
  <c r="BG41" i="1"/>
  <c r="BF41" i="1"/>
  <c r="BD41" i="1"/>
  <c r="AZ41" i="1"/>
  <c r="AT41" i="1"/>
  <c r="AO41" i="1"/>
  <c r="AM41" i="1" s="1"/>
  <c r="AE41" i="1"/>
  <c r="AD41" i="1"/>
  <c r="AC41" i="1" s="1"/>
  <c r="V41" i="1"/>
  <c r="T41" i="1"/>
  <c r="BU40" i="1"/>
  <c r="BT40" i="1"/>
  <c r="BS40" i="1"/>
  <c r="BB40" i="1" s="1"/>
  <c r="BR40" i="1"/>
  <c r="BO40" i="1"/>
  <c r="BN40" i="1"/>
  <c r="BL40" i="1"/>
  <c r="BP40" i="1" s="1"/>
  <c r="BQ40" i="1" s="1"/>
  <c r="BK40" i="1"/>
  <c r="BJ40" i="1"/>
  <c r="BM40" i="1" s="1"/>
  <c r="BG40" i="1"/>
  <c r="BF40" i="1"/>
  <c r="AZ40" i="1"/>
  <c r="AT40" i="1"/>
  <c r="AO40" i="1"/>
  <c r="AM40" i="1" s="1"/>
  <c r="Q40" i="1" s="1"/>
  <c r="AE40" i="1"/>
  <c r="AC40" i="1" s="1"/>
  <c r="AD40" i="1"/>
  <c r="Y40" i="1"/>
  <c r="Z40" i="1" s="1"/>
  <c r="AA40" i="1" s="1"/>
  <c r="V40" i="1"/>
  <c r="O40" i="1"/>
  <c r="N40" i="1" s="1"/>
  <c r="BU39" i="1"/>
  <c r="BT39" i="1"/>
  <c r="BR39" i="1"/>
  <c r="BO39" i="1"/>
  <c r="BN39" i="1"/>
  <c r="BJ39" i="1"/>
  <c r="BG39" i="1"/>
  <c r="BF39" i="1"/>
  <c r="AZ39" i="1"/>
  <c r="AT39" i="1"/>
  <c r="AO39" i="1"/>
  <c r="AM39" i="1" s="1"/>
  <c r="AE39" i="1"/>
  <c r="AC39" i="1" s="1"/>
  <c r="AD39" i="1"/>
  <c r="V39" i="1"/>
  <c r="BU38" i="1"/>
  <c r="Y38" i="1" s="1"/>
  <c r="BT38" i="1"/>
  <c r="BR38" i="1"/>
  <c r="BS38" i="1" s="1"/>
  <c r="BB38" i="1" s="1"/>
  <c r="BO38" i="1"/>
  <c r="BN38" i="1"/>
  <c r="BM38" i="1"/>
  <c r="BJ38" i="1"/>
  <c r="BL38" i="1" s="1"/>
  <c r="BP38" i="1" s="1"/>
  <c r="BQ38" i="1" s="1"/>
  <c r="BF38" i="1"/>
  <c r="BD38" i="1"/>
  <c r="AZ38" i="1"/>
  <c r="AT38" i="1"/>
  <c r="BG38" i="1" s="1"/>
  <c r="AO38" i="1"/>
  <c r="AM38" i="1"/>
  <c r="AE38" i="1"/>
  <c r="AD38" i="1"/>
  <c r="AC38" i="1" s="1"/>
  <c r="V38" i="1"/>
  <c r="BU37" i="1"/>
  <c r="BT37" i="1"/>
  <c r="BS37" i="1"/>
  <c r="BB37" i="1" s="1"/>
  <c r="BR37" i="1"/>
  <c r="BO37" i="1"/>
  <c r="BN37" i="1"/>
  <c r="BM37" i="1"/>
  <c r="BL37" i="1"/>
  <c r="BP37" i="1" s="1"/>
  <c r="BQ37" i="1" s="1"/>
  <c r="BK37" i="1"/>
  <c r="BJ37" i="1"/>
  <c r="BF37" i="1"/>
  <c r="BD37" i="1"/>
  <c r="AZ37" i="1"/>
  <c r="AT37" i="1"/>
  <c r="BG37" i="1" s="1"/>
  <c r="AO37" i="1"/>
  <c r="AM37" i="1" s="1"/>
  <c r="T37" i="1" s="1"/>
  <c r="AE37" i="1"/>
  <c r="AD37" i="1"/>
  <c r="AC37" i="1" s="1"/>
  <c r="Y37" i="1"/>
  <c r="V37" i="1"/>
  <c r="Q37" i="1"/>
  <c r="BU36" i="1"/>
  <c r="BT36" i="1"/>
  <c r="BS36" i="1"/>
  <c r="BB36" i="1" s="1"/>
  <c r="BD36" i="1" s="1"/>
  <c r="BR36" i="1"/>
  <c r="Y36" i="1" s="1"/>
  <c r="BO36" i="1"/>
  <c r="BN36" i="1"/>
  <c r="BL36" i="1"/>
  <c r="BP36" i="1" s="1"/>
  <c r="BQ36" i="1" s="1"/>
  <c r="BJ36" i="1"/>
  <c r="BM36" i="1" s="1"/>
  <c r="BG36" i="1"/>
  <c r="BF36" i="1"/>
  <c r="AZ36" i="1"/>
  <c r="AT36" i="1"/>
  <c r="AO36" i="1"/>
  <c r="AM36" i="1" s="1"/>
  <c r="AN36" i="1" s="1"/>
  <c r="AE36" i="1"/>
  <c r="AC36" i="1" s="1"/>
  <c r="AD36" i="1"/>
  <c r="V36" i="1"/>
  <c r="T36" i="1"/>
  <c r="Q36" i="1"/>
  <c r="P36" i="1"/>
  <c r="BC36" i="1" s="1"/>
  <c r="O36" i="1"/>
  <c r="N36" i="1"/>
  <c r="AG36" i="1" s="1"/>
  <c r="BU35" i="1"/>
  <c r="BT35" i="1"/>
  <c r="BR35" i="1"/>
  <c r="BO35" i="1"/>
  <c r="BN35" i="1"/>
  <c r="BM35" i="1"/>
  <c r="BL35" i="1"/>
  <c r="BP35" i="1" s="1"/>
  <c r="BQ35" i="1" s="1"/>
  <c r="BJ35" i="1"/>
  <c r="BK35" i="1" s="1"/>
  <c r="BG35" i="1"/>
  <c r="BF35" i="1"/>
  <c r="AZ35" i="1"/>
  <c r="AT35" i="1"/>
  <c r="AO35" i="1"/>
  <c r="AM35" i="1"/>
  <c r="Q35" i="1" s="1"/>
  <c r="AE35" i="1"/>
  <c r="AD35" i="1"/>
  <c r="AC35" i="1" s="1"/>
  <c r="V35" i="1"/>
  <c r="O35" i="1"/>
  <c r="N35" i="1" s="1"/>
  <c r="BU34" i="1"/>
  <c r="BT34" i="1"/>
  <c r="BR34" i="1"/>
  <c r="BS34" i="1" s="1"/>
  <c r="BO34" i="1"/>
  <c r="BN34" i="1"/>
  <c r="BM34" i="1"/>
  <c r="BL34" i="1"/>
  <c r="BP34" i="1" s="1"/>
  <c r="BQ34" i="1" s="1"/>
  <c r="BK34" i="1"/>
  <c r="BJ34" i="1"/>
  <c r="BF34" i="1"/>
  <c r="BC34" i="1"/>
  <c r="BB34" i="1"/>
  <c r="BD34" i="1" s="1"/>
  <c r="AZ34" i="1"/>
  <c r="AT34" i="1"/>
  <c r="BG34" i="1" s="1"/>
  <c r="AO34" i="1"/>
  <c r="AN34" i="1"/>
  <c r="AM34" i="1"/>
  <c r="O34" i="1" s="1"/>
  <c r="AG34" i="1"/>
  <c r="AE34" i="1"/>
  <c r="AD34" i="1"/>
  <c r="AC34" i="1" s="1"/>
  <c r="V34" i="1"/>
  <c r="T34" i="1"/>
  <c r="Q34" i="1"/>
  <c r="P34" i="1"/>
  <c r="N34" i="1"/>
  <c r="BU33" i="1"/>
  <c r="BT33" i="1"/>
  <c r="BR33" i="1"/>
  <c r="Y33" i="1" s="1"/>
  <c r="BQ33" i="1"/>
  <c r="BP33" i="1"/>
  <c r="BO33" i="1"/>
  <c r="BN33" i="1"/>
  <c r="BL33" i="1"/>
  <c r="BJ33" i="1"/>
  <c r="BM33" i="1" s="1"/>
  <c r="BG33" i="1"/>
  <c r="BF33" i="1"/>
  <c r="AZ33" i="1"/>
  <c r="AT33" i="1"/>
  <c r="AO33" i="1"/>
  <c r="AM33" i="1" s="1"/>
  <c r="P33" i="1" s="1"/>
  <c r="BC33" i="1" s="1"/>
  <c r="AN33" i="1"/>
  <c r="AE33" i="1"/>
  <c r="AD33" i="1"/>
  <c r="AC33" i="1" s="1"/>
  <c r="V33" i="1"/>
  <c r="T33" i="1"/>
  <c r="BU32" i="1"/>
  <c r="BT32" i="1"/>
  <c r="BR32" i="1"/>
  <c r="Y32" i="1" s="1"/>
  <c r="BO32" i="1"/>
  <c r="BN32" i="1"/>
  <c r="BJ32" i="1"/>
  <c r="BG32" i="1"/>
  <c r="BF32" i="1"/>
  <c r="AZ32" i="1"/>
  <c r="AT32" i="1"/>
  <c r="AO32" i="1"/>
  <c r="AM32" i="1" s="1"/>
  <c r="AE32" i="1"/>
  <c r="AD32" i="1"/>
  <c r="V32" i="1"/>
  <c r="O32" i="1"/>
  <c r="N32" i="1" s="1"/>
  <c r="AG32" i="1" s="1"/>
  <c r="BU31" i="1"/>
  <c r="BT31" i="1"/>
  <c r="BS31" i="1"/>
  <c r="BB31" i="1" s="1"/>
  <c r="BR31" i="1"/>
  <c r="BO31" i="1"/>
  <c r="BN31" i="1"/>
  <c r="BK31" i="1"/>
  <c r="BJ31" i="1"/>
  <c r="BM31" i="1" s="1"/>
  <c r="BG31" i="1"/>
  <c r="BF31" i="1"/>
  <c r="AZ31" i="1"/>
  <c r="BD31" i="1" s="1"/>
  <c r="AT31" i="1"/>
  <c r="AO31" i="1"/>
  <c r="AN31" i="1"/>
  <c r="AM31" i="1"/>
  <c r="AE31" i="1"/>
  <c r="AD31" i="1"/>
  <c r="AC31" i="1"/>
  <c r="Y31" i="1"/>
  <c r="V31" i="1"/>
  <c r="BU30" i="1"/>
  <c r="Y30" i="1" s="1"/>
  <c r="BT30" i="1"/>
  <c r="BS30" i="1" s="1"/>
  <c r="BB30" i="1" s="1"/>
  <c r="BD30" i="1" s="1"/>
  <c r="BR30" i="1"/>
  <c r="BO30" i="1"/>
  <c r="BN30" i="1"/>
  <c r="BM30" i="1"/>
  <c r="BL30" i="1"/>
  <c r="BP30" i="1" s="1"/>
  <c r="BQ30" i="1" s="1"/>
  <c r="BK30" i="1"/>
  <c r="BJ30" i="1"/>
  <c r="BG30" i="1"/>
  <c r="BF30" i="1"/>
  <c r="AZ30" i="1"/>
  <c r="AT30" i="1"/>
  <c r="AO30" i="1"/>
  <c r="AM30" i="1" s="1"/>
  <c r="AE30" i="1"/>
  <c r="AC30" i="1" s="1"/>
  <c r="AD30" i="1"/>
  <c r="V30" i="1"/>
  <c r="T30" i="1"/>
  <c r="BU29" i="1"/>
  <c r="BT29" i="1"/>
  <c r="BS29" i="1" s="1"/>
  <c r="BB29" i="1" s="1"/>
  <c r="BR29" i="1"/>
  <c r="BO29" i="1"/>
  <c r="BN29" i="1"/>
  <c r="BM29" i="1"/>
  <c r="BL29" i="1"/>
  <c r="BP29" i="1" s="1"/>
  <c r="BQ29" i="1" s="1"/>
  <c r="BK29" i="1"/>
  <c r="BJ29" i="1"/>
  <c r="BF29" i="1"/>
  <c r="AZ29" i="1"/>
  <c r="AT29" i="1"/>
  <c r="BG29" i="1" s="1"/>
  <c r="AO29" i="1"/>
  <c r="AM29" i="1"/>
  <c r="O29" i="1" s="1"/>
  <c r="N29" i="1" s="1"/>
  <c r="AG29" i="1" s="1"/>
  <c r="AE29" i="1"/>
  <c r="AD29" i="1"/>
  <c r="AC29" i="1"/>
  <c r="Y29" i="1"/>
  <c r="V29" i="1"/>
  <c r="Q29" i="1"/>
  <c r="BU28" i="1"/>
  <c r="BT28" i="1"/>
  <c r="BR28" i="1"/>
  <c r="BO28" i="1"/>
  <c r="BN28" i="1"/>
  <c r="BJ28" i="1"/>
  <c r="BF28" i="1"/>
  <c r="AZ28" i="1"/>
  <c r="AT28" i="1"/>
  <c r="BG28" i="1" s="1"/>
  <c r="AO28" i="1"/>
  <c r="AM28" i="1" s="1"/>
  <c r="AE28" i="1"/>
  <c r="AD28" i="1"/>
  <c r="AC28" i="1" s="1"/>
  <c r="V28" i="1"/>
  <c r="P28" i="1"/>
  <c r="BC28" i="1" s="1"/>
  <c r="O28" i="1"/>
  <c r="N28" i="1" s="1"/>
  <c r="AG28" i="1" s="1"/>
  <c r="BU27" i="1"/>
  <c r="BT27" i="1"/>
  <c r="BS27" i="1"/>
  <c r="BB27" i="1" s="1"/>
  <c r="BR27" i="1"/>
  <c r="BO27" i="1"/>
  <c r="BN27" i="1"/>
  <c r="BK27" i="1"/>
  <c r="BJ27" i="1"/>
  <c r="BM27" i="1" s="1"/>
  <c r="BG27" i="1"/>
  <c r="BF27" i="1"/>
  <c r="AZ27" i="1"/>
  <c r="AT27" i="1"/>
  <c r="AO27" i="1"/>
  <c r="AM27" i="1"/>
  <c r="AE27" i="1"/>
  <c r="AD27" i="1"/>
  <c r="AC27" i="1" s="1"/>
  <c r="Y27" i="1"/>
  <c r="V27" i="1"/>
  <c r="BU26" i="1"/>
  <c r="Y26" i="1" s="1"/>
  <c r="BT26" i="1"/>
  <c r="BS26" i="1" s="1"/>
  <c r="BB26" i="1" s="1"/>
  <c r="BD26" i="1" s="1"/>
  <c r="BR26" i="1"/>
  <c r="BO26" i="1"/>
  <c r="BN26" i="1"/>
  <c r="BM26" i="1"/>
  <c r="BL26" i="1"/>
  <c r="BP26" i="1" s="1"/>
  <c r="BQ26" i="1" s="1"/>
  <c r="BK26" i="1"/>
  <c r="BJ26" i="1"/>
  <c r="BG26" i="1"/>
  <c r="BF26" i="1"/>
  <c r="AZ26" i="1"/>
  <c r="AT26" i="1"/>
  <c r="AO26" i="1"/>
  <c r="AM26" i="1" s="1"/>
  <c r="AE26" i="1"/>
  <c r="AC26" i="1" s="1"/>
  <c r="AD26" i="1"/>
  <c r="V26" i="1"/>
  <c r="T26" i="1"/>
  <c r="BU25" i="1"/>
  <c r="BT25" i="1"/>
  <c r="BS25" i="1" s="1"/>
  <c r="BB25" i="1" s="1"/>
  <c r="BR25" i="1"/>
  <c r="BO25" i="1"/>
  <c r="BN25" i="1"/>
  <c r="BM25" i="1"/>
  <c r="BL25" i="1"/>
  <c r="BP25" i="1" s="1"/>
  <c r="BQ25" i="1" s="1"/>
  <c r="BK25" i="1"/>
  <c r="BJ25" i="1"/>
  <c r="BF25" i="1"/>
  <c r="AZ25" i="1"/>
  <c r="AT25" i="1"/>
  <c r="BG25" i="1" s="1"/>
  <c r="AO25" i="1"/>
  <c r="AM25" i="1"/>
  <c r="O25" i="1" s="1"/>
  <c r="N25" i="1" s="1"/>
  <c r="AG25" i="1" s="1"/>
  <c r="AE25" i="1"/>
  <c r="AD25" i="1"/>
  <c r="AC25" i="1"/>
  <c r="Y25" i="1"/>
  <c r="V25" i="1"/>
  <c r="Q25" i="1"/>
  <c r="BU24" i="1"/>
  <c r="BT24" i="1"/>
  <c r="BR24" i="1"/>
  <c r="BO24" i="1"/>
  <c r="BN24" i="1"/>
  <c r="BJ24" i="1"/>
  <c r="BF24" i="1"/>
  <c r="AZ24" i="1"/>
  <c r="AT24" i="1"/>
  <c r="BG24" i="1" s="1"/>
  <c r="AO24" i="1"/>
  <c r="AM24" i="1" s="1"/>
  <c r="AE24" i="1"/>
  <c r="AD24" i="1"/>
  <c r="V24" i="1"/>
  <c r="P24" i="1"/>
  <c r="BC24" i="1" s="1"/>
  <c r="O24" i="1"/>
  <c r="N24" i="1" s="1"/>
  <c r="AG24" i="1" s="1"/>
  <c r="BU23" i="1"/>
  <c r="BT23" i="1"/>
  <c r="BS23" i="1"/>
  <c r="BB23" i="1" s="1"/>
  <c r="BR23" i="1"/>
  <c r="BO23" i="1"/>
  <c r="BN23" i="1"/>
  <c r="BK23" i="1"/>
  <c r="BJ23" i="1"/>
  <c r="BM23" i="1" s="1"/>
  <c r="BG23" i="1"/>
  <c r="BF23" i="1"/>
  <c r="AZ23" i="1"/>
  <c r="AT23" i="1"/>
  <c r="AO23" i="1"/>
  <c r="AN23" i="1"/>
  <c r="AM23" i="1"/>
  <c r="AE23" i="1"/>
  <c r="AD23" i="1"/>
  <c r="AC23" i="1"/>
  <c r="Y23" i="1"/>
  <c r="V23" i="1"/>
  <c r="BU22" i="1"/>
  <c r="Y22" i="1" s="1"/>
  <c r="BT22" i="1"/>
  <c r="BR22" i="1"/>
  <c r="BS22" i="1" s="1"/>
  <c r="BB22" i="1" s="1"/>
  <c r="BO22" i="1"/>
  <c r="BN22" i="1"/>
  <c r="BM22" i="1"/>
  <c r="BL22" i="1"/>
  <c r="BP22" i="1" s="1"/>
  <c r="BQ22" i="1" s="1"/>
  <c r="BJ22" i="1"/>
  <c r="BK22" i="1" s="1"/>
  <c r="BG22" i="1"/>
  <c r="BF22" i="1"/>
  <c r="BD22" i="1"/>
  <c r="AZ22" i="1"/>
  <c r="AT22" i="1"/>
  <c r="AO22" i="1"/>
  <c r="AM22" i="1" s="1"/>
  <c r="AE22" i="1"/>
  <c r="AC22" i="1" s="1"/>
  <c r="AD22" i="1"/>
  <c r="V22" i="1"/>
  <c r="BU21" i="1"/>
  <c r="BT21" i="1"/>
  <c r="BS21" i="1" s="1"/>
  <c r="BB21" i="1" s="1"/>
  <c r="BR21" i="1"/>
  <c r="BO21" i="1"/>
  <c r="BN21" i="1"/>
  <c r="BM21" i="1"/>
  <c r="BL21" i="1"/>
  <c r="BP21" i="1" s="1"/>
  <c r="BQ21" i="1" s="1"/>
  <c r="BK21" i="1"/>
  <c r="BJ21" i="1"/>
  <c r="BF21" i="1"/>
  <c r="AZ21" i="1"/>
  <c r="AT21" i="1"/>
  <c r="BG21" i="1" s="1"/>
  <c r="AO21" i="1"/>
  <c r="AM21" i="1"/>
  <c r="O21" i="1" s="1"/>
  <c r="N21" i="1" s="1"/>
  <c r="AG21" i="1"/>
  <c r="AE21" i="1"/>
  <c r="AD21" i="1"/>
  <c r="AC21" i="1"/>
  <c r="Y21" i="1"/>
  <c r="Z21" i="1" s="1"/>
  <c r="AA21" i="1" s="1"/>
  <c r="V21" i="1"/>
  <c r="Q21" i="1"/>
  <c r="BU20" i="1"/>
  <c r="BT20" i="1"/>
  <c r="BR20" i="1"/>
  <c r="BO20" i="1"/>
  <c r="BN20" i="1"/>
  <c r="BJ20" i="1"/>
  <c r="BG20" i="1"/>
  <c r="BF20" i="1"/>
  <c r="AZ20" i="1"/>
  <c r="AT20" i="1"/>
  <c r="AO20" i="1"/>
  <c r="AM20" i="1" s="1"/>
  <c r="AE20" i="1"/>
  <c r="AD20" i="1"/>
  <c r="V20" i="1"/>
  <c r="O20" i="1"/>
  <c r="N20" i="1" s="1"/>
  <c r="AG20" i="1" s="1"/>
  <c r="BU19" i="1"/>
  <c r="BT19" i="1"/>
  <c r="BS19" i="1"/>
  <c r="BB19" i="1" s="1"/>
  <c r="BR19" i="1"/>
  <c r="BP19" i="1"/>
  <c r="BQ19" i="1" s="1"/>
  <c r="BO19" i="1"/>
  <c r="BN19" i="1"/>
  <c r="BM19" i="1"/>
  <c r="BL19" i="1"/>
  <c r="BK19" i="1"/>
  <c r="BJ19" i="1"/>
  <c r="BF19" i="1"/>
  <c r="AZ19" i="1"/>
  <c r="BD19" i="1" s="1"/>
  <c r="AT19" i="1"/>
  <c r="BG19" i="1" s="1"/>
  <c r="AO19" i="1"/>
  <c r="AN19" i="1"/>
  <c r="AM19" i="1"/>
  <c r="AE19" i="1"/>
  <c r="AD19" i="1"/>
  <c r="AC19" i="1" s="1"/>
  <c r="Y19" i="1"/>
  <c r="V19" i="1"/>
  <c r="BU18" i="1"/>
  <c r="Y18" i="1" s="1"/>
  <c r="BT18" i="1"/>
  <c r="BR18" i="1"/>
  <c r="BS18" i="1" s="1"/>
  <c r="BB18" i="1" s="1"/>
  <c r="BD18" i="1" s="1"/>
  <c r="BO18" i="1"/>
  <c r="BN18" i="1"/>
  <c r="BM18" i="1"/>
  <c r="BL18" i="1"/>
  <c r="BP18" i="1" s="1"/>
  <c r="BQ18" i="1" s="1"/>
  <c r="BJ18" i="1"/>
  <c r="BK18" i="1" s="1"/>
  <c r="BF18" i="1"/>
  <c r="AZ18" i="1"/>
  <c r="AT18" i="1"/>
  <c r="BG18" i="1" s="1"/>
  <c r="AO18" i="1"/>
  <c r="AM18" i="1" s="1"/>
  <c r="AE18" i="1"/>
  <c r="AD18" i="1"/>
  <c r="AC18" i="1" s="1"/>
  <c r="V18" i="1"/>
  <c r="T18" i="1"/>
  <c r="BU17" i="1"/>
  <c r="BT17" i="1"/>
  <c r="BS17" i="1" s="1"/>
  <c r="BB17" i="1" s="1"/>
  <c r="BR17" i="1"/>
  <c r="BO17" i="1"/>
  <c r="BN17" i="1"/>
  <c r="BM17" i="1"/>
  <c r="BL17" i="1"/>
  <c r="BP17" i="1" s="1"/>
  <c r="BQ17" i="1" s="1"/>
  <c r="BK17" i="1"/>
  <c r="BJ17" i="1"/>
  <c r="BF17" i="1"/>
  <c r="AZ17" i="1"/>
  <c r="AT17" i="1"/>
  <c r="BG17" i="1" s="1"/>
  <c r="AO17" i="1"/>
  <c r="AM17" i="1" s="1"/>
  <c r="Q17" i="1" s="1"/>
  <c r="AE17" i="1"/>
  <c r="AC17" i="1" s="1"/>
  <c r="AD17" i="1"/>
  <c r="Y17" i="1"/>
  <c r="V17" i="1"/>
  <c r="AB21" i="1" l="1"/>
  <c r="AF21" i="1" s="1"/>
  <c r="AI21" i="1"/>
  <c r="AH21" i="1"/>
  <c r="AG35" i="1"/>
  <c r="Z18" i="1"/>
  <c r="AA18" i="1" s="1"/>
  <c r="Q19" i="1"/>
  <c r="P19" i="1"/>
  <c r="BC19" i="1" s="1"/>
  <c r="BE19" i="1" s="1"/>
  <c r="O19" i="1"/>
  <c r="N19" i="1" s="1"/>
  <c r="T19" i="1"/>
  <c r="W21" i="1"/>
  <c r="U21" i="1" s="1"/>
  <c r="X21" i="1" s="1"/>
  <c r="R21" i="1" s="1"/>
  <c r="S21" i="1" s="1"/>
  <c r="T24" i="1"/>
  <c r="Q24" i="1"/>
  <c r="AN24" i="1"/>
  <c r="Z25" i="1"/>
  <c r="AA25" i="1" s="1"/>
  <c r="BS28" i="1"/>
  <c r="BB28" i="1" s="1"/>
  <c r="BE28" i="1" s="1"/>
  <c r="Y28" i="1"/>
  <c r="BD29" i="1"/>
  <c r="BD32" i="1"/>
  <c r="Q22" i="1"/>
  <c r="P22" i="1"/>
  <c r="BC22" i="1" s="1"/>
  <c r="BE22" i="1" s="1"/>
  <c r="O22" i="1"/>
  <c r="N22" i="1" s="1"/>
  <c r="AN22" i="1"/>
  <c r="BD28" i="1"/>
  <c r="Q38" i="1"/>
  <c r="P38" i="1"/>
  <c r="BC38" i="1" s="1"/>
  <c r="BE38" i="1" s="1"/>
  <c r="O38" i="1"/>
  <c r="N38" i="1" s="1"/>
  <c r="T38" i="1"/>
  <c r="AN38" i="1"/>
  <c r="AN39" i="1"/>
  <c r="T39" i="1"/>
  <c r="Q39" i="1"/>
  <c r="O39" i="1"/>
  <c r="N39" i="1" s="1"/>
  <c r="P39" i="1"/>
  <c r="BC39" i="1" s="1"/>
  <c r="T20" i="1"/>
  <c r="Q20" i="1"/>
  <c r="AN20" i="1"/>
  <c r="BD27" i="1"/>
  <c r="AJ21" i="1"/>
  <c r="T22" i="1"/>
  <c r="BD25" i="1"/>
  <c r="AN17" i="1"/>
  <c r="T17" i="1"/>
  <c r="P17" i="1"/>
  <c r="BC17" i="1" s="1"/>
  <c r="BE17" i="1" s="1"/>
  <c r="O17" i="1"/>
  <c r="N17" i="1" s="1"/>
  <c r="Q18" i="1"/>
  <c r="P18" i="1"/>
  <c r="BC18" i="1" s="1"/>
  <c r="BE18" i="1" s="1"/>
  <c r="O18" i="1"/>
  <c r="N18" i="1" s="1"/>
  <c r="AN18" i="1"/>
  <c r="AH19" i="1"/>
  <c r="P20" i="1"/>
  <c r="BC20" i="1" s="1"/>
  <c r="BS20" i="1"/>
  <c r="BB20" i="1" s="1"/>
  <c r="Y20" i="1"/>
  <c r="BD21" i="1"/>
  <c r="BD23" i="1"/>
  <c r="AC32" i="1"/>
  <c r="BM32" i="1"/>
  <c r="BL32" i="1"/>
  <c r="BP32" i="1" s="1"/>
  <c r="BQ32" i="1" s="1"/>
  <c r="BK32" i="1"/>
  <c r="AB44" i="1"/>
  <c r="AF44" i="1" s="1"/>
  <c r="AI44" i="1"/>
  <c r="AJ44" i="1" s="1"/>
  <c r="AH44" i="1"/>
  <c r="BM66" i="1"/>
  <c r="BK66" i="1"/>
  <c r="BL66" i="1"/>
  <c r="BP66" i="1" s="1"/>
  <c r="BQ66" i="1" s="1"/>
  <c r="BS24" i="1"/>
  <c r="BB24" i="1" s="1"/>
  <c r="BE24" i="1" s="1"/>
  <c r="Y24" i="1"/>
  <c r="Z19" i="1"/>
  <c r="AA19" i="1" s="1"/>
  <c r="BD20" i="1"/>
  <c r="BM28" i="1"/>
  <c r="BL28" i="1"/>
  <c r="BP28" i="1" s="1"/>
  <c r="BQ28" i="1" s="1"/>
  <c r="BK28" i="1"/>
  <c r="W40" i="1"/>
  <c r="U40" i="1" s="1"/>
  <c r="X40" i="1" s="1"/>
  <c r="R40" i="1" s="1"/>
  <c r="S40" i="1" s="1"/>
  <c r="BD17" i="1"/>
  <c r="AC24" i="1"/>
  <c r="BM24" i="1"/>
  <c r="BL24" i="1"/>
  <c r="BP24" i="1" s="1"/>
  <c r="BQ24" i="1" s="1"/>
  <c r="BK24" i="1"/>
  <c r="W29" i="1"/>
  <c r="U29" i="1" s="1"/>
  <c r="X29" i="1" s="1"/>
  <c r="R29" i="1" s="1"/>
  <c r="S29" i="1" s="1"/>
  <c r="Q31" i="1"/>
  <c r="P31" i="1"/>
  <c r="BC31" i="1" s="1"/>
  <c r="BE31" i="1" s="1"/>
  <c r="O31" i="1"/>
  <c r="N31" i="1" s="1"/>
  <c r="T31" i="1"/>
  <c r="BE34" i="1"/>
  <c r="Z36" i="1"/>
  <c r="AA36" i="1" s="1"/>
  <c r="Z38" i="1"/>
  <c r="AA38" i="1" s="1"/>
  <c r="AH38" i="1" s="1"/>
  <c r="AB40" i="1"/>
  <c r="AF40" i="1" s="1"/>
  <c r="AI40" i="1"/>
  <c r="AH40" i="1"/>
  <c r="AJ40" i="1" s="1"/>
  <c r="W25" i="1"/>
  <c r="U25" i="1" s="1"/>
  <c r="X25" i="1" s="1"/>
  <c r="R25" i="1" s="1"/>
  <c r="S25" i="1" s="1"/>
  <c r="Q27" i="1"/>
  <c r="P27" i="1"/>
  <c r="BC27" i="1" s="1"/>
  <c r="BE27" i="1" s="1"/>
  <c r="O27" i="1"/>
  <c r="N27" i="1" s="1"/>
  <c r="T27" i="1"/>
  <c r="Q30" i="1"/>
  <c r="P30" i="1"/>
  <c r="BC30" i="1" s="1"/>
  <c r="BE30" i="1" s="1"/>
  <c r="O30" i="1"/>
  <c r="N30" i="1" s="1"/>
  <c r="AN30" i="1"/>
  <c r="T32" i="1"/>
  <c r="Q32" i="1"/>
  <c r="AN32" i="1"/>
  <c r="Z32" i="1"/>
  <c r="AA32" i="1" s="1"/>
  <c r="AH32" i="1" s="1"/>
  <c r="BD33" i="1"/>
  <c r="AC20" i="1"/>
  <c r="BM20" i="1"/>
  <c r="BL20" i="1"/>
  <c r="BP20" i="1" s="1"/>
  <c r="BQ20" i="1" s="1"/>
  <c r="BK20" i="1"/>
  <c r="Z22" i="1"/>
  <c r="AA22" i="1" s="1"/>
  <c r="Q23" i="1"/>
  <c r="P23" i="1"/>
  <c r="BC23" i="1" s="1"/>
  <c r="BE23" i="1" s="1"/>
  <c r="O23" i="1"/>
  <c r="N23" i="1" s="1"/>
  <c r="T23" i="1"/>
  <c r="Q26" i="1"/>
  <c r="P26" i="1"/>
  <c r="BC26" i="1" s="1"/>
  <c r="BE26" i="1" s="1"/>
  <c r="O26" i="1"/>
  <c r="N26" i="1" s="1"/>
  <c r="AN26" i="1"/>
  <c r="AN27" i="1"/>
  <c r="T28" i="1"/>
  <c r="Q28" i="1"/>
  <c r="AN28" i="1"/>
  <c r="Z29" i="1"/>
  <c r="AA29" i="1" s="1"/>
  <c r="P32" i="1"/>
  <c r="BC32" i="1" s="1"/>
  <c r="BE32" i="1" s="1"/>
  <c r="BS32" i="1"/>
  <c r="BB32" i="1" s="1"/>
  <c r="Q45" i="1"/>
  <c r="AN45" i="1"/>
  <c r="T45" i="1"/>
  <c r="P45" i="1"/>
  <c r="BC45" i="1" s="1"/>
  <c r="O45" i="1"/>
  <c r="N45" i="1" s="1"/>
  <c r="P21" i="1"/>
  <c r="BC21" i="1" s="1"/>
  <c r="BE21" i="1" s="1"/>
  <c r="P25" i="1"/>
  <c r="BC25" i="1" s="1"/>
  <c r="BE25" i="1" s="1"/>
  <c r="P29" i="1"/>
  <c r="BC29" i="1" s="1"/>
  <c r="BE29" i="1" s="1"/>
  <c r="Q33" i="1"/>
  <c r="Y34" i="1"/>
  <c r="AN43" i="1"/>
  <c r="T43" i="1"/>
  <c r="Q43" i="1"/>
  <c r="O43" i="1"/>
  <c r="N43" i="1" s="1"/>
  <c r="BE43" i="1"/>
  <c r="P35" i="1"/>
  <c r="BC35" i="1" s="1"/>
  <c r="BM39" i="1"/>
  <c r="BL39" i="1"/>
  <c r="BP39" i="1" s="1"/>
  <c r="BQ39" i="1" s="1"/>
  <c r="BK39" i="1"/>
  <c r="AG40" i="1"/>
  <c r="T21" i="1"/>
  <c r="T25" i="1"/>
  <c r="T29" i="1"/>
  <c r="BK33" i="1"/>
  <c r="BS33" i="1"/>
  <c r="BB33" i="1" s="1"/>
  <c r="BE33" i="1" s="1"/>
  <c r="BE36" i="1"/>
  <c r="BK36" i="1"/>
  <c r="P37" i="1"/>
  <c r="BC37" i="1" s="1"/>
  <c r="BE37" i="1" s="1"/>
  <c r="O37" i="1"/>
  <c r="N37" i="1" s="1"/>
  <c r="AN37" i="1"/>
  <c r="BM43" i="1"/>
  <c r="BL43" i="1"/>
  <c r="BP43" i="1" s="1"/>
  <c r="BQ43" i="1" s="1"/>
  <c r="BK43" i="1"/>
  <c r="AG49" i="1"/>
  <c r="P40" i="1"/>
  <c r="BC40" i="1" s="1"/>
  <c r="BE40" i="1" s="1"/>
  <c r="AN40" i="1"/>
  <c r="T40" i="1"/>
  <c r="Q41" i="1"/>
  <c r="P41" i="1"/>
  <c r="BC41" i="1" s="1"/>
  <c r="BE41" i="1" s="1"/>
  <c r="O41" i="1"/>
  <c r="N41" i="1" s="1"/>
  <c r="AN41" i="1"/>
  <c r="Z41" i="1"/>
  <c r="AA41" i="1" s="1"/>
  <c r="AG47" i="1"/>
  <c r="W44" i="1"/>
  <c r="U44" i="1" s="1"/>
  <c r="X44" i="1" s="1"/>
  <c r="R44" i="1" s="1"/>
  <c r="S44" i="1" s="1"/>
  <c r="AG44" i="1"/>
  <c r="AN21" i="1"/>
  <c r="BL23" i="1"/>
  <c r="BP23" i="1" s="1"/>
  <c r="BQ23" i="1" s="1"/>
  <c r="AN25" i="1"/>
  <c r="BL27" i="1"/>
  <c r="BP27" i="1" s="1"/>
  <c r="BQ27" i="1" s="1"/>
  <c r="AN29" i="1"/>
  <c r="BL31" i="1"/>
  <c r="BP31" i="1" s="1"/>
  <c r="BQ31" i="1" s="1"/>
  <c r="O33" i="1"/>
  <c r="N33" i="1" s="1"/>
  <c r="T35" i="1"/>
  <c r="AN35" i="1"/>
  <c r="BD48" i="1"/>
  <c r="BS35" i="1"/>
  <c r="BB35" i="1" s="1"/>
  <c r="BD35" i="1" s="1"/>
  <c r="Y35" i="1"/>
  <c r="BS39" i="1"/>
  <c r="BB39" i="1" s="1"/>
  <c r="BD39" i="1" s="1"/>
  <c r="Y39" i="1"/>
  <c r="BD40" i="1"/>
  <c r="BS43" i="1"/>
  <c r="BB43" i="1" s="1"/>
  <c r="BD43" i="1" s="1"/>
  <c r="Y43" i="1"/>
  <c r="BD44" i="1"/>
  <c r="AC46" i="1"/>
  <c r="P50" i="1"/>
  <c r="BC50" i="1" s="1"/>
  <c r="BE50" i="1" s="1"/>
  <c r="AN50" i="1"/>
  <c r="T50" i="1"/>
  <c r="T51" i="1"/>
  <c r="Q51" i="1"/>
  <c r="P51" i="1"/>
  <c r="BC51" i="1" s="1"/>
  <c r="BE51" i="1" s="1"/>
  <c r="AN51" i="1"/>
  <c r="O52" i="1"/>
  <c r="N52" i="1" s="1"/>
  <c r="AN52" i="1"/>
  <c r="T52" i="1"/>
  <c r="P52" i="1"/>
  <c r="BC52" i="1" s="1"/>
  <c r="BE52" i="1" s="1"/>
  <c r="Q53" i="1"/>
  <c r="P53" i="1"/>
  <c r="BC53" i="1" s="1"/>
  <c r="BE53" i="1" s="1"/>
  <c r="AN53" i="1"/>
  <c r="T53" i="1"/>
  <c r="Z58" i="1"/>
  <c r="AA58" i="1" s="1"/>
  <c r="BD58" i="1"/>
  <c r="BM74" i="1"/>
  <c r="BK74" i="1"/>
  <c r="BL74" i="1"/>
  <c r="BP74" i="1" s="1"/>
  <c r="BQ74" i="1" s="1"/>
  <c r="O42" i="1"/>
  <c r="N42" i="1" s="1"/>
  <c r="BM45" i="1"/>
  <c r="BL46" i="1"/>
  <c r="BP46" i="1" s="1"/>
  <c r="BQ46" i="1" s="1"/>
  <c r="AH51" i="1"/>
  <c r="Z54" i="1"/>
  <c r="AA54" i="1" s="1"/>
  <c r="P42" i="1"/>
  <c r="BC42" i="1" s="1"/>
  <c r="BE42" i="1" s="1"/>
  <c r="T44" i="1"/>
  <c r="O46" i="1"/>
  <c r="N46" i="1" s="1"/>
  <c r="Z50" i="1"/>
  <c r="AA50" i="1" s="1"/>
  <c r="AC55" i="1"/>
  <c r="Z59" i="1"/>
  <c r="AA59" i="1" s="1"/>
  <c r="AG66" i="1"/>
  <c r="BK38" i="1"/>
  <c r="Q42" i="1"/>
  <c r="P46" i="1"/>
  <c r="BC46" i="1" s="1"/>
  <c r="BE46" i="1" s="1"/>
  <c r="Z47" i="1"/>
  <c r="AA47" i="1" s="1"/>
  <c r="W47" i="1" s="1"/>
  <c r="U47" i="1" s="1"/>
  <c r="X47" i="1" s="1"/>
  <c r="R47" i="1" s="1"/>
  <c r="S47" i="1" s="1"/>
  <c r="Z57" i="1"/>
  <c r="AA57" i="1" s="1"/>
  <c r="T59" i="1"/>
  <c r="Q59" i="1"/>
  <c r="P59" i="1"/>
  <c r="BC59" i="1" s="1"/>
  <c r="BE59" i="1" s="1"/>
  <c r="AN59" i="1"/>
  <c r="O60" i="1"/>
  <c r="N60" i="1" s="1"/>
  <c r="AN60" i="1"/>
  <c r="T60" i="1"/>
  <c r="P60" i="1"/>
  <c r="BC60" i="1" s="1"/>
  <c r="BE60" i="1" s="1"/>
  <c r="BM77" i="1"/>
  <c r="BK77" i="1"/>
  <c r="BL77" i="1"/>
  <c r="BP77" i="1" s="1"/>
  <c r="BQ77" i="1" s="1"/>
  <c r="Q46" i="1"/>
  <c r="BK47" i="1"/>
  <c r="O48" i="1"/>
  <c r="N48" i="1" s="1"/>
  <c r="T48" i="1"/>
  <c r="P48" i="1"/>
  <c r="BC48" i="1" s="1"/>
  <c r="BE48" i="1" s="1"/>
  <c r="AC51" i="1"/>
  <c r="Z55" i="1"/>
  <c r="AA55" i="1" s="1"/>
  <c r="AH55" i="1" s="1"/>
  <c r="P58" i="1"/>
  <c r="BC58" i="1" s="1"/>
  <c r="BE58" i="1" s="1"/>
  <c r="O58" i="1"/>
  <c r="N58" i="1" s="1"/>
  <c r="AN58" i="1"/>
  <c r="T58" i="1"/>
  <c r="Q49" i="1"/>
  <c r="AN49" i="1"/>
  <c r="T49" i="1"/>
  <c r="BK49" i="1"/>
  <c r="BL49" i="1"/>
  <c r="BP49" i="1" s="1"/>
  <c r="BQ49" i="1" s="1"/>
  <c r="T55" i="1"/>
  <c r="Q55" i="1"/>
  <c r="P55" i="1"/>
  <c r="BC55" i="1" s="1"/>
  <c r="BE55" i="1" s="1"/>
  <c r="AN55" i="1"/>
  <c r="O56" i="1"/>
  <c r="N56" i="1" s="1"/>
  <c r="AN56" i="1"/>
  <c r="T56" i="1"/>
  <c r="P56" i="1"/>
  <c r="BC56" i="1" s="1"/>
  <c r="BE56" i="1" s="1"/>
  <c r="Q57" i="1"/>
  <c r="P57" i="1"/>
  <c r="BC57" i="1" s="1"/>
  <c r="BE57" i="1" s="1"/>
  <c r="AN57" i="1"/>
  <c r="T57" i="1"/>
  <c r="AH59" i="1"/>
  <c r="BD59" i="1"/>
  <c r="BM70" i="1"/>
  <c r="BK70" i="1"/>
  <c r="BL70" i="1"/>
  <c r="BP70" i="1" s="1"/>
  <c r="BQ70" i="1" s="1"/>
  <c r="BM72" i="1"/>
  <c r="BK72" i="1"/>
  <c r="BL72" i="1"/>
  <c r="BP72" i="1" s="1"/>
  <c r="BQ72" i="1" s="1"/>
  <c r="AG75" i="1"/>
  <c r="BS45" i="1"/>
  <c r="BB45" i="1" s="1"/>
  <c r="BD45" i="1" s="1"/>
  <c r="Y45" i="1"/>
  <c r="T46" i="1"/>
  <c r="AC47" i="1"/>
  <c r="BM49" i="1"/>
  <c r="Q50" i="1"/>
  <c r="Z51" i="1"/>
  <c r="AA51" i="1" s="1"/>
  <c r="P54" i="1"/>
  <c r="BC54" i="1" s="1"/>
  <c r="BE54" i="1" s="1"/>
  <c r="O54" i="1"/>
  <c r="N54" i="1" s="1"/>
  <c r="AN54" i="1"/>
  <c r="T54" i="1"/>
  <c r="AH58" i="1"/>
  <c r="W59" i="1"/>
  <c r="U59" i="1" s="1"/>
  <c r="X59" i="1" s="1"/>
  <c r="R59" i="1" s="1"/>
  <c r="S59" i="1" s="1"/>
  <c r="Z60" i="1"/>
  <c r="AA60" i="1" s="1"/>
  <c r="BD60" i="1"/>
  <c r="BM68" i="1"/>
  <c r="BK68" i="1"/>
  <c r="BL68" i="1"/>
  <c r="BP68" i="1" s="1"/>
  <c r="BQ68" i="1" s="1"/>
  <c r="AG77" i="1"/>
  <c r="P65" i="1"/>
  <c r="BC65" i="1" s="1"/>
  <c r="BS65" i="1"/>
  <c r="BB65" i="1" s="1"/>
  <c r="BD65" i="1" s="1"/>
  <c r="Y65" i="1"/>
  <c r="T68" i="1"/>
  <c r="T70" i="1"/>
  <c r="T72" i="1"/>
  <c r="BE76" i="1"/>
  <c r="BS76" i="1"/>
  <c r="BB76" i="1" s="1"/>
  <c r="BD76" i="1" s="1"/>
  <c r="Y76" i="1"/>
  <c r="AG78" i="1"/>
  <c r="T61" i="1"/>
  <c r="AN61" i="1"/>
  <c r="BS61" i="1"/>
  <c r="BB61" i="1" s="1"/>
  <c r="BD61" i="1" s="1"/>
  <c r="BK63" i="1"/>
  <c r="BM63" i="1"/>
  <c r="T65" i="1"/>
  <c r="BS67" i="1"/>
  <c r="BB67" i="1" s="1"/>
  <c r="BD67" i="1" s="1"/>
  <c r="Y67" i="1"/>
  <c r="BE69" i="1"/>
  <c r="BS69" i="1"/>
  <c r="BB69" i="1" s="1"/>
  <c r="BD69" i="1" s="1"/>
  <c r="Y69" i="1"/>
  <c r="BS71" i="1"/>
  <c r="BB71" i="1" s="1"/>
  <c r="BD71" i="1" s="1"/>
  <c r="Y71" i="1"/>
  <c r="BE73" i="1"/>
  <c r="BS73" i="1"/>
  <c r="BB73" i="1" s="1"/>
  <c r="BD73" i="1" s="1"/>
  <c r="Y73" i="1"/>
  <c r="BM65" i="1"/>
  <c r="BK65" i="1"/>
  <c r="Q68" i="1"/>
  <c r="O68" i="1"/>
  <c r="N68" i="1" s="1"/>
  <c r="O70" i="1"/>
  <c r="N70" i="1" s="1"/>
  <c r="Q70" i="1"/>
  <c r="Q72" i="1"/>
  <c r="O72" i="1"/>
  <c r="N72" i="1" s="1"/>
  <c r="O74" i="1"/>
  <c r="N74" i="1" s="1"/>
  <c r="Q74" i="1"/>
  <c r="BE75" i="1"/>
  <c r="BM76" i="1"/>
  <c r="BK76" i="1"/>
  <c r="BL61" i="1"/>
  <c r="BP61" i="1" s="1"/>
  <c r="BQ61" i="1" s="1"/>
  <c r="Y62" i="1"/>
  <c r="Q63" i="1"/>
  <c r="O63" i="1"/>
  <c r="N63" i="1" s="1"/>
  <c r="BS64" i="1"/>
  <c r="BB64" i="1" s="1"/>
  <c r="BD64" i="1" s="1"/>
  <c r="Y64" i="1"/>
  <c r="BL65" i="1"/>
  <c r="BP65" i="1" s="1"/>
  <c r="BQ65" i="1" s="1"/>
  <c r="T67" i="1"/>
  <c r="BS75" i="1"/>
  <c r="BB75" i="1" s="1"/>
  <c r="BD75" i="1" s="1"/>
  <c r="Y75" i="1"/>
  <c r="BL76" i="1"/>
  <c r="BP76" i="1" s="1"/>
  <c r="BQ76" i="1" s="1"/>
  <c r="Q80" i="1"/>
  <c r="P80" i="1"/>
  <c r="BC80" i="1" s="1"/>
  <c r="BE80" i="1" s="1"/>
  <c r="O80" i="1"/>
  <c r="N80" i="1" s="1"/>
  <c r="AN80" i="1"/>
  <c r="T80" i="1"/>
  <c r="Q65" i="1"/>
  <c r="O65" i="1"/>
  <c r="N65" i="1" s="1"/>
  <c r="BK67" i="1"/>
  <c r="BM67" i="1"/>
  <c r="BM69" i="1"/>
  <c r="BK69" i="1"/>
  <c r="BK71" i="1"/>
  <c r="BM71" i="1"/>
  <c r="BM73" i="1"/>
  <c r="BK73" i="1"/>
  <c r="Q76" i="1"/>
  <c r="O76" i="1"/>
  <c r="N76" i="1" s="1"/>
  <c r="BS77" i="1"/>
  <c r="BB77" i="1" s="1"/>
  <c r="BD77" i="1" s="1"/>
  <c r="Y77" i="1"/>
  <c r="BL54" i="1"/>
  <c r="BP54" i="1" s="1"/>
  <c r="BQ54" i="1" s="1"/>
  <c r="BL58" i="1"/>
  <c r="BP58" i="1" s="1"/>
  <c r="BQ58" i="1" s="1"/>
  <c r="P61" i="1"/>
  <c r="BC61" i="1" s="1"/>
  <c r="BE61" i="1" s="1"/>
  <c r="BE62" i="1"/>
  <c r="BK62" i="1"/>
  <c r="BS66" i="1"/>
  <c r="BB66" i="1" s="1"/>
  <c r="BD66" i="1" s="1"/>
  <c r="Y66" i="1"/>
  <c r="BL67" i="1"/>
  <c r="BP67" i="1" s="1"/>
  <c r="BQ67" i="1" s="1"/>
  <c r="P68" i="1"/>
  <c r="BC68" i="1" s="1"/>
  <c r="BS68" i="1"/>
  <c r="BB68" i="1" s="1"/>
  <c r="BD68" i="1" s="1"/>
  <c r="Y68" i="1"/>
  <c r="BL69" i="1"/>
  <c r="BP69" i="1" s="1"/>
  <c r="BQ69" i="1" s="1"/>
  <c r="P70" i="1"/>
  <c r="BC70" i="1" s="1"/>
  <c r="BS70" i="1"/>
  <c r="BB70" i="1" s="1"/>
  <c r="BD70" i="1" s="1"/>
  <c r="Y70" i="1"/>
  <c r="BL71" i="1"/>
  <c r="BP71" i="1" s="1"/>
  <c r="BQ71" i="1" s="1"/>
  <c r="P72" i="1"/>
  <c r="BC72" i="1" s="1"/>
  <c r="BS72" i="1"/>
  <c r="BB72" i="1" s="1"/>
  <c r="BD72" i="1" s="1"/>
  <c r="Y72" i="1"/>
  <c r="BL73" i="1"/>
  <c r="BP73" i="1" s="1"/>
  <c r="BQ73" i="1" s="1"/>
  <c r="P74" i="1"/>
  <c r="BC74" i="1" s="1"/>
  <c r="BS74" i="1"/>
  <c r="BB74" i="1" s="1"/>
  <c r="BD74" i="1" s="1"/>
  <c r="Y74" i="1"/>
  <c r="Y49" i="1"/>
  <c r="Y53" i="1"/>
  <c r="Y61" i="1"/>
  <c r="BL62" i="1"/>
  <c r="BP62" i="1" s="1"/>
  <c r="BQ62" i="1" s="1"/>
  <c r="BS63" i="1"/>
  <c r="BB63" i="1" s="1"/>
  <c r="BD63" i="1" s="1"/>
  <c r="Y63" i="1"/>
  <c r="BM64" i="1"/>
  <c r="BK64" i="1"/>
  <c r="Q67" i="1"/>
  <c r="O67" i="1"/>
  <c r="N67" i="1" s="1"/>
  <c r="Q69" i="1"/>
  <c r="O69" i="1"/>
  <c r="N69" i="1" s="1"/>
  <c r="Q71" i="1"/>
  <c r="O71" i="1"/>
  <c r="N71" i="1" s="1"/>
  <c r="Q73" i="1"/>
  <c r="O73" i="1"/>
  <c r="N73" i="1" s="1"/>
  <c r="BK75" i="1"/>
  <c r="BM75" i="1"/>
  <c r="BS78" i="1"/>
  <c r="BB78" i="1" s="1"/>
  <c r="BD78" i="1" s="1"/>
  <c r="AN77" i="1"/>
  <c r="P78" i="1"/>
  <c r="BC78" i="1" s="1"/>
  <c r="BE78" i="1" s="1"/>
  <c r="Q78" i="1"/>
  <c r="Y78" i="1"/>
  <c r="BM79" i="1"/>
  <c r="O64" i="1"/>
  <c r="N64" i="1" s="1"/>
  <c r="AN79" i="1"/>
  <c r="O79" i="1"/>
  <c r="N79" i="1" s="1"/>
  <c r="Y80" i="1"/>
  <c r="AN78" i="1"/>
  <c r="P79" i="1"/>
  <c r="BC79" i="1" s="1"/>
  <c r="BE79" i="1" s="1"/>
  <c r="AG71" i="1" l="1"/>
  <c r="AG70" i="1"/>
  <c r="Z65" i="1"/>
  <c r="AA65" i="1" s="1"/>
  <c r="W65" i="1" s="1"/>
  <c r="U65" i="1" s="1"/>
  <c r="X65" i="1" s="1"/>
  <c r="R65" i="1" s="1"/>
  <c r="S65" i="1" s="1"/>
  <c r="BE70" i="1"/>
  <c r="Z71" i="1"/>
  <c r="AA71" i="1" s="1"/>
  <c r="AG69" i="1"/>
  <c r="W69" i="1"/>
  <c r="U69" i="1" s="1"/>
  <c r="X69" i="1" s="1"/>
  <c r="R69" i="1" s="1"/>
  <c r="S69" i="1" s="1"/>
  <c r="BE63" i="1"/>
  <c r="AG65" i="1"/>
  <c r="Z64" i="1"/>
  <c r="AA64" i="1" s="1"/>
  <c r="Z76" i="1"/>
  <c r="AA76" i="1" s="1"/>
  <c r="AG46" i="1"/>
  <c r="AG67" i="1"/>
  <c r="AG63" i="1"/>
  <c r="W63" i="1"/>
  <c r="U63" i="1" s="1"/>
  <c r="X63" i="1" s="1"/>
  <c r="R63" i="1" s="1"/>
  <c r="S63" i="1" s="1"/>
  <c r="Z69" i="1"/>
  <c r="AA69" i="1" s="1"/>
  <c r="AG56" i="1"/>
  <c r="AI58" i="1"/>
  <c r="AB58" i="1"/>
  <c r="AF58" i="1" s="1"/>
  <c r="AH41" i="1"/>
  <c r="AI41" i="1"/>
  <c r="AJ41" i="1" s="1"/>
  <c r="AB41" i="1"/>
  <c r="AF41" i="1" s="1"/>
  <c r="Z34" i="1"/>
  <c r="AA34" i="1" s="1"/>
  <c r="AG26" i="1"/>
  <c r="AH22" i="1"/>
  <c r="AI22" i="1"/>
  <c r="AB22" i="1"/>
  <c r="AF22" i="1" s="1"/>
  <c r="AI36" i="1"/>
  <c r="AB36" i="1"/>
  <c r="AF36" i="1" s="1"/>
  <c r="W36" i="1"/>
  <c r="U36" i="1" s="1"/>
  <c r="X36" i="1" s="1"/>
  <c r="R36" i="1" s="1"/>
  <c r="S36" i="1" s="1"/>
  <c r="AH36" i="1"/>
  <c r="AG73" i="1"/>
  <c r="Z49" i="1"/>
  <c r="AA49" i="1" s="1"/>
  <c r="Z77" i="1"/>
  <c r="AA77" i="1" s="1"/>
  <c r="Z62" i="1"/>
  <c r="AA62" i="1" s="1"/>
  <c r="Z73" i="1"/>
  <c r="AA73" i="1" s="1"/>
  <c r="W73" i="1" s="1"/>
  <c r="U73" i="1" s="1"/>
  <c r="X73" i="1" s="1"/>
  <c r="R73" i="1" s="1"/>
  <c r="S73" i="1" s="1"/>
  <c r="AG42" i="1"/>
  <c r="W42" i="1"/>
  <c r="U42" i="1" s="1"/>
  <c r="X42" i="1" s="1"/>
  <c r="R42" i="1" s="1"/>
  <c r="S42" i="1" s="1"/>
  <c r="AG52" i="1"/>
  <c r="AG41" i="1"/>
  <c r="W41" i="1"/>
  <c r="U41" i="1" s="1"/>
  <c r="X41" i="1" s="1"/>
  <c r="R41" i="1" s="1"/>
  <c r="S41" i="1" s="1"/>
  <c r="BE45" i="1"/>
  <c r="AB29" i="1"/>
  <c r="AF29" i="1" s="1"/>
  <c r="AI29" i="1"/>
  <c r="AH29" i="1"/>
  <c r="AG27" i="1"/>
  <c r="Z24" i="1"/>
  <c r="AA24" i="1" s="1"/>
  <c r="Z27" i="1"/>
  <c r="AA27" i="1" s="1"/>
  <c r="BE39" i="1"/>
  <c r="AB25" i="1"/>
  <c r="AF25" i="1" s="1"/>
  <c r="AI25" i="1"/>
  <c r="AJ25" i="1" s="1"/>
  <c r="AH25" i="1"/>
  <c r="Z63" i="1"/>
  <c r="AA63" i="1" s="1"/>
  <c r="AG76" i="1"/>
  <c r="W76" i="1"/>
  <c r="U76" i="1" s="1"/>
  <c r="X76" i="1" s="1"/>
  <c r="R76" i="1" s="1"/>
  <c r="S76" i="1" s="1"/>
  <c r="BE66" i="1"/>
  <c r="AB57" i="1"/>
  <c r="AF57" i="1" s="1"/>
  <c r="AI57" i="1"/>
  <c r="AJ57" i="1" s="1"/>
  <c r="W57" i="1"/>
  <c r="U57" i="1" s="1"/>
  <c r="X57" i="1" s="1"/>
  <c r="R57" i="1" s="1"/>
  <c r="S57" i="1" s="1"/>
  <c r="AG33" i="1"/>
  <c r="W33" i="1"/>
  <c r="U33" i="1" s="1"/>
  <c r="X33" i="1" s="1"/>
  <c r="R33" i="1" s="1"/>
  <c r="S33" i="1" s="1"/>
  <c r="BE74" i="1"/>
  <c r="AG68" i="1"/>
  <c r="BE67" i="1"/>
  <c r="Z80" i="1"/>
  <c r="AA80" i="1" s="1"/>
  <c r="BE65" i="1"/>
  <c r="Z43" i="1"/>
  <c r="AA43" i="1" s="1"/>
  <c r="Z33" i="1"/>
  <c r="AA33" i="1" s="1"/>
  <c r="Z61" i="1"/>
  <c r="AA61" i="1" s="1"/>
  <c r="W74" i="1"/>
  <c r="U74" i="1" s="1"/>
  <c r="X74" i="1" s="1"/>
  <c r="R74" i="1" s="1"/>
  <c r="S74" i="1" s="1"/>
  <c r="AG74" i="1"/>
  <c r="Z78" i="1"/>
  <c r="AA78" i="1" s="1"/>
  <c r="Z74" i="1"/>
  <c r="AA74" i="1" s="1"/>
  <c r="Z70" i="1"/>
  <c r="AA70" i="1" s="1"/>
  <c r="Z66" i="1"/>
  <c r="AA66" i="1" s="1"/>
  <c r="AG80" i="1"/>
  <c r="Z67" i="1"/>
  <c r="AA67" i="1" s="1"/>
  <c r="W67" i="1" s="1"/>
  <c r="U67" i="1" s="1"/>
  <c r="X67" i="1" s="1"/>
  <c r="R67" i="1" s="1"/>
  <c r="S67" i="1" s="1"/>
  <c r="AB60" i="1"/>
  <c r="AF60" i="1" s="1"/>
  <c r="AI60" i="1"/>
  <c r="AH60" i="1"/>
  <c r="AB51" i="1"/>
  <c r="AF51" i="1" s="1"/>
  <c r="AI51" i="1"/>
  <c r="AJ51" i="1" s="1"/>
  <c r="W51" i="1"/>
  <c r="U51" i="1" s="1"/>
  <c r="X51" i="1" s="1"/>
  <c r="R51" i="1" s="1"/>
  <c r="S51" i="1" s="1"/>
  <c r="AI54" i="1"/>
  <c r="AB54" i="1"/>
  <c r="AF54" i="1" s="1"/>
  <c r="Z39" i="1"/>
  <c r="AA39" i="1" s="1"/>
  <c r="AG37" i="1"/>
  <c r="Z42" i="1"/>
  <c r="AA42" i="1" s="1"/>
  <c r="BD24" i="1"/>
  <c r="AG39" i="1"/>
  <c r="W39" i="1"/>
  <c r="U39" i="1" s="1"/>
  <c r="X39" i="1" s="1"/>
  <c r="R39" i="1" s="1"/>
  <c r="S39" i="1" s="1"/>
  <c r="AB18" i="1"/>
  <c r="AF18" i="1" s="1"/>
  <c r="AI18" i="1"/>
  <c r="Z56" i="1"/>
  <c r="AA56" i="1" s="1"/>
  <c r="AG43" i="1"/>
  <c r="AG31" i="1"/>
  <c r="AG18" i="1"/>
  <c r="W18" i="1"/>
  <c r="U18" i="1" s="1"/>
  <c r="X18" i="1" s="1"/>
  <c r="R18" i="1" s="1"/>
  <c r="S18" i="1" s="1"/>
  <c r="Z31" i="1"/>
  <c r="AA31" i="1" s="1"/>
  <c r="Z26" i="1"/>
  <c r="AA26" i="1" s="1"/>
  <c r="W26" i="1" s="1"/>
  <c r="U26" i="1" s="1"/>
  <c r="X26" i="1" s="1"/>
  <c r="R26" i="1" s="1"/>
  <c r="S26" i="1" s="1"/>
  <c r="W58" i="1"/>
  <c r="U58" i="1" s="1"/>
  <c r="X58" i="1" s="1"/>
  <c r="R58" i="1" s="1"/>
  <c r="S58" i="1" s="1"/>
  <c r="AG58" i="1"/>
  <c r="AG48" i="1"/>
  <c r="AB59" i="1"/>
  <c r="AF59" i="1" s="1"/>
  <c r="AI59" i="1"/>
  <c r="AJ59" i="1" s="1"/>
  <c r="AI50" i="1"/>
  <c r="AH50" i="1"/>
  <c r="AB50" i="1"/>
  <c r="AF50" i="1" s="1"/>
  <c r="Z35" i="1"/>
  <c r="AA35" i="1" s="1"/>
  <c r="AG23" i="1"/>
  <c r="W23" i="1"/>
  <c r="U23" i="1" s="1"/>
  <c r="X23" i="1" s="1"/>
  <c r="R23" i="1" s="1"/>
  <c r="S23" i="1" s="1"/>
  <c r="AG30" i="1"/>
  <c r="W30" i="1"/>
  <c r="U30" i="1" s="1"/>
  <c r="X30" i="1" s="1"/>
  <c r="R30" i="1" s="1"/>
  <c r="S30" i="1" s="1"/>
  <c r="Z37" i="1"/>
  <c r="AA37" i="1" s="1"/>
  <c r="Z23" i="1"/>
  <c r="AA23" i="1" s="1"/>
  <c r="AI38" i="1"/>
  <c r="AB38" i="1"/>
  <c r="AF38" i="1" s="1"/>
  <c r="AG79" i="1"/>
  <c r="Z79" i="1"/>
  <c r="AA79" i="1" s="1"/>
  <c r="Z72" i="1"/>
  <c r="AA72" i="1" s="1"/>
  <c r="Z68" i="1"/>
  <c r="AA68" i="1" s="1"/>
  <c r="W68" i="1" s="1"/>
  <c r="U68" i="1" s="1"/>
  <c r="X68" i="1" s="1"/>
  <c r="R68" i="1" s="1"/>
  <c r="S68" i="1" s="1"/>
  <c r="BE77" i="1"/>
  <c r="BE71" i="1"/>
  <c r="AB55" i="1"/>
  <c r="AF55" i="1" s="1"/>
  <c r="AI55" i="1"/>
  <c r="AJ55" i="1" s="1"/>
  <c r="W55" i="1"/>
  <c r="U55" i="1" s="1"/>
  <c r="X55" i="1" s="1"/>
  <c r="R55" i="1" s="1"/>
  <c r="S55" i="1" s="1"/>
  <c r="Z46" i="1"/>
  <c r="AA46" i="1" s="1"/>
  <c r="W60" i="1"/>
  <c r="U60" i="1" s="1"/>
  <c r="X60" i="1" s="1"/>
  <c r="R60" i="1" s="1"/>
  <c r="S60" i="1" s="1"/>
  <c r="AG60" i="1"/>
  <c r="AB47" i="1"/>
  <c r="AF47" i="1" s="1"/>
  <c r="AI47" i="1"/>
  <c r="W50" i="1"/>
  <c r="U50" i="1" s="1"/>
  <c r="X50" i="1" s="1"/>
  <c r="R50" i="1" s="1"/>
  <c r="S50" i="1" s="1"/>
  <c r="AB32" i="1"/>
  <c r="AF32" i="1" s="1"/>
  <c r="AI32" i="1"/>
  <c r="AJ32" i="1" s="1"/>
  <c r="W32" i="1"/>
  <c r="U32" i="1" s="1"/>
  <c r="X32" i="1" s="1"/>
  <c r="R32" i="1" s="1"/>
  <c r="S32" i="1" s="1"/>
  <c r="AH47" i="1"/>
  <c r="Z30" i="1"/>
  <c r="AA30" i="1" s="1"/>
  <c r="AI19" i="1"/>
  <c r="AB19" i="1"/>
  <c r="AF19" i="1" s="1"/>
  <c r="Z20" i="1"/>
  <c r="AA20" i="1" s="1"/>
  <c r="W17" i="1"/>
  <c r="U17" i="1" s="1"/>
  <c r="X17" i="1" s="1"/>
  <c r="R17" i="1" s="1"/>
  <c r="S17" i="1" s="1"/>
  <c r="AG17" i="1"/>
  <c r="Z17" i="1"/>
  <c r="AA17" i="1" s="1"/>
  <c r="Z28" i="1"/>
  <c r="AA28" i="1" s="1"/>
  <c r="AH18" i="1"/>
  <c r="Z48" i="1"/>
  <c r="AA48" i="1" s="1"/>
  <c r="AG22" i="1"/>
  <c r="W22" i="1"/>
  <c r="U22" i="1" s="1"/>
  <c r="X22" i="1" s="1"/>
  <c r="R22" i="1" s="1"/>
  <c r="S22" i="1" s="1"/>
  <c r="AG19" i="1"/>
  <c r="W19" i="1"/>
  <c r="U19" i="1" s="1"/>
  <c r="X19" i="1" s="1"/>
  <c r="R19" i="1" s="1"/>
  <c r="S19" i="1" s="1"/>
  <c r="AG64" i="1"/>
  <c r="Z53" i="1"/>
  <c r="AA53" i="1" s="1"/>
  <c r="BE72" i="1"/>
  <c r="BE68" i="1"/>
  <c r="Z75" i="1"/>
  <c r="AA75" i="1" s="1"/>
  <c r="AG72" i="1"/>
  <c r="W72" i="1"/>
  <c r="U72" i="1" s="1"/>
  <c r="X72" i="1" s="1"/>
  <c r="R72" i="1" s="1"/>
  <c r="S72" i="1" s="1"/>
  <c r="BE64" i="1"/>
  <c r="W54" i="1"/>
  <c r="U54" i="1" s="1"/>
  <c r="X54" i="1" s="1"/>
  <c r="R54" i="1" s="1"/>
  <c r="S54" i="1" s="1"/>
  <c r="AG54" i="1"/>
  <c r="Z45" i="1"/>
  <c r="AA45" i="1" s="1"/>
  <c r="W45" i="1" s="1"/>
  <c r="U45" i="1" s="1"/>
  <c r="X45" i="1" s="1"/>
  <c r="R45" i="1" s="1"/>
  <c r="S45" i="1" s="1"/>
  <c r="Z52" i="1"/>
  <c r="AA52" i="1" s="1"/>
  <c r="AH57" i="1"/>
  <c r="AH54" i="1"/>
  <c r="BE35" i="1"/>
  <c r="AG45" i="1"/>
  <c r="BE20" i="1"/>
  <c r="AG38" i="1"/>
  <c r="W38" i="1"/>
  <c r="U38" i="1" s="1"/>
  <c r="X38" i="1" s="1"/>
  <c r="R38" i="1" s="1"/>
  <c r="S38" i="1" s="1"/>
  <c r="AI71" i="1" l="1"/>
  <c r="AJ71" i="1" s="1"/>
  <c r="AB71" i="1"/>
  <c r="AF71" i="1" s="1"/>
  <c r="AH71" i="1"/>
  <c r="AI72" i="1"/>
  <c r="AB72" i="1"/>
  <c r="AF72" i="1" s="1"/>
  <c r="AH72" i="1"/>
  <c r="AJ50" i="1"/>
  <c r="AI31" i="1"/>
  <c r="AJ31" i="1" s="1"/>
  <c r="AB31" i="1"/>
  <c r="AF31" i="1" s="1"/>
  <c r="AH31" i="1"/>
  <c r="AJ18" i="1"/>
  <c r="AB39" i="1"/>
  <c r="AF39" i="1" s="1"/>
  <c r="AI39" i="1"/>
  <c r="AH39" i="1"/>
  <c r="AJ60" i="1"/>
  <c r="AJ29" i="1"/>
  <c r="AJ22" i="1"/>
  <c r="AB49" i="1"/>
  <c r="AF49" i="1" s="1"/>
  <c r="AI49" i="1"/>
  <c r="W49" i="1"/>
  <c r="U49" i="1" s="1"/>
  <c r="X49" i="1" s="1"/>
  <c r="R49" i="1" s="1"/>
  <c r="S49" i="1" s="1"/>
  <c r="AH49" i="1"/>
  <c r="AI64" i="1"/>
  <c r="AH64" i="1"/>
  <c r="AB64" i="1"/>
  <c r="AF64" i="1" s="1"/>
  <c r="AB20" i="1"/>
  <c r="AF20" i="1" s="1"/>
  <c r="AI20" i="1"/>
  <c r="AJ20" i="1" s="1"/>
  <c r="AH20" i="1"/>
  <c r="W20" i="1"/>
  <c r="U20" i="1" s="1"/>
  <c r="X20" i="1" s="1"/>
  <c r="R20" i="1" s="1"/>
  <c r="S20" i="1" s="1"/>
  <c r="AI79" i="1"/>
  <c r="AB79" i="1"/>
  <c r="AF79" i="1" s="1"/>
  <c r="AH79" i="1"/>
  <c r="AI70" i="1"/>
  <c r="AJ70" i="1" s="1"/>
  <c r="AB70" i="1"/>
  <c r="AF70" i="1" s="1"/>
  <c r="AH70" i="1"/>
  <c r="AB61" i="1"/>
  <c r="AF61" i="1" s="1"/>
  <c r="AI61" i="1"/>
  <c r="AJ61" i="1" s="1"/>
  <c r="W61" i="1"/>
  <c r="U61" i="1" s="1"/>
  <c r="X61" i="1" s="1"/>
  <c r="R61" i="1" s="1"/>
  <c r="S61" i="1" s="1"/>
  <c r="AH61" i="1"/>
  <c r="AI46" i="1"/>
  <c r="AJ46" i="1" s="1"/>
  <c r="AB46" i="1"/>
  <c r="AF46" i="1" s="1"/>
  <c r="AH46" i="1"/>
  <c r="AI66" i="1"/>
  <c r="AB66" i="1"/>
  <c r="AF66" i="1" s="1"/>
  <c r="AH66" i="1"/>
  <c r="W66" i="1"/>
  <c r="U66" i="1" s="1"/>
  <c r="X66" i="1" s="1"/>
  <c r="R66" i="1" s="1"/>
  <c r="S66" i="1" s="1"/>
  <c r="AB48" i="1"/>
  <c r="AF48" i="1" s="1"/>
  <c r="AI48" i="1"/>
  <c r="AJ48" i="1" s="1"/>
  <c r="AH48" i="1"/>
  <c r="AI33" i="1"/>
  <c r="AJ33" i="1" s="1"/>
  <c r="AB33" i="1"/>
  <c r="AF33" i="1" s="1"/>
  <c r="AH33" i="1"/>
  <c r="AI27" i="1"/>
  <c r="AJ27" i="1" s="1"/>
  <c r="AB27" i="1"/>
  <c r="AF27" i="1" s="1"/>
  <c r="AH27" i="1"/>
  <c r="AI73" i="1"/>
  <c r="AJ73" i="1" s="1"/>
  <c r="AB73" i="1"/>
  <c r="AF73" i="1" s="1"/>
  <c r="AH73" i="1"/>
  <c r="AJ58" i="1"/>
  <c r="AI65" i="1"/>
  <c r="AB65" i="1"/>
  <c r="AF65" i="1" s="1"/>
  <c r="AH65" i="1"/>
  <c r="AB53" i="1"/>
  <c r="AF53" i="1" s="1"/>
  <c r="AI53" i="1"/>
  <c r="AJ53" i="1" s="1"/>
  <c r="W53" i="1"/>
  <c r="U53" i="1" s="1"/>
  <c r="X53" i="1" s="1"/>
  <c r="R53" i="1" s="1"/>
  <c r="S53" i="1" s="1"/>
  <c r="AH53" i="1"/>
  <c r="W79" i="1"/>
  <c r="U79" i="1" s="1"/>
  <c r="X79" i="1" s="1"/>
  <c r="R79" i="1" s="1"/>
  <c r="S79" i="1" s="1"/>
  <c r="AJ47" i="1"/>
  <c r="W31" i="1"/>
  <c r="U31" i="1" s="1"/>
  <c r="X31" i="1" s="1"/>
  <c r="R31" i="1" s="1"/>
  <c r="S31" i="1" s="1"/>
  <c r="AJ54" i="1"/>
  <c r="AI67" i="1"/>
  <c r="AB67" i="1"/>
  <c r="AF67" i="1" s="1"/>
  <c r="AH67" i="1"/>
  <c r="AI74" i="1"/>
  <c r="AJ74" i="1" s="1"/>
  <c r="AB74" i="1"/>
  <c r="AF74" i="1" s="1"/>
  <c r="AH74" i="1"/>
  <c r="AB43" i="1"/>
  <c r="AF43" i="1" s="1"/>
  <c r="AI43" i="1"/>
  <c r="AJ43" i="1" s="1"/>
  <c r="AH43" i="1"/>
  <c r="AB24" i="1"/>
  <c r="AF24" i="1" s="1"/>
  <c r="AI24" i="1"/>
  <c r="AJ24" i="1" s="1"/>
  <c r="AH24" i="1"/>
  <c r="W24" i="1"/>
  <c r="U24" i="1" s="1"/>
  <c r="X24" i="1" s="1"/>
  <c r="R24" i="1" s="1"/>
  <c r="S24" i="1" s="1"/>
  <c r="W46" i="1"/>
  <c r="U46" i="1" s="1"/>
  <c r="X46" i="1" s="1"/>
  <c r="R46" i="1" s="1"/>
  <c r="S46" i="1" s="1"/>
  <c r="AB37" i="1"/>
  <c r="AF37" i="1" s="1"/>
  <c r="AI37" i="1"/>
  <c r="AJ37" i="1" s="1"/>
  <c r="AH37" i="1"/>
  <c r="AB56" i="1"/>
  <c r="AF56" i="1" s="1"/>
  <c r="AI56" i="1"/>
  <c r="AJ56" i="1" s="1"/>
  <c r="AH56" i="1"/>
  <c r="AI80" i="1"/>
  <c r="AB80" i="1"/>
  <c r="AF80" i="1" s="1"/>
  <c r="AH80" i="1"/>
  <c r="AB28" i="1"/>
  <c r="AF28" i="1" s="1"/>
  <c r="AI28" i="1"/>
  <c r="AH28" i="1"/>
  <c r="W28" i="1"/>
  <c r="U28" i="1" s="1"/>
  <c r="X28" i="1" s="1"/>
  <c r="R28" i="1" s="1"/>
  <c r="S28" i="1" s="1"/>
  <c r="W48" i="1"/>
  <c r="U48" i="1" s="1"/>
  <c r="X48" i="1" s="1"/>
  <c r="R48" i="1" s="1"/>
  <c r="S48" i="1" s="1"/>
  <c r="AI62" i="1"/>
  <c r="AB62" i="1"/>
  <c r="AF62" i="1" s="1"/>
  <c r="AH62" i="1"/>
  <c r="W62" i="1"/>
  <c r="U62" i="1" s="1"/>
  <c r="X62" i="1" s="1"/>
  <c r="R62" i="1" s="1"/>
  <c r="S62" i="1" s="1"/>
  <c r="AB34" i="1"/>
  <c r="AF34" i="1" s="1"/>
  <c r="AI34" i="1"/>
  <c r="AJ34" i="1" s="1"/>
  <c r="AH34" i="1"/>
  <c r="W34" i="1"/>
  <c r="U34" i="1" s="1"/>
  <c r="X34" i="1" s="1"/>
  <c r="R34" i="1" s="1"/>
  <c r="S34" i="1" s="1"/>
  <c r="W56" i="1"/>
  <c r="U56" i="1" s="1"/>
  <c r="X56" i="1" s="1"/>
  <c r="R56" i="1" s="1"/>
  <c r="S56" i="1" s="1"/>
  <c r="W70" i="1"/>
  <c r="U70" i="1" s="1"/>
  <c r="X70" i="1" s="1"/>
  <c r="R70" i="1" s="1"/>
  <c r="S70" i="1" s="1"/>
  <c r="AB45" i="1"/>
  <c r="AF45" i="1" s="1"/>
  <c r="AI45" i="1"/>
  <c r="AJ45" i="1" s="1"/>
  <c r="AH45" i="1"/>
  <c r="AH26" i="1"/>
  <c r="AI26" i="1"/>
  <c r="AB26" i="1"/>
  <c r="AF26" i="1" s="1"/>
  <c r="W37" i="1"/>
  <c r="U37" i="1" s="1"/>
  <c r="X37" i="1" s="1"/>
  <c r="R37" i="1" s="1"/>
  <c r="S37" i="1" s="1"/>
  <c r="W64" i="1"/>
  <c r="U64" i="1" s="1"/>
  <c r="X64" i="1" s="1"/>
  <c r="R64" i="1" s="1"/>
  <c r="S64" i="1" s="1"/>
  <c r="AJ19" i="1"/>
  <c r="AB35" i="1"/>
  <c r="AF35" i="1" s="1"/>
  <c r="AI35" i="1"/>
  <c r="AH35" i="1"/>
  <c r="W35" i="1"/>
  <c r="U35" i="1" s="1"/>
  <c r="X35" i="1" s="1"/>
  <c r="R35" i="1" s="1"/>
  <c r="S35" i="1" s="1"/>
  <c r="W80" i="1"/>
  <c r="U80" i="1" s="1"/>
  <c r="X80" i="1" s="1"/>
  <c r="R80" i="1" s="1"/>
  <c r="S80" i="1" s="1"/>
  <c r="AI30" i="1"/>
  <c r="AJ30" i="1" s="1"/>
  <c r="AB30" i="1"/>
  <c r="AF30" i="1" s="1"/>
  <c r="AH30" i="1"/>
  <c r="AJ38" i="1"/>
  <c r="W43" i="1"/>
  <c r="U43" i="1" s="1"/>
  <c r="X43" i="1" s="1"/>
  <c r="R43" i="1" s="1"/>
  <c r="S43" i="1" s="1"/>
  <c r="AB42" i="1"/>
  <c r="AF42" i="1" s="1"/>
  <c r="AI42" i="1"/>
  <c r="AJ42" i="1" s="1"/>
  <c r="AH42" i="1"/>
  <c r="AI78" i="1"/>
  <c r="AJ78" i="1" s="1"/>
  <c r="AB78" i="1"/>
  <c r="AF78" i="1" s="1"/>
  <c r="AH78" i="1"/>
  <c r="W78" i="1"/>
  <c r="U78" i="1" s="1"/>
  <c r="X78" i="1" s="1"/>
  <c r="R78" i="1" s="1"/>
  <c r="S78" i="1" s="1"/>
  <c r="AI63" i="1"/>
  <c r="AB63" i="1"/>
  <c r="AF63" i="1" s="1"/>
  <c r="AH63" i="1"/>
  <c r="W27" i="1"/>
  <c r="U27" i="1" s="1"/>
  <c r="X27" i="1" s="1"/>
  <c r="R27" i="1" s="1"/>
  <c r="S27" i="1" s="1"/>
  <c r="W71" i="1"/>
  <c r="U71" i="1" s="1"/>
  <c r="X71" i="1" s="1"/>
  <c r="R71" i="1" s="1"/>
  <c r="S71" i="1" s="1"/>
  <c r="AB52" i="1"/>
  <c r="AF52" i="1" s="1"/>
  <c r="AI52" i="1"/>
  <c r="AH52" i="1"/>
  <c r="AI75" i="1"/>
  <c r="AB75" i="1"/>
  <c r="AF75" i="1" s="1"/>
  <c r="AH75" i="1"/>
  <c r="W75" i="1"/>
  <c r="U75" i="1" s="1"/>
  <c r="X75" i="1" s="1"/>
  <c r="R75" i="1" s="1"/>
  <c r="S75" i="1" s="1"/>
  <c r="AI17" i="1"/>
  <c r="AJ17" i="1" s="1"/>
  <c r="AB17" i="1"/>
  <c r="AF17" i="1" s="1"/>
  <c r="AH17" i="1"/>
  <c r="AI68" i="1"/>
  <c r="AB68" i="1"/>
  <c r="AF68" i="1" s="1"/>
  <c r="AH68" i="1"/>
  <c r="AI23" i="1"/>
  <c r="AB23" i="1"/>
  <c r="AF23" i="1" s="1"/>
  <c r="AH23" i="1"/>
  <c r="W52" i="1"/>
  <c r="U52" i="1" s="1"/>
  <c r="X52" i="1" s="1"/>
  <c r="R52" i="1" s="1"/>
  <c r="S52" i="1" s="1"/>
  <c r="AI77" i="1"/>
  <c r="AJ77" i="1" s="1"/>
  <c r="AB77" i="1"/>
  <c r="AF77" i="1" s="1"/>
  <c r="AH77" i="1"/>
  <c r="W77" i="1"/>
  <c r="U77" i="1" s="1"/>
  <c r="X77" i="1" s="1"/>
  <c r="R77" i="1" s="1"/>
  <c r="S77" i="1" s="1"/>
  <c r="AJ36" i="1"/>
  <c r="AI69" i="1"/>
  <c r="AB69" i="1"/>
  <c r="AF69" i="1" s="1"/>
  <c r="AH69" i="1"/>
  <c r="AI76" i="1"/>
  <c r="AJ76" i="1" s="1"/>
  <c r="AB76" i="1"/>
  <c r="AF76" i="1" s="1"/>
  <c r="AH76" i="1"/>
  <c r="AJ69" i="1" l="1"/>
  <c r="AJ23" i="1"/>
  <c r="AJ26" i="1"/>
  <c r="AJ75" i="1"/>
  <c r="AJ63" i="1"/>
  <c r="AJ35" i="1"/>
  <c r="AJ28" i="1"/>
  <c r="AJ67" i="1"/>
  <c r="AJ64" i="1"/>
  <c r="AJ79" i="1"/>
  <c r="AJ39" i="1"/>
  <c r="AJ68" i="1"/>
  <c r="AJ52" i="1"/>
  <c r="AJ72" i="1"/>
  <c r="AJ65" i="1"/>
  <c r="AJ49" i="1"/>
  <c r="AJ62" i="1"/>
  <c r="AJ80" i="1"/>
  <c r="AJ66" i="1"/>
</calcChain>
</file>

<file path=xl/sharedStrings.xml><?xml version="1.0" encoding="utf-8"?>
<sst xmlns="http://schemas.openxmlformats.org/spreadsheetml/2006/main" count="2109" uniqueCount="719">
  <si>
    <t>File opened</t>
  </si>
  <si>
    <t>2023-07-13 09:33:21</t>
  </si>
  <si>
    <t>Console s/n</t>
  </si>
  <si>
    <t>68C-812118</t>
  </si>
  <si>
    <t>Console ver</t>
  </si>
  <si>
    <t>Bluestem v.2.0.04</t>
  </si>
  <si>
    <t>Scripts ver</t>
  </si>
  <si>
    <t>2021.08  2.0.04, Aug 2021</t>
  </si>
  <si>
    <t>Head s/n</t>
  </si>
  <si>
    <t>68H-982108</t>
  </si>
  <si>
    <t>Head ver</t>
  </si>
  <si>
    <t>1.4.7</t>
  </si>
  <si>
    <t>Head cal</t>
  </si>
  <si>
    <t>{"co2aspan1": "1.0006", "co2bspan1": "1.00079", "h2obspanconc1": "12.48", "ssb_ref": "32650.4", "h2oaspanconc2": "0", "ssa_ref": "32953.8", "co2aspan2": "-0.02794", "h2obspan1": "1.00797", "h2oaspan1": "1.00836", "flowbzero": "0.27831", "h2oaspan2": "0", "oxygen": "21", "co2azero": "0.912911", "flowmeterzero": "1.00038", "co2aspanconc1": "2471", "co2bzero": "0.906517", "h2obspan2a": "0.0709105", "flowazero": "0.34872", "h2obspanconc2": "0", "co2aspanconc2": "308.8", "h2obspan2": "0", "co2bspan2a": "0.304023", "h2oaspanconc1": "12.48", "co2bspanconc1": "2471", "h2oaspan2b": "0.0711989", "h2oazero": "1.0846", "h2obspan2b": "0.0714759", "co2bspan2b": "0.301519", "h2obzero": "1.08226", "tazero": "-0.0655499", "co2aspan2a": "0.301931", "tbzero": "0.0740929", "co2bspan2": "-0.029714", "co2bspanconc2": "308.8", "h2oaspan2a": "0.0706085", "co2aspan2b": "0.299565", "chamberpressurezero": "2.6919"}</t>
  </si>
  <si>
    <t>CO2 rangematch</t>
  </si>
  <si>
    <t>Tue Aug  3 10:56:23 2021</t>
  </si>
  <si>
    <t>H2O rangematch</t>
  </si>
  <si>
    <t>Tue Aug  3 10:27:23 2021</t>
  </si>
  <si>
    <t>Chamber type</t>
  </si>
  <si>
    <t>6800-01A</t>
  </si>
  <si>
    <t>Chamber s/n</t>
  </si>
  <si>
    <t>MPF-281858</t>
  </si>
  <si>
    <t>Chamber rev</t>
  </si>
  <si>
    <t>0</t>
  </si>
  <si>
    <t>Chamber cal</t>
  </si>
  <si>
    <t>Fluorometer</t>
  </si>
  <si>
    <t>Flr. Version</t>
  </si>
  <si>
    <t>09:33:21</t>
  </si>
  <si>
    <t>Stability Definition:	A (GasEx): Slp&lt;1 Std&lt;0.2 Per=30	gsw (GasEx): Slp&lt;0.2 Std&lt;0.02 Per=30</t>
  </si>
  <si>
    <t>10:00:01</t>
  </si>
  <si>
    <t>Stability Definition:	A (GasEx): Slp&lt;1 Std&lt;0.2 Per=30	gsw (GasEx): Slp&lt;0.2 Std&lt;0.02 Per=30	CO2_r (Meas): Per=15</t>
  </si>
  <si>
    <t>10:00:05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</si>
  <si>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</si>
  <si>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</si>
  <si>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</si>
  <si>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</si>
  <si>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</si>
  <si>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</si>
  <si>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</si>
  <si>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</si>
  <si>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</si>
  <si>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</si>
  <si>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</si>
  <si>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</si>
  <si>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</si>
  <si>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</si>
  <si>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</si>
  <si>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</si>
  <si>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</si>
  <si>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</si>
  <si>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</si>
  <si>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</si>
  <si>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</si>
  <si>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</si>
  <si>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</si>
  <si>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</si>
  <si>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</si>
  <si>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</si>
  <si>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</si>
  <si>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</si>
  <si>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</si>
  <si>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</si>
  <si>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</si>
  <si>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</si>
  <si>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</si>
  <si>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</si>
  <si>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</si>
  <si>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</si>
  <si>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</si>
  <si>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</si>
  <si>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</si>
  <si>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</si>
  <si>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</si>
  <si>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</si>
  <si>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</si>
  <si>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</si>
  <si>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</si>
  <si>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</si>
  <si>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</si>
  <si>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</si>
  <si>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</si>
  <si>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</si>
  <si>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</si>
  <si>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</si>
  <si>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1.40905 74.9468 375.875 618.582 864.235 1084.44 1259.45 1429.31</t>
  </si>
  <si>
    <t>Fs_true</t>
  </si>
  <si>
    <t>0.0348215 100.659 402.512 601.571 801.24 1002.71 1201.76 1402.3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</si>
  <si>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</si>
  <si>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</si>
  <si>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</si>
  <si>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</si>
  <si>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</si>
  <si>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</si>
  <si>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</si>
  <si>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</si>
  <si>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</si>
  <si>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</si>
  <si>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</si>
  <si>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</si>
  <si>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</si>
  <si>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</si>
  <si>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</si>
  <si>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</si>
  <si>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</si>
  <si>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</si>
  <si>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</si>
  <si>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</si>
  <si>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</si>
  <si>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</si>
  <si>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</si>
  <si>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</si>
  <si>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</si>
  <si>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</si>
  <si>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</si>
  <si>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</si>
  <si>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</si>
  <si>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</si>
  <si>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leaf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</si>
  <si>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</si>
  <si>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</si>
  <si>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</si>
  <si>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</si>
  <si>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</si>
  <si>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</si>
  <si>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</si>
  <si>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</si>
  <si>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</si>
  <si>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</si>
  <si>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</si>
  <si>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</si>
  <si>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</si>
  <si>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</si>
  <si>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</si>
  <si>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</si>
  <si>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</si>
  <si>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</si>
  <si>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</si>
  <si>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</si>
  <si>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</si>
  <si>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</si>
  <si>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</si>
  <si>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</si>
  <si>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</si>
  <si>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</si>
  <si>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</si>
  <si>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</si>
  <si>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</si>
  <si>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</si>
  <si>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</si>
  <si>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</si>
  <si>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</si>
  <si>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</si>
  <si>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</si>
  <si>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</si>
  <si>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</si>
  <si>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</si>
  <si>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</si>
  <si>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</si>
  <si>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</si>
  <si>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</si>
  <si>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</si>
  <si>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</si>
  <si>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</si>
  <si>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</si>
  <si>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</si>
  <si>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</si>
  <si>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</si>
  <si>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</si>
  <si>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</si>
  <si>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</si>
  <si>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</si>
  <si>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</si>
  <si>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</si>
  <si>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</si>
  <si>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</si>
  <si>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</si>
  <si>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</si>
  <si>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</si>
  <si>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</si>
  <si>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</si>
  <si>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</si>
  <si>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</si>
  <si>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</si>
  <si>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</si>
  <si>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</si>
  <si>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</si>
  <si>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</si>
  <si>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</si>
  <si>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</si>
  <si>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</si>
  <si>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</si>
  <si>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</si>
  <si>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</si>
  <si>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</si>
  <si>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</si>
  <si>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</si>
  <si>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</si>
  <si>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</si>
  <si>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</si>
  <si>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</si>
  <si>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</si>
  <si>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</si>
  <si>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</si>
  <si>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</si>
  <si>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</si>
  <si>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</si>
  <si>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</si>
  <si>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</si>
  <si>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</si>
  <si>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</si>
  <si>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</si>
  <si>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</si>
  <si>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</si>
  <si>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</si>
  <si>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</si>
  <si>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</si>
  <si>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</si>
  <si>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</si>
  <si>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</si>
  <si>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</si>
  <si>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</si>
  <si>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</si>
  <si>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</si>
  <si>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</si>
  <si>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</si>
  <si>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</si>
  <si>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</si>
  <si>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</si>
  <si>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</si>
  <si>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</si>
  <si>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</si>
  <si>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</si>
  <si>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</si>
  <si>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</si>
  <si>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</si>
  <si>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</si>
  <si>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</si>
  <si>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</si>
  <si>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</si>
  <si>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</si>
  <si>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</si>
  <si>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</si>
  <si>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</si>
  <si>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</si>
  <si>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</si>
  <si>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</si>
  <si>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</si>
  <si>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</si>
  <si>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</si>
  <si>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</si>
  <si>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</si>
  <si>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</si>
  <si>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</si>
  <si>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</si>
  <si>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</si>
  <si>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</si>
  <si>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</si>
  <si>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</si>
  <si>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</si>
  <si>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</si>
  <si>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</si>
  <si>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</si>
  <si>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</si>
  <si>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</si>
  <si>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</si>
  <si>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</si>
  <si>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</si>
  <si>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</si>
  <si>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</si>
  <si>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</si>
  <si>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</si>
  <si>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</si>
  <si>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</si>
  <si>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</si>
  <si>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</si>
  <si>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</si>
  <si>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</si>
  <si>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</si>
  <si>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</si>
  <si>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</si>
  <si>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</si>
  <si>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</si>
  <si>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</si>
  <si>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</si>
  <si>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</si>
  <si>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</si>
  <si>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</si>
  <si>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</si>
  <si>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</si>
  <si>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</si>
  <si>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</si>
  <si>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</si>
  <si>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</si>
  <si>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</si>
  <si>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</si>
  <si>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</si>
  <si>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</si>
  <si>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</si>
  <si>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</si>
  <si>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</si>
  <si>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</si>
  <si>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</si>
  <si>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</si>
  <si>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</si>
  <si>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</si>
  <si>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</si>
  <si>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</si>
  <si>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</si>
  <si>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</si>
  <si>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</si>
  <si>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</si>
  <si>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</si>
  <si>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</si>
  <si>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</si>
  <si>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</si>
  <si>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</si>
  <si>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</si>
  <si>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</si>
  <si>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</si>
  <si>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</si>
  <si>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</si>
  <si>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</si>
  <si>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</si>
  <si>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</si>
  <si>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</si>
  <si>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</si>
  <si>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</si>
  <si>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</si>
  <si>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</si>
  <si>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</si>
  <si>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</si>
  <si>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</si>
  <si>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</si>
  <si>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</si>
  <si>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</si>
  <si>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</si>
  <si>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</si>
  <si>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</si>
  <si>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</si>
  <si>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</si>
  <si>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</si>
  <si>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</si>
  <si>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</si>
  <si>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</si>
  <si>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</si>
  <si>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</si>
  <si>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</si>
  <si>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</si>
  <si>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</si>
  <si>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</si>
  <si>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</si>
  <si>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</si>
  <si>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</si>
  <si>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</si>
  <si>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</si>
  <si>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</si>
  <si>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</si>
  <si>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</si>
  <si>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</si>
  <si>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</si>
  <si>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</si>
  <si>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</si>
  <si>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</si>
  <si>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</si>
  <si>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</si>
  <si>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</si>
  <si>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</si>
  <si>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</si>
  <si>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</si>
  <si>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</si>
  <si>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</si>
  <si>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</si>
  <si>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</si>
  <si>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</si>
  <si>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</si>
  <si>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</si>
  <si>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</si>
  <si>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</si>
  <si>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</si>
  <si>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20230712 10:28:26</t>
  </si>
  <si>
    <t>10:28:26</t>
  </si>
  <si>
    <t>none</t>
  </si>
  <si>
    <t>mcgrath1</t>
  </si>
  <si>
    <t>1</t>
  </si>
  <si>
    <t>soybean ld11</t>
  </si>
  <si>
    <t>6</t>
  </si>
  <si>
    <t>40.5</t>
  </si>
  <si>
    <t>RECT-12243-20210724-05_20_30</t>
  </si>
  <si>
    <t>MPF-1468-20230713-10_20_47</t>
  </si>
  <si>
    <t>DARK-1469-20230713-10_20_55</t>
  </si>
  <si>
    <t>0: Broadleaf</t>
  </si>
  <si>
    <t>10:27:48</t>
  </si>
  <si>
    <t>2/2</t>
  </si>
  <si>
    <t>11111111</t>
  </si>
  <si>
    <t>oooooooo</t>
  </si>
  <si>
    <t>off</t>
  </si>
  <si>
    <t>20230712 10:30:06</t>
  </si>
  <si>
    <t>10:30:06</t>
  </si>
  <si>
    <t>MPF-1470-20230713-10_22_27</t>
  </si>
  <si>
    <t>DARK-1471-20230713-10_22_34</t>
  </si>
  <si>
    <t>10:30:35</t>
  </si>
  <si>
    <t>20230712 10:32:37</t>
  </si>
  <si>
    <t>10:32:37</t>
  </si>
  <si>
    <t>MPF-1472-20230713-10_24_57</t>
  </si>
  <si>
    <t>DARK-1473-20230713-10_25_05</t>
  </si>
  <si>
    <t>10:31:57</t>
  </si>
  <si>
    <t>20230712 10:34:51</t>
  </si>
  <si>
    <t>10:34:51</t>
  </si>
  <si>
    <t>MPF-1474-20230713-10_27_12</t>
  </si>
  <si>
    <t>DARK-1475-20230713-10_27_19</t>
  </si>
  <si>
    <t>10:34:11</t>
  </si>
  <si>
    <t>20230712 10:37:14</t>
  </si>
  <si>
    <t>10:37:14</t>
  </si>
  <si>
    <t>MPF-1476-20230713-10_29_34</t>
  </si>
  <si>
    <t>DARK-1477-20230713-10_29_42</t>
  </si>
  <si>
    <t>10:36:34</t>
  </si>
  <si>
    <t>20230712 10:38:54</t>
  </si>
  <si>
    <t>10:38:54</t>
  </si>
  <si>
    <t>MPF-1478-20230713-10_31_14</t>
  </si>
  <si>
    <t>DARK-1479-20230713-10_31_22</t>
  </si>
  <si>
    <t>10:39:21</t>
  </si>
  <si>
    <t>20230712 10:41:36</t>
  </si>
  <si>
    <t>10:41:36</t>
  </si>
  <si>
    <t>MPF-1480-20230713-10_33_57</t>
  </si>
  <si>
    <t>DARK-1481-20230713-10_34_05</t>
  </si>
  <si>
    <t>10:40:56</t>
  </si>
  <si>
    <t>20230712 10:43:49</t>
  </si>
  <si>
    <t>10:43:49</t>
  </si>
  <si>
    <t>MPF-1482-20230713-10_36_09</t>
  </si>
  <si>
    <t>DARK-1483-20230713-10_36_17</t>
  </si>
  <si>
    <t>10:43:08</t>
  </si>
  <si>
    <t>20230712 10:45:54</t>
  </si>
  <si>
    <t>10:45:54</t>
  </si>
  <si>
    <t>MPF-1484-20230713-10_38_15</t>
  </si>
  <si>
    <t>DARK-1485-20230713-10_38_22</t>
  </si>
  <si>
    <t>10:45:13</t>
  </si>
  <si>
    <t>20230712 10:48:03</t>
  </si>
  <si>
    <t>10:48:03</t>
  </si>
  <si>
    <t>MPF-1486-20230713-10_40_24</t>
  </si>
  <si>
    <t>DARK-1487-20230713-10_40_31</t>
  </si>
  <si>
    <t>10:47:19</t>
  </si>
  <si>
    <t>20230712 10:51:07</t>
  </si>
  <si>
    <t>10:51:07</t>
  </si>
  <si>
    <t>MPF-1488-20230713-10_43_28</t>
  </si>
  <si>
    <t>DARK-1489-20230713-10_43_36</t>
  </si>
  <si>
    <t>10:51:38</t>
  </si>
  <si>
    <t>20230712 10:54:39</t>
  </si>
  <si>
    <t>10:54:39</t>
  </si>
  <si>
    <t>MPF-1490-20230713-10_47_00</t>
  </si>
  <si>
    <t>DARK-1491-20230713-10_47_08</t>
  </si>
  <si>
    <t>10:52:40</t>
  </si>
  <si>
    <t>1/2</t>
  </si>
  <si>
    <t>20230712 10:57:43</t>
  </si>
  <si>
    <t>10:57:43</t>
  </si>
  <si>
    <t>MPF-1492-20230713-10_50_04</t>
  </si>
  <si>
    <t>DARK-1493-20230713-10_50_12</t>
  </si>
  <si>
    <t>10:56:02</t>
  </si>
  <si>
    <t>20230712 10:59:58</t>
  </si>
  <si>
    <t>10:59:58</t>
  </si>
  <si>
    <t>MPF-1494-20230713-10_52_19</t>
  </si>
  <si>
    <t>DARK-1495-20230713-10_52_27</t>
  </si>
  <si>
    <t>10:58:52</t>
  </si>
  <si>
    <t>20230712 11:02:11</t>
  </si>
  <si>
    <t>11:02:11</t>
  </si>
  <si>
    <t>MPF-1496-20230713-10_54_32</t>
  </si>
  <si>
    <t>DARK-1497-20230713-10_54_40</t>
  </si>
  <si>
    <t>11:01:21</t>
  </si>
  <si>
    <t>20230712 11:04:15</t>
  </si>
  <si>
    <t>11:04:15</t>
  </si>
  <si>
    <t>MPF-1498-20230713-10_56_36</t>
  </si>
  <si>
    <t>DARK-1499-20230713-10_56_44</t>
  </si>
  <si>
    <t>11:03:21</t>
  </si>
  <si>
    <t>20230712 11:40:03</t>
  </si>
  <si>
    <t>11:40:03</t>
  </si>
  <si>
    <t>2</t>
  </si>
  <si>
    <t>3</t>
  </si>
  <si>
    <t>45.9</t>
  </si>
  <si>
    <t>MPF-1500-20230713-11_32_24</t>
  </si>
  <si>
    <t>DARK-1501-20230713-11_32_32</t>
  </si>
  <si>
    <t>11:39:24</t>
  </si>
  <si>
    <t>20230712 11:42:01</t>
  </si>
  <si>
    <t>11:42:01</t>
  </si>
  <si>
    <t>MPF-1502-20230713-11_34_22</t>
  </si>
  <si>
    <t>DARK-1503-20230713-11_34_29</t>
  </si>
  <si>
    <t>11:41:21</t>
  </si>
  <si>
    <t>20230712 11:44:16</t>
  </si>
  <si>
    <t>11:44:16</t>
  </si>
  <si>
    <t>MPF-1504-20230713-11_36_37</t>
  </si>
  <si>
    <t>DARK-1505-20230713-11_36_44</t>
  </si>
  <si>
    <t>11:43:36</t>
  </si>
  <si>
    <t>20230712 11:46:25</t>
  </si>
  <si>
    <t>11:46:25</t>
  </si>
  <si>
    <t>MPF-1506-20230713-11_38_46</t>
  </si>
  <si>
    <t>DARK-1507-20230713-11_38_54</t>
  </si>
  <si>
    <t>11:45:44</t>
  </si>
  <si>
    <t>20230712 11:48:33</t>
  </si>
  <si>
    <t>11:48:33</t>
  </si>
  <si>
    <t>MPF-1508-20230713-11_40_54</t>
  </si>
  <si>
    <t>DARK-1509-20230713-11_41_02</t>
  </si>
  <si>
    <t>11:47:54</t>
  </si>
  <si>
    <t>20230712 11:50:36</t>
  </si>
  <si>
    <t>11:50:36</t>
  </si>
  <si>
    <t>MPF-1510-20230713-11_42_57</t>
  </si>
  <si>
    <t>DARK-1511-20230713-11_43_04</t>
  </si>
  <si>
    <t>11:49:55</t>
  </si>
  <si>
    <t>20230712 11:52:44</t>
  </si>
  <si>
    <t>11:52:44</t>
  </si>
  <si>
    <t>MPF-1512-20230713-11_45_05</t>
  </si>
  <si>
    <t>DARK-1513-20230713-11_45_13</t>
  </si>
  <si>
    <t>11:52:04</t>
  </si>
  <si>
    <t>20230712 11:54:25</t>
  </si>
  <si>
    <t>11:54:25</t>
  </si>
  <si>
    <t>MPF-1514-20230713-11_46_46</t>
  </si>
  <si>
    <t>DARK-1515-20230713-11_46_54</t>
  </si>
  <si>
    <t>11:54:59</t>
  </si>
  <si>
    <t>20230712 11:57:32</t>
  </si>
  <si>
    <t>11:57:32</t>
  </si>
  <si>
    <t>MPF-1516-20230713-11_49_53</t>
  </si>
  <si>
    <t>DARK-1517-20230713-11_50_00</t>
  </si>
  <si>
    <t>11:56:51</t>
  </si>
  <si>
    <t>20230712 11:59:33</t>
  </si>
  <si>
    <t>11:59:33</t>
  </si>
  <si>
    <t>MPF-1518-20230713-11_51_54</t>
  </si>
  <si>
    <t>DARK-1519-20230713-11_52_01</t>
  </si>
  <si>
    <t>11:58:49</t>
  </si>
  <si>
    <t>20230712 12:02:43</t>
  </si>
  <si>
    <t>12:02:43</t>
  </si>
  <si>
    <t>MPF-1520-20230713-11_55_04</t>
  </si>
  <si>
    <t>DARK-1521-20230713-11_55_11</t>
  </si>
  <si>
    <t>12:02:10</t>
  </si>
  <si>
    <t>0/2</t>
  </si>
  <si>
    <t>20230712 12:05:37</t>
  </si>
  <si>
    <t>12:05:37</t>
  </si>
  <si>
    <t>MPF-1522-20230713-11_57_58</t>
  </si>
  <si>
    <t>DARK-1523-20230713-11_58_05</t>
  </si>
  <si>
    <t>12:03:54</t>
  </si>
  <si>
    <t>20230712 12:08:47</t>
  </si>
  <si>
    <t>12:08:47</t>
  </si>
  <si>
    <t>MPF-1524-20230713-12_01_08</t>
  </si>
  <si>
    <t>DARK-1525-20230713-12_01_15</t>
  </si>
  <si>
    <t>12:07:17</t>
  </si>
  <si>
    <t>20230712 12:11:13</t>
  </si>
  <si>
    <t>12:11:13</t>
  </si>
  <si>
    <t>MPF-1526-20230713-12_03_34</t>
  </si>
  <si>
    <t>DARK-1527-20230713-12_03_42</t>
  </si>
  <si>
    <t>12:10:01</t>
  </si>
  <si>
    <t>20230712 12:14:23</t>
  </si>
  <si>
    <t>12:14:23</t>
  </si>
  <si>
    <t>MPF-1528-20230713-12_06_44</t>
  </si>
  <si>
    <t>DARK-1529-20230713-12_06_51</t>
  </si>
  <si>
    <t>12:13:01</t>
  </si>
  <si>
    <t>20230712 12:16:38</t>
  </si>
  <si>
    <t>12:16:38</t>
  </si>
  <si>
    <t>MPF-1530-20230713-12_08_59</t>
  </si>
  <si>
    <t>DARK-1531-20230713-12_09_06</t>
  </si>
  <si>
    <t>12:15:36</t>
  </si>
  <si>
    <t>20230712 12:38:46</t>
  </si>
  <si>
    <t>12:38:46</t>
  </si>
  <si>
    <t>38.7</t>
  </si>
  <si>
    <t>MPF-1532-20230713-12_31_07</t>
  </si>
  <si>
    <t>DARK-1533-20230713-12_31_15</t>
  </si>
  <si>
    <t>12:38:05</t>
  </si>
  <si>
    <t>20230712 12:40:44</t>
  </si>
  <si>
    <t>12:40:44</t>
  </si>
  <si>
    <t>MPF-1534-20230713-12_33_05</t>
  </si>
  <si>
    <t>DARK-1535-20230713-12_33_13</t>
  </si>
  <si>
    <t>12:40:04</t>
  </si>
  <si>
    <t>20230712 12:42:46</t>
  </si>
  <si>
    <t>12:42:46</t>
  </si>
  <si>
    <t>MPF-1536-20230713-12_35_07</t>
  </si>
  <si>
    <t>DARK-1537-20230713-12_35_15</t>
  </si>
  <si>
    <t>12:42:05</t>
  </si>
  <si>
    <t>20230712 12:44:55</t>
  </si>
  <si>
    <t>12:44:55</t>
  </si>
  <si>
    <t>MPF-1538-20230713-12_37_16</t>
  </si>
  <si>
    <t>DARK-1539-20230713-12_37_24</t>
  </si>
  <si>
    <t>12:44:14</t>
  </si>
  <si>
    <t>20230712 12:47:10</t>
  </si>
  <si>
    <t>12:47:10</t>
  </si>
  <si>
    <t>MPF-1540-20230713-12_39_31</t>
  </si>
  <si>
    <t>DARK-1541-20230713-12_39_39</t>
  </si>
  <si>
    <t>12:46:29</t>
  </si>
  <si>
    <t>20230712 12:49:29</t>
  </si>
  <si>
    <t>12:49:29</t>
  </si>
  <si>
    <t>MPF-1542-20230713-12_41_50</t>
  </si>
  <si>
    <t>DARK-1543-20230713-12_41_58</t>
  </si>
  <si>
    <t>12:48:49</t>
  </si>
  <si>
    <t>20230712 12:51:52</t>
  </si>
  <si>
    <t>12:51:52</t>
  </si>
  <si>
    <t>MPF-1544-20230713-12_44_13</t>
  </si>
  <si>
    <t>DARK-1545-20230713-12_44_21</t>
  </si>
  <si>
    <t>12:51:11</t>
  </si>
  <si>
    <t>20230712 12:53:49</t>
  </si>
  <si>
    <t>12:53:49</t>
  </si>
  <si>
    <t>MPF-1546-20230713-12_46_11</t>
  </si>
  <si>
    <t>DARK-1547-20230713-12_46_18</t>
  </si>
  <si>
    <t>12:53:09</t>
  </si>
  <si>
    <t>20230712 12:56:05</t>
  </si>
  <si>
    <t>12:56:05</t>
  </si>
  <si>
    <t>MPF-1548-20230713-12_48_26</t>
  </si>
  <si>
    <t>DARK-1549-20230713-12_48_34</t>
  </si>
  <si>
    <t>12:55:21</t>
  </si>
  <si>
    <t>20230712 12:57:45</t>
  </si>
  <si>
    <t>12:57:45</t>
  </si>
  <si>
    <t>MPF-1550-20230713-12_50_07</t>
  </si>
  <si>
    <t>DARK-1551-20230713-12_50_14</t>
  </si>
  <si>
    <t>12:58:21</t>
  </si>
  <si>
    <t>20230712 13:01:22</t>
  </si>
  <si>
    <t>13:01:22</t>
  </si>
  <si>
    <t>MPF-1552-20230713-12_53_44</t>
  </si>
  <si>
    <t>DARK-1553-20230713-12_53_51</t>
  </si>
  <si>
    <t>13:01:54</t>
  </si>
  <si>
    <t>20230712 13:04:55</t>
  </si>
  <si>
    <t>13:04:55</t>
  </si>
  <si>
    <t>MPF-1554-20230713-12_57_16</t>
  </si>
  <si>
    <t>DARK-1555-20230713-12_57_24</t>
  </si>
  <si>
    <t>13:02:52</t>
  </si>
  <si>
    <t>20230712 13:08:05</t>
  </si>
  <si>
    <t>13:08:05</t>
  </si>
  <si>
    <t>MPF-1556-20230713-13_00_27</t>
  </si>
  <si>
    <t>DARK-1557-20230713-13_00_34</t>
  </si>
  <si>
    <t>13:06:09</t>
  </si>
  <si>
    <t>20230712 13:11:15</t>
  </si>
  <si>
    <t>13:11:15</t>
  </si>
  <si>
    <t>MPF-1558-20230713-13_03_37</t>
  </si>
  <si>
    <t>DARK-1559-20230713-13_03_44</t>
  </si>
  <si>
    <t>13:09:19</t>
  </si>
  <si>
    <t>20230712 13:13:56</t>
  </si>
  <si>
    <t>13:13:56</t>
  </si>
  <si>
    <t>MPF-1560-20230713-13_06_17</t>
  </si>
  <si>
    <t>DARK-1561-20230713-13_06_25</t>
  </si>
  <si>
    <t>13:13:14</t>
  </si>
  <si>
    <t>20230712 13:16:00</t>
  </si>
  <si>
    <t>13:16:00</t>
  </si>
  <si>
    <t>MPF-1562-20230713-13_08_22</t>
  </si>
  <si>
    <t>DARK-1563-20230713-13_08_29</t>
  </si>
  <si>
    <t>13:15:02</t>
  </si>
  <si>
    <t>20230712 14:05:16</t>
  </si>
  <si>
    <t>14:05:16</t>
  </si>
  <si>
    <t>5</t>
  </si>
  <si>
    <t>46.5</t>
  </si>
  <si>
    <t>MPF-1564-20230713-13_57_37</t>
  </si>
  <si>
    <t>DARK-1565-20230713-13_57_45</t>
  </si>
  <si>
    <t>14:04:34</t>
  </si>
  <si>
    <t>20230712 14:07:21</t>
  </si>
  <si>
    <t>14:07:21</t>
  </si>
  <si>
    <t>MPF-1566-20230713-13_59_42</t>
  </si>
  <si>
    <t>DARK-1567-20230713-13_59_50</t>
  </si>
  <si>
    <t>14:06:39</t>
  </si>
  <si>
    <t>20230712 14:09:34</t>
  </si>
  <si>
    <t>14:09:34</t>
  </si>
  <si>
    <t>MPF-1568-20230713-14_01_55</t>
  </si>
  <si>
    <t>DARK-1569-20230713-14_02_03</t>
  </si>
  <si>
    <t>14:08:53</t>
  </si>
  <si>
    <t>20230712 14:11:49</t>
  </si>
  <si>
    <t>14:11:49</t>
  </si>
  <si>
    <t>MPF-1570-20230713-14_04_11</t>
  </si>
  <si>
    <t>DARK-1571-20230713-14_04_19</t>
  </si>
  <si>
    <t>14:11:08</t>
  </si>
  <si>
    <t>20230712 14:13:52</t>
  </si>
  <si>
    <t>14:13:52</t>
  </si>
  <si>
    <t>MPF-1572-20230713-14_06_14</t>
  </si>
  <si>
    <t>DARK-1573-20230713-14_06_22</t>
  </si>
  <si>
    <t>14:13:10</t>
  </si>
  <si>
    <t>20230712 14:16:15</t>
  </si>
  <si>
    <t>14:16:15</t>
  </si>
  <si>
    <t>MPF-1574-20230713-14_08_36</t>
  </si>
  <si>
    <t>DARK-1575-20230713-14_08_44</t>
  </si>
  <si>
    <t>14:15:33</t>
  </si>
  <si>
    <t>20230712 14:18:11</t>
  </si>
  <si>
    <t>14:18:11</t>
  </si>
  <si>
    <t>MPF-1576-20230713-14_10_32</t>
  </si>
  <si>
    <t>DARK-1577-20230713-14_10_40</t>
  </si>
  <si>
    <t>14:17:29</t>
  </si>
  <si>
    <t>20230712 14:20:09</t>
  </si>
  <si>
    <t>14:20:09</t>
  </si>
  <si>
    <t>MPF-1578-20230713-14_12_30</t>
  </si>
  <si>
    <t>DARK-1579-20230713-14_12_38</t>
  </si>
  <si>
    <t>14:19:27</t>
  </si>
  <si>
    <t>20230712 14:22:16</t>
  </si>
  <si>
    <t>14:22:16</t>
  </si>
  <si>
    <t>MPF-1580-20230713-14_14_37</t>
  </si>
  <si>
    <t>DARK-1581-20230713-14_14_45</t>
  </si>
  <si>
    <t>14:21:29</t>
  </si>
  <si>
    <t>20230712 14:25:26</t>
  </si>
  <si>
    <t>14:25:26</t>
  </si>
  <si>
    <t>MPF-1582-20230713-14_17_48</t>
  </si>
  <si>
    <t>DARK-1583-20230713-14_17_55</t>
  </si>
  <si>
    <t>14:23:39</t>
  </si>
  <si>
    <t>20230712 14:28:08</t>
  </si>
  <si>
    <t>14:28:08</t>
  </si>
  <si>
    <t>MPF-1584-20230713-14_20_30</t>
  </si>
  <si>
    <t>DARK-1585-20230713-14_20_38</t>
  </si>
  <si>
    <t>14:27:23</t>
  </si>
  <si>
    <t>20230712 14:30:38</t>
  </si>
  <si>
    <t>14:30:38</t>
  </si>
  <si>
    <t>MPF-1586-20230713-14_23_00</t>
  </si>
  <si>
    <t>DARK-1587-20230713-14_23_08</t>
  </si>
  <si>
    <t>14:29:24</t>
  </si>
  <si>
    <t>20230712 14:33:18</t>
  </si>
  <si>
    <t>14:33:18</t>
  </si>
  <si>
    <t>MPF-1588-20230713-14_25_40</t>
  </si>
  <si>
    <t>DARK-1589-20230713-14_25_48</t>
  </si>
  <si>
    <t>14:32:17</t>
  </si>
  <si>
    <t>20230712 14:35:19</t>
  </si>
  <si>
    <t>14:35:19</t>
  </si>
  <si>
    <t>MPF-1590-20230713-14_27_41</t>
  </si>
  <si>
    <t>DARK-1591-20230713-14_27_49</t>
  </si>
  <si>
    <t>14:34:35</t>
  </si>
  <si>
    <t>20230712 14:38:29</t>
  </si>
  <si>
    <t>14:38:29</t>
  </si>
  <si>
    <t>MPF-1592-20230713-14_30_51</t>
  </si>
  <si>
    <t>DARK-1593-20230713-14_30_59</t>
  </si>
  <si>
    <t>14:36:52</t>
  </si>
  <si>
    <t>20230712 14:41:09</t>
  </si>
  <si>
    <t>14:41:09</t>
  </si>
  <si>
    <t>MPF-1594-20230713-14_33_31</t>
  </si>
  <si>
    <t>DARK-1595-20230713-14_33_38</t>
  </si>
  <si>
    <t>14:39:45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</si>
</sst>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80"/>
  <sheetViews>
    <sheetView tabSelected="1" workbookViewId="0">
      <selection activeCell="O5" sqref="O5"/>
    </sheetView>
  </sheetViews>
  <sheetFormatPr defaultRowHeight="14.4" x14ac:dyDescent="0.3"/>
  <sheetData>
    <row r="2" spans="1:250" x14ac:dyDescent="0.3">
      <c r="A2" t="s">
        <v>32</v>
      </c>
      <c r="B2" t="s">
        <v>33</v>
      </c>
      <c r="C2" t="s">
        <v>35</v>
      </c>
    </row>
    <row r="3" spans="1:250" x14ac:dyDescent="0.3">
      <c r="B3" t="s">
        <v>34</v>
      </c>
      <c r="C3">
        <v>21</v>
      </c>
    </row>
    <row r="4" spans="1:250" x14ac:dyDescent="0.3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50" x14ac:dyDescent="0.3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50" x14ac:dyDescent="0.3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50" x14ac:dyDescent="0.3">
      <c r="B7">
        <v>0</v>
      </c>
      <c r="C7">
        <v>1</v>
      </c>
      <c r="D7">
        <v>0</v>
      </c>
      <c r="E7">
        <v>0</v>
      </c>
    </row>
    <row r="8" spans="1:250" x14ac:dyDescent="0.3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50" x14ac:dyDescent="0.3">
      <c r="B9" t="s">
        <v>55</v>
      </c>
      <c r="C9" t="s">
        <v>57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50" x14ac:dyDescent="0.3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5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50" x14ac:dyDescent="0.3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50" x14ac:dyDescent="0.3">
      <c r="B13">
        <v>-6276</v>
      </c>
      <c r="C13">
        <v>6.6</v>
      </c>
      <c r="D13">
        <v>1.7090000000000001E-5</v>
      </c>
      <c r="E13">
        <v>3.11</v>
      </c>
      <c r="F13" t="s">
        <v>84</v>
      </c>
      <c r="G13" t="s">
        <v>86</v>
      </c>
      <c r="H13">
        <v>0</v>
      </c>
    </row>
    <row r="14" spans="1:250" x14ac:dyDescent="0.3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92</v>
      </c>
      <c r="AQ14" t="s">
        <v>92</v>
      </c>
      <c r="AR14" t="s">
        <v>92</v>
      </c>
      <c r="AS14" t="s">
        <v>92</v>
      </c>
      <c r="AT14" t="s">
        <v>92</v>
      </c>
      <c r="AU14" t="s">
        <v>92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93</v>
      </c>
      <c r="BS14" t="s">
        <v>93</v>
      </c>
      <c r="BT14" t="s">
        <v>93</v>
      </c>
      <c r="BU14" t="s">
        <v>93</v>
      </c>
      <c r="BV14" t="s">
        <v>94</v>
      </c>
      <c r="BW14" t="s">
        <v>94</v>
      </c>
      <c r="BX14" t="s">
        <v>94</v>
      </c>
      <c r="BY14" t="s">
        <v>94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96</v>
      </c>
      <c r="CS14" t="s">
        <v>96</v>
      </c>
      <c r="CT14" t="s">
        <v>96</v>
      </c>
      <c r="CU14" t="s">
        <v>96</v>
      </c>
      <c r="CV14" t="s">
        <v>96</v>
      </c>
      <c r="CW14" t="s">
        <v>96</v>
      </c>
      <c r="CX14" t="s">
        <v>96</v>
      </c>
      <c r="CY14" t="s">
        <v>96</v>
      </c>
      <c r="CZ14" t="s">
        <v>96</v>
      </c>
      <c r="DA14" t="s">
        <v>96</v>
      </c>
      <c r="DB14" t="s">
        <v>97</v>
      </c>
      <c r="DC14" t="s">
        <v>97</v>
      </c>
      <c r="DD14" t="s">
        <v>97</v>
      </c>
      <c r="DE14" t="s">
        <v>97</v>
      </c>
      <c r="DF14" t="s">
        <v>97</v>
      </c>
      <c r="DG14" t="s">
        <v>97</v>
      </c>
      <c r="DH14" t="s">
        <v>97</v>
      </c>
      <c r="DI14" t="s">
        <v>97</v>
      </c>
      <c r="DJ14" t="s">
        <v>97</v>
      </c>
      <c r="DK14" t="s">
        <v>97</v>
      </c>
      <c r="DL14" t="s">
        <v>97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98</v>
      </c>
      <c r="DU14" t="s">
        <v>98</v>
      </c>
      <c r="DV14" t="s">
        <v>98</v>
      </c>
      <c r="DW14" t="s">
        <v>98</v>
      </c>
      <c r="DX14" t="s">
        <v>98</v>
      </c>
      <c r="DY14" t="s">
        <v>99</v>
      </c>
      <c r="DZ14" t="s">
        <v>99</v>
      </c>
      <c r="EA14" t="s">
        <v>99</v>
      </c>
      <c r="EB14" t="s">
        <v>99</v>
      </c>
      <c r="EC14" t="s">
        <v>99</v>
      </c>
      <c r="ED14" t="s">
        <v>99</v>
      </c>
      <c r="EE14" t="s">
        <v>99</v>
      </c>
      <c r="EF14" t="s">
        <v>99</v>
      </c>
      <c r="EG14" t="s">
        <v>99</v>
      </c>
      <c r="EH14" t="s">
        <v>99</v>
      </c>
      <c r="EI14" t="s">
        <v>99</v>
      </c>
      <c r="EJ14" t="s">
        <v>99</v>
      </c>
      <c r="EK14" t="s">
        <v>99</v>
      </c>
      <c r="EL14" t="s">
        <v>100</v>
      </c>
      <c r="EM14" t="s">
        <v>100</v>
      </c>
      <c r="EN14" t="s">
        <v>100</v>
      </c>
      <c r="EO14" t="s">
        <v>100</v>
      </c>
      <c r="EP14" t="s">
        <v>100</v>
      </c>
      <c r="EQ14" t="s">
        <v>100</v>
      </c>
      <c r="ER14" t="s">
        <v>100</v>
      </c>
      <c r="ES14" t="s">
        <v>100</v>
      </c>
      <c r="ET14" t="s">
        <v>100</v>
      </c>
      <c r="EU14" t="s">
        <v>100</v>
      </c>
      <c r="EV14" t="s">
        <v>100</v>
      </c>
      <c r="EW14" t="s">
        <v>101</v>
      </c>
      <c r="EX14" t="s">
        <v>101</v>
      </c>
      <c r="EY14" t="s">
        <v>101</v>
      </c>
      <c r="EZ14" t="s">
        <v>101</v>
      </c>
      <c r="FA14" t="s">
        <v>101</v>
      </c>
      <c r="FB14" t="s">
        <v>101</v>
      </c>
      <c r="FC14" t="s">
        <v>101</v>
      </c>
      <c r="FD14" t="s">
        <v>101</v>
      </c>
      <c r="FE14" t="s">
        <v>101</v>
      </c>
      <c r="FF14" t="s">
        <v>101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101</v>
      </c>
      <c r="FO14" t="s">
        <v>102</v>
      </c>
      <c r="FP14" t="s">
        <v>102</v>
      </c>
      <c r="FQ14" t="s">
        <v>102</v>
      </c>
      <c r="FR14" t="s">
        <v>102</v>
      </c>
      <c r="FS14" t="s">
        <v>102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104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105</v>
      </c>
      <c r="HT14" t="s">
        <v>105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106</v>
      </c>
      <c r="IB14" t="s">
        <v>106</v>
      </c>
      <c r="IC14" t="s">
        <v>106</v>
      </c>
      <c r="ID14" t="s">
        <v>106</v>
      </c>
      <c r="IE14" t="s">
        <v>106</v>
      </c>
      <c r="IF14" t="s">
        <v>106</v>
      </c>
      <c r="IG14" t="s">
        <v>106</v>
      </c>
      <c r="IH14" t="s">
        <v>106</v>
      </c>
      <c r="II14" t="s">
        <v>106</v>
      </c>
      <c r="IJ14" t="s">
        <v>106</v>
      </c>
      <c r="IK14" t="s">
        <v>106</v>
      </c>
      <c r="IL14" t="s">
        <v>106</v>
      </c>
      <c r="IM14" t="s">
        <v>106</v>
      </c>
      <c r="IN14" t="s">
        <v>106</v>
      </c>
      <c r="IO14" t="s">
        <v>106</v>
      </c>
      <c r="IP14" t="s">
        <v>106</v>
      </c>
    </row>
    <row r="15" spans="1:250" x14ac:dyDescent="0.3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91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119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108</v>
      </c>
      <c r="DZ15" t="s">
        <v>111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</row>
    <row r="16" spans="1:250" x14ac:dyDescent="0.3">
      <c r="B16" t="s">
        <v>353</v>
      </c>
      <c r="C16" t="s">
        <v>353</v>
      </c>
      <c r="F16" t="s">
        <v>353</v>
      </c>
      <c r="M16" t="s">
        <v>353</v>
      </c>
      <c r="N16" t="s">
        <v>354</v>
      </c>
      <c r="O16" t="s">
        <v>355</v>
      </c>
      <c r="P16" t="s">
        <v>356</v>
      </c>
      <c r="Q16" t="s">
        <v>357</v>
      </c>
      <c r="R16" t="s">
        <v>357</v>
      </c>
      <c r="S16" t="s">
        <v>190</v>
      </c>
      <c r="T16" t="s">
        <v>190</v>
      </c>
      <c r="U16" t="s">
        <v>354</v>
      </c>
      <c r="V16" t="s">
        <v>354</v>
      </c>
      <c r="W16" t="s">
        <v>354</v>
      </c>
      <c r="X16" t="s">
        <v>354</v>
      </c>
      <c r="Y16" t="s">
        <v>358</v>
      </c>
      <c r="Z16" t="s">
        <v>359</v>
      </c>
      <c r="AA16" t="s">
        <v>359</v>
      </c>
      <c r="AB16" t="s">
        <v>360</v>
      </c>
      <c r="AC16" t="s">
        <v>361</v>
      </c>
      <c r="AD16" t="s">
        <v>360</v>
      </c>
      <c r="AE16" t="s">
        <v>360</v>
      </c>
      <c r="AF16" t="s">
        <v>360</v>
      </c>
      <c r="AG16" t="s">
        <v>358</v>
      </c>
      <c r="AH16" t="s">
        <v>358</v>
      </c>
      <c r="AI16" t="s">
        <v>358</v>
      </c>
      <c r="AJ16" t="s">
        <v>358</v>
      </c>
      <c r="AK16" t="s">
        <v>362</v>
      </c>
      <c r="AL16" t="s">
        <v>361</v>
      </c>
      <c r="AN16" t="s">
        <v>361</v>
      </c>
      <c r="AO16" t="s">
        <v>362</v>
      </c>
      <c r="AU16" t="s">
        <v>356</v>
      </c>
      <c r="BB16" t="s">
        <v>356</v>
      </c>
      <c r="BC16" t="s">
        <v>356</v>
      </c>
      <c r="BD16" t="s">
        <v>356</v>
      </c>
      <c r="BE16" t="s">
        <v>363</v>
      </c>
      <c r="BR16" t="s">
        <v>356</v>
      </c>
      <c r="BS16" t="s">
        <v>356</v>
      </c>
      <c r="BU16" t="s">
        <v>364</v>
      </c>
      <c r="BV16" t="s">
        <v>365</v>
      </c>
      <c r="BY16" t="s">
        <v>354</v>
      </c>
      <c r="BZ16" t="s">
        <v>353</v>
      </c>
      <c r="CA16" t="s">
        <v>357</v>
      </c>
      <c r="CB16" t="s">
        <v>357</v>
      </c>
      <c r="CC16" t="s">
        <v>366</v>
      </c>
      <c r="CD16" t="s">
        <v>366</v>
      </c>
      <c r="CE16" t="s">
        <v>357</v>
      </c>
      <c r="CF16" t="s">
        <v>366</v>
      </c>
      <c r="CG16" t="s">
        <v>362</v>
      </c>
      <c r="CH16" t="s">
        <v>360</v>
      </c>
      <c r="CI16" t="s">
        <v>360</v>
      </c>
      <c r="CJ16" t="s">
        <v>359</v>
      </c>
      <c r="CK16" t="s">
        <v>359</v>
      </c>
      <c r="CL16" t="s">
        <v>359</v>
      </c>
      <c r="CM16" t="s">
        <v>359</v>
      </c>
      <c r="CN16" t="s">
        <v>359</v>
      </c>
      <c r="CO16" t="s">
        <v>367</v>
      </c>
      <c r="CP16" t="s">
        <v>356</v>
      </c>
      <c r="CQ16" t="s">
        <v>356</v>
      </c>
      <c r="CR16" t="s">
        <v>357</v>
      </c>
      <c r="CS16" t="s">
        <v>357</v>
      </c>
      <c r="CT16" t="s">
        <v>357</v>
      </c>
      <c r="CU16" t="s">
        <v>366</v>
      </c>
      <c r="CV16" t="s">
        <v>357</v>
      </c>
      <c r="CW16" t="s">
        <v>366</v>
      </c>
      <c r="CX16" t="s">
        <v>360</v>
      </c>
      <c r="CY16" t="s">
        <v>360</v>
      </c>
      <c r="CZ16" t="s">
        <v>359</v>
      </c>
      <c r="DA16" t="s">
        <v>359</v>
      </c>
      <c r="DB16" t="s">
        <v>356</v>
      </c>
      <c r="DG16" t="s">
        <v>356</v>
      </c>
      <c r="DJ16" t="s">
        <v>359</v>
      </c>
      <c r="DK16" t="s">
        <v>359</v>
      </c>
      <c r="DL16" t="s">
        <v>359</v>
      </c>
      <c r="DM16" t="s">
        <v>359</v>
      </c>
      <c r="DN16" t="s">
        <v>359</v>
      </c>
      <c r="DO16" t="s">
        <v>356</v>
      </c>
      <c r="DP16" t="s">
        <v>356</v>
      </c>
      <c r="DQ16" t="s">
        <v>356</v>
      </c>
      <c r="DR16" t="s">
        <v>353</v>
      </c>
      <c r="DU16" t="s">
        <v>368</v>
      </c>
      <c r="DV16" t="s">
        <v>368</v>
      </c>
      <c r="DX16" t="s">
        <v>353</v>
      </c>
      <c r="DY16" t="s">
        <v>369</v>
      </c>
      <c r="EA16" t="s">
        <v>353</v>
      </c>
      <c r="EB16" t="s">
        <v>353</v>
      </c>
      <c r="ED16" t="s">
        <v>370</v>
      </c>
      <c r="EE16" t="s">
        <v>371</v>
      </c>
      <c r="EF16" t="s">
        <v>370</v>
      </c>
      <c r="EG16" t="s">
        <v>371</v>
      </c>
      <c r="EH16" t="s">
        <v>370</v>
      </c>
      <c r="EI16" t="s">
        <v>371</v>
      </c>
      <c r="EJ16" t="s">
        <v>361</v>
      </c>
      <c r="EK16" t="s">
        <v>361</v>
      </c>
      <c r="EL16" t="s">
        <v>356</v>
      </c>
      <c r="EM16" t="s">
        <v>372</v>
      </c>
      <c r="EN16" t="s">
        <v>356</v>
      </c>
      <c r="EP16" t="s">
        <v>354</v>
      </c>
      <c r="EQ16" t="s">
        <v>373</v>
      </c>
      <c r="ER16" t="s">
        <v>354</v>
      </c>
      <c r="EW16" t="s">
        <v>374</v>
      </c>
      <c r="EX16" t="s">
        <v>374</v>
      </c>
      <c r="FK16" t="s">
        <v>374</v>
      </c>
      <c r="FL16" t="s">
        <v>374</v>
      </c>
      <c r="FM16" t="s">
        <v>375</v>
      </c>
      <c r="FN16" t="s">
        <v>375</v>
      </c>
      <c r="FO16" t="s">
        <v>359</v>
      </c>
      <c r="FP16" t="s">
        <v>359</v>
      </c>
      <c r="FQ16" t="s">
        <v>361</v>
      </c>
      <c r="FR16" t="s">
        <v>359</v>
      </c>
      <c r="FS16" t="s">
        <v>366</v>
      </c>
      <c r="FT16" t="s">
        <v>361</v>
      </c>
      <c r="FU16" t="s">
        <v>361</v>
      </c>
      <c r="FW16" t="s">
        <v>374</v>
      </c>
      <c r="FX16" t="s">
        <v>374</v>
      </c>
      <c r="FY16" t="s">
        <v>374</v>
      </c>
      <c r="FZ16" t="s">
        <v>374</v>
      </c>
      <c r="GA16" t="s">
        <v>374</v>
      </c>
      <c r="GB16" t="s">
        <v>374</v>
      </c>
      <c r="GC16" t="s">
        <v>374</v>
      </c>
      <c r="GD16" t="s">
        <v>376</v>
      </c>
      <c r="GE16" t="s">
        <v>376</v>
      </c>
      <c r="GF16" t="s">
        <v>377</v>
      </c>
      <c r="GG16" t="s">
        <v>376</v>
      </c>
      <c r="GH16" t="s">
        <v>374</v>
      </c>
      <c r="GI16" t="s">
        <v>374</v>
      </c>
      <c r="GJ16" t="s">
        <v>374</v>
      </c>
      <c r="GK16" t="s">
        <v>374</v>
      </c>
      <c r="GL16" t="s">
        <v>374</v>
      </c>
      <c r="GM16" t="s">
        <v>374</v>
      </c>
      <c r="GN16" t="s">
        <v>374</v>
      </c>
      <c r="GO16" t="s">
        <v>374</v>
      </c>
      <c r="GP16" t="s">
        <v>374</v>
      </c>
      <c r="GQ16" t="s">
        <v>374</v>
      </c>
      <c r="GR16" t="s">
        <v>374</v>
      </c>
      <c r="GS16" t="s">
        <v>374</v>
      </c>
      <c r="GZ16" t="s">
        <v>374</v>
      </c>
      <c r="HA16" t="s">
        <v>361</v>
      </c>
      <c r="HB16" t="s">
        <v>361</v>
      </c>
      <c r="HC16" t="s">
        <v>370</v>
      </c>
      <c r="HD16" t="s">
        <v>371</v>
      </c>
      <c r="HE16" t="s">
        <v>371</v>
      </c>
      <c r="HI16" t="s">
        <v>371</v>
      </c>
      <c r="HM16" t="s">
        <v>357</v>
      </c>
      <c r="HN16" t="s">
        <v>357</v>
      </c>
      <c r="HO16" t="s">
        <v>366</v>
      </c>
      <c r="HP16" t="s">
        <v>366</v>
      </c>
      <c r="HQ16" t="s">
        <v>378</v>
      </c>
      <c r="HR16" t="s">
        <v>378</v>
      </c>
      <c r="HS16" t="s">
        <v>374</v>
      </c>
      <c r="HT16" t="s">
        <v>374</v>
      </c>
      <c r="HU16" t="s">
        <v>374</v>
      </c>
      <c r="HV16" t="s">
        <v>374</v>
      </c>
      <c r="HW16" t="s">
        <v>374</v>
      </c>
      <c r="HX16" t="s">
        <v>374</v>
      </c>
      <c r="HY16" t="s">
        <v>359</v>
      </c>
      <c r="HZ16" t="s">
        <v>374</v>
      </c>
      <c r="IB16" t="s">
        <v>362</v>
      </c>
      <c r="IC16" t="s">
        <v>362</v>
      </c>
      <c r="ID16" t="s">
        <v>359</v>
      </c>
      <c r="IE16" t="s">
        <v>359</v>
      </c>
      <c r="IF16" t="s">
        <v>359</v>
      </c>
      <c r="IG16" t="s">
        <v>359</v>
      </c>
      <c r="IH16" t="s">
        <v>359</v>
      </c>
      <c r="II16" t="s">
        <v>361</v>
      </c>
      <c r="IJ16" t="s">
        <v>361</v>
      </c>
      <c r="IK16" t="s">
        <v>361</v>
      </c>
      <c r="IL16" t="s">
        <v>359</v>
      </c>
      <c r="IM16" t="s">
        <v>357</v>
      </c>
      <c r="IN16" t="s">
        <v>366</v>
      </c>
      <c r="IO16" t="s">
        <v>361</v>
      </c>
      <c r="IP16" t="s">
        <v>361</v>
      </c>
    </row>
    <row r="17" spans="1:250" x14ac:dyDescent="0.3">
      <c r="A17">
        <v>1</v>
      </c>
      <c r="B17">
        <v>1689175706.5</v>
      </c>
      <c r="C17">
        <v>0</v>
      </c>
      <c r="D17" t="s">
        <v>379</v>
      </c>
      <c r="E17" t="s">
        <v>380</v>
      </c>
      <c r="F17" t="s">
        <v>381</v>
      </c>
      <c r="G17" t="s">
        <v>382</v>
      </c>
      <c r="H17" t="s">
        <v>383</v>
      </c>
      <c r="I17" t="s">
        <v>384</v>
      </c>
      <c r="J17" t="s">
        <v>385</v>
      </c>
      <c r="K17" t="s">
        <v>34</v>
      </c>
      <c r="L17" t="s">
        <v>386</v>
      </c>
      <c r="M17">
        <v>1689175706.5</v>
      </c>
      <c r="N17">
        <f t="shared" ref="N17:N48" si="0">(O17)/1000</f>
        <v>6.2124972943553838E-3</v>
      </c>
      <c r="O17">
        <f t="shared" ref="O17:O48" si="1">1000*CG17*AM17*(CC17-CD17)/(100*BV17*(1000-AM17*CC17))</f>
        <v>6.2124972943553836</v>
      </c>
      <c r="P17">
        <f t="shared" ref="P17:P48" si="2">CG17*AM17*(CB17-CA17*(1000-AM17*CD17)/(1000-AM17*CC17))/(100*BV17)</f>
        <v>28.71394347690552</v>
      </c>
      <c r="Q17">
        <f t="shared" ref="Q17:Q48" si="3">CA17 - IF(AM17&gt;1, P17*BV17*100/(AO17*CO17), 0)</f>
        <v>362.91</v>
      </c>
      <c r="R17">
        <f t="shared" ref="R17:R48" si="4">((X17-N17/2)*Q17-P17)/(X17+N17/2)</f>
        <v>246.32533962726677</v>
      </c>
      <c r="S17">
        <f t="shared" ref="S17:S48" si="5">R17*(CH17+CI17)/1000</f>
        <v>24.33352899331604</v>
      </c>
      <c r="T17">
        <f t="shared" ref="T17:T48" si="6">(CA17 - IF(AM17&gt;1, P17*BV17*100/(AO17*CO17), 0))*(CH17+CI17)/1000</f>
        <v>35.850477341580003</v>
      </c>
      <c r="U17">
        <f t="shared" ref="U17:U48" si="7">2/((1/W17-1/V17)+SIGN(W17)*SQRT((1/W17-1/V17)*(1/W17-1/V17) + 4*BW17/((BW17+1)*(BW17+1))*(2*1/W17*1/V17-1/V17*1/V17)))</f>
        <v>0.45083487511397591</v>
      </c>
      <c r="V17">
        <f t="shared" ref="V17:V48" si="8">IF(LEFT(BX17,1)&lt;&gt;"0",IF(LEFT(BX17,1)="1",3,BY17),$D$5+$E$5*(CO17*CH17/($K$5*1000))+$F$5*(CO17*CH17/($K$5*1000))*MAX(MIN(BV17,$J$5),$I$5)*MAX(MIN(BV17,$J$5),$I$5)+$G$5*MAX(MIN(BV17,$J$5),$I$5)*(CO17*CH17/($K$5*1000))+$H$5*(CO17*CH17/($K$5*1000))*(CO17*CH17/($K$5*1000)))</f>
        <v>2.9089117553168569</v>
      </c>
      <c r="W17">
        <f t="shared" ref="W17:W48" si="9">N17*(1000-(1000*0.61365*EXP(17.502*AA17/(240.97+AA17))/(CH17+CI17)+CC17)/2)/(1000*0.61365*EXP(17.502*AA17/(240.97+AA17))/(CH17+CI17)-CC17)</f>
        <v>0.41530649540807957</v>
      </c>
      <c r="X17">
        <f t="shared" ref="X17:X48" si="10">1/((BW17+1)/(U17/1.6)+1/(V17/1.37)) + BW17/((BW17+1)/(U17/1.6) + BW17/(V17/1.37))</f>
        <v>0.26252493105511288</v>
      </c>
      <c r="Y17">
        <f t="shared" ref="Y17:Y48" si="11">(BR17*BU17)</f>
        <v>289.58881375524112</v>
      </c>
      <c r="Z17">
        <f t="shared" ref="Z17:Z48" si="12">(CJ17+(Y17+2*0.95*0.0000000567*(((CJ17+$B$7)+273)^4-(CJ17+273)^4)-44100*N17)/(1.84*29.3*V17+8*0.95*0.0000000567*(CJ17+273)^3))</f>
        <v>28.731703098638299</v>
      </c>
      <c r="AA17">
        <f t="shared" ref="AA17:AA48" si="13">($C$7*CK17+$D$7*CL17+$E$7*Z17)</f>
        <v>28.0276</v>
      </c>
      <c r="AB17">
        <f t="shared" ref="AB17:AB48" si="14">0.61365*EXP(17.502*AA17/(240.97+AA17))</f>
        <v>3.8009498077204724</v>
      </c>
      <c r="AC17">
        <f t="shared" ref="AC17:AC48" si="15">(AD17/AE17*100)</f>
        <v>60.158664566161612</v>
      </c>
      <c r="AD17">
        <f t="shared" ref="AD17:AD48" si="16">CC17*(CH17+CI17)/1000</f>
        <v>2.3693756413161999</v>
      </c>
      <c r="AE17">
        <f t="shared" ref="AE17:AE48" si="17">0.61365*EXP(17.502*CJ17/(240.97+CJ17))</f>
        <v>3.9385442785392879</v>
      </c>
      <c r="AF17">
        <f t="shared" ref="AF17:AF48" si="18">(AB17-CC17*(CH17+CI17)/1000)</f>
        <v>1.4315741664042725</v>
      </c>
      <c r="AG17">
        <f t="shared" ref="AG17:AG48" si="19">(-N17*44100)</f>
        <v>-273.97113068107245</v>
      </c>
      <c r="AH17">
        <f t="shared" ref="AH17:AH48" si="20">2*29.3*V17*0.92*(CJ17-AA17)</f>
        <v>95.898640712940747</v>
      </c>
      <c r="AI17">
        <f t="shared" ref="AI17:AI48" si="21">2*0.95*0.0000000567*(((CJ17+$B$7)+273)^4-(AA17+273)^4)</f>
        <v>7.2099982447800377</v>
      </c>
      <c r="AJ17">
        <f t="shared" ref="AJ17:AJ48" si="22">Y17+AI17+AG17+AH17</f>
        <v>118.72632203188944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MAX(0,($B$13+$C$13*CO17)/(1+$D$13*CO17)*CH17/(CJ17+273)*$E$13)</f>
        <v>51970.524879092191</v>
      </c>
      <c r="AP17" t="s">
        <v>387</v>
      </c>
      <c r="AQ17">
        <v>10238.9</v>
      </c>
      <c r="AR17">
        <v>302.21199999999999</v>
      </c>
      <c r="AS17">
        <v>4052.3</v>
      </c>
      <c r="AT17">
        <f t="shared" ref="AT17:AT48" si="26">1-AR17/AS17</f>
        <v>0.92542210596451402</v>
      </c>
      <c r="AU17">
        <v>-0.32343011824092399</v>
      </c>
      <c r="AV17" t="s">
        <v>388</v>
      </c>
      <c r="AW17">
        <v>10290.799999999999</v>
      </c>
      <c r="AX17">
        <v>885.98107692307701</v>
      </c>
      <c r="AY17">
        <v>1382.33</v>
      </c>
      <c r="AZ17">
        <f t="shared" ref="AZ17:AZ48" si="27">1-AX17/AY17</f>
        <v>0.35906688205922099</v>
      </c>
      <c r="BA17">
        <v>0.5</v>
      </c>
      <c r="BB17">
        <f t="shared" ref="BB17:BB48" si="28">BS17</f>
        <v>1513.3022993550474</v>
      </c>
      <c r="BC17">
        <f t="shared" ref="BC17:BC48" si="29">P17</f>
        <v>28.71394347690552</v>
      </c>
      <c r="BD17">
        <f t="shared" ref="BD17:BD48" si="30">AZ17*BA17*BB17</f>
        <v>271.68836912123339</v>
      </c>
      <c r="BE17">
        <f t="shared" ref="BE17:BE48" si="31">(BC17-AU17)/BB17</f>
        <v>1.9188085293679824E-2</v>
      </c>
      <c r="BF17">
        <f t="shared" ref="BF17:BF48" si="32">(AS17-AY17)/AY17</f>
        <v>1.9314997142505772</v>
      </c>
      <c r="BG17">
        <f t="shared" ref="BG17:BG48" si="33">AR17/(AT17+AR17/AY17)</f>
        <v>264.16043412723019</v>
      </c>
      <c r="BH17" t="s">
        <v>389</v>
      </c>
      <c r="BI17">
        <v>627.45000000000005</v>
      </c>
      <c r="BJ17">
        <f t="shared" ref="BJ17:BJ48" si="34">IF(BI17&lt;&gt;0, BI17, BG17)</f>
        <v>627.45000000000005</v>
      </c>
      <c r="BK17">
        <f t="shared" ref="BK17:BK48" si="35">1-BJ17/AY17</f>
        <v>0.54609246706647463</v>
      </c>
      <c r="BL17">
        <f t="shared" ref="BL17:BL48" si="36">(AY17-AX17)/(AY17-BJ17)</f>
        <v>0.65752029869240536</v>
      </c>
      <c r="BM17">
        <f t="shared" ref="BM17:BM48" si="37">(AS17-AY17)/(AS17-BJ17)</f>
        <v>0.77958742718659213</v>
      </c>
      <c r="BN17">
        <f t="shared" ref="BN17:BN48" si="38">(AY17-AX17)/(AY17-AR17)</f>
        <v>0.45953212804242033</v>
      </c>
      <c r="BO17">
        <f t="shared" ref="BO17:BO48" si="39">(AS17-AY17)/(AS17-AR17)</f>
        <v>0.71197529231314038</v>
      </c>
      <c r="BP17">
        <f t="shared" ref="BP17:BP48" si="40">(BL17*BJ17/AX17)</f>
        <v>0.46565454066731643</v>
      </c>
      <c r="BQ17">
        <f t="shared" ref="BQ17:BQ48" si="41">(1-BP17)</f>
        <v>0.53434545933268351</v>
      </c>
      <c r="BR17">
        <f t="shared" ref="BR17:BR48" si="42">$B$11*CP17+$C$11*CQ17+$F$11*DB17*(1-DE17)</f>
        <v>1800.14</v>
      </c>
      <c r="BS17">
        <f t="shared" ref="BS17:BS48" si="43">BR17*BT17</f>
        <v>1513.3022993550474</v>
      </c>
      <c r="BT17">
        <f t="shared" ref="BT17:BT48" si="44">($B$11*$D$9+$C$11*$D$9+$F$11*((DO17+DG17)/MAX(DO17+DG17+DP17, 0.1)*$I$9+DP17/MAX(DO17+DG17+DP17, 0.1)*$J$9))/($B$11+$C$11+$F$11)</f>
        <v>0.84065811512162791</v>
      </c>
      <c r="BU17">
        <f t="shared" ref="BU17:BU48" si="45">($B$11*$K$9+$C$11*$K$9+$F$11*((DO17+DG17)/MAX(DO17+DG17+DP17, 0.1)*$P$9+DP17/MAX(DO17+DG17+DP17, 0.1)*$Q$9))/($B$11+$C$11+$F$11)</f>
        <v>0.16087016218474179</v>
      </c>
      <c r="BV17">
        <v>6</v>
      </c>
      <c r="BW17">
        <v>0.5</v>
      </c>
      <c r="BX17" t="s">
        <v>390</v>
      </c>
      <c r="BY17">
        <v>2</v>
      </c>
      <c r="BZ17">
        <v>1689175706.5</v>
      </c>
      <c r="CA17">
        <v>362.91</v>
      </c>
      <c r="CB17">
        <v>400.05900000000003</v>
      </c>
      <c r="CC17">
        <v>23.9849</v>
      </c>
      <c r="CD17">
        <v>16.711300000000001</v>
      </c>
      <c r="CE17">
        <v>362.46199999999999</v>
      </c>
      <c r="CF17">
        <v>23.925999999999998</v>
      </c>
      <c r="CG17">
        <v>500.178</v>
      </c>
      <c r="CH17">
        <v>98.686099999999996</v>
      </c>
      <c r="CI17">
        <v>0.100038</v>
      </c>
      <c r="CJ17">
        <v>28.639099999999999</v>
      </c>
      <c r="CK17">
        <v>28.0276</v>
      </c>
      <c r="CL17">
        <v>999.9</v>
      </c>
      <c r="CM17">
        <v>0</v>
      </c>
      <c r="CN17">
        <v>0</v>
      </c>
      <c r="CO17">
        <v>10014.4</v>
      </c>
      <c r="CP17">
        <v>0</v>
      </c>
      <c r="CQ17">
        <v>1.5289399999999999E-3</v>
      </c>
      <c r="CR17">
        <v>-37.148800000000001</v>
      </c>
      <c r="CS17">
        <v>371.82799999999997</v>
      </c>
      <c r="CT17">
        <v>406.858</v>
      </c>
      <c r="CU17">
        <v>7.2735799999999999</v>
      </c>
      <c r="CV17">
        <v>400.05900000000003</v>
      </c>
      <c r="CW17">
        <v>16.711300000000001</v>
      </c>
      <c r="CX17">
        <v>2.3669799999999999</v>
      </c>
      <c r="CY17">
        <v>1.6491800000000001</v>
      </c>
      <c r="CZ17">
        <v>20.139600000000002</v>
      </c>
      <c r="DA17">
        <v>14.4261</v>
      </c>
      <c r="DB17">
        <v>1800.14</v>
      </c>
      <c r="DC17">
        <v>0.97800200000000004</v>
      </c>
      <c r="DD17">
        <v>2.19981E-2</v>
      </c>
      <c r="DE17">
        <v>0</v>
      </c>
      <c r="DF17">
        <v>885.67399999999998</v>
      </c>
      <c r="DG17">
        <v>5.0009800000000002</v>
      </c>
      <c r="DH17">
        <v>17712.099999999999</v>
      </c>
      <c r="DI17">
        <v>16377.1</v>
      </c>
      <c r="DJ17">
        <v>45.311999999999998</v>
      </c>
      <c r="DK17">
        <v>46.125</v>
      </c>
      <c r="DL17">
        <v>45.125</v>
      </c>
      <c r="DM17">
        <v>45.375</v>
      </c>
      <c r="DN17">
        <v>46.375</v>
      </c>
      <c r="DO17">
        <v>1755.65</v>
      </c>
      <c r="DP17">
        <v>39.49</v>
      </c>
      <c r="DQ17">
        <v>0</v>
      </c>
      <c r="DR17">
        <v>1689175594.0999999</v>
      </c>
      <c r="DS17">
        <v>0</v>
      </c>
      <c r="DT17">
        <v>885.98107692307701</v>
      </c>
      <c r="DU17">
        <v>-2.0381538458745401</v>
      </c>
      <c r="DV17">
        <v>-3556.3760705710401</v>
      </c>
      <c r="DW17">
        <v>17995.238461538502</v>
      </c>
      <c r="DX17">
        <v>15</v>
      </c>
      <c r="DY17">
        <v>1689175668</v>
      </c>
      <c r="DZ17" t="s">
        <v>391</v>
      </c>
      <c r="EA17">
        <v>1689175653</v>
      </c>
      <c r="EB17">
        <v>1689175668</v>
      </c>
      <c r="EC17">
        <v>2</v>
      </c>
      <c r="ED17">
        <v>-7.2999999999999995E-2</v>
      </c>
      <c r="EE17">
        <v>2E-3</v>
      </c>
      <c r="EF17">
        <v>0.45</v>
      </c>
      <c r="EG17">
        <v>-2.9000000000000001E-2</v>
      </c>
      <c r="EH17">
        <v>400</v>
      </c>
      <c r="EI17">
        <v>17</v>
      </c>
      <c r="EJ17">
        <v>0.06</v>
      </c>
      <c r="EK17">
        <v>0.01</v>
      </c>
      <c r="EL17">
        <v>28.816164246700399</v>
      </c>
      <c r="EM17">
        <v>-0.83346933680185697</v>
      </c>
      <c r="EN17">
        <v>0.14977316690239201</v>
      </c>
      <c r="EO17">
        <v>1</v>
      </c>
      <c r="EP17">
        <v>0.45696639987695398</v>
      </c>
      <c r="EQ17">
        <v>2.6427155575320899E-2</v>
      </c>
      <c r="ER17">
        <v>1.7956855801167002E-2</v>
      </c>
      <c r="ES17">
        <v>1</v>
      </c>
      <c r="ET17">
        <v>2</v>
      </c>
      <c r="EU17">
        <v>2</v>
      </c>
      <c r="EV17" t="s">
        <v>392</v>
      </c>
      <c r="EW17">
        <v>2.9668999999999999</v>
      </c>
      <c r="EX17">
        <v>2.8405200000000002</v>
      </c>
      <c r="EY17">
        <v>8.7335200000000002E-2</v>
      </c>
      <c r="EZ17">
        <v>9.5180100000000004E-2</v>
      </c>
      <c r="FA17">
        <v>0.11416800000000001</v>
      </c>
      <c r="FB17">
        <v>8.8703400000000002E-2</v>
      </c>
      <c r="FC17">
        <v>27536.7</v>
      </c>
      <c r="FD17">
        <v>27976.400000000001</v>
      </c>
      <c r="FE17">
        <v>27660.6</v>
      </c>
      <c r="FF17">
        <v>28152.7</v>
      </c>
      <c r="FG17">
        <v>31409.4</v>
      </c>
      <c r="FH17">
        <v>31389.4</v>
      </c>
      <c r="FI17">
        <v>38533.800000000003</v>
      </c>
      <c r="FJ17">
        <v>37334</v>
      </c>
      <c r="FK17">
        <v>2.0612499999999998</v>
      </c>
      <c r="FL17">
        <v>1.7566999999999999</v>
      </c>
      <c r="FM17">
        <v>4.5590100000000001E-2</v>
      </c>
      <c r="FN17">
        <v>0</v>
      </c>
      <c r="FO17">
        <v>27.282800000000002</v>
      </c>
      <c r="FP17">
        <v>999.9</v>
      </c>
      <c r="FQ17">
        <v>54.566000000000003</v>
      </c>
      <c r="FR17">
        <v>35.832000000000001</v>
      </c>
      <c r="FS17">
        <v>32.698599999999999</v>
      </c>
      <c r="FT17">
        <v>61.375399999999999</v>
      </c>
      <c r="FU17">
        <v>35.713099999999997</v>
      </c>
      <c r="FV17">
        <v>1</v>
      </c>
      <c r="FW17">
        <v>8.7416199999999999E-2</v>
      </c>
      <c r="FX17">
        <v>1.3905099999999999</v>
      </c>
      <c r="FY17">
        <v>20.2547</v>
      </c>
      <c r="FZ17">
        <v>5.2277699999999996</v>
      </c>
      <c r="GA17">
        <v>12.011900000000001</v>
      </c>
      <c r="GB17">
        <v>5.0008999999999997</v>
      </c>
      <c r="GC17">
        <v>3.2919200000000002</v>
      </c>
      <c r="GD17">
        <v>9999</v>
      </c>
      <c r="GE17">
        <v>9999</v>
      </c>
      <c r="GF17">
        <v>213.3</v>
      </c>
      <c r="GG17">
        <v>9999</v>
      </c>
      <c r="GH17">
        <v>1.8784099999999999</v>
      </c>
      <c r="GI17">
        <v>1.87222</v>
      </c>
      <c r="GJ17">
        <v>1.87436</v>
      </c>
      <c r="GK17">
        <v>1.8724700000000001</v>
      </c>
      <c r="GL17">
        <v>1.8727100000000001</v>
      </c>
      <c r="GM17">
        <v>1.8739300000000001</v>
      </c>
      <c r="GN17">
        <v>1.8742300000000001</v>
      </c>
      <c r="GO17">
        <v>1.8782000000000001</v>
      </c>
      <c r="GP17">
        <v>5</v>
      </c>
      <c r="GQ17">
        <v>0</v>
      </c>
      <c r="GR17">
        <v>0</v>
      </c>
      <c r="GS17">
        <v>0</v>
      </c>
      <c r="GT17" t="s">
        <v>393</v>
      </c>
      <c r="GU17" t="s">
        <v>394</v>
      </c>
      <c r="GV17" t="s">
        <v>395</v>
      </c>
      <c r="GW17" t="s">
        <v>395</v>
      </c>
      <c r="GX17" t="s">
        <v>395</v>
      </c>
      <c r="GY17" t="s">
        <v>395</v>
      </c>
      <c r="GZ17">
        <v>0</v>
      </c>
      <c r="HA17">
        <v>100</v>
      </c>
      <c r="HB17">
        <v>100</v>
      </c>
      <c r="HC17">
        <v>0.44800000000000001</v>
      </c>
      <c r="HD17">
        <v>5.8900000000000001E-2</v>
      </c>
      <c r="HE17">
        <v>0.30925082942180498</v>
      </c>
      <c r="HF17">
        <v>7.2704984381113296E-4</v>
      </c>
      <c r="HG17">
        <v>-1.05877040029023E-6</v>
      </c>
      <c r="HH17">
        <v>2.9517966189716799E-10</v>
      </c>
      <c r="HI17">
        <v>-9.7716941464839904E-2</v>
      </c>
      <c r="HJ17">
        <v>-1.0381146261049701E-3</v>
      </c>
      <c r="HK17">
        <v>3.0864078594985901E-4</v>
      </c>
      <c r="HL17">
        <v>3.5129526352015801E-7</v>
      </c>
      <c r="HM17">
        <v>1</v>
      </c>
      <c r="HN17">
        <v>2242</v>
      </c>
      <c r="HO17">
        <v>1</v>
      </c>
      <c r="HP17">
        <v>25</v>
      </c>
      <c r="HQ17">
        <v>0.9</v>
      </c>
      <c r="HR17">
        <v>0.6</v>
      </c>
      <c r="HS17">
        <v>0.99121099999999995</v>
      </c>
      <c r="HT17">
        <v>2.5891099999999998</v>
      </c>
      <c r="HU17">
        <v>1.49536</v>
      </c>
      <c r="HV17">
        <v>2.2802699999999998</v>
      </c>
      <c r="HW17">
        <v>1.49658</v>
      </c>
      <c r="HX17">
        <v>2.5366200000000001</v>
      </c>
      <c r="HY17">
        <v>41.508299999999998</v>
      </c>
      <c r="HZ17">
        <v>23.509599999999999</v>
      </c>
      <c r="IA17">
        <v>18</v>
      </c>
      <c r="IB17">
        <v>497.87599999999998</v>
      </c>
      <c r="IC17">
        <v>440.56700000000001</v>
      </c>
      <c r="ID17">
        <v>25.270099999999999</v>
      </c>
      <c r="IE17">
        <v>28.421099999999999</v>
      </c>
      <c r="IF17">
        <v>30.000900000000001</v>
      </c>
      <c r="IG17">
        <v>28.151499999999999</v>
      </c>
      <c r="IH17">
        <v>28.080100000000002</v>
      </c>
      <c r="II17">
        <v>19.9176</v>
      </c>
      <c r="IJ17">
        <v>56.251600000000003</v>
      </c>
      <c r="IK17">
        <v>0</v>
      </c>
      <c r="IL17">
        <v>25.242899999999999</v>
      </c>
      <c r="IM17">
        <v>400</v>
      </c>
      <c r="IN17">
        <v>16.723700000000001</v>
      </c>
      <c r="IO17">
        <v>100.435</v>
      </c>
      <c r="IP17">
        <v>100.285</v>
      </c>
    </row>
    <row r="18" spans="1:250" x14ac:dyDescent="0.3">
      <c r="A18">
        <v>2</v>
      </c>
      <c r="B18">
        <v>1689175806.5</v>
      </c>
      <c r="C18">
        <v>100</v>
      </c>
      <c r="D18" t="s">
        <v>396</v>
      </c>
      <c r="E18" t="s">
        <v>397</v>
      </c>
      <c r="F18" t="s">
        <v>381</v>
      </c>
      <c r="G18" t="s">
        <v>382</v>
      </c>
      <c r="H18" t="s">
        <v>383</v>
      </c>
      <c r="I18" t="s">
        <v>384</v>
      </c>
      <c r="J18" t="s">
        <v>385</v>
      </c>
      <c r="K18" t="s">
        <v>34</v>
      </c>
      <c r="L18" t="s">
        <v>386</v>
      </c>
      <c r="M18">
        <v>1689175806.5</v>
      </c>
      <c r="N18">
        <f t="shared" si="0"/>
        <v>5.6015982388234976E-3</v>
      </c>
      <c r="O18">
        <f t="shared" si="1"/>
        <v>5.6015982388234979</v>
      </c>
      <c r="P18">
        <f t="shared" si="2"/>
        <v>20.088433234796103</v>
      </c>
      <c r="Q18">
        <f t="shared" si="3"/>
        <v>274.05700000000002</v>
      </c>
      <c r="R18">
        <f t="shared" si="4"/>
        <v>180.46377942626847</v>
      </c>
      <c r="S18">
        <f t="shared" si="5"/>
        <v>17.826412807449522</v>
      </c>
      <c r="T18">
        <f t="shared" si="6"/>
        <v>27.071655211384002</v>
      </c>
      <c r="U18">
        <f t="shared" si="7"/>
        <v>0.38828320670374583</v>
      </c>
      <c r="V18">
        <f t="shared" si="8"/>
        <v>2.9053256882857501</v>
      </c>
      <c r="W18">
        <f t="shared" si="9"/>
        <v>0.36158684587168888</v>
      </c>
      <c r="X18">
        <f t="shared" si="10"/>
        <v>0.22823720032947534</v>
      </c>
      <c r="Y18">
        <f t="shared" si="11"/>
        <v>289.53875875534186</v>
      </c>
      <c r="Z18">
        <f t="shared" si="12"/>
        <v>28.86994056010526</v>
      </c>
      <c r="AA18">
        <f t="shared" si="13"/>
        <v>28.171900000000001</v>
      </c>
      <c r="AB18">
        <f t="shared" si="14"/>
        <v>3.8330351009868044</v>
      </c>
      <c r="AC18">
        <f t="shared" si="15"/>
        <v>59.757588585449518</v>
      </c>
      <c r="AD18">
        <f t="shared" si="16"/>
        <v>2.3506447317079999</v>
      </c>
      <c r="AE18">
        <f t="shared" si="17"/>
        <v>3.9336338486060707</v>
      </c>
      <c r="AF18">
        <f t="shared" si="18"/>
        <v>1.4823903692788045</v>
      </c>
      <c r="AG18">
        <f t="shared" si="19"/>
        <v>-247.03048233211624</v>
      </c>
      <c r="AH18">
        <f t="shared" si="20"/>
        <v>69.810846078507893</v>
      </c>
      <c r="AI18">
        <f t="shared" si="21"/>
        <v>5.2583146714398818</v>
      </c>
      <c r="AJ18">
        <f t="shared" si="22"/>
        <v>117.57743717317342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51871.899515369798</v>
      </c>
      <c r="AP18" t="s">
        <v>387</v>
      </c>
      <c r="AQ18">
        <v>10238.9</v>
      </c>
      <c r="AR18">
        <v>302.21199999999999</v>
      </c>
      <c r="AS18">
        <v>4052.3</v>
      </c>
      <c r="AT18">
        <f t="shared" si="26"/>
        <v>0.92542210596451402</v>
      </c>
      <c r="AU18">
        <v>-0.32343011824092399</v>
      </c>
      <c r="AV18" t="s">
        <v>398</v>
      </c>
      <c r="AW18">
        <v>10288.799999999999</v>
      </c>
      <c r="AX18">
        <v>839.60092307692298</v>
      </c>
      <c r="AY18">
        <v>1243.93</v>
      </c>
      <c r="AZ18">
        <f t="shared" si="27"/>
        <v>0.3250416638581568</v>
      </c>
      <c r="BA18">
        <v>0.5</v>
      </c>
      <c r="BB18">
        <f t="shared" si="28"/>
        <v>1513.0415993550992</v>
      </c>
      <c r="BC18">
        <f t="shared" si="29"/>
        <v>20.088433234796103</v>
      </c>
      <c r="BD18">
        <f t="shared" si="30"/>
        <v>245.90077947049406</v>
      </c>
      <c r="BE18">
        <f t="shared" si="31"/>
        <v>1.3490616095246249E-2</v>
      </c>
      <c r="BF18">
        <f t="shared" si="32"/>
        <v>2.2576591930414089</v>
      </c>
      <c r="BG18">
        <f t="shared" si="33"/>
        <v>258.66088676405434</v>
      </c>
      <c r="BH18" t="s">
        <v>399</v>
      </c>
      <c r="BI18">
        <v>619.89</v>
      </c>
      <c r="BJ18">
        <f t="shared" si="34"/>
        <v>619.89</v>
      </c>
      <c r="BK18">
        <f t="shared" si="35"/>
        <v>0.50166810029503273</v>
      </c>
      <c r="BL18">
        <f t="shared" si="36"/>
        <v>0.6479217308555173</v>
      </c>
      <c r="BM18">
        <f t="shared" si="37"/>
        <v>0.81819188267135912</v>
      </c>
      <c r="BN18">
        <f t="shared" si="38"/>
        <v>0.42935260547539394</v>
      </c>
      <c r="BO18">
        <f t="shared" si="39"/>
        <v>0.74888109292368599</v>
      </c>
      <c r="BP18">
        <f t="shared" si="40"/>
        <v>0.47837036704071006</v>
      </c>
      <c r="BQ18">
        <f t="shared" si="41"/>
        <v>0.52162963295928999</v>
      </c>
      <c r="BR18">
        <f t="shared" si="42"/>
        <v>1799.83</v>
      </c>
      <c r="BS18">
        <f t="shared" si="43"/>
        <v>1513.0415993550992</v>
      </c>
      <c r="BT18">
        <f t="shared" si="44"/>
        <v>0.8406580617920022</v>
      </c>
      <c r="BU18">
        <f t="shared" si="45"/>
        <v>0.16087005925856435</v>
      </c>
      <c r="BV18">
        <v>6</v>
      </c>
      <c r="BW18">
        <v>0.5</v>
      </c>
      <c r="BX18" t="s">
        <v>390</v>
      </c>
      <c r="BY18">
        <v>2</v>
      </c>
      <c r="BZ18">
        <v>1689175806.5</v>
      </c>
      <c r="CA18">
        <v>274.05700000000002</v>
      </c>
      <c r="CB18">
        <v>299.99400000000003</v>
      </c>
      <c r="CC18">
        <v>23.796500000000002</v>
      </c>
      <c r="CD18">
        <v>17.237400000000001</v>
      </c>
      <c r="CE18">
        <v>273.76100000000002</v>
      </c>
      <c r="CF18">
        <v>23.827500000000001</v>
      </c>
      <c r="CG18">
        <v>500.21800000000002</v>
      </c>
      <c r="CH18">
        <v>98.680999999999997</v>
      </c>
      <c r="CI18">
        <v>0.10011200000000001</v>
      </c>
      <c r="CJ18">
        <v>28.617599999999999</v>
      </c>
      <c r="CK18">
        <v>28.171900000000001</v>
      </c>
      <c r="CL18">
        <v>999.9</v>
      </c>
      <c r="CM18">
        <v>0</v>
      </c>
      <c r="CN18">
        <v>0</v>
      </c>
      <c r="CO18">
        <v>9994.3799999999992</v>
      </c>
      <c r="CP18">
        <v>0</v>
      </c>
      <c r="CQ18">
        <v>1.5289399999999999E-3</v>
      </c>
      <c r="CR18">
        <v>-25.797599999999999</v>
      </c>
      <c r="CS18">
        <v>280.90600000000001</v>
      </c>
      <c r="CT18">
        <v>305.25599999999997</v>
      </c>
      <c r="CU18">
        <v>6.6476499999999996</v>
      </c>
      <c r="CV18">
        <v>299.99400000000003</v>
      </c>
      <c r="CW18">
        <v>17.237400000000001</v>
      </c>
      <c r="CX18">
        <v>2.3570000000000002</v>
      </c>
      <c r="CY18">
        <v>1.7010000000000001</v>
      </c>
      <c r="CZ18">
        <v>20.071300000000001</v>
      </c>
      <c r="DA18">
        <v>14.9056</v>
      </c>
      <c r="DB18">
        <v>1799.83</v>
      </c>
      <c r="DC18">
        <v>0.97800200000000004</v>
      </c>
      <c r="DD18">
        <v>2.19981E-2</v>
      </c>
      <c r="DE18">
        <v>0</v>
      </c>
      <c r="DF18">
        <v>839.01700000000005</v>
      </c>
      <c r="DG18">
        <v>5.0009800000000002</v>
      </c>
      <c r="DH18">
        <v>16975.900000000001</v>
      </c>
      <c r="DI18">
        <v>16374.3</v>
      </c>
      <c r="DJ18">
        <v>45.561999999999998</v>
      </c>
      <c r="DK18">
        <v>46.375</v>
      </c>
      <c r="DL18">
        <v>45.561999999999998</v>
      </c>
      <c r="DM18">
        <v>45.561999999999998</v>
      </c>
      <c r="DN18">
        <v>46.561999999999998</v>
      </c>
      <c r="DO18">
        <v>1755.35</v>
      </c>
      <c r="DP18">
        <v>39.479999999999997</v>
      </c>
      <c r="DQ18">
        <v>0</v>
      </c>
      <c r="DR18">
        <v>99.199999809265094</v>
      </c>
      <c r="DS18">
        <v>0</v>
      </c>
      <c r="DT18">
        <v>839.60092307692298</v>
      </c>
      <c r="DU18">
        <v>-6.7435213832442598</v>
      </c>
      <c r="DV18">
        <v>-3541.5692256674001</v>
      </c>
      <c r="DW18">
        <v>17451.480769230799</v>
      </c>
      <c r="DX18">
        <v>15</v>
      </c>
      <c r="DY18">
        <v>1689175835</v>
      </c>
      <c r="DZ18" t="s">
        <v>400</v>
      </c>
      <c r="EA18">
        <v>1689175826</v>
      </c>
      <c r="EB18">
        <v>1689175835</v>
      </c>
      <c r="EC18">
        <v>3</v>
      </c>
      <c r="ED18">
        <v>-0.14399999999999999</v>
      </c>
      <c r="EE18">
        <v>-8.9999999999999993E-3</v>
      </c>
      <c r="EF18">
        <v>0.29599999999999999</v>
      </c>
      <c r="EG18">
        <v>-3.1E-2</v>
      </c>
      <c r="EH18">
        <v>300</v>
      </c>
      <c r="EI18">
        <v>17</v>
      </c>
      <c r="EJ18">
        <v>0.1</v>
      </c>
      <c r="EK18">
        <v>0.02</v>
      </c>
      <c r="EL18">
        <v>19.999033559189002</v>
      </c>
      <c r="EM18">
        <v>-0.383399597148885</v>
      </c>
      <c r="EN18">
        <v>7.7217659251138202E-2</v>
      </c>
      <c r="EO18">
        <v>1</v>
      </c>
      <c r="EP18">
        <v>0.39568526962814199</v>
      </c>
      <c r="EQ18">
        <v>-1.9963182951816701E-2</v>
      </c>
      <c r="ER18">
        <v>4.30971575015268E-3</v>
      </c>
      <c r="ES18">
        <v>1</v>
      </c>
      <c r="ET18">
        <v>2</v>
      </c>
      <c r="EU18">
        <v>2</v>
      </c>
      <c r="EV18" t="s">
        <v>392</v>
      </c>
      <c r="EW18">
        <v>2.96679</v>
      </c>
      <c r="EX18">
        <v>2.8404099999999999</v>
      </c>
      <c r="EY18">
        <v>6.9560200000000003E-2</v>
      </c>
      <c r="EZ18">
        <v>7.5773400000000005E-2</v>
      </c>
      <c r="FA18">
        <v>0.113792</v>
      </c>
      <c r="FB18">
        <v>9.0664099999999997E-2</v>
      </c>
      <c r="FC18">
        <v>28064.3</v>
      </c>
      <c r="FD18">
        <v>28570</v>
      </c>
      <c r="FE18">
        <v>27652.5</v>
      </c>
      <c r="FF18">
        <v>28147</v>
      </c>
      <c r="FG18">
        <v>31413.1</v>
      </c>
      <c r="FH18">
        <v>31314</v>
      </c>
      <c r="FI18">
        <v>38523.1</v>
      </c>
      <c r="FJ18">
        <v>37326.800000000003</v>
      </c>
      <c r="FK18">
        <v>2.0595500000000002</v>
      </c>
      <c r="FL18">
        <v>1.7525500000000001</v>
      </c>
      <c r="FM18">
        <v>4.6901400000000003E-2</v>
      </c>
      <c r="FN18">
        <v>0</v>
      </c>
      <c r="FO18">
        <v>27.405899999999999</v>
      </c>
      <c r="FP18">
        <v>999.9</v>
      </c>
      <c r="FQ18">
        <v>54.334000000000003</v>
      </c>
      <c r="FR18">
        <v>36.084000000000003</v>
      </c>
      <c r="FS18">
        <v>33.016500000000001</v>
      </c>
      <c r="FT18">
        <v>61.995399999999997</v>
      </c>
      <c r="FU18">
        <v>35.729199999999999</v>
      </c>
      <c r="FV18">
        <v>1</v>
      </c>
      <c r="FW18">
        <v>0.10553899999999999</v>
      </c>
      <c r="FX18">
        <v>3.0972499999999998</v>
      </c>
      <c r="FY18">
        <v>20.2286</v>
      </c>
      <c r="FZ18">
        <v>5.2273199999999997</v>
      </c>
      <c r="GA18">
        <v>12.015499999999999</v>
      </c>
      <c r="GB18">
        <v>5.0007999999999999</v>
      </c>
      <c r="GC18">
        <v>3.2918799999999999</v>
      </c>
      <c r="GD18">
        <v>9999</v>
      </c>
      <c r="GE18">
        <v>9999</v>
      </c>
      <c r="GF18">
        <v>213.3</v>
      </c>
      <c r="GG18">
        <v>9999</v>
      </c>
      <c r="GH18">
        <v>1.87849</v>
      </c>
      <c r="GI18">
        <v>1.87225</v>
      </c>
      <c r="GJ18">
        <v>1.87439</v>
      </c>
      <c r="GK18">
        <v>1.8724700000000001</v>
      </c>
      <c r="GL18">
        <v>1.8727</v>
      </c>
      <c r="GM18">
        <v>1.8739300000000001</v>
      </c>
      <c r="GN18">
        <v>1.8742300000000001</v>
      </c>
      <c r="GO18">
        <v>1.8782000000000001</v>
      </c>
      <c r="GP18">
        <v>5</v>
      </c>
      <c r="GQ18">
        <v>0</v>
      </c>
      <c r="GR18">
        <v>0</v>
      </c>
      <c r="GS18">
        <v>0</v>
      </c>
      <c r="GT18" t="s">
        <v>393</v>
      </c>
      <c r="GU18" t="s">
        <v>394</v>
      </c>
      <c r="GV18" t="s">
        <v>395</v>
      </c>
      <c r="GW18" t="s">
        <v>395</v>
      </c>
      <c r="GX18" t="s">
        <v>395</v>
      </c>
      <c r="GY18" t="s">
        <v>395</v>
      </c>
      <c r="GZ18">
        <v>0</v>
      </c>
      <c r="HA18">
        <v>100</v>
      </c>
      <c r="HB18">
        <v>100</v>
      </c>
      <c r="HC18">
        <v>0.29599999999999999</v>
      </c>
      <c r="HD18">
        <v>-3.1E-2</v>
      </c>
      <c r="HE18">
        <v>0.30925082942180498</v>
      </c>
      <c r="HF18">
        <v>7.2704984381113296E-4</v>
      </c>
      <c r="HG18">
        <v>-1.05877040029023E-6</v>
      </c>
      <c r="HH18">
        <v>2.9517966189716799E-10</v>
      </c>
      <c r="HI18">
        <v>-9.7716941464839904E-2</v>
      </c>
      <c r="HJ18">
        <v>-1.0381146261049701E-3</v>
      </c>
      <c r="HK18">
        <v>3.0864078594985901E-4</v>
      </c>
      <c r="HL18">
        <v>3.5129526352015801E-7</v>
      </c>
      <c r="HM18">
        <v>1</v>
      </c>
      <c r="HN18">
        <v>2242</v>
      </c>
      <c r="HO18">
        <v>1</v>
      </c>
      <c r="HP18">
        <v>25</v>
      </c>
      <c r="HQ18">
        <v>2.6</v>
      </c>
      <c r="HR18">
        <v>2.2999999999999998</v>
      </c>
      <c r="HS18">
        <v>0.79223600000000005</v>
      </c>
      <c r="HT18">
        <v>2.6184099999999999</v>
      </c>
      <c r="HU18">
        <v>1.49536</v>
      </c>
      <c r="HV18">
        <v>2.2790499999999998</v>
      </c>
      <c r="HW18">
        <v>1.49658</v>
      </c>
      <c r="HX18">
        <v>2.4108900000000002</v>
      </c>
      <c r="HY18">
        <v>41.822299999999998</v>
      </c>
      <c r="HZ18">
        <v>23.465800000000002</v>
      </c>
      <c r="IA18">
        <v>18</v>
      </c>
      <c r="IB18">
        <v>498.14499999999998</v>
      </c>
      <c r="IC18">
        <v>439.07900000000001</v>
      </c>
      <c r="ID18">
        <v>23.958500000000001</v>
      </c>
      <c r="IE18">
        <v>28.594100000000001</v>
      </c>
      <c r="IF18">
        <v>30.0015</v>
      </c>
      <c r="IG18">
        <v>28.310700000000001</v>
      </c>
      <c r="IH18">
        <v>28.242699999999999</v>
      </c>
      <c r="II18">
        <v>15.927</v>
      </c>
      <c r="IJ18">
        <v>54.490900000000003</v>
      </c>
      <c r="IK18">
        <v>0</v>
      </c>
      <c r="IL18">
        <v>23.777799999999999</v>
      </c>
      <c r="IM18">
        <v>300</v>
      </c>
      <c r="IN18">
        <v>17.1417</v>
      </c>
      <c r="IO18">
        <v>100.407</v>
      </c>
      <c r="IP18">
        <v>100.265</v>
      </c>
    </row>
    <row r="19" spans="1:250" x14ac:dyDescent="0.3">
      <c r="A19">
        <v>3</v>
      </c>
      <c r="B19">
        <v>1689175957.0999999</v>
      </c>
      <c r="C19">
        <v>250.59999990463299</v>
      </c>
      <c r="D19" t="s">
        <v>401</v>
      </c>
      <c r="E19" t="s">
        <v>402</v>
      </c>
      <c r="F19" t="s">
        <v>381</v>
      </c>
      <c r="G19" t="s">
        <v>382</v>
      </c>
      <c r="H19" t="s">
        <v>383</v>
      </c>
      <c r="I19" t="s">
        <v>384</v>
      </c>
      <c r="J19" t="s">
        <v>385</v>
      </c>
      <c r="K19" t="s">
        <v>34</v>
      </c>
      <c r="L19" t="s">
        <v>386</v>
      </c>
      <c r="M19">
        <v>1689175957.0999999</v>
      </c>
      <c r="N19">
        <f t="shared" si="0"/>
        <v>5.7800915421375295E-3</v>
      </c>
      <c r="O19">
        <f t="shared" si="1"/>
        <v>5.7800915421375292</v>
      </c>
      <c r="P19">
        <f t="shared" si="2"/>
        <v>12.194888513301434</v>
      </c>
      <c r="Q19">
        <f t="shared" si="3"/>
        <v>184.10499999999999</v>
      </c>
      <c r="R19">
        <f t="shared" si="4"/>
        <v>130.51354171191954</v>
      </c>
      <c r="S19">
        <f t="shared" si="5"/>
        <v>12.892309977721185</v>
      </c>
      <c r="T19">
        <f t="shared" si="6"/>
        <v>18.186149094685</v>
      </c>
      <c r="U19">
        <f t="shared" si="7"/>
        <v>0.41787490905645636</v>
      </c>
      <c r="V19">
        <f t="shared" si="8"/>
        <v>2.9036826743789454</v>
      </c>
      <c r="W19">
        <f t="shared" si="9"/>
        <v>0.3871110030790334</v>
      </c>
      <c r="X19">
        <f t="shared" si="10"/>
        <v>0.24451938644465576</v>
      </c>
      <c r="Y19">
        <f t="shared" si="11"/>
        <v>289.55153945548898</v>
      </c>
      <c r="Z19">
        <f t="shared" si="12"/>
        <v>28.670618933804818</v>
      </c>
      <c r="AA19">
        <f t="shared" si="13"/>
        <v>27.851900000000001</v>
      </c>
      <c r="AB19">
        <f t="shared" si="14"/>
        <v>3.7621992257326151</v>
      </c>
      <c r="AC19">
        <f t="shared" si="15"/>
        <v>59.831458298994342</v>
      </c>
      <c r="AD19">
        <f t="shared" si="16"/>
        <v>2.3327622027138002</v>
      </c>
      <c r="AE19">
        <f t="shared" si="17"/>
        <v>3.8988890945233896</v>
      </c>
      <c r="AF19">
        <f t="shared" si="18"/>
        <v>1.4294370230188149</v>
      </c>
      <c r="AG19">
        <f t="shared" si="19"/>
        <v>-254.90203700826504</v>
      </c>
      <c r="AH19">
        <f t="shared" si="20"/>
        <v>95.94541329507102</v>
      </c>
      <c r="AI19">
        <f t="shared" si="21"/>
        <v>7.2139221181701876</v>
      </c>
      <c r="AJ19">
        <f t="shared" si="22"/>
        <v>137.80883786046513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51851.356094812167</v>
      </c>
      <c r="AP19" t="s">
        <v>387</v>
      </c>
      <c r="AQ19">
        <v>10238.9</v>
      </c>
      <c r="AR19">
        <v>302.21199999999999</v>
      </c>
      <c r="AS19">
        <v>4052.3</v>
      </c>
      <c r="AT19">
        <f t="shared" si="26"/>
        <v>0.92542210596451402</v>
      </c>
      <c r="AU19">
        <v>-0.32343011824092399</v>
      </c>
      <c r="AV19" t="s">
        <v>403</v>
      </c>
      <c r="AW19">
        <v>10288.799999999999</v>
      </c>
      <c r="AX19">
        <v>821.91976923076902</v>
      </c>
      <c r="AY19">
        <v>1147.22</v>
      </c>
      <c r="AZ19">
        <f t="shared" si="27"/>
        <v>0.28355522983318893</v>
      </c>
      <c r="BA19">
        <v>0.5</v>
      </c>
      <c r="BB19">
        <f t="shared" si="28"/>
        <v>1513.1088059354865</v>
      </c>
      <c r="BC19">
        <f t="shared" si="29"/>
        <v>12.194888513301434</v>
      </c>
      <c r="BD19">
        <f t="shared" si="30"/>
        <v>214.52495761482948</v>
      </c>
      <c r="BE19">
        <f t="shared" si="31"/>
        <v>8.2732441860338332E-3</v>
      </c>
      <c r="BF19">
        <f t="shared" si="32"/>
        <v>2.5322780286257212</v>
      </c>
      <c r="BG19">
        <f t="shared" si="33"/>
        <v>254.20490484595894</v>
      </c>
      <c r="BH19" t="s">
        <v>404</v>
      </c>
      <c r="BI19">
        <v>622.87</v>
      </c>
      <c r="BJ19">
        <f t="shared" si="34"/>
        <v>622.87</v>
      </c>
      <c r="BK19">
        <f t="shared" si="35"/>
        <v>0.45706141803664513</v>
      </c>
      <c r="BL19">
        <f t="shared" si="36"/>
        <v>0.62038758609560596</v>
      </c>
      <c r="BM19">
        <f t="shared" si="37"/>
        <v>0.84710287132263951</v>
      </c>
      <c r="BN19">
        <f t="shared" si="38"/>
        <v>0.38496704264247322</v>
      </c>
      <c r="BO19">
        <f t="shared" si="39"/>
        <v>0.77466982108153193</v>
      </c>
      <c r="BP19">
        <f t="shared" si="40"/>
        <v>0.47014420411498259</v>
      </c>
      <c r="BQ19">
        <f t="shared" si="41"/>
        <v>0.52985579588501741</v>
      </c>
      <c r="BR19">
        <f t="shared" si="42"/>
        <v>1799.91</v>
      </c>
      <c r="BS19">
        <f t="shared" si="43"/>
        <v>1513.1088059354865</v>
      </c>
      <c r="BT19">
        <f t="shared" si="44"/>
        <v>0.84065803619930246</v>
      </c>
      <c r="BU19">
        <f t="shared" si="45"/>
        <v>0.16087000986465377</v>
      </c>
      <c r="BV19">
        <v>6</v>
      </c>
      <c r="BW19">
        <v>0.5</v>
      </c>
      <c r="BX19" t="s">
        <v>390</v>
      </c>
      <c r="BY19">
        <v>2</v>
      </c>
      <c r="BZ19">
        <v>1689175957.0999999</v>
      </c>
      <c r="CA19">
        <v>184.10499999999999</v>
      </c>
      <c r="CB19">
        <v>200.00899999999999</v>
      </c>
      <c r="CC19">
        <v>23.615400000000001</v>
      </c>
      <c r="CD19">
        <v>16.846</v>
      </c>
      <c r="CE19">
        <v>183.93799999999999</v>
      </c>
      <c r="CF19">
        <v>23.565200000000001</v>
      </c>
      <c r="CG19">
        <v>500.21499999999997</v>
      </c>
      <c r="CH19">
        <v>98.680800000000005</v>
      </c>
      <c r="CI19">
        <v>0.10059700000000001</v>
      </c>
      <c r="CJ19">
        <v>28.4648</v>
      </c>
      <c r="CK19">
        <v>27.851900000000001</v>
      </c>
      <c r="CL19">
        <v>999.9</v>
      </c>
      <c r="CM19">
        <v>0</v>
      </c>
      <c r="CN19">
        <v>0</v>
      </c>
      <c r="CO19">
        <v>9985</v>
      </c>
      <c r="CP19">
        <v>0</v>
      </c>
      <c r="CQ19">
        <v>1.5289399999999999E-3</v>
      </c>
      <c r="CR19">
        <v>-15.9038</v>
      </c>
      <c r="CS19">
        <v>188.55799999999999</v>
      </c>
      <c r="CT19">
        <v>203.43600000000001</v>
      </c>
      <c r="CU19">
        <v>6.7694200000000002</v>
      </c>
      <c r="CV19">
        <v>200.00899999999999</v>
      </c>
      <c r="CW19">
        <v>16.846</v>
      </c>
      <c r="CX19">
        <v>2.33039</v>
      </c>
      <c r="CY19">
        <v>1.6623699999999999</v>
      </c>
      <c r="CZ19">
        <v>19.888000000000002</v>
      </c>
      <c r="DA19">
        <v>14.5495</v>
      </c>
      <c r="DB19">
        <v>1799.91</v>
      </c>
      <c r="DC19">
        <v>0.97800200000000004</v>
      </c>
      <c r="DD19">
        <v>2.19981E-2</v>
      </c>
      <c r="DE19">
        <v>0</v>
      </c>
      <c r="DF19">
        <v>821.00199999999995</v>
      </c>
      <c r="DG19">
        <v>5.0009800000000002</v>
      </c>
      <c r="DH19">
        <v>16451.7</v>
      </c>
      <c r="DI19">
        <v>16375</v>
      </c>
      <c r="DJ19">
        <v>45.5</v>
      </c>
      <c r="DK19">
        <v>46.311999999999998</v>
      </c>
      <c r="DL19">
        <v>45.625</v>
      </c>
      <c r="DM19">
        <v>45.436999999999998</v>
      </c>
      <c r="DN19">
        <v>46.625</v>
      </c>
      <c r="DO19">
        <v>1755.42</v>
      </c>
      <c r="DP19">
        <v>39.479999999999997</v>
      </c>
      <c r="DQ19">
        <v>0</v>
      </c>
      <c r="DR19">
        <v>150</v>
      </c>
      <c r="DS19">
        <v>0</v>
      </c>
      <c r="DT19">
        <v>821.91976923076902</v>
      </c>
      <c r="DU19">
        <v>-4.0305641155410497</v>
      </c>
      <c r="DV19">
        <v>-29.244444624170999</v>
      </c>
      <c r="DW19">
        <v>16448.146153846199</v>
      </c>
      <c r="DX19">
        <v>15</v>
      </c>
      <c r="DY19">
        <v>1689175917.5</v>
      </c>
      <c r="DZ19" t="s">
        <v>405</v>
      </c>
      <c r="EA19">
        <v>1689175903</v>
      </c>
      <c r="EB19">
        <v>1689175917.5</v>
      </c>
      <c r="EC19">
        <v>4</v>
      </c>
      <c r="ED19">
        <v>-9.8000000000000004E-2</v>
      </c>
      <c r="EE19">
        <v>5.0000000000000001E-3</v>
      </c>
      <c r="EF19">
        <v>0.17199999999999999</v>
      </c>
      <c r="EG19">
        <v>-2.9000000000000001E-2</v>
      </c>
      <c r="EH19">
        <v>200</v>
      </c>
      <c r="EI19">
        <v>17</v>
      </c>
      <c r="EJ19">
        <v>0.14000000000000001</v>
      </c>
      <c r="EK19">
        <v>0.02</v>
      </c>
      <c r="EL19">
        <v>12.165854608746301</v>
      </c>
      <c r="EM19">
        <v>-0.16831172491124899</v>
      </c>
      <c r="EN19">
        <v>4.6233562635645702E-2</v>
      </c>
      <c r="EO19">
        <v>1</v>
      </c>
      <c r="EP19">
        <v>0.42171854193757802</v>
      </c>
      <c r="EQ19">
        <v>2.5038194522183799E-2</v>
      </c>
      <c r="ER19">
        <v>1.1642641762515201E-2</v>
      </c>
      <c r="ES19">
        <v>1</v>
      </c>
      <c r="ET19">
        <v>2</v>
      </c>
      <c r="EU19">
        <v>2</v>
      </c>
      <c r="EV19" t="s">
        <v>392</v>
      </c>
      <c r="EW19">
        <v>2.9665599999999999</v>
      </c>
      <c r="EX19">
        <v>2.8408099999999998</v>
      </c>
      <c r="EY19">
        <v>4.9251700000000002E-2</v>
      </c>
      <c r="EZ19">
        <v>5.3638999999999999E-2</v>
      </c>
      <c r="FA19">
        <v>0.112862</v>
      </c>
      <c r="FB19">
        <v>8.91372E-2</v>
      </c>
      <c r="FC19">
        <v>28668.9</v>
      </c>
      <c r="FD19">
        <v>29247.9</v>
      </c>
      <c r="FE19">
        <v>27645.3</v>
      </c>
      <c r="FF19">
        <v>28141.4</v>
      </c>
      <c r="FG19">
        <v>31436.2</v>
      </c>
      <c r="FH19">
        <v>31359.200000000001</v>
      </c>
      <c r="FI19">
        <v>38512.1</v>
      </c>
      <c r="FJ19">
        <v>37319.699999999997</v>
      </c>
      <c r="FK19">
        <v>2.0579200000000002</v>
      </c>
      <c r="FL19">
        <v>1.7453799999999999</v>
      </c>
      <c r="FM19">
        <v>6.1929199999999997E-2</v>
      </c>
      <c r="FN19">
        <v>0</v>
      </c>
      <c r="FO19">
        <v>26.839700000000001</v>
      </c>
      <c r="FP19">
        <v>999.9</v>
      </c>
      <c r="FQ19">
        <v>53.942999999999998</v>
      </c>
      <c r="FR19">
        <v>36.487000000000002</v>
      </c>
      <c r="FS19">
        <v>33.511499999999998</v>
      </c>
      <c r="FT19">
        <v>61.628100000000003</v>
      </c>
      <c r="FU19">
        <v>35.917499999999997</v>
      </c>
      <c r="FV19">
        <v>1</v>
      </c>
      <c r="FW19">
        <v>0.109903</v>
      </c>
      <c r="FX19">
        <v>-0.66220299999999999</v>
      </c>
      <c r="FY19">
        <v>20.258400000000002</v>
      </c>
      <c r="FZ19">
        <v>5.2268699999999999</v>
      </c>
      <c r="GA19">
        <v>12.0123</v>
      </c>
      <c r="GB19">
        <v>5.0009499999999996</v>
      </c>
      <c r="GC19">
        <v>3.2918799999999999</v>
      </c>
      <c r="GD19">
        <v>9999</v>
      </c>
      <c r="GE19">
        <v>9999</v>
      </c>
      <c r="GF19">
        <v>213.4</v>
      </c>
      <c r="GG19">
        <v>9999</v>
      </c>
      <c r="GH19">
        <v>1.8785000000000001</v>
      </c>
      <c r="GI19">
        <v>1.87225</v>
      </c>
      <c r="GJ19">
        <v>1.87439</v>
      </c>
      <c r="GK19">
        <v>1.87252</v>
      </c>
      <c r="GL19">
        <v>1.8727100000000001</v>
      </c>
      <c r="GM19">
        <v>1.8739300000000001</v>
      </c>
      <c r="GN19">
        <v>1.87422</v>
      </c>
      <c r="GO19">
        <v>1.8782000000000001</v>
      </c>
      <c r="GP19">
        <v>5</v>
      </c>
      <c r="GQ19">
        <v>0</v>
      </c>
      <c r="GR19">
        <v>0</v>
      </c>
      <c r="GS19">
        <v>0</v>
      </c>
      <c r="GT19" t="s">
        <v>393</v>
      </c>
      <c r="GU19" t="s">
        <v>394</v>
      </c>
      <c r="GV19" t="s">
        <v>395</v>
      </c>
      <c r="GW19" t="s">
        <v>395</v>
      </c>
      <c r="GX19" t="s">
        <v>395</v>
      </c>
      <c r="GY19" t="s">
        <v>395</v>
      </c>
      <c r="GZ19">
        <v>0</v>
      </c>
      <c r="HA19">
        <v>100</v>
      </c>
      <c r="HB19">
        <v>100</v>
      </c>
      <c r="HC19">
        <v>0.16700000000000001</v>
      </c>
      <c r="HD19">
        <v>5.0200000000000002E-2</v>
      </c>
      <c r="HE19">
        <v>6.6990943864377706E-2</v>
      </c>
      <c r="HF19">
        <v>7.2704984381113296E-4</v>
      </c>
      <c r="HG19">
        <v>-1.05877040029023E-6</v>
      </c>
      <c r="HH19">
        <v>2.9517966189716799E-10</v>
      </c>
      <c r="HI19">
        <v>-0.10139391977237</v>
      </c>
      <c r="HJ19">
        <v>-1.0381146261049701E-3</v>
      </c>
      <c r="HK19">
        <v>3.0864078594985901E-4</v>
      </c>
      <c r="HL19">
        <v>3.5129526352015801E-7</v>
      </c>
      <c r="HM19">
        <v>1</v>
      </c>
      <c r="HN19">
        <v>2242</v>
      </c>
      <c r="HO19">
        <v>1</v>
      </c>
      <c r="HP19">
        <v>25</v>
      </c>
      <c r="HQ19">
        <v>0.9</v>
      </c>
      <c r="HR19">
        <v>0.7</v>
      </c>
      <c r="HS19">
        <v>0.58349600000000001</v>
      </c>
      <c r="HT19">
        <v>2.63184</v>
      </c>
      <c r="HU19">
        <v>1.49536</v>
      </c>
      <c r="HV19">
        <v>2.2778299999999998</v>
      </c>
      <c r="HW19">
        <v>1.49658</v>
      </c>
      <c r="HX19">
        <v>2.5903299999999998</v>
      </c>
      <c r="HY19">
        <v>42.271000000000001</v>
      </c>
      <c r="HZ19">
        <v>23.500900000000001</v>
      </c>
      <c r="IA19">
        <v>18</v>
      </c>
      <c r="IB19">
        <v>498.81200000000001</v>
      </c>
      <c r="IC19">
        <v>435.83100000000002</v>
      </c>
      <c r="ID19">
        <v>27.059000000000001</v>
      </c>
      <c r="IE19">
        <v>28.7697</v>
      </c>
      <c r="IF19">
        <v>30.0001</v>
      </c>
      <c r="IG19">
        <v>28.514500000000002</v>
      </c>
      <c r="IH19">
        <v>28.436499999999999</v>
      </c>
      <c r="II19">
        <v>11.750299999999999</v>
      </c>
      <c r="IJ19">
        <v>56.754300000000001</v>
      </c>
      <c r="IK19">
        <v>0</v>
      </c>
      <c r="IL19">
        <v>27.1313</v>
      </c>
      <c r="IM19">
        <v>200</v>
      </c>
      <c r="IN19">
        <v>16.914999999999999</v>
      </c>
      <c r="IO19">
        <v>100.379</v>
      </c>
      <c r="IP19">
        <v>100.245</v>
      </c>
    </row>
    <row r="20" spans="1:250" x14ac:dyDescent="0.3">
      <c r="A20">
        <v>4</v>
      </c>
      <c r="B20">
        <v>1689176091.5999999</v>
      </c>
      <c r="C20">
        <v>385.09999990463302</v>
      </c>
      <c r="D20" t="s">
        <v>406</v>
      </c>
      <c r="E20" t="s">
        <v>407</v>
      </c>
      <c r="F20" t="s">
        <v>381</v>
      </c>
      <c r="G20" t="s">
        <v>382</v>
      </c>
      <c r="H20" t="s">
        <v>383</v>
      </c>
      <c r="I20" t="s">
        <v>384</v>
      </c>
      <c r="J20" t="s">
        <v>385</v>
      </c>
      <c r="K20" t="s">
        <v>34</v>
      </c>
      <c r="L20" t="s">
        <v>386</v>
      </c>
      <c r="M20">
        <v>1689176091.5999999</v>
      </c>
      <c r="N20">
        <f t="shared" si="0"/>
        <v>5.9666039256936528E-3</v>
      </c>
      <c r="O20">
        <f t="shared" si="1"/>
        <v>5.9666039256936525</v>
      </c>
      <c r="P20">
        <f t="shared" si="2"/>
        <v>8.1442574974960973</v>
      </c>
      <c r="Q20">
        <f t="shared" si="3"/>
        <v>139.26300000000001</v>
      </c>
      <c r="R20">
        <f t="shared" si="4"/>
        <v>104.41007298762872</v>
      </c>
      <c r="S20">
        <f t="shared" si="5"/>
        <v>10.314129953039547</v>
      </c>
      <c r="T20">
        <f t="shared" si="6"/>
        <v>13.757069969871001</v>
      </c>
      <c r="U20">
        <f t="shared" si="7"/>
        <v>0.43623361571317121</v>
      </c>
      <c r="V20">
        <f t="shared" si="8"/>
        <v>2.9002401475353796</v>
      </c>
      <c r="W20">
        <f t="shared" si="9"/>
        <v>0.4027865717784308</v>
      </c>
      <c r="X20">
        <f t="shared" si="10"/>
        <v>0.25453264947544069</v>
      </c>
      <c r="Y20">
        <f t="shared" si="11"/>
        <v>289.57227475548711</v>
      </c>
      <c r="Z20">
        <f t="shared" si="12"/>
        <v>28.798638179906078</v>
      </c>
      <c r="AA20">
        <f t="shared" si="13"/>
        <v>27.986899999999999</v>
      </c>
      <c r="AB20">
        <f t="shared" si="14"/>
        <v>3.7919425826228021</v>
      </c>
      <c r="AC20">
        <f t="shared" si="15"/>
        <v>60.275223856045713</v>
      </c>
      <c r="AD20">
        <f t="shared" si="16"/>
        <v>2.3742831981133001</v>
      </c>
      <c r="AE20">
        <f t="shared" si="17"/>
        <v>3.9390698967518731</v>
      </c>
      <c r="AF20">
        <f t="shared" si="18"/>
        <v>1.417659384509502</v>
      </c>
      <c r="AG20">
        <f t="shared" si="19"/>
        <v>-263.12723312309009</v>
      </c>
      <c r="AH20">
        <f t="shared" si="20"/>
        <v>102.33614530280586</v>
      </c>
      <c r="AI20">
        <f t="shared" si="21"/>
        <v>7.7155234478848449</v>
      </c>
      <c r="AJ20">
        <f t="shared" si="22"/>
        <v>136.4967103830877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51723.054422817462</v>
      </c>
      <c r="AP20" t="s">
        <v>387</v>
      </c>
      <c r="AQ20">
        <v>10238.9</v>
      </c>
      <c r="AR20">
        <v>302.21199999999999</v>
      </c>
      <c r="AS20">
        <v>4052.3</v>
      </c>
      <c r="AT20">
        <f t="shared" si="26"/>
        <v>0.92542210596451402</v>
      </c>
      <c r="AU20">
        <v>-0.32343011824092399</v>
      </c>
      <c r="AV20" t="s">
        <v>408</v>
      </c>
      <c r="AW20">
        <v>10287.799999999999</v>
      </c>
      <c r="AX20">
        <v>817.11730769230803</v>
      </c>
      <c r="AY20">
        <v>1105.52</v>
      </c>
      <c r="AZ20">
        <f t="shared" si="27"/>
        <v>0.26087514681569934</v>
      </c>
      <c r="BA20">
        <v>0.5</v>
      </c>
      <c r="BB20">
        <f t="shared" si="28"/>
        <v>1513.2179993551747</v>
      </c>
      <c r="BC20">
        <f t="shared" si="29"/>
        <v>8.1442574974960973</v>
      </c>
      <c r="BD20">
        <f t="shared" si="30"/>
        <v>197.38048387297002</v>
      </c>
      <c r="BE20">
        <f t="shared" si="31"/>
        <v>5.5958147598993303E-3</v>
      </c>
      <c r="BF20">
        <f t="shared" si="32"/>
        <v>2.6655148708300169</v>
      </c>
      <c r="BG20">
        <f t="shared" si="33"/>
        <v>252.09785014916599</v>
      </c>
      <c r="BH20" t="s">
        <v>409</v>
      </c>
      <c r="BI20">
        <v>626.47</v>
      </c>
      <c r="BJ20">
        <f t="shared" si="34"/>
        <v>626.47</v>
      </c>
      <c r="BK20">
        <f t="shared" si="35"/>
        <v>0.43332549388523045</v>
      </c>
      <c r="BL20">
        <f t="shared" si="36"/>
        <v>0.60203046092827883</v>
      </c>
      <c r="BM20">
        <f t="shared" si="37"/>
        <v>0.86016527381685615</v>
      </c>
      <c r="BN20">
        <f t="shared" si="38"/>
        <v>0.35901882255335682</v>
      </c>
      <c r="BO20">
        <f t="shared" si="39"/>
        <v>0.78578956013832213</v>
      </c>
      <c r="BP20">
        <f t="shared" si="40"/>
        <v>0.46156655758876569</v>
      </c>
      <c r="BQ20">
        <f t="shared" si="41"/>
        <v>0.53843344241123425</v>
      </c>
      <c r="BR20">
        <f t="shared" si="42"/>
        <v>1800.04</v>
      </c>
      <c r="BS20">
        <f t="shared" si="43"/>
        <v>1513.2179993551747</v>
      </c>
      <c r="BT20">
        <f t="shared" si="44"/>
        <v>0.84065798501987443</v>
      </c>
      <c r="BU20">
        <f t="shared" si="45"/>
        <v>0.16086991108835755</v>
      </c>
      <c r="BV20">
        <v>6</v>
      </c>
      <c r="BW20">
        <v>0.5</v>
      </c>
      <c r="BX20" t="s">
        <v>390</v>
      </c>
      <c r="BY20">
        <v>2</v>
      </c>
      <c r="BZ20">
        <v>1689176091.5999999</v>
      </c>
      <c r="CA20">
        <v>139.26300000000001</v>
      </c>
      <c r="CB20">
        <v>150.02699999999999</v>
      </c>
      <c r="CC20">
        <v>24.0349</v>
      </c>
      <c r="CD20">
        <v>17.051100000000002</v>
      </c>
      <c r="CE20">
        <v>138.98500000000001</v>
      </c>
      <c r="CF20">
        <v>23.977499999999999</v>
      </c>
      <c r="CG20">
        <v>500.28899999999999</v>
      </c>
      <c r="CH20">
        <v>98.683999999999997</v>
      </c>
      <c r="CI20">
        <v>0.100817</v>
      </c>
      <c r="CJ20">
        <v>28.641400000000001</v>
      </c>
      <c r="CK20">
        <v>27.986899999999999</v>
      </c>
      <c r="CL20">
        <v>999.9</v>
      </c>
      <c r="CM20">
        <v>0</v>
      </c>
      <c r="CN20">
        <v>0</v>
      </c>
      <c r="CO20">
        <v>9965</v>
      </c>
      <c r="CP20">
        <v>0</v>
      </c>
      <c r="CQ20">
        <v>1.5289399999999999E-3</v>
      </c>
      <c r="CR20">
        <v>-10.763999999999999</v>
      </c>
      <c r="CS20">
        <v>142.69200000000001</v>
      </c>
      <c r="CT20">
        <v>152.62899999999999</v>
      </c>
      <c r="CU20">
        <v>6.9837699999999998</v>
      </c>
      <c r="CV20">
        <v>150.02699999999999</v>
      </c>
      <c r="CW20">
        <v>17.051100000000002</v>
      </c>
      <c r="CX20">
        <v>2.3718599999999999</v>
      </c>
      <c r="CY20">
        <v>1.68268</v>
      </c>
      <c r="CZ20">
        <v>20.172899999999998</v>
      </c>
      <c r="DA20">
        <v>14.737500000000001</v>
      </c>
      <c r="DB20">
        <v>1800.04</v>
      </c>
      <c r="DC20">
        <v>0.97800600000000004</v>
      </c>
      <c r="DD20">
        <v>2.1994300000000001E-2</v>
      </c>
      <c r="DE20">
        <v>0</v>
      </c>
      <c r="DF20">
        <v>816.71</v>
      </c>
      <c r="DG20">
        <v>5.0009800000000002</v>
      </c>
      <c r="DH20">
        <v>16709.400000000001</v>
      </c>
      <c r="DI20">
        <v>16376.3</v>
      </c>
      <c r="DJ20">
        <v>45.561999999999998</v>
      </c>
      <c r="DK20">
        <v>46.25</v>
      </c>
      <c r="DL20">
        <v>45.186999999999998</v>
      </c>
      <c r="DM20">
        <v>45.625</v>
      </c>
      <c r="DN20">
        <v>46.625</v>
      </c>
      <c r="DO20">
        <v>1755.56</v>
      </c>
      <c r="DP20">
        <v>39.479999999999997</v>
      </c>
      <c r="DQ20">
        <v>0</v>
      </c>
      <c r="DR20">
        <v>133.89999985694899</v>
      </c>
      <c r="DS20">
        <v>0</v>
      </c>
      <c r="DT20">
        <v>817.11730769230803</v>
      </c>
      <c r="DU20">
        <v>-3.1621880474736299</v>
      </c>
      <c r="DV20">
        <v>947.44273429921702</v>
      </c>
      <c r="DW20">
        <v>16436.1192307692</v>
      </c>
      <c r="DX20">
        <v>15</v>
      </c>
      <c r="DY20">
        <v>1689176051.0999999</v>
      </c>
      <c r="DZ20" t="s">
        <v>410</v>
      </c>
      <c r="EA20">
        <v>1689176045.0999999</v>
      </c>
      <c r="EB20">
        <v>1689176051.0999999</v>
      </c>
      <c r="EC20">
        <v>5</v>
      </c>
      <c r="ED20">
        <v>0.13</v>
      </c>
      <c r="EE20">
        <v>1E-3</v>
      </c>
      <c r="EF20">
        <v>0.28299999999999997</v>
      </c>
      <c r="EG20">
        <v>-2.4E-2</v>
      </c>
      <c r="EH20">
        <v>150</v>
      </c>
      <c r="EI20">
        <v>17</v>
      </c>
      <c r="EJ20">
        <v>0.23</v>
      </c>
      <c r="EK20">
        <v>0.01</v>
      </c>
      <c r="EL20">
        <v>8.1219246189663696</v>
      </c>
      <c r="EM20">
        <v>-0.251881649732696</v>
      </c>
      <c r="EN20">
        <v>4.6927454987064098E-2</v>
      </c>
      <c r="EO20">
        <v>1</v>
      </c>
      <c r="EP20">
        <v>0.44463347513813301</v>
      </c>
      <c r="EQ20">
        <v>8.9360153655992699E-3</v>
      </c>
      <c r="ER20">
        <v>1.13417063449442E-2</v>
      </c>
      <c r="ES20">
        <v>1</v>
      </c>
      <c r="ET20">
        <v>2</v>
      </c>
      <c r="EU20">
        <v>2</v>
      </c>
      <c r="EV20" t="s">
        <v>392</v>
      </c>
      <c r="EW20">
        <v>2.9666899999999998</v>
      </c>
      <c r="EX20">
        <v>2.8408600000000002</v>
      </c>
      <c r="EY20">
        <v>3.80922E-2</v>
      </c>
      <c r="EZ20">
        <v>4.1347299999999997E-2</v>
      </c>
      <c r="FA20">
        <v>0.114217</v>
      </c>
      <c r="FB20">
        <v>8.9898699999999998E-2</v>
      </c>
      <c r="FC20">
        <v>29002.3</v>
      </c>
      <c r="FD20">
        <v>29624.2</v>
      </c>
      <c r="FE20">
        <v>27642.6</v>
      </c>
      <c r="FF20">
        <v>28138.2</v>
      </c>
      <c r="FG20">
        <v>31384.1</v>
      </c>
      <c r="FH20">
        <v>31328.799999999999</v>
      </c>
      <c r="FI20">
        <v>38508.699999999997</v>
      </c>
      <c r="FJ20">
        <v>37316</v>
      </c>
      <c r="FK20">
        <v>2.0576300000000001</v>
      </c>
      <c r="FL20">
        <v>1.74177</v>
      </c>
      <c r="FM20">
        <v>6.2599799999999997E-2</v>
      </c>
      <c r="FN20">
        <v>0</v>
      </c>
      <c r="FO20">
        <v>26.963999999999999</v>
      </c>
      <c r="FP20">
        <v>999.9</v>
      </c>
      <c r="FQ20">
        <v>53.558999999999997</v>
      </c>
      <c r="FR20">
        <v>36.819000000000003</v>
      </c>
      <c r="FS20">
        <v>33.880000000000003</v>
      </c>
      <c r="FT20">
        <v>61.728099999999998</v>
      </c>
      <c r="FU20">
        <v>35.7973</v>
      </c>
      <c r="FV20">
        <v>1</v>
      </c>
      <c r="FW20">
        <v>0.11544699999999999</v>
      </c>
      <c r="FX20">
        <v>0.48152200000000001</v>
      </c>
      <c r="FY20">
        <v>20.259599999999999</v>
      </c>
      <c r="FZ20">
        <v>5.2270200000000004</v>
      </c>
      <c r="GA20">
        <v>12.013999999999999</v>
      </c>
      <c r="GB20">
        <v>5.0009499999999996</v>
      </c>
      <c r="GC20">
        <v>3.29175</v>
      </c>
      <c r="GD20">
        <v>9999</v>
      </c>
      <c r="GE20">
        <v>9999</v>
      </c>
      <c r="GF20">
        <v>213.4</v>
      </c>
      <c r="GG20">
        <v>9999</v>
      </c>
      <c r="GH20">
        <v>1.8785000000000001</v>
      </c>
      <c r="GI20">
        <v>1.87225</v>
      </c>
      <c r="GJ20">
        <v>1.87439</v>
      </c>
      <c r="GK20">
        <v>1.87256</v>
      </c>
      <c r="GL20">
        <v>1.8727100000000001</v>
      </c>
      <c r="GM20">
        <v>1.8739300000000001</v>
      </c>
      <c r="GN20">
        <v>1.8742399999999999</v>
      </c>
      <c r="GO20">
        <v>1.8782000000000001</v>
      </c>
      <c r="GP20">
        <v>5</v>
      </c>
      <c r="GQ20">
        <v>0</v>
      </c>
      <c r="GR20">
        <v>0</v>
      </c>
      <c r="GS20">
        <v>0</v>
      </c>
      <c r="GT20" t="s">
        <v>393</v>
      </c>
      <c r="GU20" t="s">
        <v>394</v>
      </c>
      <c r="GV20" t="s">
        <v>395</v>
      </c>
      <c r="GW20" t="s">
        <v>395</v>
      </c>
      <c r="GX20" t="s">
        <v>395</v>
      </c>
      <c r="GY20" t="s">
        <v>395</v>
      </c>
      <c r="GZ20">
        <v>0</v>
      </c>
      <c r="HA20">
        <v>100</v>
      </c>
      <c r="HB20">
        <v>100</v>
      </c>
      <c r="HC20">
        <v>0.27800000000000002</v>
      </c>
      <c r="HD20">
        <v>5.74E-2</v>
      </c>
      <c r="HE20">
        <v>0.196629135934418</v>
      </c>
      <c r="HF20">
        <v>7.2704984381113296E-4</v>
      </c>
      <c r="HG20">
        <v>-1.05877040029023E-6</v>
      </c>
      <c r="HH20">
        <v>2.9517966189716799E-10</v>
      </c>
      <c r="HI20">
        <v>-9.9962923284889899E-2</v>
      </c>
      <c r="HJ20">
        <v>-1.0381146261049701E-3</v>
      </c>
      <c r="HK20">
        <v>3.0864078594985901E-4</v>
      </c>
      <c r="HL20">
        <v>3.5129526352015801E-7</v>
      </c>
      <c r="HM20">
        <v>1</v>
      </c>
      <c r="HN20">
        <v>2242</v>
      </c>
      <c r="HO20">
        <v>1</v>
      </c>
      <c r="HP20">
        <v>25</v>
      </c>
      <c r="HQ20">
        <v>0.8</v>
      </c>
      <c r="HR20">
        <v>0.7</v>
      </c>
      <c r="HS20">
        <v>0.47729500000000002</v>
      </c>
      <c r="HT20">
        <v>2.65137</v>
      </c>
      <c r="HU20">
        <v>1.49536</v>
      </c>
      <c r="HV20">
        <v>2.2766099999999998</v>
      </c>
      <c r="HW20">
        <v>1.49658</v>
      </c>
      <c r="HX20">
        <v>2.4670399999999999</v>
      </c>
      <c r="HY20">
        <v>42.483699999999999</v>
      </c>
      <c r="HZ20">
        <v>23.492100000000001</v>
      </c>
      <c r="IA20">
        <v>18</v>
      </c>
      <c r="IB20">
        <v>499.34699999999998</v>
      </c>
      <c r="IC20">
        <v>434.22300000000001</v>
      </c>
      <c r="ID20">
        <v>26.246400000000001</v>
      </c>
      <c r="IE20">
        <v>28.818200000000001</v>
      </c>
      <c r="IF20">
        <v>30.000399999999999</v>
      </c>
      <c r="IG20">
        <v>28.6035</v>
      </c>
      <c r="IH20">
        <v>28.536200000000001</v>
      </c>
      <c r="II20">
        <v>9.5996699999999997</v>
      </c>
      <c r="IJ20">
        <v>56.590299999999999</v>
      </c>
      <c r="IK20">
        <v>0</v>
      </c>
      <c r="IL20">
        <v>26.1891</v>
      </c>
      <c r="IM20">
        <v>150</v>
      </c>
      <c r="IN20">
        <v>16.9999</v>
      </c>
      <c r="IO20">
        <v>100.37</v>
      </c>
      <c r="IP20">
        <v>100.235</v>
      </c>
    </row>
    <row r="21" spans="1:250" x14ac:dyDescent="0.3">
      <c r="A21">
        <v>5</v>
      </c>
      <c r="B21">
        <v>1689176234.0999999</v>
      </c>
      <c r="C21">
        <v>527.59999990463302</v>
      </c>
      <c r="D21" t="s">
        <v>411</v>
      </c>
      <c r="E21" t="s">
        <v>412</v>
      </c>
      <c r="F21" t="s">
        <v>381</v>
      </c>
      <c r="G21" t="s">
        <v>382</v>
      </c>
      <c r="H21" t="s">
        <v>383</v>
      </c>
      <c r="I21" t="s">
        <v>384</v>
      </c>
      <c r="J21" t="s">
        <v>385</v>
      </c>
      <c r="K21" t="s">
        <v>34</v>
      </c>
      <c r="L21" t="s">
        <v>386</v>
      </c>
      <c r="M21">
        <v>1689176234.0999999</v>
      </c>
      <c r="N21">
        <f t="shared" si="0"/>
        <v>6.8681996625542105E-3</v>
      </c>
      <c r="O21">
        <f t="shared" si="1"/>
        <v>6.8681996625542103</v>
      </c>
      <c r="P21">
        <f t="shared" si="2"/>
        <v>4.2449571494345335</v>
      </c>
      <c r="Q21">
        <f t="shared" si="3"/>
        <v>94.102599999999995</v>
      </c>
      <c r="R21">
        <f t="shared" si="4"/>
        <v>77.759166882423187</v>
      </c>
      <c r="S21">
        <f t="shared" si="5"/>
        <v>7.6818835463764898</v>
      </c>
      <c r="T21">
        <f t="shared" si="6"/>
        <v>9.2964629585640584</v>
      </c>
      <c r="U21">
        <f t="shared" si="7"/>
        <v>0.51276162851489704</v>
      </c>
      <c r="V21">
        <f t="shared" si="8"/>
        <v>2.9115066099561058</v>
      </c>
      <c r="W21">
        <f t="shared" si="9"/>
        <v>0.46736559949658002</v>
      </c>
      <c r="X21">
        <f t="shared" si="10"/>
        <v>0.2958465078483673</v>
      </c>
      <c r="Y21">
        <f t="shared" si="11"/>
        <v>289.54993075539033</v>
      </c>
      <c r="Z21">
        <f t="shared" si="12"/>
        <v>28.618884710670663</v>
      </c>
      <c r="AA21">
        <f t="shared" si="13"/>
        <v>27.974699999999999</v>
      </c>
      <c r="AB21">
        <f t="shared" si="14"/>
        <v>3.7892462584334092</v>
      </c>
      <c r="AC21">
        <f t="shared" si="15"/>
        <v>60.293816053826966</v>
      </c>
      <c r="AD21">
        <f t="shared" si="16"/>
        <v>2.38281224182938</v>
      </c>
      <c r="AE21">
        <f t="shared" si="17"/>
        <v>3.9520010471756137</v>
      </c>
      <c r="AF21">
        <f t="shared" si="18"/>
        <v>1.4064340166040292</v>
      </c>
      <c r="AG21">
        <f t="shared" si="19"/>
        <v>-302.88760511864069</v>
      </c>
      <c r="AH21">
        <f t="shared" si="20"/>
        <v>113.51719239822596</v>
      </c>
      <c r="AI21">
        <f t="shared" si="21"/>
        <v>8.527270666719609</v>
      </c>
      <c r="AJ21">
        <f t="shared" si="22"/>
        <v>108.70678870169523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52034.49467323337</v>
      </c>
      <c r="AP21" t="s">
        <v>387</v>
      </c>
      <c r="AQ21">
        <v>10238.9</v>
      </c>
      <c r="AR21">
        <v>302.21199999999999</v>
      </c>
      <c r="AS21">
        <v>4052.3</v>
      </c>
      <c r="AT21">
        <f t="shared" si="26"/>
        <v>0.92542210596451402</v>
      </c>
      <c r="AU21">
        <v>-0.32343011824092399</v>
      </c>
      <c r="AV21" t="s">
        <v>413</v>
      </c>
      <c r="AW21">
        <v>10286.799999999999</v>
      </c>
      <c r="AX21">
        <v>817.73461538461504</v>
      </c>
      <c r="AY21">
        <v>1069.99</v>
      </c>
      <c r="AZ21">
        <f t="shared" si="27"/>
        <v>0.23575489921904402</v>
      </c>
      <c r="BA21">
        <v>0.5</v>
      </c>
      <c r="BB21">
        <f t="shared" si="28"/>
        <v>1513.1003993551246</v>
      </c>
      <c r="BC21">
        <f t="shared" si="29"/>
        <v>4.2449571494345335</v>
      </c>
      <c r="BD21">
        <f t="shared" si="30"/>
        <v>178.36041607913134</v>
      </c>
      <c r="BE21">
        <f t="shared" si="31"/>
        <v>3.0192228285859154E-3</v>
      </c>
      <c r="BF21">
        <f t="shared" si="32"/>
        <v>2.7872316563706208</v>
      </c>
      <c r="BG21">
        <f t="shared" si="33"/>
        <v>250.20327854805194</v>
      </c>
      <c r="BH21" t="s">
        <v>414</v>
      </c>
      <c r="BI21">
        <v>626.16999999999996</v>
      </c>
      <c r="BJ21">
        <f t="shared" si="34"/>
        <v>626.16999999999996</v>
      </c>
      <c r="BK21">
        <f t="shared" si="35"/>
        <v>0.41478892326096506</v>
      </c>
      <c r="BL21">
        <f t="shared" si="36"/>
        <v>0.56837317970209755</v>
      </c>
      <c r="BM21">
        <f t="shared" si="37"/>
        <v>0.87046025690793993</v>
      </c>
      <c r="BN21">
        <f t="shared" si="38"/>
        <v>0.32855250425954502</v>
      </c>
      <c r="BO21">
        <f t="shared" si="39"/>
        <v>0.79526400447136181</v>
      </c>
      <c r="BP21">
        <f t="shared" si="40"/>
        <v>0.4352246159552246</v>
      </c>
      <c r="BQ21">
        <f t="shared" si="41"/>
        <v>0.56477538404477534</v>
      </c>
      <c r="BR21">
        <f t="shared" si="42"/>
        <v>1799.9</v>
      </c>
      <c r="BS21">
        <f t="shared" si="43"/>
        <v>1513.1003993551246</v>
      </c>
      <c r="BT21">
        <f t="shared" si="44"/>
        <v>0.84065803619930246</v>
      </c>
      <c r="BU21">
        <f t="shared" si="45"/>
        <v>0.16087000986465377</v>
      </c>
      <c r="BV21">
        <v>6</v>
      </c>
      <c r="BW21">
        <v>0.5</v>
      </c>
      <c r="BX21" t="s">
        <v>390</v>
      </c>
      <c r="BY21">
        <v>2</v>
      </c>
      <c r="BZ21">
        <v>1689176234.0999999</v>
      </c>
      <c r="CA21">
        <v>94.102599999999995</v>
      </c>
      <c r="CB21">
        <v>99.969099999999997</v>
      </c>
      <c r="CC21">
        <v>24.119800000000001</v>
      </c>
      <c r="CD21">
        <v>16.0809</v>
      </c>
      <c r="CE21">
        <v>93.878699999999995</v>
      </c>
      <c r="CF21">
        <v>24.0656</v>
      </c>
      <c r="CG21">
        <v>500.25799999999998</v>
      </c>
      <c r="CH21">
        <v>98.690799999999996</v>
      </c>
      <c r="CI21">
        <v>9.9913100000000005E-2</v>
      </c>
      <c r="CJ21">
        <v>28.697900000000001</v>
      </c>
      <c r="CK21">
        <v>27.974699999999999</v>
      </c>
      <c r="CL21">
        <v>999.9</v>
      </c>
      <c r="CM21">
        <v>0</v>
      </c>
      <c r="CN21">
        <v>0</v>
      </c>
      <c r="CO21">
        <v>10028.799999999999</v>
      </c>
      <c r="CP21">
        <v>0</v>
      </c>
      <c r="CQ21">
        <v>1.5289399999999999E-3</v>
      </c>
      <c r="CR21">
        <v>-5.8665700000000003</v>
      </c>
      <c r="CS21">
        <v>96.428399999999996</v>
      </c>
      <c r="CT21">
        <v>101.60299999999999</v>
      </c>
      <c r="CU21">
        <v>8.0388300000000008</v>
      </c>
      <c r="CV21">
        <v>99.969099999999997</v>
      </c>
      <c r="CW21">
        <v>16.0809</v>
      </c>
      <c r="CX21">
        <v>2.3803999999999998</v>
      </c>
      <c r="CY21">
        <v>1.58704</v>
      </c>
      <c r="CZ21">
        <v>20.231000000000002</v>
      </c>
      <c r="DA21">
        <v>13.833500000000001</v>
      </c>
      <c r="DB21">
        <v>1799.9</v>
      </c>
      <c r="DC21">
        <v>0.97800600000000004</v>
      </c>
      <c r="DD21">
        <v>2.1994300000000001E-2</v>
      </c>
      <c r="DE21">
        <v>0</v>
      </c>
      <c r="DF21">
        <v>817.86300000000006</v>
      </c>
      <c r="DG21">
        <v>5.0009800000000002</v>
      </c>
      <c r="DH21">
        <v>17054.400000000001</v>
      </c>
      <c r="DI21">
        <v>16375</v>
      </c>
      <c r="DJ21">
        <v>45.875</v>
      </c>
      <c r="DK21">
        <v>46.375</v>
      </c>
      <c r="DL21">
        <v>45.811999999999998</v>
      </c>
      <c r="DM21">
        <v>45.625</v>
      </c>
      <c r="DN21">
        <v>46.811999999999998</v>
      </c>
      <c r="DO21">
        <v>1755.42</v>
      </c>
      <c r="DP21">
        <v>39.479999999999997</v>
      </c>
      <c r="DQ21">
        <v>0</v>
      </c>
      <c r="DR21">
        <v>142.299999952316</v>
      </c>
      <c r="DS21">
        <v>0</v>
      </c>
      <c r="DT21">
        <v>817.73461538461504</v>
      </c>
      <c r="DU21">
        <v>-0.55883760843240804</v>
      </c>
      <c r="DV21">
        <v>3434.19145392168</v>
      </c>
      <c r="DW21">
        <v>16655.150000000001</v>
      </c>
      <c r="DX21">
        <v>15</v>
      </c>
      <c r="DY21">
        <v>1689176194.5999999</v>
      </c>
      <c r="DZ21" t="s">
        <v>415</v>
      </c>
      <c r="EA21">
        <v>1689176188.0999999</v>
      </c>
      <c r="EB21">
        <v>1689176194.5999999</v>
      </c>
      <c r="EC21">
        <v>6</v>
      </c>
      <c r="ED21">
        <v>-3.2000000000000001E-2</v>
      </c>
      <c r="EE21">
        <v>-5.0000000000000001E-3</v>
      </c>
      <c r="EF21">
        <v>0.22700000000000001</v>
      </c>
      <c r="EG21">
        <v>-3.5000000000000003E-2</v>
      </c>
      <c r="EH21">
        <v>100</v>
      </c>
      <c r="EI21">
        <v>17</v>
      </c>
      <c r="EJ21">
        <v>0.54</v>
      </c>
      <c r="EK21">
        <v>0.01</v>
      </c>
      <c r="EL21">
        <v>4.2538893489666103</v>
      </c>
      <c r="EM21">
        <v>-7.2580735783133496E-2</v>
      </c>
      <c r="EN21">
        <v>3.9569939103176799E-2</v>
      </c>
      <c r="EO21">
        <v>1</v>
      </c>
      <c r="EP21">
        <v>0.51923534567079099</v>
      </c>
      <c r="EQ21">
        <v>2.9917944767017798E-2</v>
      </c>
      <c r="ER21">
        <v>1.96767217289536E-2</v>
      </c>
      <c r="ES21">
        <v>1</v>
      </c>
      <c r="ET21">
        <v>2</v>
      </c>
      <c r="EU21">
        <v>2</v>
      </c>
      <c r="EV21" t="s">
        <v>392</v>
      </c>
      <c r="EW21">
        <v>2.9664199999999998</v>
      </c>
      <c r="EX21">
        <v>2.8405100000000001</v>
      </c>
      <c r="EY21">
        <v>2.6218100000000001E-2</v>
      </c>
      <c r="EZ21">
        <v>2.81754E-2</v>
      </c>
      <c r="FA21">
        <v>0.11448</v>
      </c>
      <c r="FB21">
        <v>8.6153599999999997E-2</v>
      </c>
      <c r="FC21">
        <v>29351.200000000001</v>
      </c>
      <c r="FD21">
        <v>30022.799999999999</v>
      </c>
      <c r="FE21">
        <v>27634.6</v>
      </c>
      <c r="FF21">
        <v>28130.799999999999</v>
      </c>
      <c r="FG21">
        <v>31364.799999999999</v>
      </c>
      <c r="FH21">
        <v>31449.200000000001</v>
      </c>
      <c r="FI21">
        <v>38497.4</v>
      </c>
      <c r="FJ21">
        <v>37306.199999999997</v>
      </c>
      <c r="FK21">
        <v>2.05728</v>
      </c>
      <c r="FL21">
        <v>1.7350000000000001</v>
      </c>
      <c r="FM21">
        <v>4.4248999999999997E-2</v>
      </c>
      <c r="FN21">
        <v>0</v>
      </c>
      <c r="FO21">
        <v>27.251799999999999</v>
      </c>
      <c r="FP21">
        <v>999.9</v>
      </c>
      <c r="FQ21">
        <v>53.119</v>
      </c>
      <c r="FR21">
        <v>37.142000000000003</v>
      </c>
      <c r="FS21">
        <v>34.199599999999997</v>
      </c>
      <c r="FT21">
        <v>61.408099999999997</v>
      </c>
      <c r="FU21">
        <v>35.917499999999997</v>
      </c>
      <c r="FV21">
        <v>1</v>
      </c>
      <c r="FW21">
        <v>0.12754599999999999</v>
      </c>
      <c r="FX21">
        <v>0.90147299999999997</v>
      </c>
      <c r="FY21">
        <v>20.256599999999999</v>
      </c>
      <c r="FZ21">
        <v>5.2274700000000003</v>
      </c>
      <c r="GA21">
        <v>12.0128</v>
      </c>
      <c r="GB21">
        <v>4.9996999999999998</v>
      </c>
      <c r="GC21">
        <v>3.2917800000000002</v>
      </c>
      <c r="GD21">
        <v>9999</v>
      </c>
      <c r="GE21">
        <v>9999</v>
      </c>
      <c r="GF21">
        <v>213.5</v>
      </c>
      <c r="GG21">
        <v>9999</v>
      </c>
      <c r="GH21">
        <v>1.8785099999999999</v>
      </c>
      <c r="GI21">
        <v>1.87225</v>
      </c>
      <c r="GJ21">
        <v>1.87439</v>
      </c>
      <c r="GK21">
        <v>1.87256</v>
      </c>
      <c r="GL21">
        <v>1.8727199999999999</v>
      </c>
      <c r="GM21">
        <v>1.8739300000000001</v>
      </c>
      <c r="GN21">
        <v>1.8742399999999999</v>
      </c>
      <c r="GO21">
        <v>1.8782000000000001</v>
      </c>
      <c r="GP21">
        <v>5</v>
      </c>
      <c r="GQ21">
        <v>0</v>
      </c>
      <c r="GR21">
        <v>0</v>
      </c>
      <c r="GS21">
        <v>0</v>
      </c>
      <c r="GT21" t="s">
        <v>393</v>
      </c>
      <c r="GU21" t="s">
        <v>394</v>
      </c>
      <c r="GV21" t="s">
        <v>395</v>
      </c>
      <c r="GW21" t="s">
        <v>395</v>
      </c>
      <c r="GX21" t="s">
        <v>395</v>
      </c>
      <c r="GY21" t="s">
        <v>395</v>
      </c>
      <c r="GZ21">
        <v>0</v>
      </c>
      <c r="HA21">
        <v>100</v>
      </c>
      <c r="HB21">
        <v>100</v>
      </c>
      <c r="HC21">
        <v>0.224</v>
      </c>
      <c r="HD21">
        <v>5.4199999999999998E-2</v>
      </c>
      <c r="HE21">
        <v>0.16473099366653601</v>
      </c>
      <c r="HF21">
        <v>7.2704984381113296E-4</v>
      </c>
      <c r="HG21">
        <v>-1.05877040029023E-6</v>
      </c>
      <c r="HH21">
        <v>2.9517966189716799E-10</v>
      </c>
      <c r="HI21">
        <v>-0.104498061124519</v>
      </c>
      <c r="HJ21">
        <v>-1.0381146261049701E-3</v>
      </c>
      <c r="HK21">
        <v>3.0864078594985901E-4</v>
      </c>
      <c r="HL21">
        <v>3.5129526352015801E-7</v>
      </c>
      <c r="HM21">
        <v>1</v>
      </c>
      <c r="HN21">
        <v>2242</v>
      </c>
      <c r="HO21">
        <v>1</v>
      </c>
      <c r="HP21">
        <v>25</v>
      </c>
      <c r="HQ21">
        <v>0.8</v>
      </c>
      <c r="HR21">
        <v>0.7</v>
      </c>
      <c r="HS21">
        <v>0.36743199999999998</v>
      </c>
      <c r="HT21">
        <v>2.6672400000000001</v>
      </c>
      <c r="HU21">
        <v>1.49536</v>
      </c>
      <c r="HV21">
        <v>2.2766099999999998</v>
      </c>
      <c r="HW21">
        <v>1.49658</v>
      </c>
      <c r="HX21">
        <v>2.5378400000000001</v>
      </c>
      <c r="HY21">
        <v>42.777799999999999</v>
      </c>
      <c r="HZ21">
        <v>23.492100000000001</v>
      </c>
      <c r="IA21">
        <v>18</v>
      </c>
      <c r="IB21">
        <v>500.25799999999998</v>
      </c>
      <c r="IC21">
        <v>430.85300000000001</v>
      </c>
      <c r="ID21">
        <v>25.727900000000002</v>
      </c>
      <c r="IE21">
        <v>28.962700000000002</v>
      </c>
      <c r="IF21">
        <v>30.000599999999999</v>
      </c>
      <c r="IG21">
        <v>28.743200000000002</v>
      </c>
      <c r="IH21">
        <v>28.677900000000001</v>
      </c>
      <c r="II21">
        <v>7.42624</v>
      </c>
      <c r="IJ21">
        <v>59.149000000000001</v>
      </c>
      <c r="IK21">
        <v>0</v>
      </c>
      <c r="IL21">
        <v>25.733899999999998</v>
      </c>
      <c r="IM21">
        <v>100</v>
      </c>
      <c r="IN21">
        <v>16.041399999999999</v>
      </c>
      <c r="IO21">
        <v>100.34</v>
      </c>
      <c r="IP21">
        <v>100.209</v>
      </c>
    </row>
    <row r="22" spans="1:250" x14ac:dyDescent="0.3">
      <c r="A22">
        <v>6</v>
      </c>
      <c r="B22">
        <v>1689176334.0999999</v>
      </c>
      <c r="C22">
        <v>627.59999990463302</v>
      </c>
      <c r="D22" t="s">
        <v>416</v>
      </c>
      <c r="E22" t="s">
        <v>417</v>
      </c>
      <c r="F22" t="s">
        <v>381</v>
      </c>
      <c r="G22" t="s">
        <v>382</v>
      </c>
      <c r="H22" t="s">
        <v>383</v>
      </c>
      <c r="I22" t="s">
        <v>384</v>
      </c>
      <c r="J22" t="s">
        <v>385</v>
      </c>
      <c r="K22" t="s">
        <v>34</v>
      </c>
      <c r="L22" t="s">
        <v>386</v>
      </c>
      <c r="M22">
        <v>1689176334.0999999</v>
      </c>
      <c r="N22">
        <f t="shared" si="0"/>
        <v>7.6335312064065991E-3</v>
      </c>
      <c r="O22">
        <f t="shared" si="1"/>
        <v>7.633531206406599</v>
      </c>
      <c r="P22">
        <f t="shared" si="2"/>
        <v>2.0616156186750589</v>
      </c>
      <c r="Q22">
        <f t="shared" si="3"/>
        <v>71.854100000000003</v>
      </c>
      <c r="R22">
        <f t="shared" si="4"/>
        <v>64.03067386182137</v>
      </c>
      <c r="S22">
        <f t="shared" si="5"/>
        <v>6.3258391580386348</v>
      </c>
      <c r="T22">
        <f t="shared" si="6"/>
        <v>7.0987458358867013</v>
      </c>
      <c r="U22">
        <f t="shared" si="7"/>
        <v>0.57732156295146342</v>
      </c>
      <c r="V22">
        <f t="shared" si="8"/>
        <v>2.8998653221212098</v>
      </c>
      <c r="W22">
        <f t="shared" si="9"/>
        <v>0.52024822722996455</v>
      </c>
      <c r="X22">
        <f t="shared" si="10"/>
        <v>0.32981150508447554</v>
      </c>
      <c r="Y22">
        <f t="shared" si="11"/>
        <v>289.58504275554242</v>
      </c>
      <c r="Z22">
        <f t="shared" si="12"/>
        <v>28.524924337166908</v>
      </c>
      <c r="AA22">
        <f t="shared" si="13"/>
        <v>27.9998</v>
      </c>
      <c r="AB22">
        <f t="shared" si="14"/>
        <v>3.7947954345327819</v>
      </c>
      <c r="AC22">
        <f t="shared" si="15"/>
        <v>60.117125024359794</v>
      </c>
      <c r="AD22">
        <f t="shared" si="16"/>
        <v>2.3905848394599003</v>
      </c>
      <c r="AE22">
        <f t="shared" si="17"/>
        <v>3.9765455159261553</v>
      </c>
      <c r="AF22">
        <f t="shared" si="18"/>
        <v>1.4042105950728816</v>
      </c>
      <c r="AG22">
        <f t="shared" si="19"/>
        <v>-336.63872620253102</v>
      </c>
      <c r="AH22">
        <f t="shared" si="20"/>
        <v>125.83608533926531</v>
      </c>
      <c r="AI22">
        <f t="shared" si="21"/>
        <v>9.4968334794674369</v>
      </c>
      <c r="AJ22">
        <f t="shared" si="22"/>
        <v>88.279235371744164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51684.609618298695</v>
      </c>
      <c r="AP22" t="s">
        <v>387</v>
      </c>
      <c r="AQ22">
        <v>10238.9</v>
      </c>
      <c r="AR22">
        <v>302.21199999999999</v>
      </c>
      <c r="AS22">
        <v>4052.3</v>
      </c>
      <c r="AT22">
        <f t="shared" si="26"/>
        <v>0.92542210596451402</v>
      </c>
      <c r="AU22">
        <v>-0.32343011824092399</v>
      </c>
      <c r="AV22" t="s">
        <v>418</v>
      </c>
      <c r="AW22">
        <v>10286.5</v>
      </c>
      <c r="AX22">
        <v>818.79412000000002</v>
      </c>
      <c r="AY22">
        <v>1046.97</v>
      </c>
      <c r="AZ22">
        <f t="shared" si="27"/>
        <v>0.21793927237647692</v>
      </c>
      <c r="BA22">
        <v>0.5</v>
      </c>
      <c r="BB22">
        <f t="shared" si="28"/>
        <v>1513.2851993552033</v>
      </c>
      <c r="BC22">
        <f t="shared" si="29"/>
        <v>2.0616156186750589</v>
      </c>
      <c r="BD22">
        <f t="shared" si="30"/>
        <v>164.90213762278242</v>
      </c>
      <c r="BE22">
        <f t="shared" si="31"/>
        <v>1.5760715415258329E-3</v>
      </c>
      <c r="BF22">
        <f t="shared" si="32"/>
        <v>2.8705024976837921</v>
      </c>
      <c r="BG22">
        <f t="shared" si="33"/>
        <v>248.92345475758233</v>
      </c>
      <c r="BH22" t="s">
        <v>419</v>
      </c>
      <c r="BI22">
        <v>629.85</v>
      </c>
      <c r="BJ22">
        <f t="shared" si="34"/>
        <v>629.85</v>
      </c>
      <c r="BK22">
        <f t="shared" si="35"/>
        <v>0.39840683114129349</v>
      </c>
      <c r="BL22">
        <f t="shared" si="36"/>
        <v>0.54702694668201002</v>
      </c>
      <c r="BM22">
        <f t="shared" si="37"/>
        <v>0.87812239769755573</v>
      </c>
      <c r="BN22">
        <f t="shared" si="38"/>
        <v>0.30637586974560865</v>
      </c>
      <c r="BO22">
        <f t="shared" si="39"/>
        <v>0.80140252708736426</v>
      </c>
      <c r="BP22">
        <f t="shared" si="40"/>
        <v>0.42079555037310723</v>
      </c>
      <c r="BQ22">
        <f t="shared" si="41"/>
        <v>0.57920444962689277</v>
      </c>
      <c r="BR22">
        <f t="shared" si="42"/>
        <v>1800.12</v>
      </c>
      <c r="BS22">
        <f t="shared" si="43"/>
        <v>1513.2851993552033</v>
      </c>
      <c r="BT22">
        <f t="shared" si="44"/>
        <v>0.84065795577806113</v>
      </c>
      <c r="BU22">
        <f t="shared" si="45"/>
        <v>0.1608698546516579</v>
      </c>
      <c r="BV22">
        <v>6</v>
      </c>
      <c r="BW22">
        <v>0.5</v>
      </c>
      <c r="BX22" t="s">
        <v>390</v>
      </c>
      <c r="BY22">
        <v>2</v>
      </c>
      <c r="BZ22">
        <v>1689176334.0999999</v>
      </c>
      <c r="CA22">
        <v>71.854100000000003</v>
      </c>
      <c r="CB22">
        <v>74.985299999999995</v>
      </c>
      <c r="CC22">
        <v>24.197700000000001</v>
      </c>
      <c r="CD22">
        <v>15.261799999999999</v>
      </c>
      <c r="CE22">
        <v>71.661100000000005</v>
      </c>
      <c r="CF22">
        <v>24.244700000000002</v>
      </c>
      <c r="CG22">
        <v>500.15</v>
      </c>
      <c r="CH22">
        <v>98.693700000000007</v>
      </c>
      <c r="CI22">
        <v>0.100187</v>
      </c>
      <c r="CJ22">
        <v>28.8047</v>
      </c>
      <c r="CK22">
        <v>27.9998</v>
      </c>
      <c r="CL22">
        <v>999.9</v>
      </c>
      <c r="CM22">
        <v>0</v>
      </c>
      <c r="CN22">
        <v>0</v>
      </c>
      <c r="CO22">
        <v>9961.8799999999992</v>
      </c>
      <c r="CP22">
        <v>0</v>
      </c>
      <c r="CQ22">
        <v>1.5289399999999999E-3</v>
      </c>
      <c r="CR22">
        <v>-3.1127099999999999</v>
      </c>
      <c r="CS22">
        <v>73.662700000000001</v>
      </c>
      <c r="CT22">
        <v>76.147499999999994</v>
      </c>
      <c r="CU22">
        <v>9.0397099999999995</v>
      </c>
      <c r="CV22">
        <v>74.985299999999995</v>
      </c>
      <c r="CW22">
        <v>15.261799999999999</v>
      </c>
      <c r="CX22">
        <v>2.3984000000000001</v>
      </c>
      <c r="CY22">
        <v>1.50624</v>
      </c>
      <c r="CZ22">
        <v>20.353000000000002</v>
      </c>
      <c r="DA22">
        <v>13.031700000000001</v>
      </c>
      <c r="DB22">
        <v>1800.12</v>
      </c>
      <c r="DC22">
        <v>0.97800900000000002</v>
      </c>
      <c r="DD22">
        <v>2.1990599999999999E-2</v>
      </c>
      <c r="DE22">
        <v>0</v>
      </c>
      <c r="DF22">
        <v>818.928</v>
      </c>
      <c r="DG22">
        <v>5.0009800000000002</v>
      </c>
      <c r="DH22">
        <v>16732.3</v>
      </c>
      <c r="DI22">
        <v>16377.1</v>
      </c>
      <c r="DJ22">
        <v>46</v>
      </c>
      <c r="DK22">
        <v>46.686999999999998</v>
      </c>
      <c r="DL22">
        <v>45.936999999999998</v>
      </c>
      <c r="DM22">
        <v>46</v>
      </c>
      <c r="DN22">
        <v>46.936999999999998</v>
      </c>
      <c r="DO22">
        <v>1755.64</v>
      </c>
      <c r="DP22">
        <v>39.479999999999997</v>
      </c>
      <c r="DQ22">
        <v>0</v>
      </c>
      <c r="DR22">
        <v>99.699999809265094</v>
      </c>
      <c r="DS22">
        <v>0</v>
      </c>
      <c r="DT22">
        <v>818.79412000000002</v>
      </c>
      <c r="DU22">
        <v>1.4015384591328499</v>
      </c>
      <c r="DV22">
        <v>-624.22308061308695</v>
      </c>
      <c r="DW22">
        <v>16851.524000000001</v>
      </c>
      <c r="DX22">
        <v>15</v>
      </c>
      <c r="DY22">
        <v>1689176361.0999999</v>
      </c>
      <c r="DZ22" t="s">
        <v>420</v>
      </c>
      <c r="EA22">
        <v>1689176354.0999999</v>
      </c>
      <c r="EB22">
        <v>1689176361.0999999</v>
      </c>
      <c r="EC22">
        <v>7</v>
      </c>
      <c r="ED22">
        <v>-0.02</v>
      </c>
      <c r="EE22">
        <v>0</v>
      </c>
      <c r="EF22">
        <v>0.193</v>
      </c>
      <c r="EG22">
        <v>-4.7E-2</v>
      </c>
      <c r="EH22">
        <v>75</v>
      </c>
      <c r="EI22">
        <v>15</v>
      </c>
      <c r="EJ22">
        <v>0.38</v>
      </c>
      <c r="EK22">
        <v>0.01</v>
      </c>
      <c r="EL22">
        <v>2.04969297788243</v>
      </c>
      <c r="EM22">
        <v>-6.3338379830451999E-2</v>
      </c>
      <c r="EN22">
        <v>2.1636915639391099E-2</v>
      </c>
      <c r="EO22">
        <v>1</v>
      </c>
      <c r="EP22">
        <v>0.57695555958607803</v>
      </c>
      <c r="EQ22">
        <v>5.7196499504312798E-2</v>
      </c>
      <c r="ER22">
        <v>8.8229574335366209E-3</v>
      </c>
      <c r="ES22">
        <v>1</v>
      </c>
      <c r="ET22">
        <v>2</v>
      </c>
      <c r="EU22">
        <v>2</v>
      </c>
      <c r="EV22" t="s">
        <v>392</v>
      </c>
      <c r="EW22">
        <v>2.9659399999999998</v>
      </c>
      <c r="EX22">
        <v>2.8401999999999998</v>
      </c>
      <c r="EY22">
        <v>2.0146399999999998E-2</v>
      </c>
      <c r="EZ22">
        <v>2.1306100000000001E-2</v>
      </c>
      <c r="FA22">
        <v>0.115041</v>
      </c>
      <c r="FB22">
        <v>8.2917199999999996E-2</v>
      </c>
      <c r="FC22">
        <v>29526.400000000001</v>
      </c>
      <c r="FD22">
        <v>30228.1</v>
      </c>
      <c r="FE22">
        <v>27627.9</v>
      </c>
      <c r="FF22">
        <v>28124.9</v>
      </c>
      <c r="FG22">
        <v>31337.1</v>
      </c>
      <c r="FH22">
        <v>31553.9</v>
      </c>
      <c r="FI22">
        <v>38488.400000000001</v>
      </c>
      <c r="FJ22">
        <v>37298.400000000001</v>
      </c>
      <c r="FK22">
        <v>2.0574300000000001</v>
      </c>
      <c r="FL22">
        <v>1.7292000000000001</v>
      </c>
      <c r="FM22">
        <v>2.2597599999999999E-2</v>
      </c>
      <c r="FN22">
        <v>0</v>
      </c>
      <c r="FO22">
        <v>27.630800000000001</v>
      </c>
      <c r="FP22">
        <v>999.9</v>
      </c>
      <c r="FQ22">
        <v>52.881</v>
      </c>
      <c r="FR22">
        <v>37.404000000000003</v>
      </c>
      <c r="FS22">
        <v>34.5351</v>
      </c>
      <c r="FT22">
        <v>61.758099999999999</v>
      </c>
      <c r="FU22">
        <v>36.145800000000001</v>
      </c>
      <c r="FV22">
        <v>1</v>
      </c>
      <c r="FW22">
        <v>0.140788</v>
      </c>
      <c r="FX22">
        <v>0.69822200000000001</v>
      </c>
      <c r="FY22">
        <v>20.252800000000001</v>
      </c>
      <c r="FZ22">
        <v>5.2259799999999998</v>
      </c>
      <c r="GA22">
        <v>12.0152</v>
      </c>
      <c r="GB22">
        <v>5.0006000000000004</v>
      </c>
      <c r="GC22">
        <v>3.2915800000000002</v>
      </c>
      <c r="GD22">
        <v>9999</v>
      </c>
      <c r="GE22">
        <v>9999</v>
      </c>
      <c r="GF22">
        <v>213.5</v>
      </c>
      <c r="GG22">
        <v>9999</v>
      </c>
      <c r="GH22">
        <v>1.8785000000000001</v>
      </c>
      <c r="GI22">
        <v>1.87226</v>
      </c>
      <c r="GJ22">
        <v>1.87439</v>
      </c>
      <c r="GK22">
        <v>1.87256</v>
      </c>
      <c r="GL22">
        <v>1.8727100000000001</v>
      </c>
      <c r="GM22">
        <v>1.8739300000000001</v>
      </c>
      <c r="GN22">
        <v>1.8742399999999999</v>
      </c>
      <c r="GO22">
        <v>1.8782000000000001</v>
      </c>
      <c r="GP22">
        <v>5</v>
      </c>
      <c r="GQ22">
        <v>0</v>
      </c>
      <c r="GR22">
        <v>0</v>
      </c>
      <c r="GS22">
        <v>0</v>
      </c>
      <c r="GT22" t="s">
        <v>393</v>
      </c>
      <c r="GU22" t="s">
        <v>394</v>
      </c>
      <c r="GV22" t="s">
        <v>395</v>
      </c>
      <c r="GW22" t="s">
        <v>395</v>
      </c>
      <c r="GX22" t="s">
        <v>395</v>
      </c>
      <c r="GY22" t="s">
        <v>395</v>
      </c>
      <c r="GZ22">
        <v>0</v>
      </c>
      <c r="HA22">
        <v>100</v>
      </c>
      <c r="HB22">
        <v>100</v>
      </c>
      <c r="HC22">
        <v>0.193</v>
      </c>
      <c r="HD22">
        <v>-4.7E-2</v>
      </c>
      <c r="HE22">
        <v>0.16473099366653601</v>
      </c>
      <c r="HF22">
        <v>7.2704984381113296E-4</v>
      </c>
      <c r="HG22">
        <v>-1.05877040029023E-6</v>
      </c>
      <c r="HH22">
        <v>2.9517966189716799E-10</v>
      </c>
      <c r="HI22">
        <v>-0.104498061124519</v>
      </c>
      <c r="HJ22">
        <v>-1.0381146261049701E-3</v>
      </c>
      <c r="HK22">
        <v>3.0864078594985901E-4</v>
      </c>
      <c r="HL22">
        <v>3.5129526352015801E-7</v>
      </c>
      <c r="HM22">
        <v>1</v>
      </c>
      <c r="HN22">
        <v>2242</v>
      </c>
      <c r="HO22">
        <v>1</v>
      </c>
      <c r="HP22">
        <v>25</v>
      </c>
      <c r="HQ22">
        <v>2.4</v>
      </c>
      <c r="HR22">
        <v>2.2999999999999998</v>
      </c>
      <c r="HS22">
        <v>0.31372100000000003</v>
      </c>
      <c r="HT22">
        <v>2.67822</v>
      </c>
      <c r="HU22">
        <v>1.49536</v>
      </c>
      <c r="HV22">
        <v>2.2766099999999998</v>
      </c>
      <c r="HW22">
        <v>1.49658</v>
      </c>
      <c r="HX22">
        <v>2.5732400000000002</v>
      </c>
      <c r="HY22">
        <v>43.073900000000002</v>
      </c>
      <c r="HZ22">
        <v>23.492100000000001</v>
      </c>
      <c r="IA22">
        <v>18</v>
      </c>
      <c r="IB22">
        <v>501.44799999999998</v>
      </c>
      <c r="IC22">
        <v>428.12799999999999</v>
      </c>
      <c r="ID22">
        <v>25.0032</v>
      </c>
      <c r="IE22">
        <v>29.126300000000001</v>
      </c>
      <c r="IF22">
        <v>30.000399999999999</v>
      </c>
      <c r="IG22">
        <v>28.880299999999998</v>
      </c>
      <c r="IH22">
        <v>28.819500000000001</v>
      </c>
      <c r="II22">
        <v>6.3412600000000001</v>
      </c>
      <c r="IJ22">
        <v>61.560299999999998</v>
      </c>
      <c r="IK22">
        <v>0</v>
      </c>
      <c r="IL22">
        <v>25.411200000000001</v>
      </c>
      <c r="IM22">
        <v>75</v>
      </c>
      <c r="IN22">
        <v>15.119899999999999</v>
      </c>
      <c r="IO22">
        <v>100.31699999999999</v>
      </c>
      <c r="IP22">
        <v>100.188</v>
      </c>
    </row>
    <row r="23" spans="1:250" x14ac:dyDescent="0.3">
      <c r="A23">
        <v>7</v>
      </c>
      <c r="B23">
        <v>1689176496.5999999</v>
      </c>
      <c r="C23">
        <v>790.09999990463302</v>
      </c>
      <c r="D23" t="s">
        <v>421</v>
      </c>
      <c r="E23" t="s">
        <v>422</v>
      </c>
      <c r="F23" t="s">
        <v>381</v>
      </c>
      <c r="G23" t="s">
        <v>382</v>
      </c>
      <c r="H23" t="s">
        <v>383</v>
      </c>
      <c r="I23" t="s">
        <v>384</v>
      </c>
      <c r="J23" t="s">
        <v>385</v>
      </c>
      <c r="K23" t="s">
        <v>34</v>
      </c>
      <c r="L23" t="s">
        <v>386</v>
      </c>
      <c r="M23">
        <v>1689176496.5999999</v>
      </c>
      <c r="N23">
        <f t="shared" si="0"/>
        <v>8.0972870766562663E-3</v>
      </c>
      <c r="O23">
        <f t="shared" si="1"/>
        <v>8.0972870766562668</v>
      </c>
      <c r="P23">
        <f t="shared" si="2"/>
        <v>-0.31688566487259218</v>
      </c>
      <c r="Q23">
        <f t="shared" si="3"/>
        <v>49.882399999999997</v>
      </c>
      <c r="R23">
        <f t="shared" si="4"/>
        <v>49.644909121692315</v>
      </c>
      <c r="S23">
        <f t="shared" si="5"/>
        <v>4.9051827604927478</v>
      </c>
      <c r="T23">
        <f t="shared" si="6"/>
        <v>4.9286481305107204</v>
      </c>
      <c r="U23">
        <f t="shared" si="7"/>
        <v>0.64006248231571605</v>
      </c>
      <c r="V23">
        <f t="shared" si="8"/>
        <v>2.9082795887984672</v>
      </c>
      <c r="W23">
        <f t="shared" si="9"/>
        <v>0.57088347806265127</v>
      </c>
      <c r="X23">
        <f t="shared" si="10"/>
        <v>0.36239257988944862</v>
      </c>
      <c r="Y23">
        <f t="shared" si="11"/>
        <v>289.59896875496736</v>
      </c>
      <c r="Z23">
        <f t="shared" si="12"/>
        <v>28.345467122437558</v>
      </c>
      <c r="AA23">
        <f t="shared" si="13"/>
        <v>27.815300000000001</v>
      </c>
      <c r="AB23">
        <f t="shared" si="14"/>
        <v>3.754170630478888</v>
      </c>
      <c r="AC23">
        <f t="shared" si="15"/>
        <v>60.468686604556318</v>
      </c>
      <c r="AD23">
        <f t="shared" si="16"/>
        <v>2.3963558630642403</v>
      </c>
      <c r="AE23">
        <f t="shared" si="17"/>
        <v>3.9629699231530435</v>
      </c>
      <c r="AF23">
        <f t="shared" si="18"/>
        <v>1.3578147674146477</v>
      </c>
      <c r="AG23">
        <f t="shared" si="19"/>
        <v>-357.09036008054136</v>
      </c>
      <c r="AH23">
        <f t="shared" si="20"/>
        <v>145.87850381558809</v>
      </c>
      <c r="AI23">
        <f t="shared" si="21"/>
        <v>10.964288603787491</v>
      </c>
      <c r="AJ23">
        <f t="shared" si="22"/>
        <v>89.351401093801599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51934.568721214644</v>
      </c>
      <c r="AP23" t="s">
        <v>387</v>
      </c>
      <c r="AQ23">
        <v>10238.9</v>
      </c>
      <c r="AR23">
        <v>302.21199999999999</v>
      </c>
      <c r="AS23">
        <v>4052.3</v>
      </c>
      <c r="AT23">
        <f t="shared" si="26"/>
        <v>0.92542210596451402</v>
      </c>
      <c r="AU23">
        <v>-0.32343011824092399</v>
      </c>
      <c r="AV23" t="s">
        <v>423</v>
      </c>
      <c r="AW23">
        <v>10285.1</v>
      </c>
      <c r="AX23">
        <v>824.82539999999995</v>
      </c>
      <c r="AY23">
        <v>1028.6300000000001</v>
      </c>
      <c r="AZ23">
        <f t="shared" si="27"/>
        <v>0.19813207858996928</v>
      </c>
      <c r="BA23">
        <v>0.5</v>
      </c>
      <c r="BB23">
        <f t="shared" si="28"/>
        <v>1513.3529993549053</v>
      </c>
      <c r="BC23">
        <f t="shared" si="29"/>
        <v>-0.31688566487259218</v>
      </c>
      <c r="BD23">
        <f t="shared" si="30"/>
        <v>149.92188770127592</v>
      </c>
      <c r="BE23">
        <f t="shared" si="31"/>
        <v>4.3244724602399504E-6</v>
      </c>
      <c r="BF23">
        <f t="shared" si="32"/>
        <v>2.9395117778015418</v>
      </c>
      <c r="BG23">
        <f t="shared" si="33"/>
        <v>247.87270226557109</v>
      </c>
      <c r="BH23" t="s">
        <v>424</v>
      </c>
      <c r="BI23">
        <v>634.32000000000005</v>
      </c>
      <c r="BJ23">
        <f t="shared" si="34"/>
        <v>634.32000000000005</v>
      </c>
      <c r="BK23">
        <f t="shared" si="35"/>
        <v>0.38333511563924838</v>
      </c>
      <c r="BL23">
        <f t="shared" si="36"/>
        <v>0.5168638888184427</v>
      </c>
      <c r="BM23">
        <f t="shared" si="37"/>
        <v>0.88463653971058931</v>
      </c>
      <c r="BN23">
        <f t="shared" si="38"/>
        <v>0.28056105437915929</v>
      </c>
      <c r="BO23">
        <f t="shared" si="39"/>
        <v>0.80629307898907965</v>
      </c>
      <c r="BP23">
        <f t="shared" si="40"/>
        <v>0.39748667045815345</v>
      </c>
      <c r="BQ23">
        <f t="shared" si="41"/>
        <v>0.60251332954184655</v>
      </c>
      <c r="BR23">
        <f t="shared" si="42"/>
        <v>1800.2</v>
      </c>
      <c r="BS23">
        <f t="shared" si="43"/>
        <v>1513.3529993549053</v>
      </c>
      <c r="BT23">
        <f t="shared" si="44"/>
        <v>0.84065825983496567</v>
      </c>
      <c r="BU23">
        <f t="shared" si="45"/>
        <v>0.16087044148148391</v>
      </c>
      <c r="BV23">
        <v>6</v>
      </c>
      <c r="BW23">
        <v>0.5</v>
      </c>
      <c r="BX23" t="s">
        <v>390</v>
      </c>
      <c r="BY23">
        <v>2</v>
      </c>
      <c r="BZ23">
        <v>1689176496.5999999</v>
      </c>
      <c r="CA23">
        <v>49.882399999999997</v>
      </c>
      <c r="CB23">
        <v>49.986800000000002</v>
      </c>
      <c r="CC23">
        <v>24.253299999999999</v>
      </c>
      <c r="CD23">
        <v>14.7751</v>
      </c>
      <c r="CE23">
        <v>49.774700000000003</v>
      </c>
      <c r="CF23">
        <v>24.191800000000001</v>
      </c>
      <c r="CG23">
        <v>500.15199999999999</v>
      </c>
      <c r="CH23">
        <v>98.705600000000004</v>
      </c>
      <c r="CI23">
        <v>9.9752800000000003E-2</v>
      </c>
      <c r="CJ23">
        <v>28.745699999999999</v>
      </c>
      <c r="CK23">
        <v>27.815300000000001</v>
      </c>
      <c r="CL23">
        <v>999.9</v>
      </c>
      <c r="CM23">
        <v>0</v>
      </c>
      <c r="CN23">
        <v>0</v>
      </c>
      <c r="CO23">
        <v>10008.799999999999</v>
      </c>
      <c r="CP23">
        <v>0</v>
      </c>
      <c r="CQ23">
        <v>1.5289399999999999E-3</v>
      </c>
      <c r="CR23">
        <v>-0.10441599999999999</v>
      </c>
      <c r="CS23">
        <v>51.122300000000003</v>
      </c>
      <c r="CT23">
        <v>50.736499999999999</v>
      </c>
      <c r="CU23">
        <v>9.47818</v>
      </c>
      <c r="CV23">
        <v>49.986800000000002</v>
      </c>
      <c r="CW23">
        <v>14.7751</v>
      </c>
      <c r="CX23">
        <v>2.3939300000000001</v>
      </c>
      <c r="CY23">
        <v>1.4583900000000001</v>
      </c>
      <c r="CZ23">
        <v>20.322800000000001</v>
      </c>
      <c r="DA23">
        <v>12.5387</v>
      </c>
      <c r="DB23">
        <v>1800.2</v>
      </c>
      <c r="DC23">
        <v>0.97799599999999998</v>
      </c>
      <c r="DD23">
        <v>2.2003999999999999E-2</v>
      </c>
      <c r="DE23">
        <v>0</v>
      </c>
      <c r="DF23">
        <v>825.11</v>
      </c>
      <c r="DG23">
        <v>5.0009800000000002</v>
      </c>
      <c r="DH23">
        <v>16519.400000000001</v>
      </c>
      <c r="DI23">
        <v>16377.6</v>
      </c>
      <c r="DJ23">
        <v>46.25</v>
      </c>
      <c r="DK23">
        <v>47</v>
      </c>
      <c r="DL23">
        <v>46.25</v>
      </c>
      <c r="DM23">
        <v>46.5</v>
      </c>
      <c r="DN23">
        <v>47.25</v>
      </c>
      <c r="DO23">
        <v>1755.7</v>
      </c>
      <c r="DP23">
        <v>39.5</v>
      </c>
      <c r="DQ23">
        <v>0</v>
      </c>
      <c r="DR23">
        <v>162.19999980926499</v>
      </c>
      <c r="DS23">
        <v>0</v>
      </c>
      <c r="DT23">
        <v>824.82539999999995</v>
      </c>
      <c r="DU23">
        <v>2.68492308633502</v>
      </c>
      <c r="DV23">
        <v>14.2384614731591</v>
      </c>
      <c r="DW23">
        <v>16501.828000000001</v>
      </c>
      <c r="DX23">
        <v>15</v>
      </c>
      <c r="DY23">
        <v>1689176456.0999999</v>
      </c>
      <c r="DZ23" t="s">
        <v>425</v>
      </c>
      <c r="EA23">
        <v>1689176445.0999999</v>
      </c>
      <c r="EB23">
        <v>1689176456.0999999</v>
      </c>
      <c r="EC23">
        <v>8</v>
      </c>
      <c r="ED23">
        <v>-7.0000000000000007E-2</v>
      </c>
      <c r="EE23">
        <v>6.0000000000000001E-3</v>
      </c>
      <c r="EF23">
        <v>0.108</v>
      </c>
      <c r="EG23">
        <v>-4.4999999999999998E-2</v>
      </c>
      <c r="EH23">
        <v>50</v>
      </c>
      <c r="EI23">
        <v>15</v>
      </c>
      <c r="EJ23">
        <v>0.48</v>
      </c>
      <c r="EK23">
        <v>0.01</v>
      </c>
      <c r="EL23">
        <v>-0.31707589287160498</v>
      </c>
      <c r="EM23">
        <v>-0.116832131271628</v>
      </c>
      <c r="EN23">
        <v>6.0289790926396698E-2</v>
      </c>
      <c r="EO23">
        <v>1</v>
      </c>
      <c r="EP23">
        <v>0.64539563746807804</v>
      </c>
      <c r="EQ23">
        <v>-1.7067406595593401E-2</v>
      </c>
      <c r="ER23">
        <v>1.8854452487472698E-2</v>
      </c>
      <c r="ES23">
        <v>1</v>
      </c>
      <c r="ET23">
        <v>2</v>
      </c>
      <c r="EU23">
        <v>2</v>
      </c>
      <c r="EV23" t="s">
        <v>392</v>
      </c>
      <c r="EW23">
        <v>2.96557</v>
      </c>
      <c r="EX23">
        <v>2.8401700000000001</v>
      </c>
      <c r="EY23">
        <v>1.4052200000000001E-2</v>
      </c>
      <c r="EZ23">
        <v>1.4278900000000001E-2</v>
      </c>
      <c r="FA23">
        <v>0.11480700000000001</v>
      </c>
      <c r="FB23">
        <v>8.0938499999999997E-2</v>
      </c>
      <c r="FC23">
        <v>29695.599999999999</v>
      </c>
      <c r="FD23">
        <v>30432.6</v>
      </c>
      <c r="FE23">
        <v>27615.599999999999</v>
      </c>
      <c r="FF23">
        <v>28114.5</v>
      </c>
      <c r="FG23">
        <v>31331.3</v>
      </c>
      <c r="FH23">
        <v>31610.400000000001</v>
      </c>
      <c r="FI23">
        <v>38471</v>
      </c>
      <c r="FJ23">
        <v>37285</v>
      </c>
      <c r="FK23">
        <v>2.0544799999999999</v>
      </c>
      <c r="FL23">
        <v>1.72</v>
      </c>
      <c r="FM23">
        <v>1.5188E-2</v>
      </c>
      <c r="FN23">
        <v>0</v>
      </c>
      <c r="FO23">
        <v>27.5672</v>
      </c>
      <c r="FP23">
        <v>999.9</v>
      </c>
      <c r="FQ23">
        <v>52.478000000000002</v>
      </c>
      <c r="FR23">
        <v>37.847000000000001</v>
      </c>
      <c r="FS23">
        <v>35.103200000000001</v>
      </c>
      <c r="FT23">
        <v>61.458100000000002</v>
      </c>
      <c r="FU23">
        <v>35.564900000000002</v>
      </c>
      <c r="FV23">
        <v>1</v>
      </c>
      <c r="FW23">
        <v>0.16053600000000001</v>
      </c>
      <c r="FX23">
        <v>0.315498</v>
      </c>
      <c r="FY23">
        <v>20.2578</v>
      </c>
      <c r="FZ23">
        <v>5.2289700000000003</v>
      </c>
      <c r="GA23">
        <v>12.015499999999999</v>
      </c>
      <c r="GB23">
        <v>5.0010500000000002</v>
      </c>
      <c r="GC23">
        <v>3.2915800000000002</v>
      </c>
      <c r="GD23">
        <v>9999</v>
      </c>
      <c r="GE23">
        <v>9999</v>
      </c>
      <c r="GF23">
        <v>213.5</v>
      </c>
      <c r="GG23">
        <v>9999</v>
      </c>
      <c r="GH23">
        <v>1.8785099999999999</v>
      </c>
      <c r="GI23">
        <v>1.87229</v>
      </c>
      <c r="GJ23">
        <v>1.87439</v>
      </c>
      <c r="GK23">
        <v>1.87256</v>
      </c>
      <c r="GL23">
        <v>1.8727199999999999</v>
      </c>
      <c r="GM23">
        <v>1.8739300000000001</v>
      </c>
      <c r="GN23">
        <v>1.8742399999999999</v>
      </c>
      <c r="GO23">
        <v>1.8782000000000001</v>
      </c>
      <c r="GP23">
        <v>5</v>
      </c>
      <c r="GQ23">
        <v>0</v>
      </c>
      <c r="GR23">
        <v>0</v>
      </c>
      <c r="GS23">
        <v>0</v>
      </c>
      <c r="GT23" t="s">
        <v>393</v>
      </c>
      <c r="GU23" t="s">
        <v>394</v>
      </c>
      <c r="GV23" t="s">
        <v>395</v>
      </c>
      <c r="GW23" t="s">
        <v>395</v>
      </c>
      <c r="GX23" t="s">
        <v>395</v>
      </c>
      <c r="GY23" t="s">
        <v>395</v>
      </c>
      <c r="GZ23">
        <v>0</v>
      </c>
      <c r="HA23">
        <v>100</v>
      </c>
      <c r="HB23">
        <v>100</v>
      </c>
      <c r="HC23">
        <v>0.108</v>
      </c>
      <c r="HD23">
        <v>6.1499999999999999E-2</v>
      </c>
      <c r="HE23">
        <v>7.4139020392720398E-2</v>
      </c>
      <c r="HF23">
        <v>7.2704984381113296E-4</v>
      </c>
      <c r="HG23">
        <v>-1.05877040029023E-6</v>
      </c>
      <c r="HH23">
        <v>2.9517966189716799E-10</v>
      </c>
      <c r="HI23">
        <v>-9.8964623288076106E-2</v>
      </c>
      <c r="HJ23">
        <v>-1.0381146261049701E-3</v>
      </c>
      <c r="HK23">
        <v>3.0864078594985901E-4</v>
      </c>
      <c r="HL23">
        <v>3.5129526352015801E-7</v>
      </c>
      <c r="HM23">
        <v>1</v>
      </c>
      <c r="HN23">
        <v>2242</v>
      </c>
      <c r="HO23">
        <v>1</v>
      </c>
      <c r="HP23">
        <v>25</v>
      </c>
      <c r="HQ23">
        <v>0.9</v>
      </c>
      <c r="HR23">
        <v>0.7</v>
      </c>
      <c r="HS23">
        <v>0.26001000000000002</v>
      </c>
      <c r="HT23">
        <v>2.6867700000000001</v>
      </c>
      <c r="HU23">
        <v>1.49536</v>
      </c>
      <c r="HV23">
        <v>2.2753899999999998</v>
      </c>
      <c r="HW23">
        <v>1.49658</v>
      </c>
      <c r="HX23">
        <v>2.5622600000000002</v>
      </c>
      <c r="HY23">
        <v>43.508099999999999</v>
      </c>
      <c r="HZ23">
        <v>23.492100000000001</v>
      </c>
      <c r="IA23">
        <v>18</v>
      </c>
      <c r="IB23">
        <v>501.84100000000001</v>
      </c>
      <c r="IC23">
        <v>424.03699999999998</v>
      </c>
      <c r="ID23">
        <v>25.957000000000001</v>
      </c>
      <c r="IE23">
        <v>29.416599999999999</v>
      </c>
      <c r="IF23">
        <v>30.0001</v>
      </c>
      <c r="IG23">
        <v>29.151399999999999</v>
      </c>
      <c r="IH23">
        <v>29.073799999999999</v>
      </c>
      <c r="II23">
        <v>5.2701500000000001</v>
      </c>
      <c r="IJ23">
        <v>62.810099999999998</v>
      </c>
      <c r="IK23">
        <v>0</v>
      </c>
      <c r="IL23">
        <v>25.9954</v>
      </c>
      <c r="IM23">
        <v>50</v>
      </c>
      <c r="IN23">
        <v>14.8042</v>
      </c>
      <c r="IO23">
        <v>100.27200000000001</v>
      </c>
      <c r="IP23">
        <v>100.151</v>
      </c>
    </row>
    <row r="24" spans="1:250" x14ac:dyDescent="0.3">
      <c r="A24">
        <v>8</v>
      </c>
      <c r="B24">
        <v>1689176629.0999999</v>
      </c>
      <c r="C24">
        <v>922.59999990463302</v>
      </c>
      <c r="D24" t="s">
        <v>426</v>
      </c>
      <c r="E24" t="s">
        <v>427</v>
      </c>
      <c r="F24" t="s">
        <v>381</v>
      </c>
      <c r="G24" t="s">
        <v>382</v>
      </c>
      <c r="H24" t="s">
        <v>383</v>
      </c>
      <c r="I24" t="s">
        <v>384</v>
      </c>
      <c r="J24" t="s">
        <v>385</v>
      </c>
      <c r="K24" t="s">
        <v>34</v>
      </c>
      <c r="L24" t="s">
        <v>386</v>
      </c>
      <c r="M24">
        <v>1689176629.0999999</v>
      </c>
      <c r="N24">
        <f t="shared" si="0"/>
        <v>8.5613452310709225E-3</v>
      </c>
      <c r="O24">
        <f t="shared" si="1"/>
        <v>8.5613452310709217</v>
      </c>
      <c r="P24">
        <f t="shared" si="2"/>
        <v>-3.1939197396425811</v>
      </c>
      <c r="Q24">
        <f t="shared" si="3"/>
        <v>23.596299999999999</v>
      </c>
      <c r="R24">
        <f t="shared" si="4"/>
        <v>31.291017142383229</v>
      </c>
      <c r="S24">
        <f t="shared" si="5"/>
        <v>3.0918344570229328</v>
      </c>
      <c r="T24">
        <f t="shared" si="6"/>
        <v>2.3315270662592997</v>
      </c>
      <c r="U24">
        <f t="shared" si="7"/>
        <v>0.68346806275211391</v>
      </c>
      <c r="V24">
        <f t="shared" si="8"/>
        <v>2.9092125216759372</v>
      </c>
      <c r="W24">
        <f t="shared" si="9"/>
        <v>0.60522247651134042</v>
      </c>
      <c r="X24">
        <f t="shared" si="10"/>
        <v>0.38454501308601868</v>
      </c>
      <c r="Y24">
        <f t="shared" si="11"/>
        <v>289.56851645188749</v>
      </c>
      <c r="Z24">
        <f t="shared" si="12"/>
        <v>28.514087769066773</v>
      </c>
      <c r="AA24">
        <f t="shared" si="13"/>
        <v>27.973600000000001</v>
      </c>
      <c r="AB24">
        <f t="shared" si="14"/>
        <v>3.7890032294662461</v>
      </c>
      <c r="AC24">
        <f t="shared" si="15"/>
        <v>60.428211966882593</v>
      </c>
      <c r="AD24">
        <f t="shared" si="16"/>
        <v>2.4352962896114998</v>
      </c>
      <c r="AE24">
        <f t="shared" si="17"/>
        <v>4.0300651141988988</v>
      </c>
      <c r="AF24">
        <f t="shared" si="18"/>
        <v>1.3537069398547463</v>
      </c>
      <c r="AG24">
        <f t="shared" si="19"/>
        <v>-377.55532469022768</v>
      </c>
      <c r="AH24">
        <f t="shared" si="20"/>
        <v>166.56563632764554</v>
      </c>
      <c r="AI24">
        <f t="shared" si="21"/>
        <v>12.543084337641817</v>
      </c>
      <c r="AJ24">
        <f t="shared" si="22"/>
        <v>91.121912426947148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51911.361767194991</v>
      </c>
      <c r="AP24" t="s">
        <v>387</v>
      </c>
      <c r="AQ24">
        <v>10238.9</v>
      </c>
      <c r="AR24">
        <v>302.21199999999999</v>
      </c>
      <c r="AS24">
        <v>4052.3</v>
      </c>
      <c r="AT24">
        <f t="shared" si="26"/>
        <v>0.92542210596451402</v>
      </c>
      <c r="AU24">
        <v>-0.32343011824092399</v>
      </c>
      <c r="AV24" t="s">
        <v>428</v>
      </c>
      <c r="AW24">
        <v>10285.6</v>
      </c>
      <c r="AX24">
        <v>834.20216000000005</v>
      </c>
      <c r="AY24">
        <v>1001.42</v>
      </c>
      <c r="AZ24">
        <f t="shared" si="27"/>
        <v>0.16698072736713854</v>
      </c>
      <c r="BA24">
        <v>0.5</v>
      </c>
      <c r="BB24">
        <f t="shared" si="28"/>
        <v>1513.2009059336203</v>
      </c>
      <c r="BC24">
        <f t="shared" si="29"/>
        <v>-3.1939197396425811</v>
      </c>
      <c r="BD24">
        <f t="shared" si="30"/>
        <v>126.33769396270445</v>
      </c>
      <c r="BE24">
        <f t="shared" si="31"/>
        <v>-1.8969653072145182E-3</v>
      </c>
      <c r="BF24">
        <f t="shared" si="32"/>
        <v>3.046553893471271</v>
      </c>
      <c r="BG24">
        <f t="shared" si="33"/>
        <v>246.26028966988207</v>
      </c>
      <c r="BH24" t="s">
        <v>429</v>
      </c>
      <c r="BI24">
        <v>650.46</v>
      </c>
      <c r="BJ24">
        <f t="shared" si="34"/>
        <v>650.46</v>
      </c>
      <c r="BK24">
        <f t="shared" si="35"/>
        <v>0.35046234347226934</v>
      </c>
      <c r="BL24">
        <f t="shared" si="36"/>
        <v>0.47645839981764287</v>
      </c>
      <c r="BM24">
        <f t="shared" si="37"/>
        <v>0.89683230251863699</v>
      </c>
      <c r="BN24">
        <f t="shared" si="38"/>
        <v>0.23915321334996156</v>
      </c>
      <c r="BO24">
        <f t="shared" si="39"/>
        <v>0.81354890871894203</v>
      </c>
      <c r="BP24">
        <f t="shared" si="40"/>
        <v>0.37151322018320354</v>
      </c>
      <c r="BQ24">
        <f t="shared" si="41"/>
        <v>0.62848677981679646</v>
      </c>
      <c r="BR24">
        <f t="shared" si="42"/>
        <v>1800.02</v>
      </c>
      <c r="BS24">
        <f t="shared" si="43"/>
        <v>1513.2009059336203</v>
      </c>
      <c r="BT24">
        <f t="shared" si="44"/>
        <v>0.84065782932057442</v>
      </c>
      <c r="BU24">
        <f t="shared" si="45"/>
        <v>0.16086961058870874</v>
      </c>
      <c r="BV24">
        <v>6</v>
      </c>
      <c r="BW24">
        <v>0.5</v>
      </c>
      <c r="BX24" t="s">
        <v>390</v>
      </c>
      <c r="BY24">
        <v>2</v>
      </c>
      <c r="BZ24">
        <v>1689176629.0999999</v>
      </c>
      <c r="CA24">
        <v>23.596299999999999</v>
      </c>
      <c r="CB24">
        <v>20.007200000000001</v>
      </c>
      <c r="CC24">
        <v>24.6465</v>
      </c>
      <c r="CD24">
        <v>14.6294</v>
      </c>
      <c r="CE24">
        <v>23.564900000000002</v>
      </c>
      <c r="CF24">
        <v>24.577999999999999</v>
      </c>
      <c r="CG24">
        <v>500.16500000000002</v>
      </c>
      <c r="CH24">
        <v>98.709000000000003</v>
      </c>
      <c r="CI24">
        <v>0.100011</v>
      </c>
      <c r="CJ24">
        <v>29.035599999999999</v>
      </c>
      <c r="CK24">
        <v>27.973600000000001</v>
      </c>
      <c r="CL24">
        <v>999.9</v>
      </c>
      <c r="CM24">
        <v>0</v>
      </c>
      <c r="CN24">
        <v>0</v>
      </c>
      <c r="CO24">
        <v>10013.799999999999</v>
      </c>
      <c r="CP24">
        <v>0</v>
      </c>
      <c r="CQ24">
        <v>1.5289399999999999E-3</v>
      </c>
      <c r="CR24">
        <v>3.5891199999999999</v>
      </c>
      <c r="CS24">
        <v>24.192499999999999</v>
      </c>
      <c r="CT24">
        <v>20.304200000000002</v>
      </c>
      <c r="CU24">
        <v>10.016999999999999</v>
      </c>
      <c r="CV24">
        <v>20.007200000000001</v>
      </c>
      <c r="CW24">
        <v>14.6294</v>
      </c>
      <c r="CX24">
        <v>2.43283</v>
      </c>
      <c r="CY24">
        <v>1.4440599999999999</v>
      </c>
      <c r="CZ24">
        <v>20.584</v>
      </c>
      <c r="DA24">
        <v>12.388299999999999</v>
      </c>
      <c r="DB24">
        <v>1800.02</v>
      </c>
      <c r="DC24">
        <v>0.97800900000000002</v>
      </c>
      <c r="DD24">
        <v>2.1990599999999999E-2</v>
      </c>
      <c r="DE24">
        <v>0</v>
      </c>
      <c r="DF24">
        <v>834.60699999999997</v>
      </c>
      <c r="DG24">
        <v>5.0009800000000002</v>
      </c>
      <c r="DH24">
        <v>17029.5</v>
      </c>
      <c r="DI24">
        <v>16376.1</v>
      </c>
      <c r="DJ24">
        <v>46.186999999999998</v>
      </c>
      <c r="DK24">
        <v>47</v>
      </c>
      <c r="DL24">
        <v>46.125</v>
      </c>
      <c r="DM24">
        <v>46.875</v>
      </c>
      <c r="DN24">
        <v>47.25</v>
      </c>
      <c r="DO24">
        <v>1755.54</v>
      </c>
      <c r="DP24">
        <v>39.47</v>
      </c>
      <c r="DQ24">
        <v>0</v>
      </c>
      <c r="DR24">
        <v>132.10000014305101</v>
      </c>
      <c r="DS24">
        <v>0</v>
      </c>
      <c r="DT24">
        <v>834.20216000000005</v>
      </c>
      <c r="DU24">
        <v>3.9709230920246501</v>
      </c>
      <c r="DV24">
        <v>-1364.52307668709</v>
      </c>
      <c r="DW24">
        <v>17046.544000000002</v>
      </c>
      <c r="DX24">
        <v>15</v>
      </c>
      <c r="DY24">
        <v>1689176588.0999999</v>
      </c>
      <c r="DZ24" t="s">
        <v>430</v>
      </c>
      <c r="EA24">
        <v>1689176565.5999999</v>
      </c>
      <c r="EB24">
        <v>1689176588.0999999</v>
      </c>
      <c r="EC24">
        <v>9</v>
      </c>
      <c r="ED24">
        <v>-5.8999999999999997E-2</v>
      </c>
      <c r="EE24">
        <v>1E-3</v>
      </c>
      <c r="EF24">
        <v>2.9000000000000001E-2</v>
      </c>
      <c r="EG24">
        <v>-4.4999999999999998E-2</v>
      </c>
      <c r="EH24">
        <v>20</v>
      </c>
      <c r="EI24">
        <v>15</v>
      </c>
      <c r="EJ24">
        <v>0.4</v>
      </c>
      <c r="EK24">
        <v>0.01</v>
      </c>
      <c r="EL24">
        <v>-3.2258498308896599</v>
      </c>
      <c r="EM24">
        <v>0.113888139805286</v>
      </c>
      <c r="EN24">
        <v>3.4192967171727602E-2</v>
      </c>
      <c r="EO24">
        <v>1</v>
      </c>
      <c r="EP24">
        <v>0.68413709398378497</v>
      </c>
      <c r="EQ24">
        <v>-8.8324015526131793E-3</v>
      </c>
      <c r="ER24">
        <v>1.5145693511365301E-2</v>
      </c>
      <c r="ES24">
        <v>1</v>
      </c>
      <c r="ET24">
        <v>2</v>
      </c>
      <c r="EU24">
        <v>2</v>
      </c>
      <c r="EV24" t="s">
        <v>392</v>
      </c>
      <c r="EW24">
        <v>2.9655100000000001</v>
      </c>
      <c r="EX24">
        <v>2.8404799999999999</v>
      </c>
      <c r="EY24">
        <v>6.6700600000000002E-3</v>
      </c>
      <c r="EZ24">
        <v>5.7318200000000003E-3</v>
      </c>
      <c r="FA24">
        <v>0.11605500000000001</v>
      </c>
      <c r="FB24">
        <v>8.0333699999999994E-2</v>
      </c>
      <c r="FC24">
        <v>29913.599999999999</v>
      </c>
      <c r="FD24">
        <v>30693.599999999999</v>
      </c>
      <c r="FE24">
        <v>27612</v>
      </c>
      <c r="FF24">
        <v>28112.3</v>
      </c>
      <c r="FG24">
        <v>31282</v>
      </c>
      <c r="FH24">
        <v>31628.2</v>
      </c>
      <c r="FI24">
        <v>38465.800000000003</v>
      </c>
      <c r="FJ24">
        <v>37282.199999999997</v>
      </c>
      <c r="FK24">
        <v>2.0543999999999998</v>
      </c>
      <c r="FL24">
        <v>1.716</v>
      </c>
      <c r="FM24">
        <v>2.3439499999999999E-2</v>
      </c>
      <c r="FN24">
        <v>0</v>
      </c>
      <c r="FO24">
        <v>27.590699999999998</v>
      </c>
      <c r="FP24">
        <v>999.9</v>
      </c>
      <c r="FQ24">
        <v>52.112000000000002</v>
      </c>
      <c r="FR24">
        <v>38.168999999999997</v>
      </c>
      <c r="FS24">
        <v>35.470799999999997</v>
      </c>
      <c r="FT24">
        <v>61.298099999999998</v>
      </c>
      <c r="FU24">
        <v>36.462299999999999</v>
      </c>
      <c r="FV24">
        <v>1</v>
      </c>
      <c r="FW24">
        <v>0.166601</v>
      </c>
      <c r="FX24">
        <v>-0.36486099999999999</v>
      </c>
      <c r="FY24">
        <v>20.256599999999999</v>
      </c>
      <c r="FZ24">
        <v>5.22837</v>
      </c>
      <c r="GA24">
        <v>12.015599999999999</v>
      </c>
      <c r="GB24">
        <v>4.9996999999999998</v>
      </c>
      <c r="GC24">
        <v>3.2917000000000001</v>
      </c>
      <c r="GD24">
        <v>9999</v>
      </c>
      <c r="GE24">
        <v>9999</v>
      </c>
      <c r="GF24">
        <v>213.6</v>
      </c>
      <c r="GG24">
        <v>9999</v>
      </c>
      <c r="GH24">
        <v>1.8785099999999999</v>
      </c>
      <c r="GI24">
        <v>1.87232</v>
      </c>
      <c r="GJ24">
        <v>1.87442</v>
      </c>
      <c r="GK24">
        <v>1.8725799999999999</v>
      </c>
      <c r="GL24">
        <v>1.8727199999999999</v>
      </c>
      <c r="GM24">
        <v>1.8739399999999999</v>
      </c>
      <c r="GN24">
        <v>1.8742399999999999</v>
      </c>
      <c r="GO24">
        <v>1.8782000000000001</v>
      </c>
      <c r="GP24">
        <v>5</v>
      </c>
      <c r="GQ24">
        <v>0</v>
      </c>
      <c r="GR24">
        <v>0</v>
      </c>
      <c r="GS24">
        <v>0</v>
      </c>
      <c r="GT24" t="s">
        <v>393</v>
      </c>
      <c r="GU24" t="s">
        <v>394</v>
      </c>
      <c r="GV24" t="s">
        <v>395</v>
      </c>
      <c r="GW24" t="s">
        <v>395</v>
      </c>
      <c r="GX24" t="s">
        <v>395</v>
      </c>
      <c r="GY24" t="s">
        <v>395</v>
      </c>
      <c r="GZ24">
        <v>0</v>
      </c>
      <c r="HA24">
        <v>100</v>
      </c>
      <c r="HB24">
        <v>100</v>
      </c>
      <c r="HC24">
        <v>3.1E-2</v>
      </c>
      <c r="HD24">
        <v>6.8500000000000005E-2</v>
      </c>
      <c r="HE24">
        <v>1.4807663058200599E-2</v>
      </c>
      <c r="HF24">
        <v>7.2704984381113296E-4</v>
      </c>
      <c r="HG24">
        <v>-1.05877040029023E-6</v>
      </c>
      <c r="HH24">
        <v>2.9517966189716799E-10</v>
      </c>
      <c r="HI24">
        <v>-9.7710593858728101E-2</v>
      </c>
      <c r="HJ24">
        <v>-1.0381146261049701E-3</v>
      </c>
      <c r="HK24">
        <v>3.0864078594985901E-4</v>
      </c>
      <c r="HL24">
        <v>3.5129526352015801E-7</v>
      </c>
      <c r="HM24">
        <v>1</v>
      </c>
      <c r="HN24">
        <v>2242</v>
      </c>
      <c r="HO24">
        <v>1</v>
      </c>
      <c r="HP24">
        <v>25</v>
      </c>
      <c r="HQ24">
        <v>1.1000000000000001</v>
      </c>
      <c r="HR24">
        <v>0.7</v>
      </c>
      <c r="HS24">
        <v>0.19653300000000001</v>
      </c>
      <c r="HT24">
        <v>2.7246100000000002</v>
      </c>
      <c r="HU24">
        <v>1.49536</v>
      </c>
      <c r="HV24">
        <v>2.2766099999999998</v>
      </c>
      <c r="HW24">
        <v>1.49658</v>
      </c>
      <c r="HX24">
        <v>2.5744600000000002</v>
      </c>
      <c r="HY24">
        <v>43.754300000000001</v>
      </c>
      <c r="HZ24">
        <v>23.492100000000001</v>
      </c>
      <c r="IA24">
        <v>18</v>
      </c>
      <c r="IB24">
        <v>502.69299999999998</v>
      </c>
      <c r="IC24">
        <v>422.30599999999998</v>
      </c>
      <c r="ID24">
        <v>26.114599999999999</v>
      </c>
      <c r="IE24">
        <v>29.496200000000002</v>
      </c>
      <c r="IF24">
        <v>29.999199999999998</v>
      </c>
      <c r="IG24">
        <v>29.2636</v>
      </c>
      <c r="IH24">
        <v>29.1905</v>
      </c>
      <c r="II24">
        <v>4.00631</v>
      </c>
      <c r="IJ24">
        <v>63.398600000000002</v>
      </c>
      <c r="IK24">
        <v>0</v>
      </c>
      <c r="IL24">
        <v>26.345800000000001</v>
      </c>
      <c r="IM24">
        <v>20</v>
      </c>
      <c r="IN24">
        <v>14.681800000000001</v>
      </c>
      <c r="IO24">
        <v>100.258</v>
      </c>
      <c r="IP24">
        <v>100.143</v>
      </c>
    </row>
    <row r="25" spans="1:250" x14ac:dyDescent="0.3">
      <c r="A25">
        <v>9</v>
      </c>
      <c r="B25">
        <v>1689176754.5999999</v>
      </c>
      <c r="C25">
        <v>1048.0999999046301</v>
      </c>
      <c r="D25" t="s">
        <v>431</v>
      </c>
      <c r="E25" t="s">
        <v>432</v>
      </c>
      <c r="F25" t="s">
        <v>381</v>
      </c>
      <c r="G25" t="s">
        <v>382</v>
      </c>
      <c r="H25" t="s">
        <v>383</v>
      </c>
      <c r="I25" t="s">
        <v>384</v>
      </c>
      <c r="J25" t="s">
        <v>385</v>
      </c>
      <c r="K25" t="s">
        <v>34</v>
      </c>
      <c r="L25" t="s">
        <v>386</v>
      </c>
      <c r="M25">
        <v>1689176754.5999999</v>
      </c>
      <c r="N25">
        <f t="shared" si="0"/>
        <v>8.5044095064475272E-3</v>
      </c>
      <c r="O25">
        <f t="shared" si="1"/>
        <v>8.5044095064475265</v>
      </c>
      <c r="P25">
        <f t="shared" si="2"/>
        <v>29.743771313176762</v>
      </c>
      <c r="Q25">
        <f t="shared" si="3"/>
        <v>360.69799999999998</v>
      </c>
      <c r="R25">
        <f t="shared" si="4"/>
        <v>274.67877712352492</v>
      </c>
      <c r="S25">
        <f t="shared" si="5"/>
        <v>27.139530822360687</v>
      </c>
      <c r="T25">
        <f t="shared" si="6"/>
        <v>35.638627021269997</v>
      </c>
      <c r="U25">
        <f t="shared" si="7"/>
        <v>0.66903847347789747</v>
      </c>
      <c r="V25">
        <f t="shared" si="8"/>
        <v>2.9071600584079786</v>
      </c>
      <c r="W25">
        <f t="shared" si="9"/>
        <v>0.59382134276074838</v>
      </c>
      <c r="X25">
        <f t="shared" si="10"/>
        <v>0.37718921864176436</v>
      </c>
      <c r="Y25">
        <f t="shared" si="11"/>
        <v>289.54949275475292</v>
      </c>
      <c r="Z25">
        <f t="shared" si="12"/>
        <v>28.662072122202769</v>
      </c>
      <c r="AA25">
        <f t="shared" si="13"/>
        <v>28.115300000000001</v>
      </c>
      <c r="AB25">
        <f t="shared" si="14"/>
        <v>3.8204219654456977</v>
      </c>
      <c r="AC25">
        <f t="shared" si="15"/>
        <v>60.332863654100763</v>
      </c>
      <c r="AD25">
        <f t="shared" si="16"/>
        <v>2.450295169231</v>
      </c>
      <c r="AE25">
        <f t="shared" si="17"/>
        <v>4.0612943275475635</v>
      </c>
      <c r="AF25">
        <f t="shared" si="18"/>
        <v>1.3701267962146977</v>
      </c>
      <c r="AG25">
        <f t="shared" si="19"/>
        <v>-375.04445923433593</v>
      </c>
      <c r="AH25">
        <f t="shared" si="20"/>
        <v>165.16293081199714</v>
      </c>
      <c r="AI25">
        <f t="shared" si="21"/>
        <v>12.46328336878431</v>
      </c>
      <c r="AJ25">
        <f t="shared" si="22"/>
        <v>92.131247701198419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51829.914365078468</v>
      </c>
      <c r="AP25" t="s">
        <v>387</v>
      </c>
      <c r="AQ25">
        <v>10238.9</v>
      </c>
      <c r="AR25">
        <v>302.21199999999999</v>
      </c>
      <c r="AS25">
        <v>4052.3</v>
      </c>
      <c r="AT25">
        <f t="shared" si="26"/>
        <v>0.92542210596451402</v>
      </c>
      <c r="AU25">
        <v>-0.32343011824092399</v>
      </c>
      <c r="AV25" t="s">
        <v>433</v>
      </c>
      <c r="AW25">
        <v>10285.6</v>
      </c>
      <c r="AX25">
        <v>823.51076</v>
      </c>
      <c r="AY25">
        <v>1210.33</v>
      </c>
      <c r="AZ25">
        <f t="shared" si="27"/>
        <v>0.31959815917972778</v>
      </c>
      <c r="BA25">
        <v>0.5</v>
      </c>
      <c r="BB25">
        <f t="shared" si="28"/>
        <v>1513.0925993547944</v>
      </c>
      <c r="BC25">
        <f t="shared" si="29"/>
        <v>29.743771313176762</v>
      </c>
      <c r="BD25">
        <f t="shared" si="30"/>
        <v>241.79080471113082</v>
      </c>
      <c r="BE25">
        <f t="shared" si="31"/>
        <v>1.9871355820680635E-2</v>
      </c>
      <c r="BF25">
        <f t="shared" si="32"/>
        <v>2.3480951476043725</v>
      </c>
      <c r="BG25">
        <f t="shared" si="33"/>
        <v>257.17631475362964</v>
      </c>
      <c r="BH25" t="s">
        <v>434</v>
      </c>
      <c r="BI25">
        <v>594.47</v>
      </c>
      <c r="BJ25">
        <f t="shared" si="34"/>
        <v>594.47</v>
      </c>
      <c r="BK25">
        <f t="shared" si="35"/>
        <v>0.50883643303892323</v>
      </c>
      <c r="BL25">
        <f t="shared" si="36"/>
        <v>0.62809606079303737</v>
      </c>
      <c r="BM25">
        <f t="shared" si="37"/>
        <v>0.82189407807786974</v>
      </c>
      <c r="BN25">
        <f t="shared" si="38"/>
        <v>0.42595702320623524</v>
      </c>
      <c r="BO25">
        <f t="shared" si="39"/>
        <v>0.75784088266728677</v>
      </c>
      <c r="BP25">
        <f t="shared" si="40"/>
        <v>0.45340544822952517</v>
      </c>
      <c r="BQ25">
        <f t="shared" si="41"/>
        <v>0.54659455177047489</v>
      </c>
      <c r="BR25">
        <f t="shared" si="42"/>
        <v>1799.89</v>
      </c>
      <c r="BS25">
        <f t="shared" si="43"/>
        <v>1513.0925993547944</v>
      </c>
      <c r="BT25">
        <f t="shared" si="44"/>
        <v>0.84065837320880399</v>
      </c>
      <c r="BU25">
        <f t="shared" si="45"/>
        <v>0.16087066029299174</v>
      </c>
      <c r="BV25">
        <v>6</v>
      </c>
      <c r="BW25">
        <v>0.5</v>
      </c>
      <c r="BX25" t="s">
        <v>390</v>
      </c>
      <c r="BY25">
        <v>2</v>
      </c>
      <c r="BZ25">
        <v>1689176754.5999999</v>
      </c>
      <c r="CA25">
        <v>360.69799999999998</v>
      </c>
      <c r="CB25">
        <v>400.04700000000003</v>
      </c>
      <c r="CC25">
        <v>24.799399999999999</v>
      </c>
      <c r="CD25">
        <v>14.853400000000001</v>
      </c>
      <c r="CE25">
        <v>360.27100000000002</v>
      </c>
      <c r="CF25">
        <v>24.724</v>
      </c>
      <c r="CG25">
        <v>500.31200000000001</v>
      </c>
      <c r="CH25">
        <v>98.704499999999996</v>
      </c>
      <c r="CI25">
        <v>0.100115</v>
      </c>
      <c r="CJ25">
        <v>29.1691</v>
      </c>
      <c r="CK25">
        <v>28.115300000000001</v>
      </c>
      <c r="CL25">
        <v>999.9</v>
      </c>
      <c r="CM25">
        <v>0</v>
      </c>
      <c r="CN25">
        <v>0</v>
      </c>
      <c r="CO25">
        <v>10002.5</v>
      </c>
      <c r="CP25">
        <v>0</v>
      </c>
      <c r="CQ25">
        <v>1.5289399999999999E-3</v>
      </c>
      <c r="CR25">
        <v>-39.348999999999997</v>
      </c>
      <c r="CS25">
        <v>369.87099999999998</v>
      </c>
      <c r="CT25">
        <v>406.07900000000001</v>
      </c>
      <c r="CU25">
        <v>9.9459700000000009</v>
      </c>
      <c r="CV25">
        <v>400.04700000000003</v>
      </c>
      <c r="CW25">
        <v>14.853400000000001</v>
      </c>
      <c r="CX25">
        <v>2.44781</v>
      </c>
      <c r="CY25">
        <v>1.4661</v>
      </c>
      <c r="CZ25">
        <v>20.683599999999998</v>
      </c>
      <c r="DA25">
        <v>12.619199999999999</v>
      </c>
      <c r="DB25">
        <v>1799.89</v>
      </c>
      <c r="DC25">
        <v>0.97799199999999997</v>
      </c>
      <c r="DD25">
        <v>2.2007800000000001E-2</v>
      </c>
      <c r="DE25">
        <v>0</v>
      </c>
      <c r="DF25">
        <v>822.27099999999996</v>
      </c>
      <c r="DG25">
        <v>5.0009800000000002</v>
      </c>
      <c r="DH25">
        <v>17236.599999999999</v>
      </c>
      <c r="DI25">
        <v>16374.8</v>
      </c>
      <c r="DJ25">
        <v>46.25</v>
      </c>
      <c r="DK25">
        <v>47.186999999999998</v>
      </c>
      <c r="DL25">
        <v>46.186999999999998</v>
      </c>
      <c r="DM25">
        <v>46.875</v>
      </c>
      <c r="DN25">
        <v>47.375</v>
      </c>
      <c r="DO25">
        <v>1755.39</v>
      </c>
      <c r="DP25">
        <v>39.5</v>
      </c>
      <c r="DQ25">
        <v>0</v>
      </c>
      <c r="DR25">
        <v>124.89999985694899</v>
      </c>
      <c r="DS25">
        <v>0</v>
      </c>
      <c r="DT25">
        <v>823.51076</v>
      </c>
      <c r="DU25">
        <v>-6.9810000174072302</v>
      </c>
      <c r="DV25">
        <v>1213.8769263960801</v>
      </c>
      <c r="DW25">
        <v>17140.883999999998</v>
      </c>
      <c r="DX25">
        <v>15</v>
      </c>
      <c r="DY25">
        <v>1689176713.5999999</v>
      </c>
      <c r="DZ25" t="s">
        <v>435</v>
      </c>
      <c r="EA25">
        <v>1689176702.0999999</v>
      </c>
      <c r="EB25">
        <v>1689176713.5999999</v>
      </c>
      <c r="EC25">
        <v>10</v>
      </c>
      <c r="ED25">
        <v>0.27400000000000002</v>
      </c>
      <c r="EE25">
        <v>5.0000000000000001E-3</v>
      </c>
      <c r="EF25">
        <v>0.42899999999999999</v>
      </c>
      <c r="EG25">
        <v>-4.1000000000000002E-2</v>
      </c>
      <c r="EH25">
        <v>400</v>
      </c>
      <c r="EI25">
        <v>15</v>
      </c>
      <c r="EJ25">
        <v>0.08</v>
      </c>
      <c r="EK25">
        <v>0.01</v>
      </c>
      <c r="EL25">
        <v>29.820265750259701</v>
      </c>
      <c r="EM25">
        <v>-0.86021593570453403</v>
      </c>
      <c r="EN25">
        <v>0.192341951991612</v>
      </c>
      <c r="EO25">
        <v>1</v>
      </c>
      <c r="EP25">
        <v>0.68355058719117801</v>
      </c>
      <c r="EQ25">
        <v>-5.7166288626432797E-2</v>
      </c>
      <c r="ER25">
        <v>1.37573482824695E-2</v>
      </c>
      <c r="ES25">
        <v>1</v>
      </c>
      <c r="ET25">
        <v>2</v>
      </c>
      <c r="EU25">
        <v>2</v>
      </c>
      <c r="EV25" t="s">
        <v>392</v>
      </c>
      <c r="EW25">
        <v>2.9658000000000002</v>
      </c>
      <c r="EX25">
        <v>2.8404799999999999</v>
      </c>
      <c r="EY25">
        <v>8.6671300000000007E-2</v>
      </c>
      <c r="EZ25">
        <v>9.4886200000000004E-2</v>
      </c>
      <c r="FA25">
        <v>0.116506</v>
      </c>
      <c r="FB25">
        <v>8.12084E-2</v>
      </c>
      <c r="FC25">
        <v>27502.400000000001</v>
      </c>
      <c r="FD25">
        <v>27938.6</v>
      </c>
      <c r="FE25">
        <v>27610.400000000001</v>
      </c>
      <c r="FF25">
        <v>28109.9</v>
      </c>
      <c r="FG25">
        <v>31270.7</v>
      </c>
      <c r="FH25">
        <v>31602.2</v>
      </c>
      <c r="FI25">
        <v>38464.1</v>
      </c>
      <c r="FJ25">
        <v>37279.5</v>
      </c>
      <c r="FK25">
        <v>2.0533800000000002</v>
      </c>
      <c r="FL25">
        <v>1.7136</v>
      </c>
      <c r="FM25">
        <v>1.24723E-2</v>
      </c>
      <c r="FN25">
        <v>0</v>
      </c>
      <c r="FO25">
        <v>27.9117</v>
      </c>
      <c r="FP25">
        <v>999.9</v>
      </c>
      <c r="FQ25">
        <v>51.85</v>
      </c>
      <c r="FR25">
        <v>38.491</v>
      </c>
      <c r="FS25">
        <v>35.910899999999998</v>
      </c>
      <c r="FT25">
        <v>61.848100000000002</v>
      </c>
      <c r="FU25">
        <v>35.681100000000001</v>
      </c>
      <c r="FV25">
        <v>1</v>
      </c>
      <c r="FW25">
        <v>0.177866</v>
      </c>
      <c r="FX25">
        <v>3.1530100000000001</v>
      </c>
      <c r="FY25">
        <v>20.224699999999999</v>
      </c>
      <c r="FZ25">
        <v>5.2285199999999996</v>
      </c>
      <c r="GA25">
        <v>12.0159</v>
      </c>
      <c r="GB25">
        <v>5.0004499999999998</v>
      </c>
      <c r="GC25">
        <v>3.29155</v>
      </c>
      <c r="GD25">
        <v>9999</v>
      </c>
      <c r="GE25">
        <v>9999</v>
      </c>
      <c r="GF25">
        <v>213.6</v>
      </c>
      <c r="GG25">
        <v>9999</v>
      </c>
      <c r="GH25">
        <v>1.8785099999999999</v>
      </c>
      <c r="GI25">
        <v>1.8723399999999999</v>
      </c>
      <c r="GJ25">
        <v>1.87443</v>
      </c>
      <c r="GK25">
        <v>1.8725799999999999</v>
      </c>
      <c r="GL25">
        <v>1.8727100000000001</v>
      </c>
      <c r="GM25">
        <v>1.8739399999999999</v>
      </c>
      <c r="GN25">
        <v>1.87425</v>
      </c>
      <c r="GO25">
        <v>1.8782000000000001</v>
      </c>
      <c r="GP25">
        <v>5</v>
      </c>
      <c r="GQ25">
        <v>0</v>
      </c>
      <c r="GR25">
        <v>0</v>
      </c>
      <c r="GS25">
        <v>0</v>
      </c>
      <c r="GT25" t="s">
        <v>393</v>
      </c>
      <c r="GU25" t="s">
        <v>394</v>
      </c>
      <c r="GV25" t="s">
        <v>395</v>
      </c>
      <c r="GW25" t="s">
        <v>395</v>
      </c>
      <c r="GX25" t="s">
        <v>395</v>
      </c>
      <c r="GY25" t="s">
        <v>395</v>
      </c>
      <c r="GZ25">
        <v>0</v>
      </c>
      <c r="HA25">
        <v>100</v>
      </c>
      <c r="HB25">
        <v>100</v>
      </c>
      <c r="HC25">
        <v>0.42699999999999999</v>
      </c>
      <c r="HD25">
        <v>7.5399999999999995E-2</v>
      </c>
      <c r="HE25">
        <v>0.28874213781019398</v>
      </c>
      <c r="HF25">
        <v>7.2704984381113296E-4</v>
      </c>
      <c r="HG25">
        <v>-1.05877040029023E-6</v>
      </c>
      <c r="HH25">
        <v>2.9517966189716799E-10</v>
      </c>
      <c r="HI25">
        <v>-9.2934034626137793E-2</v>
      </c>
      <c r="HJ25">
        <v>-1.0381146261049701E-3</v>
      </c>
      <c r="HK25">
        <v>3.0864078594985901E-4</v>
      </c>
      <c r="HL25">
        <v>3.5129526352015801E-7</v>
      </c>
      <c r="HM25">
        <v>1</v>
      </c>
      <c r="HN25">
        <v>2242</v>
      </c>
      <c r="HO25">
        <v>1</v>
      </c>
      <c r="HP25">
        <v>25</v>
      </c>
      <c r="HQ25">
        <v>0.9</v>
      </c>
      <c r="HR25">
        <v>0.7</v>
      </c>
      <c r="HS25">
        <v>0.98999000000000004</v>
      </c>
      <c r="HT25">
        <v>2.6452599999999999</v>
      </c>
      <c r="HU25">
        <v>1.49536</v>
      </c>
      <c r="HV25">
        <v>2.2753899999999998</v>
      </c>
      <c r="HW25">
        <v>1.49658</v>
      </c>
      <c r="HX25">
        <v>2.4328599999999998</v>
      </c>
      <c r="HY25">
        <v>44.057099999999998</v>
      </c>
      <c r="HZ25">
        <v>23.457100000000001</v>
      </c>
      <c r="IA25">
        <v>18</v>
      </c>
      <c r="IB25">
        <v>502.77300000000002</v>
      </c>
      <c r="IC25">
        <v>421.49200000000002</v>
      </c>
      <c r="ID25">
        <v>24.5365</v>
      </c>
      <c r="IE25">
        <v>29.576599999999999</v>
      </c>
      <c r="IF25">
        <v>30.000699999999998</v>
      </c>
      <c r="IG25">
        <v>29.351199999999999</v>
      </c>
      <c r="IH25">
        <v>29.291599999999999</v>
      </c>
      <c r="II25">
        <v>19.8901</v>
      </c>
      <c r="IJ25">
        <v>63.555199999999999</v>
      </c>
      <c r="IK25">
        <v>0</v>
      </c>
      <c r="IL25">
        <v>24.465900000000001</v>
      </c>
      <c r="IM25">
        <v>400</v>
      </c>
      <c r="IN25">
        <v>14.872199999999999</v>
      </c>
      <c r="IO25">
        <v>100.253</v>
      </c>
      <c r="IP25">
        <v>100.136</v>
      </c>
    </row>
    <row r="26" spans="1:250" x14ac:dyDescent="0.3">
      <c r="A26">
        <v>10</v>
      </c>
      <c r="B26">
        <v>1689176883.5999999</v>
      </c>
      <c r="C26">
        <v>1177.0999999046301</v>
      </c>
      <c r="D26" t="s">
        <v>436</v>
      </c>
      <c r="E26" t="s">
        <v>437</v>
      </c>
      <c r="F26" t="s">
        <v>381</v>
      </c>
      <c r="G26" t="s">
        <v>382</v>
      </c>
      <c r="H26" t="s">
        <v>383</v>
      </c>
      <c r="I26" t="s">
        <v>384</v>
      </c>
      <c r="J26" t="s">
        <v>385</v>
      </c>
      <c r="K26" t="s">
        <v>34</v>
      </c>
      <c r="L26" t="s">
        <v>386</v>
      </c>
      <c r="M26">
        <v>1689176883.5999999</v>
      </c>
      <c r="N26">
        <f t="shared" si="0"/>
        <v>6.9657299725684966E-3</v>
      </c>
      <c r="O26">
        <f t="shared" si="1"/>
        <v>6.9657299725684965</v>
      </c>
      <c r="P26">
        <f t="shared" si="2"/>
        <v>28.517329727928718</v>
      </c>
      <c r="Q26">
        <f t="shared" si="3"/>
        <v>362.67399999999998</v>
      </c>
      <c r="R26">
        <f t="shared" si="4"/>
        <v>259.22955810515282</v>
      </c>
      <c r="S26">
        <f t="shared" si="5"/>
        <v>25.612286294277087</v>
      </c>
      <c r="T26">
        <f t="shared" si="6"/>
        <v>35.832759147483991</v>
      </c>
      <c r="U26">
        <f t="shared" si="7"/>
        <v>0.51427812301763376</v>
      </c>
      <c r="V26">
        <f t="shared" si="8"/>
        <v>2.9066614589315662</v>
      </c>
      <c r="W26">
        <f t="shared" si="9"/>
        <v>0.46855710609520629</v>
      </c>
      <c r="X26">
        <f t="shared" si="10"/>
        <v>0.29661657304400002</v>
      </c>
      <c r="Y26">
        <f t="shared" si="11"/>
        <v>289.58837575460376</v>
      </c>
      <c r="Z26">
        <f t="shared" si="12"/>
        <v>28.659075073865875</v>
      </c>
      <c r="AA26">
        <f t="shared" si="13"/>
        <v>27.967500000000001</v>
      </c>
      <c r="AB26">
        <f t="shared" si="14"/>
        <v>3.7876557701664892</v>
      </c>
      <c r="AC26">
        <f t="shared" si="15"/>
        <v>59.605039393485789</v>
      </c>
      <c r="AD26">
        <f t="shared" si="16"/>
        <v>2.3645684782949998</v>
      </c>
      <c r="AE26">
        <f t="shared" si="17"/>
        <v>3.9670613464159921</v>
      </c>
      <c r="AF26">
        <f t="shared" si="18"/>
        <v>1.4230872918714894</v>
      </c>
      <c r="AG26">
        <f t="shared" si="19"/>
        <v>-307.1886917902707</v>
      </c>
      <c r="AH26">
        <f t="shared" si="20"/>
        <v>124.7363303288391</v>
      </c>
      <c r="AI26">
        <f t="shared" si="21"/>
        <v>9.3883890047785012</v>
      </c>
      <c r="AJ26">
        <f t="shared" si="22"/>
        <v>116.52440329795067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51885.297874035547</v>
      </c>
      <c r="AP26" t="s">
        <v>387</v>
      </c>
      <c r="AQ26">
        <v>10238.9</v>
      </c>
      <c r="AR26">
        <v>302.21199999999999</v>
      </c>
      <c r="AS26">
        <v>4052.3</v>
      </c>
      <c r="AT26">
        <f t="shared" si="26"/>
        <v>0.92542210596451402</v>
      </c>
      <c r="AU26">
        <v>-0.32343011824092399</v>
      </c>
      <c r="AV26" t="s">
        <v>438</v>
      </c>
      <c r="AW26">
        <v>10285.6</v>
      </c>
      <c r="AX26">
        <v>814.86400000000003</v>
      </c>
      <c r="AY26">
        <v>1232.51</v>
      </c>
      <c r="AZ26">
        <f t="shared" si="27"/>
        <v>0.33885810257117588</v>
      </c>
      <c r="BA26">
        <v>0.5</v>
      </c>
      <c r="BB26">
        <f t="shared" si="28"/>
        <v>1513.2944993547171</v>
      </c>
      <c r="BC26">
        <f t="shared" si="29"/>
        <v>28.517329727928718</v>
      </c>
      <c r="BD26">
        <f t="shared" si="30"/>
        <v>256.39605134136849</v>
      </c>
      <c r="BE26">
        <f t="shared" si="31"/>
        <v>1.9058259881647367E-2</v>
      </c>
      <c r="BF26">
        <f t="shared" si="32"/>
        <v>2.2878435063407192</v>
      </c>
      <c r="BG26">
        <f t="shared" si="33"/>
        <v>258.16348732459136</v>
      </c>
      <c r="BH26" t="s">
        <v>439</v>
      </c>
      <c r="BI26">
        <v>593.51</v>
      </c>
      <c r="BJ26">
        <f t="shared" si="34"/>
        <v>593.51</v>
      </c>
      <c r="BK26">
        <f t="shared" si="35"/>
        <v>0.51845421132485736</v>
      </c>
      <c r="BL26">
        <f t="shared" si="36"/>
        <v>0.65359311424100153</v>
      </c>
      <c r="BM26">
        <f t="shared" si="37"/>
        <v>0.81525331112903643</v>
      </c>
      <c r="BN26">
        <f t="shared" si="38"/>
        <v>0.44893786722104095</v>
      </c>
      <c r="BO26">
        <f t="shared" si="39"/>
        <v>0.75192635479487413</v>
      </c>
      <c r="BP26">
        <f t="shared" si="40"/>
        <v>0.47604759718575956</v>
      </c>
      <c r="BQ26">
        <f t="shared" si="41"/>
        <v>0.52395240281424038</v>
      </c>
      <c r="BR26">
        <f t="shared" si="42"/>
        <v>1800.13</v>
      </c>
      <c r="BS26">
        <f t="shared" si="43"/>
        <v>1513.2944993547171</v>
      </c>
      <c r="BT26">
        <f t="shared" si="44"/>
        <v>0.84065845208663648</v>
      </c>
      <c r="BU26">
        <f t="shared" si="45"/>
        <v>0.16087081252720845</v>
      </c>
      <c r="BV26">
        <v>6</v>
      </c>
      <c r="BW26">
        <v>0.5</v>
      </c>
      <c r="BX26" t="s">
        <v>390</v>
      </c>
      <c r="BY26">
        <v>2</v>
      </c>
      <c r="BZ26">
        <v>1689176883.5999999</v>
      </c>
      <c r="CA26">
        <v>362.67399999999998</v>
      </c>
      <c r="CB26">
        <v>399.91800000000001</v>
      </c>
      <c r="CC26">
        <v>23.932500000000001</v>
      </c>
      <c r="CD26">
        <v>15.775499999999999</v>
      </c>
      <c r="CE26">
        <v>362.178</v>
      </c>
      <c r="CF26">
        <v>23.866900000000001</v>
      </c>
      <c r="CG26">
        <v>500.11200000000002</v>
      </c>
      <c r="CH26">
        <v>98.700999999999993</v>
      </c>
      <c r="CI26">
        <v>0.100566</v>
      </c>
      <c r="CJ26">
        <v>28.763500000000001</v>
      </c>
      <c r="CK26">
        <v>27.967500000000001</v>
      </c>
      <c r="CL26">
        <v>999.9</v>
      </c>
      <c r="CM26">
        <v>0</v>
      </c>
      <c r="CN26">
        <v>0</v>
      </c>
      <c r="CO26">
        <v>10000</v>
      </c>
      <c r="CP26">
        <v>0</v>
      </c>
      <c r="CQ26">
        <v>1.5289399999999999E-3</v>
      </c>
      <c r="CR26">
        <v>-37.243699999999997</v>
      </c>
      <c r="CS26">
        <v>371.56700000000001</v>
      </c>
      <c r="CT26">
        <v>406.32799999999997</v>
      </c>
      <c r="CU26">
        <v>8.1570099999999996</v>
      </c>
      <c r="CV26">
        <v>399.91800000000001</v>
      </c>
      <c r="CW26">
        <v>15.775499999999999</v>
      </c>
      <c r="CX26">
        <v>2.3621599999999998</v>
      </c>
      <c r="CY26">
        <v>1.55705</v>
      </c>
      <c r="CZ26">
        <v>20.1067</v>
      </c>
      <c r="DA26">
        <v>13.5402</v>
      </c>
      <c r="DB26">
        <v>1800.13</v>
      </c>
      <c r="DC26">
        <v>0.97799199999999997</v>
      </c>
      <c r="DD26">
        <v>2.2007800000000001E-2</v>
      </c>
      <c r="DE26">
        <v>0</v>
      </c>
      <c r="DF26">
        <v>815.93899999999996</v>
      </c>
      <c r="DG26">
        <v>5.0009800000000002</v>
      </c>
      <c r="DH26">
        <v>16596.8</v>
      </c>
      <c r="DI26">
        <v>16377</v>
      </c>
      <c r="DJ26">
        <v>46.375</v>
      </c>
      <c r="DK26">
        <v>47.25</v>
      </c>
      <c r="DL26">
        <v>46.25</v>
      </c>
      <c r="DM26">
        <v>47.186999999999998</v>
      </c>
      <c r="DN26">
        <v>47.375</v>
      </c>
      <c r="DO26">
        <v>1755.62</v>
      </c>
      <c r="DP26">
        <v>39.51</v>
      </c>
      <c r="DQ26">
        <v>0</v>
      </c>
      <c r="DR26">
        <v>128.5</v>
      </c>
      <c r="DS26">
        <v>0</v>
      </c>
      <c r="DT26">
        <v>814.86400000000003</v>
      </c>
      <c r="DU26">
        <v>7.3529999813591997</v>
      </c>
      <c r="DV26">
        <v>2375.1846065773102</v>
      </c>
      <c r="DW26">
        <v>16890.948</v>
      </c>
      <c r="DX26">
        <v>15</v>
      </c>
      <c r="DY26">
        <v>1689176839.0999999</v>
      </c>
      <c r="DZ26" t="s">
        <v>440</v>
      </c>
      <c r="EA26">
        <v>1689176825.5999999</v>
      </c>
      <c r="EB26">
        <v>1689176839.0999999</v>
      </c>
      <c r="EC26">
        <v>11</v>
      </c>
      <c r="ED26">
        <v>6.9000000000000006E-2</v>
      </c>
      <c r="EE26">
        <v>3.0000000000000001E-3</v>
      </c>
      <c r="EF26">
        <v>0.498</v>
      </c>
      <c r="EG26">
        <v>-3.5999999999999997E-2</v>
      </c>
      <c r="EH26">
        <v>400</v>
      </c>
      <c r="EI26">
        <v>15</v>
      </c>
      <c r="EJ26">
        <v>0.05</v>
      </c>
      <c r="EK26">
        <v>0.03</v>
      </c>
      <c r="EL26">
        <v>28.7174374652352</v>
      </c>
      <c r="EM26">
        <v>-0.830789859641482</v>
      </c>
      <c r="EN26">
        <v>0.135037030723756</v>
      </c>
      <c r="EO26">
        <v>1</v>
      </c>
      <c r="EP26">
        <v>0.54805370958612598</v>
      </c>
      <c r="EQ26">
        <v>-0.12118225867230401</v>
      </c>
      <c r="ER26">
        <v>1.7713696018485901E-2</v>
      </c>
      <c r="ES26">
        <v>1</v>
      </c>
      <c r="ET26">
        <v>2</v>
      </c>
      <c r="EU26">
        <v>2</v>
      </c>
      <c r="EV26" t="s">
        <v>392</v>
      </c>
      <c r="EW26">
        <v>2.9650799999999999</v>
      </c>
      <c r="EX26">
        <v>2.8409200000000001</v>
      </c>
      <c r="EY26">
        <v>8.6989800000000006E-2</v>
      </c>
      <c r="EZ26">
        <v>9.4834199999999994E-2</v>
      </c>
      <c r="FA26">
        <v>0.113634</v>
      </c>
      <c r="FB26">
        <v>8.4818900000000003E-2</v>
      </c>
      <c r="FC26">
        <v>27485.5</v>
      </c>
      <c r="FD26">
        <v>27933.200000000001</v>
      </c>
      <c r="FE26">
        <v>27603.599999999999</v>
      </c>
      <c r="FF26">
        <v>28103.599999999999</v>
      </c>
      <c r="FG26">
        <v>31365.9</v>
      </c>
      <c r="FH26">
        <v>31470.6</v>
      </c>
      <c r="FI26">
        <v>38454.800000000003</v>
      </c>
      <c r="FJ26">
        <v>37271.5</v>
      </c>
      <c r="FK26">
        <v>2.0508799999999998</v>
      </c>
      <c r="FL26">
        <v>1.7094499999999999</v>
      </c>
      <c r="FM26">
        <v>2.0355000000000002E-2</v>
      </c>
      <c r="FN26">
        <v>0</v>
      </c>
      <c r="FO26">
        <v>27.635000000000002</v>
      </c>
      <c r="FP26">
        <v>999.9</v>
      </c>
      <c r="FQ26">
        <v>51.569000000000003</v>
      </c>
      <c r="FR26">
        <v>38.834000000000003</v>
      </c>
      <c r="FS26">
        <v>36.387</v>
      </c>
      <c r="FT26">
        <v>61.758099999999999</v>
      </c>
      <c r="FU26">
        <v>36.438299999999998</v>
      </c>
      <c r="FV26">
        <v>1</v>
      </c>
      <c r="FW26">
        <v>0.186446</v>
      </c>
      <c r="FX26">
        <v>1.6359300000000001</v>
      </c>
      <c r="FY26">
        <v>20.248000000000001</v>
      </c>
      <c r="FZ26">
        <v>5.2285199999999996</v>
      </c>
      <c r="GA26">
        <v>12.0159</v>
      </c>
      <c r="GB26">
        <v>5.0004499999999998</v>
      </c>
      <c r="GC26">
        <v>3.29142</v>
      </c>
      <c r="GD26">
        <v>9999</v>
      </c>
      <c r="GE26">
        <v>9999</v>
      </c>
      <c r="GF26">
        <v>213.6</v>
      </c>
      <c r="GG26">
        <v>9999</v>
      </c>
      <c r="GH26">
        <v>1.8785099999999999</v>
      </c>
      <c r="GI26">
        <v>1.87239</v>
      </c>
      <c r="GJ26">
        <v>1.87446</v>
      </c>
      <c r="GK26">
        <v>1.8726499999999999</v>
      </c>
      <c r="GL26">
        <v>1.8727400000000001</v>
      </c>
      <c r="GM26">
        <v>1.8739600000000001</v>
      </c>
      <c r="GN26">
        <v>1.8742399999999999</v>
      </c>
      <c r="GO26">
        <v>1.8782000000000001</v>
      </c>
      <c r="GP26">
        <v>5</v>
      </c>
      <c r="GQ26">
        <v>0</v>
      </c>
      <c r="GR26">
        <v>0</v>
      </c>
      <c r="GS26">
        <v>0</v>
      </c>
      <c r="GT26" t="s">
        <v>393</v>
      </c>
      <c r="GU26" t="s">
        <v>394</v>
      </c>
      <c r="GV26" t="s">
        <v>395</v>
      </c>
      <c r="GW26" t="s">
        <v>395</v>
      </c>
      <c r="GX26" t="s">
        <v>395</v>
      </c>
      <c r="GY26" t="s">
        <v>395</v>
      </c>
      <c r="GZ26">
        <v>0</v>
      </c>
      <c r="HA26">
        <v>100</v>
      </c>
      <c r="HB26">
        <v>100</v>
      </c>
      <c r="HC26">
        <v>0.496</v>
      </c>
      <c r="HD26">
        <v>6.5600000000000006E-2</v>
      </c>
      <c r="HE26">
        <v>0.357301218705807</v>
      </c>
      <c r="HF26">
        <v>7.2704984381113296E-4</v>
      </c>
      <c r="HG26">
        <v>-1.05877040029023E-6</v>
      </c>
      <c r="HH26">
        <v>2.9517966189716799E-10</v>
      </c>
      <c r="HI26">
        <v>-9.0215102634373101E-2</v>
      </c>
      <c r="HJ26">
        <v>-1.0381146261049701E-3</v>
      </c>
      <c r="HK26">
        <v>3.0864078594985901E-4</v>
      </c>
      <c r="HL26">
        <v>3.5129526352015801E-7</v>
      </c>
      <c r="HM26">
        <v>1</v>
      </c>
      <c r="HN26">
        <v>2242</v>
      </c>
      <c r="HO26">
        <v>1</v>
      </c>
      <c r="HP26">
        <v>25</v>
      </c>
      <c r="HQ26">
        <v>1</v>
      </c>
      <c r="HR26">
        <v>0.7</v>
      </c>
      <c r="HS26">
        <v>0.98999000000000004</v>
      </c>
      <c r="HT26">
        <v>2.63916</v>
      </c>
      <c r="HU26">
        <v>1.49536</v>
      </c>
      <c r="HV26">
        <v>2.2753899999999998</v>
      </c>
      <c r="HW26">
        <v>1.49658</v>
      </c>
      <c r="HX26">
        <v>2.49756</v>
      </c>
      <c r="HY26">
        <v>44.389899999999997</v>
      </c>
      <c r="HZ26">
        <v>23.474599999999999</v>
      </c>
      <c r="IA26">
        <v>18</v>
      </c>
      <c r="IB26">
        <v>502.39600000000002</v>
      </c>
      <c r="IC26">
        <v>419.82900000000001</v>
      </c>
      <c r="ID26">
        <v>25.047599999999999</v>
      </c>
      <c r="IE26">
        <v>29.722899999999999</v>
      </c>
      <c r="IF26">
        <v>29.9998</v>
      </c>
      <c r="IG26">
        <v>29.4939</v>
      </c>
      <c r="IH26">
        <v>29.4312</v>
      </c>
      <c r="II26">
        <v>19.8933</v>
      </c>
      <c r="IJ26">
        <v>61.501300000000001</v>
      </c>
      <c r="IK26">
        <v>0</v>
      </c>
      <c r="IL26">
        <v>25.101099999999999</v>
      </c>
      <c r="IM26">
        <v>400</v>
      </c>
      <c r="IN26">
        <v>15.83</v>
      </c>
      <c r="IO26">
        <v>100.229</v>
      </c>
      <c r="IP26">
        <v>100.114</v>
      </c>
    </row>
    <row r="27" spans="1:250" x14ac:dyDescent="0.3">
      <c r="A27">
        <v>11</v>
      </c>
      <c r="B27">
        <v>1689177067.5999999</v>
      </c>
      <c r="C27">
        <v>1361.0999999046301</v>
      </c>
      <c r="D27" t="s">
        <v>441</v>
      </c>
      <c r="E27" t="s">
        <v>442</v>
      </c>
      <c r="F27" t="s">
        <v>381</v>
      </c>
      <c r="G27" t="s">
        <v>382</v>
      </c>
      <c r="H27" t="s">
        <v>383</v>
      </c>
      <c r="I27" t="s">
        <v>384</v>
      </c>
      <c r="J27" t="s">
        <v>385</v>
      </c>
      <c r="K27" t="s">
        <v>34</v>
      </c>
      <c r="L27" t="s">
        <v>386</v>
      </c>
      <c r="M27">
        <v>1689177067.5999999</v>
      </c>
      <c r="N27">
        <f t="shared" si="0"/>
        <v>4.5648156181353709E-3</v>
      </c>
      <c r="O27">
        <f t="shared" si="1"/>
        <v>4.5648156181353707</v>
      </c>
      <c r="P27">
        <f t="shared" si="2"/>
        <v>36.231759841681679</v>
      </c>
      <c r="Q27">
        <f t="shared" si="3"/>
        <v>553.471</v>
      </c>
      <c r="R27">
        <f t="shared" si="4"/>
        <v>348.37359504686191</v>
      </c>
      <c r="S27">
        <f t="shared" si="5"/>
        <v>34.417514976373894</v>
      </c>
      <c r="T27">
        <f t="shared" si="6"/>
        <v>54.680081103523996</v>
      </c>
      <c r="U27">
        <f t="shared" si="7"/>
        <v>0.31401048190320646</v>
      </c>
      <c r="V27">
        <f t="shared" si="8"/>
        <v>2.9042572596112217</v>
      </c>
      <c r="W27">
        <f t="shared" si="9"/>
        <v>0.29629453531450661</v>
      </c>
      <c r="X27">
        <f t="shared" si="10"/>
        <v>0.18669244984709044</v>
      </c>
      <c r="Y27">
        <f t="shared" si="11"/>
        <v>289.53991675471138</v>
      </c>
      <c r="Z27">
        <f t="shared" si="12"/>
        <v>28.796771441555212</v>
      </c>
      <c r="AA27">
        <f t="shared" si="13"/>
        <v>27.9664</v>
      </c>
      <c r="AB27">
        <f t="shared" si="14"/>
        <v>3.7874128302005903</v>
      </c>
      <c r="AC27">
        <f t="shared" si="15"/>
        <v>59.973545250060944</v>
      </c>
      <c r="AD27">
        <f t="shared" si="16"/>
        <v>2.3123328417576001</v>
      </c>
      <c r="AE27">
        <f t="shared" si="17"/>
        <v>3.8555880465566612</v>
      </c>
      <c r="AF27">
        <f t="shared" si="18"/>
        <v>1.4750799884429902</v>
      </c>
      <c r="AG27">
        <f t="shared" si="19"/>
        <v>-201.30836875976985</v>
      </c>
      <c r="AH27">
        <f t="shared" si="20"/>
        <v>47.958713413543101</v>
      </c>
      <c r="AI27">
        <f t="shared" si="21"/>
        <v>3.6037994818695895</v>
      </c>
      <c r="AJ27">
        <f t="shared" si="22"/>
        <v>139.79406089035425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51901.100568672118</v>
      </c>
      <c r="AP27" t="s">
        <v>387</v>
      </c>
      <c r="AQ27">
        <v>10238.9</v>
      </c>
      <c r="AR27">
        <v>302.21199999999999</v>
      </c>
      <c r="AS27">
        <v>4052.3</v>
      </c>
      <c r="AT27">
        <f t="shared" si="26"/>
        <v>0.92542210596451402</v>
      </c>
      <c r="AU27">
        <v>-0.32343011824092399</v>
      </c>
      <c r="AV27" t="s">
        <v>443</v>
      </c>
      <c r="AW27">
        <v>10285.5</v>
      </c>
      <c r="AX27">
        <v>878.34636</v>
      </c>
      <c r="AY27">
        <v>1389.4</v>
      </c>
      <c r="AZ27">
        <f t="shared" si="27"/>
        <v>0.36782326183964309</v>
      </c>
      <c r="BA27">
        <v>0.5</v>
      </c>
      <c r="BB27">
        <f t="shared" si="28"/>
        <v>1513.0421993547727</v>
      </c>
      <c r="BC27">
        <f t="shared" si="29"/>
        <v>36.231759841681679</v>
      </c>
      <c r="BD27">
        <f t="shared" si="30"/>
        <v>278.26605853385001</v>
      </c>
      <c r="BE27">
        <f t="shared" si="31"/>
        <v>2.4160059762716023E-2</v>
      </c>
      <c r="BF27">
        <f t="shared" si="32"/>
        <v>1.9165826975672953</v>
      </c>
      <c r="BG27">
        <f t="shared" si="33"/>
        <v>264.41755565604763</v>
      </c>
      <c r="BH27" t="s">
        <v>444</v>
      </c>
      <c r="BI27">
        <v>617.94000000000005</v>
      </c>
      <c r="BJ27">
        <f t="shared" si="34"/>
        <v>617.94000000000005</v>
      </c>
      <c r="BK27">
        <f t="shared" si="35"/>
        <v>0.55524686915215193</v>
      </c>
      <c r="BL27">
        <f t="shared" si="36"/>
        <v>0.66244995203899104</v>
      </c>
      <c r="BM27">
        <f t="shared" si="37"/>
        <v>0.77537008350900893</v>
      </c>
      <c r="BN27">
        <f t="shared" si="38"/>
        <v>0.47006924285404184</v>
      </c>
      <c r="BO27">
        <f t="shared" si="39"/>
        <v>0.7100900032212577</v>
      </c>
      <c r="BP27">
        <f t="shared" si="40"/>
        <v>0.46605114110448886</v>
      </c>
      <c r="BQ27">
        <f t="shared" si="41"/>
        <v>0.53394885889551114</v>
      </c>
      <c r="BR27">
        <f t="shared" si="42"/>
        <v>1799.83</v>
      </c>
      <c r="BS27">
        <f t="shared" si="43"/>
        <v>1513.0421993547727</v>
      </c>
      <c r="BT27">
        <f t="shared" si="44"/>
        <v>0.84065839515663854</v>
      </c>
      <c r="BU27">
        <f t="shared" si="45"/>
        <v>0.16087070265231238</v>
      </c>
      <c r="BV27">
        <v>6</v>
      </c>
      <c r="BW27">
        <v>0.5</v>
      </c>
      <c r="BX27" t="s">
        <v>390</v>
      </c>
      <c r="BY27">
        <v>2</v>
      </c>
      <c r="BZ27">
        <v>1689177067.5999999</v>
      </c>
      <c r="CA27">
        <v>553.471</v>
      </c>
      <c r="CB27">
        <v>599.96900000000005</v>
      </c>
      <c r="CC27">
        <v>23.4054</v>
      </c>
      <c r="CD27">
        <v>18.057200000000002</v>
      </c>
      <c r="CE27">
        <v>552.86400000000003</v>
      </c>
      <c r="CF27">
        <v>23.418399999999998</v>
      </c>
      <c r="CG27">
        <v>500.12799999999999</v>
      </c>
      <c r="CH27">
        <v>98.694699999999997</v>
      </c>
      <c r="CI27">
        <v>0.100144</v>
      </c>
      <c r="CJ27">
        <v>28.2727</v>
      </c>
      <c r="CK27">
        <v>27.9664</v>
      </c>
      <c r="CL27">
        <v>999.9</v>
      </c>
      <c r="CM27">
        <v>0</v>
      </c>
      <c r="CN27">
        <v>0</v>
      </c>
      <c r="CO27">
        <v>9986.8799999999992</v>
      </c>
      <c r="CP27">
        <v>0</v>
      </c>
      <c r="CQ27">
        <v>1.5289399999999999E-3</v>
      </c>
      <c r="CR27">
        <v>-46.619500000000002</v>
      </c>
      <c r="CS27">
        <v>566.654</v>
      </c>
      <c r="CT27">
        <v>611.00199999999995</v>
      </c>
      <c r="CU27">
        <v>5.42049</v>
      </c>
      <c r="CV27">
        <v>599.96900000000005</v>
      </c>
      <c r="CW27">
        <v>18.057200000000002</v>
      </c>
      <c r="CX27">
        <v>2.3171200000000001</v>
      </c>
      <c r="CY27">
        <v>1.7821499999999999</v>
      </c>
      <c r="CZ27">
        <v>19.7959</v>
      </c>
      <c r="DA27">
        <v>15.6311</v>
      </c>
      <c r="DB27">
        <v>1799.83</v>
      </c>
      <c r="DC27">
        <v>0.97799199999999997</v>
      </c>
      <c r="DD27">
        <v>2.2007800000000001E-2</v>
      </c>
      <c r="DE27">
        <v>0</v>
      </c>
      <c r="DF27">
        <v>878.29600000000005</v>
      </c>
      <c r="DG27">
        <v>5.0009800000000002</v>
      </c>
      <c r="DH27">
        <v>17979.099999999999</v>
      </c>
      <c r="DI27">
        <v>16374.3</v>
      </c>
      <c r="DJ27">
        <v>46.5</v>
      </c>
      <c r="DK27">
        <v>47.375</v>
      </c>
      <c r="DL27">
        <v>46.811999999999998</v>
      </c>
      <c r="DM27">
        <v>46.875</v>
      </c>
      <c r="DN27">
        <v>47.625</v>
      </c>
      <c r="DO27">
        <v>1755.33</v>
      </c>
      <c r="DP27">
        <v>39.5</v>
      </c>
      <c r="DQ27">
        <v>0</v>
      </c>
      <c r="DR27">
        <v>183.69999980926499</v>
      </c>
      <c r="DS27">
        <v>0</v>
      </c>
      <c r="DT27">
        <v>878.34636</v>
      </c>
      <c r="DU27">
        <v>2.96030769832986</v>
      </c>
      <c r="DV27">
        <v>-337.40769215793398</v>
      </c>
      <c r="DW27">
        <v>17951.572</v>
      </c>
      <c r="DX27">
        <v>15</v>
      </c>
      <c r="DY27">
        <v>1689177098.5999999</v>
      </c>
      <c r="DZ27" t="s">
        <v>445</v>
      </c>
      <c r="EA27">
        <v>1689177094.5999999</v>
      </c>
      <c r="EB27">
        <v>1689177098.5999999</v>
      </c>
      <c r="EC27">
        <v>12</v>
      </c>
      <c r="ED27">
        <v>0.13100000000000001</v>
      </c>
      <c r="EE27">
        <v>-8.0000000000000002E-3</v>
      </c>
      <c r="EF27">
        <v>0.60699999999999998</v>
      </c>
      <c r="EG27">
        <v>-1.2999999999999999E-2</v>
      </c>
      <c r="EH27">
        <v>600</v>
      </c>
      <c r="EI27">
        <v>18</v>
      </c>
      <c r="EJ27">
        <v>0.1</v>
      </c>
      <c r="EK27">
        <v>0.02</v>
      </c>
      <c r="EL27">
        <v>36.526142491437597</v>
      </c>
      <c r="EM27">
        <v>-0.94441088014992303</v>
      </c>
      <c r="EN27">
        <v>0.15220355256232601</v>
      </c>
      <c r="EO27">
        <v>1</v>
      </c>
      <c r="EP27">
        <v>0.32117069382789198</v>
      </c>
      <c r="EQ27">
        <v>-1.77900683358028E-3</v>
      </c>
      <c r="ER27">
        <v>1.5939129257458999E-3</v>
      </c>
      <c r="ES27">
        <v>1</v>
      </c>
      <c r="ET27">
        <v>2</v>
      </c>
      <c r="EU27">
        <v>2</v>
      </c>
      <c r="EV27" t="s">
        <v>392</v>
      </c>
      <c r="EW27">
        <v>2.9648400000000001</v>
      </c>
      <c r="EX27">
        <v>2.8403800000000001</v>
      </c>
      <c r="EY27">
        <v>0.119381</v>
      </c>
      <c r="EZ27">
        <v>0.12765399999999999</v>
      </c>
      <c r="FA27">
        <v>0.112082</v>
      </c>
      <c r="FB27">
        <v>9.3439999999999995E-2</v>
      </c>
      <c r="FC27">
        <v>26502.1</v>
      </c>
      <c r="FD27">
        <v>26912.9</v>
      </c>
      <c r="FE27">
        <v>27596.2</v>
      </c>
      <c r="FF27">
        <v>28097.3</v>
      </c>
      <c r="FG27">
        <v>31415.5</v>
      </c>
      <c r="FH27">
        <v>31168.1</v>
      </c>
      <c r="FI27">
        <v>38444.199999999997</v>
      </c>
      <c r="FJ27">
        <v>37263.1</v>
      </c>
      <c r="FK27">
        <v>2.0472199999999998</v>
      </c>
      <c r="FL27">
        <v>1.7065300000000001</v>
      </c>
      <c r="FM27">
        <v>2.9548999999999999E-2</v>
      </c>
      <c r="FN27">
        <v>0</v>
      </c>
      <c r="FO27">
        <v>27.483699999999999</v>
      </c>
      <c r="FP27">
        <v>999.9</v>
      </c>
      <c r="FQ27">
        <v>51.165999999999997</v>
      </c>
      <c r="FR27">
        <v>39.317</v>
      </c>
      <c r="FS27">
        <v>37.052599999999998</v>
      </c>
      <c r="FT27">
        <v>61.658099999999997</v>
      </c>
      <c r="FU27">
        <v>36.141800000000003</v>
      </c>
      <c r="FV27">
        <v>1</v>
      </c>
      <c r="FW27">
        <v>0.201573</v>
      </c>
      <c r="FX27">
        <v>1.7033</v>
      </c>
      <c r="FY27">
        <v>20.248100000000001</v>
      </c>
      <c r="FZ27">
        <v>5.2282200000000003</v>
      </c>
      <c r="GA27">
        <v>12.0159</v>
      </c>
      <c r="GB27">
        <v>5.0001499999999997</v>
      </c>
      <c r="GC27">
        <v>3.2915299999999998</v>
      </c>
      <c r="GD27">
        <v>9999</v>
      </c>
      <c r="GE27">
        <v>9999</v>
      </c>
      <c r="GF27">
        <v>213.7</v>
      </c>
      <c r="GG27">
        <v>9999</v>
      </c>
      <c r="GH27">
        <v>1.8785099999999999</v>
      </c>
      <c r="GI27">
        <v>1.8724099999999999</v>
      </c>
      <c r="GJ27">
        <v>1.8745000000000001</v>
      </c>
      <c r="GK27">
        <v>1.8726799999999999</v>
      </c>
      <c r="GL27">
        <v>1.87273</v>
      </c>
      <c r="GM27">
        <v>1.8739699999999999</v>
      </c>
      <c r="GN27">
        <v>1.87425</v>
      </c>
      <c r="GO27">
        <v>1.8782000000000001</v>
      </c>
      <c r="GP27">
        <v>5</v>
      </c>
      <c r="GQ27">
        <v>0</v>
      </c>
      <c r="GR27">
        <v>0</v>
      </c>
      <c r="GS27">
        <v>0</v>
      </c>
      <c r="GT27" t="s">
        <v>393</v>
      </c>
      <c r="GU27" t="s">
        <v>394</v>
      </c>
      <c r="GV27" t="s">
        <v>395</v>
      </c>
      <c r="GW27" t="s">
        <v>395</v>
      </c>
      <c r="GX27" t="s">
        <v>395</v>
      </c>
      <c r="GY27" t="s">
        <v>395</v>
      </c>
      <c r="GZ27">
        <v>0</v>
      </c>
      <c r="HA27">
        <v>100</v>
      </c>
      <c r="HB27">
        <v>100</v>
      </c>
      <c r="HC27">
        <v>0.60699999999999998</v>
      </c>
      <c r="HD27">
        <v>-1.2999999999999999E-2</v>
      </c>
      <c r="HE27">
        <v>0.357301218705807</v>
      </c>
      <c r="HF27">
        <v>7.2704984381113296E-4</v>
      </c>
      <c r="HG27">
        <v>-1.05877040029023E-6</v>
      </c>
      <c r="HH27">
        <v>2.9517966189716799E-10</v>
      </c>
      <c r="HI27">
        <v>-9.0215102634373101E-2</v>
      </c>
      <c r="HJ27">
        <v>-1.0381146261049701E-3</v>
      </c>
      <c r="HK27">
        <v>3.0864078594985901E-4</v>
      </c>
      <c r="HL27">
        <v>3.5129526352015801E-7</v>
      </c>
      <c r="HM27">
        <v>1</v>
      </c>
      <c r="HN27">
        <v>2242</v>
      </c>
      <c r="HO27">
        <v>1</v>
      </c>
      <c r="HP27">
        <v>25</v>
      </c>
      <c r="HQ27">
        <v>4</v>
      </c>
      <c r="HR27">
        <v>3.8</v>
      </c>
      <c r="HS27">
        <v>1.3708499999999999</v>
      </c>
      <c r="HT27">
        <v>2.6452599999999999</v>
      </c>
      <c r="HU27">
        <v>1.49536</v>
      </c>
      <c r="HV27">
        <v>2.2741699999999998</v>
      </c>
      <c r="HW27">
        <v>1.49658</v>
      </c>
      <c r="HX27">
        <v>2.3950200000000001</v>
      </c>
      <c r="HY27">
        <v>44.809600000000003</v>
      </c>
      <c r="HZ27">
        <v>23.465800000000002</v>
      </c>
      <c r="IA27">
        <v>18</v>
      </c>
      <c r="IB27">
        <v>501.68099999999998</v>
      </c>
      <c r="IC27">
        <v>419.32</v>
      </c>
      <c r="ID27">
        <v>24.133199999999999</v>
      </c>
      <c r="IE27">
        <v>29.928100000000001</v>
      </c>
      <c r="IF27">
        <v>29.999600000000001</v>
      </c>
      <c r="IG27">
        <v>29.682300000000001</v>
      </c>
      <c r="IH27">
        <v>29.622499999999999</v>
      </c>
      <c r="II27">
        <v>27.5229</v>
      </c>
      <c r="IJ27">
        <v>56.5411</v>
      </c>
      <c r="IK27">
        <v>0</v>
      </c>
      <c r="IL27">
        <v>24.021799999999999</v>
      </c>
      <c r="IM27">
        <v>600</v>
      </c>
      <c r="IN27">
        <v>17.966899999999999</v>
      </c>
      <c r="IO27">
        <v>100.202</v>
      </c>
      <c r="IP27">
        <v>100.09099999999999</v>
      </c>
    </row>
    <row r="28" spans="1:250" x14ac:dyDescent="0.3">
      <c r="A28">
        <v>12</v>
      </c>
      <c r="B28">
        <v>1689177279.5999999</v>
      </c>
      <c r="C28">
        <v>1573.0999999046301</v>
      </c>
      <c r="D28" t="s">
        <v>446</v>
      </c>
      <c r="E28" t="s">
        <v>447</v>
      </c>
      <c r="F28" t="s">
        <v>381</v>
      </c>
      <c r="G28" t="s">
        <v>382</v>
      </c>
      <c r="H28" t="s">
        <v>383</v>
      </c>
      <c r="I28" t="s">
        <v>384</v>
      </c>
      <c r="J28" t="s">
        <v>385</v>
      </c>
      <c r="K28" t="s">
        <v>34</v>
      </c>
      <c r="L28" t="s">
        <v>386</v>
      </c>
      <c r="M28">
        <v>1689177279.5999999</v>
      </c>
      <c r="N28">
        <f t="shared" si="0"/>
        <v>3.2664804362546613E-3</v>
      </c>
      <c r="O28">
        <f t="shared" si="1"/>
        <v>3.2664804362546613</v>
      </c>
      <c r="P28">
        <f t="shared" si="2"/>
        <v>39.63543810732741</v>
      </c>
      <c r="Q28">
        <f t="shared" si="3"/>
        <v>749.36199999999997</v>
      </c>
      <c r="R28">
        <f t="shared" si="4"/>
        <v>431.69702612189923</v>
      </c>
      <c r="S28">
        <f t="shared" si="5"/>
        <v>42.651374396823691</v>
      </c>
      <c r="T28">
        <f t="shared" si="6"/>
        <v>74.0364591062242</v>
      </c>
      <c r="U28">
        <f t="shared" si="7"/>
        <v>0.21676067706149527</v>
      </c>
      <c r="V28">
        <f t="shared" si="8"/>
        <v>2.9046690803023445</v>
      </c>
      <c r="W28">
        <f t="shared" si="9"/>
        <v>0.2081584868162972</v>
      </c>
      <c r="X28">
        <f t="shared" si="10"/>
        <v>0.13084348173910326</v>
      </c>
      <c r="Y28">
        <f t="shared" si="11"/>
        <v>289.56066475480128</v>
      </c>
      <c r="Z28">
        <f t="shared" si="12"/>
        <v>29.025736213113603</v>
      </c>
      <c r="AA28">
        <f t="shared" si="13"/>
        <v>28.0214</v>
      </c>
      <c r="AB28">
        <f t="shared" si="14"/>
        <v>3.7995764957294886</v>
      </c>
      <c r="AC28">
        <f t="shared" si="15"/>
        <v>59.963352588758582</v>
      </c>
      <c r="AD28">
        <f t="shared" si="16"/>
        <v>2.2970250057305401</v>
      </c>
      <c r="AE28">
        <f t="shared" si="17"/>
        <v>3.8307147725445341</v>
      </c>
      <c r="AF28">
        <f t="shared" si="18"/>
        <v>1.5025514899989485</v>
      </c>
      <c r="AG28">
        <f t="shared" si="19"/>
        <v>-144.05178723883057</v>
      </c>
      <c r="AH28">
        <f t="shared" si="20"/>
        <v>21.93917237596218</v>
      </c>
      <c r="AI28">
        <f t="shared" si="21"/>
        <v>1.6478970620307538</v>
      </c>
      <c r="AJ28">
        <f t="shared" si="22"/>
        <v>169.09594695396368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51932.117272872565</v>
      </c>
      <c r="AP28" t="s">
        <v>387</v>
      </c>
      <c r="AQ28">
        <v>10238.9</v>
      </c>
      <c r="AR28">
        <v>302.21199999999999</v>
      </c>
      <c r="AS28">
        <v>4052.3</v>
      </c>
      <c r="AT28">
        <f t="shared" si="26"/>
        <v>0.92542210596451402</v>
      </c>
      <c r="AU28">
        <v>-0.32343011824092399</v>
      </c>
      <c r="AV28" t="s">
        <v>448</v>
      </c>
      <c r="AW28">
        <v>10286.6</v>
      </c>
      <c r="AX28">
        <v>893.97411999999997</v>
      </c>
      <c r="AY28">
        <v>1429.67</v>
      </c>
      <c r="AZ28">
        <f t="shared" si="27"/>
        <v>0.37469897249015516</v>
      </c>
      <c r="BA28">
        <v>0.5</v>
      </c>
      <c r="BB28">
        <f t="shared" si="28"/>
        <v>1513.1513993548192</v>
      </c>
      <c r="BC28">
        <f t="shared" si="29"/>
        <v>39.63543810732741</v>
      </c>
      <c r="BD28">
        <f t="shared" si="30"/>
        <v>283.48813728014557</v>
      </c>
      <c r="BE28">
        <f t="shared" si="31"/>
        <v>2.6407713228567928E-2</v>
      </c>
      <c r="BF28">
        <f t="shared" si="32"/>
        <v>1.8344303230815502</v>
      </c>
      <c r="BG28">
        <f t="shared" si="33"/>
        <v>265.84261654175685</v>
      </c>
      <c r="BH28" t="s">
        <v>449</v>
      </c>
      <c r="BI28">
        <v>622.74</v>
      </c>
      <c r="BJ28">
        <f t="shared" si="34"/>
        <v>622.74</v>
      </c>
      <c r="BK28">
        <f t="shared" si="35"/>
        <v>0.56441696335517988</v>
      </c>
      <c r="BL28">
        <f t="shared" si="36"/>
        <v>0.66386908405933609</v>
      </c>
      <c r="BM28">
        <f t="shared" si="37"/>
        <v>0.76471325767736964</v>
      </c>
      <c r="BN28">
        <f t="shared" si="38"/>
        <v>0.47513599619675417</v>
      </c>
      <c r="BO28">
        <f t="shared" si="39"/>
        <v>0.69935158854938873</v>
      </c>
      <c r="BP28">
        <f t="shared" si="40"/>
        <v>0.46244944250411962</v>
      </c>
      <c r="BQ28">
        <f t="shared" si="41"/>
        <v>0.53755055749588032</v>
      </c>
      <c r="BR28">
        <f t="shared" si="42"/>
        <v>1799.96</v>
      </c>
      <c r="BS28">
        <f t="shared" si="43"/>
        <v>1513.1513993548192</v>
      </c>
      <c r="BT28">
        <f t="shared" si="44"/>
        <v>0.84065834760484637</v>
      </c>
      <c r="BU28">
        <f t="shared" si="45"/>
        <v>0.16087061087735355</v>
      </c>
      <c r="BV28">
        <v>6</v>
      </c>
      <c r="BW28">
        <v>0.5</v>
      </c>
      <c r="BX28" t="s">
        <v>390</v>
      </c>
      <c r="BY28">
        <v>2</v>
      </c>
      <c r="BZ28">
        <v>1689177279.5999999</v>
      </c>
      <c r="CA28">
        <v>749.36199999999997</v>
      </c>
      <c r="CB28">
        <v>799.85599999999999</v>
      </c>
      <c r="CC28">
        <v>23.249400000000001</v>
      </c>
      <c r="CD28">
        <v>19.421199999999999</v>
      </c>
      <c r="CE28">
        <v>748.47400000000005</v>
      </c>
      <c r="CF28">
        <v>23.199300000000001</v>
      </c>
      <c r="CG28">
        <v>500.05799999999999</v>
      </c>
      <c r="CH28">
        <v>98.6995</v>
      </c>
      <c r="CI28">
        <v>9.9824099999999999E-2</v>
      </c>
      <c r="CJ28">
        <v>28.1615</v>
      </c>
      <c r="CK28">
        <v>28.0214</v>
      </c>
      <c r="CL28">
        <v>999.9</v>
      </c>
      <c r="CM28">
        <v>0</v>
      </c>
      <c r="CN28">
        <v>0</v>
      </c>
      <c r="CO28">
        <v>9988.75</v>
      </c>
      <c r="CP28">
        <v>0</v>
      </c>
      <c r="CQ28">
        <v>1.5289399999999999E-3</v>
      </c>
      <c r="CR28">
        <v>-50.494700000000002</v>
      </c>
      <c r="CS28">
        <v>767.19799999999998</v>
      </c>
      <c r="CT28">
        <v>815.69799999999998</v>
      </c>
      <c r="CU28">
        <v>3.8281900000000002</v>
      </c>
      <c r="CV28">
        <v>799.85599999999999</v>
      </c>
      <c r="CW28">
        <v>19.421199999999999</v>
      </c>
      <c r="CX28">
        <v>2.2947099999999998</v>
      </c>
      <c r="CY28">
        <v>1.9168700000000001</v>
      </c>
      <c r="CZ28">
        <v>19.639299999999999</v>
      </c>
      <c r="DA28">
        <v>16.773900000000001</v>
      </c>
      <c r="DB28">
        <v>1799.96</v>
      </c>
      <c r="DC28">
        <v>0.97799199999999997</v>
      </c>
      <c r="DD28">
        <v>2.2007800000000001E-2</v>
      </c>
      <c r="DE28">
        <v>0</v>
      </c>
      <c r="DF28">
        <v>893.21</v>
      </c>
      <c r="DG28">
        <v>5.0009800000000002</v>
      </c>
      <c r="DH28">
        <v>18146.3</v>
      </c>
      <c r="DI28">
        <v>16375.5</v>
      </c>
      <c r="DJ28">
        <v>46.25</v>
      </c>
      <c r="DK28">
        <v>47.061999999999998</v>
      </c>
      <c r="DL28">
        <v>46.375</v>
      </c>
      <c r="DM28">
        <v>46.311999999999998</v>
      </c>
      <c r="DN28">
        <v>47.25</v>
      </c>
      <c r="DO28">
        <v>1755.46</v>
      </c>
      <c r="DP28">
        <v>39.5</v>
      </c>
      <c r="DQ28">
        <v>0</v>
      </c>
      <c r="DR28">
        <v>211.5</v>
      </c>
      <c r="DS28">
        <v>0</v>
      </c>
      <c r="DT28">
        <v>893.97411999999997</v>
      </c>
      <c r="DU28">
        <v>-6.78446152775025</v>
      </c>
      <c r="DV28">
        <v>-46.099999018423603</v>
      </c>
      <c r="DW28">
        <v>18215.596000000001</v>
      </c>
      <c r="DX28">
        <v>15</v>
      </c>
      <c r="DY28">
        <v>1689177160.0999999</v>
      </c>
      <c r="DZ28" t="s">
        <v>450</v>
      </c>
      <c r="EA28">
        <v>1689177157.5999999</v>
      </c>
      <c r="EB28">
        <v>1689177160.0999999</v>
      </c>
      <c r="EC28">
        <v>13</v>
      </c>
      <c r="ED28">
        <v>0.32400000000000001</v>
      </c>
      <c r="EE28">
        <v>2E-3</v>
      </c>
      <c r="EF28">
        <v>0.86799999999999999</v>
      </c>
      <c r="EG28">
        <v>-8.9999999999999993E-3</v>
      </c>
      <c r="EH28">
        <v>800</v>
      </c>
      <c r="EI28">
        <v>18</v>
      </c>
      <c r="EJ28">
        <v>0.05</v>
      </c>
      <c r="EK28">
        <v>0.02</v>
      </c>
      <c r="EL28">
        <v>40.298794788934003</v>
      </c>
      <c r="EM28">
        <v>-1.70818809313362</v>
      </c>
      <c r="EN28">
        <v>0.26225839130788198</v>
      </c>
      <c r="EO28">
        <v>0</v>
      </c>
      <c r="EP28">
        <v>0.222920206042967</v>
      </c>
      <c r="EQ28">
        <v>-3.08833515406268E-2</v>
      </c>
      <c r="ER28">
        <v>4.9978645233243598E-3</v>
      </c>
      <c r="ES28">
        <v>1</v>
      </c>
      <c r="ET28">
        <v>1</v>
      </c>
      <c r="EU28">
        <v>2</v>
      </c>
      <c r="EV28" t="s">
        <v>451</v>
      </c>
      <c r="EW28">
        <v>2.9646599999999999</v>
      </c>
      <c r="EX28">
        <v>2.8400799999999999</v>
      </c>
      <c r="EY28">
        <v>0.14732200000000001</v>
      </c>
      <c r="EZ28">
        <v>0.15537200000000001</v>
      </c>
      <c r="FA28">
        <v>0.111333</v>
      </c>
      <c r="FB28">
        <v>9.8398399999999997E-2</v>
      </c>
      <c r="FC28">
        <v>25660</v>
      </c>
      <c r="FD28">
        <v>26054.6</v>
      </c>
      <c r="FE28">
        <v>27595.7</v>
      </c>
      <c r="FF28">
        <v>28094.799999999999</v>
      </c>
      <c r="FG28">
        <v>31444</v>
      </c>
      <c r="FH28">
        <v>30996.2</v>
      </c>
      <c r="FI28">
        <v>38443.800000000003</v>
      </c>
      <c r="FJ28">
        <v>37260</v>
      </c>
      <c r="FK28">
        <v>2.0455000000000001</v>
      </c>
      <c r="FL28">
        <v>1.70478</v>
      </c>
      <c r="FM28">
        <v>5.4251399999999998E-2</v>
      </c>
      <c r="FN28">
        <v>0</v>
      </c>
      <c r="FO28">
        <v>27.135100000000001</v>
      </c>
      <c r="FP28">
        <v>999.9</v>
      </c>
      <c r="FQ28">
        <v>50.640999999999998</v>
      </c>
      <c r="FR28">
        <v>39.811</v>
      </c>
      <c r="FS28">
        <v>37.6554</v>
      </c>
      <c r="FT28">
        <v>61.128100000000003</v>
      </c>
      <c r="FU28">
        <v>36.318100000000001</v>
      </c>
      <c r="FV28">
        <v>1</v>
      </c>
      <c r="FW28">
        <v>0.209037</v>
      </c>
      <c r="FX28">
        <v>2.98508</v>
      </c>
      <c r="FY28">
        <v>20.229199999999999</v>
      </c>
      <c r="FZ28">
        <v>5.2264200000000001</v>
      </c>
      <c r="GA28">
        <v>12.0159</v>
      </c>
      <c r="GB28">
        <v>5</v>
      </c>
      <c r="GC28">
        <v>3.2915999999999999</v>
      </c>
      <c r="GD28">
        <v>9999</v>
      </c>
      <c r="GE28">
        <v>9999</v>
      </c>
      <c r="GF28">
        <v>213.8</v>
      </c>
      <c r="GG28">
        <v>9999</v>
      </c>
      <c r="GH28">
        <v>1.87852</v>
      </c>
      <c r="GI28">
        <v>1.8724000000000001</v>
      </c>
      <c r="GJ28">
        <v>1.87452</v>
      </c>
      <c r="GK28">
        <v>1.8726700000000001</v>
      </c>
      <c r="GL28">
        <v>1.8728</v>
      </c>
      <c r="GM28">
        <v>1.87399</v>
      </c>
      <c r="GN28">
        <v>1.87425</v>
      </c>
      <c r="GO28">
        <v>1.8782000000000001</v>
      </c>
      <c r="GP28">
        <v>5</v>
      </c>
      <c r="GQ28">
        <v>0</v>
      </c>
      <c r="GR28">
        <v>0</v>
      </c>
      <c r="GS28">
        <v>0</v>
      </c>
      <c r="GT28" t="s">
        <v>393</v>
      </c>
      <c r="GU28" t="s">
        <v>394</v>
      </c>
      <c r="GV28" t="s">
        <v>395</v>
      </c>
      <c r="GW28" t="s">
        <v>395</v>
      </c>
      <c r="GX28" t="s">
        <v>395</v>
      </c>
      <c r="GY28" t="s">
        <v>395</v>
      </c>
      <c r="GZ28">
        <v>0</v>
      </c>
      <c r="HA28">
        <v>100</v>
      </c>
      <c r="HB28">
        <v>100</v>
      </c>
      <c r="HC28">
        <v>0.88800000000000001</v>
      </c>
      <c r="HD28">
        <v>5.0099999999999999E-2</v>
      </c>
      <c r="HE28">
        <v>0.81266277852667501</v>
      </c>
      <c r="HF28">
        <v>7.2704984381113296E-4</v>
      </c>
      <c r="HG28">
        <v>-1.05877040029023E-6</v>
      </c>
      <c r="HH28">
        <v>2.9517966189716799E-10</v>
      </c>
      <c r="HI28">
        <v>-9.6289589989483407E-2</v>
      </c>
      <c r="HJ28">
        <v>-1.0381146261049701E-3</v>
      </c>
      <c r="HK28">
        <v>3.0864078594985901E-4</v>
      </c>
      <c r="HL28">
        <v>3.5129526352015801E-7</v>
      </c>
      <c r="HM28">
        <v>1</v>
      </c>
      <c r="HN28">
        <v>2242</v>
      </c>
      <c r="HO28">
        <v>1</v>
      </c>
      <c r="HP28">
        <v>25</v>
      </c>
      <c r="HQ28">
        <v>2</v>
      </c>
      <c r="HR28">
        <v>2</v>
      </c>
      <c r="HS28">
        <v>1.7321800000000001</v>
      </c>
      <c r="HT28">
        <v>2.63306</v>
      </c>
      <c r="HU28">
        <v>1.49536</v>
      </c>
      <c r="HV28">
        <v>2.2729499999999998</v>
      </c>
      <c r="HW28">
        <v>1.49658</v>
      </c>
      <c r="HX28">
        <v>2.4523899999999998</v>
      </c>
      <c r="HY28">
        <v>45.006900000000002</v>
      </c>
      <c r="HZ28">
        <v>23.4483</v>
      </c>
      <c r="IA28">
        <v>18</v>
      </c>
      <c r="IB28">
        <v>501.214</v>
      </c>
      <c r="IC28">
        <v>418.78800000000001</v>
      </c>
      <c r="ID28">
        <v>23.251300000000001</v>
      </c>
      <c r="IE28">
        <v>29.926400000000001</v>
      </c>
      <c r="IF28">
        <v>29.9999</v>
      </c>
      <c r="IG28">
        <v>29.755099999999999</v>
      </c>
      <c r="IH28">
        <v>29.705200000000001</v>
      </c>
      <c r="II28">
        <v>34.735300000000002</v>
      </c>
      <c r="IJ28">
        <v>54.108800000000002</v>
      </c>
      <c r="IK28">
        <v>0</v>
      </c>
      <c r="IL28">
        <v>23.242799999999999</v>
      </c>
      <c r="IM28">
        <v>800</v>
      </c>
      <c r="IN28">
        <v>19.4359</v>
      </c>
      <c r="IO28">
        <v>100.2</v>
      </c>
      <c r="IP28">
        <v>100.083</v>
      </c>
    </row>
    <row r="29" spans="1:250" x14ac:dyDescent="0.3">
      <c r="A29">
        <v>13</v>
      </c>
      <c r="B29">
        <v>1689177463.5999999</v>
      </c>
      <c r="C29">
        <v>1757.0999999046301</v>
      </c>
      <c r="D29" t="s">
        <v>452</v>
      </c>
      <c r="E29" t="s">
        <v>453</v>
      </c>
      <c r="F29" t="s">
        <v>381</v>
      </c>
      <c r="G29" t="s">
        <v>382</v>
      </c>
      <c r="H29" t="s">
        <v>383</v>
      </c>
      <c r="I29" t="s">
        <v>384</v>
      </c>
      <c r="J29" t="s">
        <v>385</v>
      </c>
      <c r="K29" t="s">
        <v>34</v>
      </c>
      <c r="L29" t="s">
        <v>386</v>
      </c>
      <c r="M29">
        <v>1689177463.5999999</v>
      </c>
      <c r="N29">
        <f t="shared" si="0"/>
        <v>2.4762334822584185E-3</v>
      </c>
      <c r="O29">
        <f t="shared" si="1"/>
        <v>2.4762334822584187</v>
      </c>
      <c r="P29">
        <f t="shared" si="2"/>
        <v>41.397794558504408</v>
      </c>
      <c r="Q29">
        <f t="shared" si="3"/>
        <v>947.42600000000004</v>
      </c>
      <c r="R29">
        <f t="shared" si="4"/>
        <v>503.48234617632767</v>
      </c>
      <c r="S29">
        <f t="shared" si="5"/>
        <v>49.7477757815359</v>
      </c>
      <c r="T29">
        <f t="shared" si="6"/>
        <v>93.612688857001004</v>
      </c>
      <c r="U29">
        <f t="shared" si="7"/>
        <v>0.15974312319065123</v>
      </c>
      <c r="V29">
        <f t="shared" si="8"/>
        <v>2.901529087241201</v>
      </c>
      <c r="W29">
        <f t="shared" si="9"/>
        <v>0.15501321263288251</v>
      </c>
      <c r="X29">
        <f t="shared" si="10"/>
        <v>9.7296555767199866E-2</v>
      </c>
      <c r="Y29">
        <f t="shared" si="11"/>
        <v>289.58620075491194</v>
      </c>
      <c r="Z29">
        <f t="shared" si="12"/>
        <v>29.024410488583435</v>
      </c>
      <c r="AA29">
        <f t="shared" si="13"/>
        <v>27.994399999999999</v>
      </c>
      <c r="AB29">
        <f t="shared" si="14"/>
        <v>3.7936009896680822</v>
      </c>
      <c r="AC29">
        <f t="shared" si="15"/>
        <v>59.817251219473036</v>
      </c>
      <c r="AD29">
        <f t="shared" si="16"/>
        <v>2.2635982246241997</v>
      </c>
      <c r="AE29">
        <f t="shared" si="17"/>
        <v>3.7841896417455287</v>
      </c>
      <c r="AF29">
        <f t="shared" si="18"/>
        <v>1.5300027650438826</v>
      </c>
      <c r="AG29">
        <f t="shared" si="19"/>
        <v>-109.20189656759625</v>
      </c>
      <c r="AH29">
        <f t="shared" si="20"/>
        <v>-6.6638002600474397</v>
      </c>
      <c r="AI29">
        <f t="shared" si="21"/>
        <v>-0.5004829615491635</v>
      </c>
      <c r="AJ29">
        <f t="shared" si="22"/>
        <v>173.2200209657191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51878.839884278947</v>
      </c>
      <c r="AP29" t="s">
        <v>387</v>
      </c>
      <c r="AQ29">
        <v>10238.9</v>
      </c>
      <c r="AR29">
        <v>302.21199999999999</v>
      </c>
      <c r="AS29">
        <v>4052.3</v>
      </c>
      <c r="AT29">
        <f t="shared" si="26"/>
        <v>0.92542210596451402</v>
      </c>
      <c r="AU29">
        <v>-0.32343011824092399</v>
      </c>
      <c r="AV29" t="s">
        <v>454</v>
      </c>
      <c r="AW29">
        <v>10285.799999999999</v>
      </c>
      <c r="AX29">
        <v>899.61195999999995</v>
      </c>
      <c r="AY29">
        <v>1448.09</v>
      </c>
      <c r="AZ29">
        <f t="shared" si="27"/>
        <v>0.37875963510555288</v>
      </c>
      <c r="BA29">
        <v>0.5</v>
      </c>
      <c r="BB29">
        <f t="shared" si="28"/>
        <v>1513.2857993548766</v>
      </c>
      <c r="BC29">
        <f t="shared" si="29"/>
        <v>41.397794558504408</v>
      </c>
      <c r="BD29">
        <f t="shared" si="30"/>
        <v>286.58578858703402</v>
      </c>
      <c r="BE29">
        <f t="shared" si="31"/>
        <v>2.7569957171693114E-2</v>
      </c>
      <c r="BF29">
        <f t="shared" si="32"/>
        <v>1.798375791559917</v>
      </c>
      <c r="BG29">
        <f t="shared" si="33"/>
        <v>266.47290001340212</v>
      </c>
      <c r="BH29" t="s">
        <v>455</v>
      </c>
      <c r="BI29">
        <v>621.70000000000005</v>
      </c>
      <c r="BJ29">
        <f t="shared" si="34"/>
        <v>621.70000000000005</v>
      </c>
      <c r="BK29">
        <f t="shared" si="35"/>
        <v>0.5706758557824444</v>
      </c>
      <c r="BL29">
        <f t="shared" si="36"/>
        <v>0.66370362661697269</v>
      </c>
      <c r="BM29">
        <f t="shared" si="37"/>
        <v>0.75911210866903744</v>
      </c>
      <c r="BN29">
        <f t="shared" si="38"/>
        <v>0.47865308523245931</v>
      </c>
      <c r="BO29">
        <f t="shared" si="39"/>
        <v>0.69443970381495046</v>
      </c>
      <c r="BP29">
        <f t="shared" si="40"/>
        <v>0.45866947418948495</v>
      </c>
      <c r="BQ29">
        <f t="shared" si="41"/>
        <v>0.541330525810515</v>
      </c>
      <c r="BR29">
        <f t="shared" si="42"/>
        <v>1800.12</v>
      </c>
      <c r="BS29">
        <f t="shared" si="43"/>
        <v>1513.2857993548766</v>
      </c>
      <c r="BT29">
        <f t="shared" si="44"/>
        <v>0.84065828908899221</v>
      </c>
      <c r="BU29">
        <f t="shared" si="45"/>
        <v>0.16087049794175498</v>
      </c>
      <c r="BV29">
        <v>6</v>
      </c>
      <c r="BW29">
        <v>0.5</v>
      </c>
      <c r="BX29" t="s">
        <v>390</v>
      </c>
      <c r="BY29">
        <v>2</v>
      </c>
      <c r="BZ29">
        <v>1689177463.5999999</v>
      </c>
      <c r="CA29">
        <v>947.42600000000004</v>
      </c>
      <c r="CB29">
        <v>999.89499999999998</v>
      </c>
      <c r="CC29">
        <v>22.909199999999998</v>
      </c>
      <c r="CD29">
        <v>20.007100000000001</v>
      </c>
      <c r="CE29">
        <v>946.85</v>
      </c>
      <c r="CF29">
        <v>22.865600000000001</v>
      </c>
      <c r="CG29">
        <v>500.22500000000002</v>
      </c>
      <c r="CH29">
        <v>98.707400000000007</v>
      </c>
      <c r="CI29">
        <v>9.9988499999999994E-2</v>
      </c>
      <c r="CJ29">
        <v>27.951799999999999</v>
      </c>
      <c r="CK29">
        <v>27.994399999999999</v>
      </c>
      <c r="CL29">
        <v>999.9</v>
      </c>
      <c r="CM29">
        <v>0</v>
      </c>
      <c r="CN29">
        <v>0</v>
      </c>
      <c r="CO29">
        <v>9970</v>
      </c>
      <c r="CP29">
        <v>0</v>
      </c>
      <c r="CQ29">
        <v>1.5289399999999999E-3</v>
      </c>
      <c r="CR29">
        <v>-52.469000000000001</v>
      </c>
      <c r="CS29">
        <v>969.63900000000001</v>
      </c>
      <c r="CT29">
        <v>1020.31</v>
      </c>
      <c r="CU29">
        <v>2.9021599999999999</v>
      </c>
      <c r="CV29">
        <v>999.89499999999998</v>
      </c>
      <c r="CW29">
        <v>20.007100000000001</v>
      </c>
      <c r="CX29">
        <v>2.2613099999999999</v>
      </c>
      <c r="CY29">
        <v>1.9748399999999999</v>
      </c>
      <c r="CZ29">
        <v>19.403400000000001</v>
      </c>
      <c r="DA29">
        <v>17.2441</v>
      </c>
      <c r="DB29">
        <v>1800.12</v>
      </c>
      <c r="DC29">
        <v>0.97799599999999998</v>
      </c>
      <c r="DD29">
        <v>2.2003999999999999E-2</v>
      </c>
      <c r="DE29">
        <v>0</v>
      </c>
      <c r="DF29">
        <v>899.78399999999999</v>
      </c>
      <c r="DG29">
        <v>5.0009800000000002</v>
      </c>
      <c r="DH29">
        <v>18247.2</v>
      </c>
      <c r="DI29">
        <v>16376.9</v>
      </c>
      <c r="DJ29">
        <v>46.436999999999998</v>
      </c>
      <c r="DK29">
        <v>47.186999999999998</v>
      </c>
      <c r="DL29">
        <v>46.75</v>
      </c>
      <c r="DM29">
        <v>46.625</v>
      </c>
      <c r="DN29">
        <v>47.436999999999998</v>
      </c>
      <c r="DO29">
        <v>1755.62</v>
      </c>
      <c r="DP29">
        <v>39.5</v>
      </c>
      <c r="DQ29">
        <v>0</v>
      </c>
      <c r="DR29">
        <v>183.69999980926499</v>
      </c>
      <c r="DS29">
        <v>0</v>
      </c>
      <c r="DT29">
        <v>899.61195999999995</v>
      </c>
      <c r="DU29">
        <v>0.53023077630072701</v>
      </c>
      <c r="DV29">
        <v>199.723077239482</v>
      </c>
      <c r="DW29">
        <v>18252.743999999999</v>
      </c>
      <c r="DX29">
        <v>15</v>
      </c>
      <c r="DY29">
        <v>1689177362.0999999</v>
      </c>
      <c r="DZ29" t="s">
        <v>456</v>
      </c>
      <c r="EA29">
        <v>1689177362.0999999</v>
      </c>
      <c r="EB29">
        <v>1689177350.5999999</v>
      </c>
      <c r="EC29">
        <v>14</v>
      </c>
      <c r="ED29">
        <v>-0.22700000000000001</v>
      </c>
      <c r="EE29">
        <v>-2E-3</v>
      </c>
      <c r="EF29">
        <v>0.54900000000000004</v>
      </c>
      <c r="EG29">
        <v>2E-3</v>
      </c>
      <c r="EH29">
        <v>1000</v>
      </c>
      <c r="EI29">
        <v>20</v>
      </c>
      <c r="EJ29">
        <v>7.0000000000000007E-2</v>
      </c>
      <c r="EK29">
        <v>0.03</v>
      </c>
      <c r="EL29">
        <v>41.650150755049403</v>
      </c>
      <c r="EM29">
        <v>-0.88259863065746602</v>
      </c>
      <c r="EN29">
        <v>0.14162764002187</v>
      </c>
      <c r="EO29">
        <v>1</v>
      </c>
      <c r="EP29">
        <v>0.16511399710590299</v>
      </c>
      <c r="EQ29">
        <v>-1.1884501624271E-2</v>
      </c>
      <c r="ER29">
        <v>1.7388970613663401E-3</v>
      </c>
      <c r="ES29">
        <v>1</v>
      </c>
      <c r="ET29">
        <v>2</v>
      </c>
      <c r="EU29">
        <v>2</v>
      </c>
      <c r="EV29" t="s">
        <v>392</v>
      </c>
      <c r="EW29">
        <v>2.9649800000000002</v>
      </c>
      <c r="EX29">
        <v>2.8400699999999999</v>
      </c>
      <c r="EY29">
        <v>0.17206299999999999</v>
      </c>
      <c r="EZ29">
        <v>0.179727</v>
      </c>
      <c r="FA29">
        <v>0.110193</v>
      </c>
      <c r="FB29">
        <v>0.10047499999999999</v>
      </c>
      <c r="FC29">
        <v>24910.400000000001</v>
      </c>
      <c r="FD29">
        <v>25296.6</v>
      </c>
      <c r="FE29">
        <v>27591.3</v>
      </c>
      <c r="FF29">
        <v>28088.799999999999</v>
      </c>
      <c r="FG29">
        <v>31481</v>
      </c>
      <c r="FH29">
        <v>30920</v>
      </c>
      <c r="FI29">
        <v>38436.9</v>
      </c>
      <c r="FJ29">
        <v>37252.400000000001</v>
      </c>
      <c r="FK29">
        <v>2.0438000000000001</v>
      </c>
      <c r="FL29">
        <v>1.70295</v>
      </c>
      <c r="FM29">
        <v>4.85405E-2</v>
      </c>
      <c r="FN29">
        <v>0</v>
      </c>
      <c r="FO29">
        <v>27.2013</v>
      </c>
      <c r="FP29">
        <v>999.9</v>
      </c>
      <c r="FQ29">
        <v>50.103999999999999</v>
      </c>
      <c r="FR29">
        <v>40.133000000000003</v>
      </c>
      <c r="FS29">
        <v>37.898899999999998</v>
      </c>
      <c r="FT29">
        <v>61.628100000000003</v>
      </c>
      <c r="FU29">
        <v>35.388599999999997</v>
      </c>
      <c r="FV29">
        <v>1</v>
      </c>
      <c r="FW29">
        <v>0.21617600000000001</v>
      </c>
      <c r="FX29">
        <v>2.8264800000000001</v>
      </c>
      <c r="FY29">
        <v>20.231999999999999</v>
      </c>
      <c r="FZ29">
        <v>5.22837</v>
      </c>
      <c r="GA29">
        <v>12.0159</v>
      </c>
      <c r="GB29">
        <v>5.0000499999999999</v>
      </c>
      <c r="GC29">
        <v>3.2917000000000001</v>
      </c>
      <c r="GD29">
        <v>9999</v>
      </c>
      <c r="GE29">
        <v>9999</v>
      </c>
      <c r="GF29">
        <v>213.8</v>
      </c>
      <c r="GG29">
        <v>9999</v>
      </c>
      <c r="GH29">
        <v>1.87852</v>
      </c>
      <c r="GI29">
        <v>1.8724099999999999</v>
      </c>
      <c r="GJ29">
        <v>1.8745000000000001</v>
      </c>
      <c r="GK29">
        <v>1.87269</v>
      </c>
      <c r="GL29">
        <v>1.87277</v>
      </c>
      <c r="GM29">
        <v>1.8739600000000001</v>
      </c>
      <c r="GN29">
        <v>1.87425</v>
      </c>
      <c r="GO29">
        <v>1.8782000000000001</v>
      </c>
      <c r="GP29">
        <v>5</v>
      </c>
      <c r="GQ29">
        <v>0</v>
      </c>
      <c r="GR29">
        <v>0</v>
      </c>
      <c r="GS29">
        <v>0</v>
      </c>
      <c r="GT29" t="s">
        <v>393</v>
      </c>
      <c r="GU29" t="s">
        <v>394</v>
      </c>
      <c r="GV29" t="s">
        <v>395</v>
      </c>
      <c r="GW29" t="s">
        <v>395</v>
      </c>
      <c r="GX29" t="s">
        <v>395</v>
      </c>
      <c r="GY29" t="s">
        <v>395</v>
      </c>
      <c r="GZ29">
        <v>0</v>
      </c>
      <c r="HA29">
        <v>100</v>
      </c>
      <c r="HB29">
        <v>100</v>
      </c>
      <c r="HC29">
        <v>0.57599999999999996</v>
      </c>
      <c r="HD29">
        <v>4.36E-2</v>
      </c>
      <c r="HE29">
        <v>0.58542803583910596</v>
      </c>
      <c r="HF29">
        <v>7.2704984381113296E-4</v>
      </c>
      <c r="HG29">
        <v>-1.05877040029023E-6</v>
      </c>
      <c r="HH29">
        <v>2.9517966189716799E-10</v>
      </c>
      <c r="HI29">
        <v>-9.82352554965219E-2</v>
      </c>
      <c r="HJ29">
        <v>-1.0381146261049701E-3</v>
      </c>
      <c r="HK29">
        <v>3.0864078594985901E-4</v>
      </c>
      <c r="HL29">
        <v>3.5129526352015801E-7</v>
      </c>
      <c r="HM29">
        <v>1</v>
      </c>
      <c r="HN29">
        <v>2242</v>
      </c>
      <c r="HO29">
        <v>1</v>
      </c>
      <c r="HP29">
        <v>25</v>
      </c>
      <c r="HQ29">
        <v>1.7</v>
      </c>
      <c r="HR29">
        <v>1.9</v>
      </c>
      <c r="HS29">
        <v>2.0813000000000001</v>
      </c>
      <c r="HT29">
        <v>2.6440399999999999</v>
      </c>
      <c r="HU29">
        <v>1.49536</v>
      </c>
      <c r="HV29">
        <v>2.2729499999999998</v>
      </c>
      <c r="HW29">
        <v>1.49658</v>
      </c>
      <c r="HX29">
        <v>2.3767100000000001</v>
      </c>
      <c r="HY29">
        <v>45.120100000000001</v>
      </c>
      <c r="HZ29">
        <v>23.439599999999999</v>
      </c>
      <c r="IA29">
        <v>18</v>
      </c>
      <c r="IB29">
        <v>500.88200000000001</v>
      </c>
      <c r="IC29">
        <v>418.27499999999998</v>
      </c>
      <c r="ID29">
        <v>23.0822</v>
      </c>
      <c r="IE29">
        <v>30.014600000000002</v>
      </c>
      <c r="IF29">
        <v>30.000299999999999</v>
      </c>
      <c r="IG29">
        <v>29.843499999999999</v>
      </c>
      <c r="IH29">
        <v>29.797899999999998</v>
      </c>
      <c r="II29">
        <v>41.715800000000002</v>
      </c>
      <c r="IJ29">
        <v>52.844000000000001</v>
      </c>
      <c r="IK29">
        <v>0</v>
      </c>
      <c r="IL29">
        <v>23.089300000000001</v>
      </c>
      <c r="IM29">
        <v>1000</v>
      </c>
      <c r="IN29">
        <v>20.108799999999999</v>
      </c>
      <c r="IO29">
        <v>100.18300000000001</v>
      </c>
      <c r="IP29">
        <v>100.062</v>
      </c>
    </row>
    <row r="30" spans="1:250" x14ac:dyDescent="0.3">
      <c r="A30">
        <v>14</v>
      </c>
      <c r="B30">
        <v>1689177598.5999999</v>
      </c>
      <c r="C30">
        <v>1892.0999999046301</v>
      </c>
      <c r="D30" t="s">
        <v>457</v>
      </c>
      <c r="E30" t="s">
        <v>458</v>
      </c>
      <c r="F30" t="s">
        <v>381</v>
      </c>
      <c r="G30" t="s">
        <v>382</v>
      </c>
      <c r="H30" t="s">
        <v>383</v>
      </c>
      <c r="I30" t="s">
        <v>384</v>
      </c>
      <c r="J30" t="s">
        <v>385</v>
      </c>
      <c r="K30" t="s">
        <v>34</v>
      </c>
      <c r="L30" t="s">
        <v>386</v>
      </c>
      <c r="M30">
        <v>1689177598.5999999</v>
      </c>
      <c r="N30">
        <f t="shared" si="0"/>
        <v>2.2201444991048732E-3</v>
      </c>
      <c r="O30">
        <f t="shared" si="1"/>
        <v>2.2201444991048733</v>
      </c>
      <c r="P30">
        <f t="shared" si="2"/>
        <v>44.283911685799147</v>
      </c>
      <c r="Q30">
        <f t="shared" si="3"/>
        <v>1144.05</v>
      </c>
      <c r="R30">
        <f t="shared" si="4"/>
        <v>607.82949906996691</v>
      </c>
      <c r="S30">
        <f t="shared" si="5"/>
        <v>60.061223006638905</v>
      </c>
      <c r="T30">
        <f t="shared" si="6"/>
        <v>113.04657356361</v>
      </c>
      <c r="U30">
        <f t="shared" si="7"/>
        <v>0.14111592611721205</v>
      </c>
      <c r="V30">
        <f t="shared" si="8"/>
        <v>2.9094909875281134</v>
      </c>
      <c r="W30">
        <f t="shared" si="9"/>
        <v>0.13742086363932515</v>
      </c>
      <c r="X30">
        <f t="shared" si="10"/>
        <v>8.6211967692575275E-2</v>
      </c>
      <c r="Y30">
        <f t="shared" si="11"/>
        <v>289.53512875469067</v>
      </c>
      <c r="Z30">
        <f t="shared" si="12"/>
        <v>29.112740745620776</v>
      </c>
      <c r="AA30">
        <f t="shared" si="13"/>
        <v>28.058700000000002</v>
      </c>
      <c r="AB30">
        <f t="shared" si="14"/>
        <v>3.8078450540974571</v>
      </c>
      <c r="AC30">
        <f t="shared" si="15"/>
        <v>59.649576833471343</v>
      </c>
      <c r="AD30">
        <f t="shared" si="16"/>
        <v>2.2604670519760601</v>
      </c>
      <c r="AE30">
        <f t="shared" si="17"/>
        <v>3.7895776834876682</v>
      </c>
      <c r="AF30">
        <f t="shared" si="18"/>
        <v>1.547378002121397</v>
      </c>
      <c r="AG30">
        <f t="shared" si="19"/>
        <v>-97.908372410524905</v>
      </c>
      <c r="AH30">
        <f t="shared" si="20"/>
        <v>-12.940659444868782</v>
      </c>
      <c r="AI30">
        <f t="shared" si="21"/>
        <v>-0.96967371892550647</v>
      </c>
      <c r="AJ30">
        <f t="shared" si="22"/>
        <v>177.71642318037149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52102.127333125187</v>
      </c>
      <c r="AP30" t="s">
        <v>387</v>
      </c>
      <c r="AQ30">
        <v>10238.9</v>
      </c>
      <c r="AR30">
        <v>302.21199999999999</v>
      </c>
      <c r="AS30">
        <v>4052.3</v>
      </c>
      <c r="AT30">
        <f t="shared" si="26"/>
        <v>0.92542210596451402</v>
      </c>
      <c r="AU30">
        <v>-0.32343011824092399</v>
      </c>
      <c r="AV30" t="s">
        <v>459</v>
      </c>
      <c r="AW30">
        <v>10285.700000000001</v>
      </c>
      <c r="AX30">
        <v>903.55287999999996</v>
      </c>
      <c r="AY30">
        <v>1455.13</v>
      </c>
      <c r="AZ30">
        <f t="shared" si="27"/>
        <v>0.37905693649364669</v>
      </c>
      <c r="BA30">
        <v>0.5</v>
      </c>
      <c r="BB30">
        <f t="shared" si="28"/>
        <v>1513.0169993547622</v>
      </c>
      <c r="BC30">
        <f t="shared" si="29"/>
        <v>44.283911685799147</v>
      </c>
      <c r="BD30">
        <f t="shared" si="30"/>
        <v>286.75979431911298</v>
      </c>
      <c r="BE30">
        <f t="shared" si="31"/>
        <v>2.9482379790222592E-2</v>
      </c>
      <c r="BF30">
        <f t="shared" si="32"/>
        <v>1.7848370935930122</v>
      </c>
      <c r="BG30">
        <f t="shared" si="33"/>
        <v>266.71034785397546</v>
      </c>
      <c r="BH30" t="s">
        <v>460</v>
      </c>
      <c r="BI30">
        <v>622.4</v>
      </c>
      <c r="BJ30">
        <f t="shared" si="34"/>
        <v>622.4</v>
      </c>
      <c r="BK30">
        <f t="shared" si="35"/>
        <v>0.57227189323290706</v>
      </c>
      <c r="BL30">
        <f t="shared" si="36"/>
        <v>0.66237210140141467</v>
      </c>
      <c r="BM30">
        <f t="shared" si="37"/>
        <v>0.75721449604944746</v>
      </c>
      <c r="BN30">
        <f t="shared" si="38"/>
        <v>0.47841834371568498</v>
      </c>
      <c r="BO30">
        <f t="shared" si="39"/>
        <v>0.69256241453533884</v>
      </c>
      <c r="BP30">
        <f t="shared" si="40"/>
        <v>0.4562659309018422</v>
      </c>
      <c r="BQ30">
        <f t="shared" si="41"/>
        <v>0.5437340690981578</v>
      </c>
      <c r="BR30">
        <f t="shared" si="42"/>
        <v>1799.8</v>
      </c>
      <c r="BS30">
        <f t="shared" si="43"/>
        <v>1513.0169993547622</v>
      </c>
      <c r="BT30">
        <f t="shared" si="44"/>
        <v>0.84065840613110465</v>
      </c>
      <c r="BU30">
        <f t="shared" si="45"/>
        <v>0.16087072383303183</v>
      </c>
      <c r="BV30">
        <v>6</v>
      </c>
      <c r="BW30">
        <v>0.5</v>
      </c>
      <c r="BX30" t="s">
        <v>390</v>
      </c>
      <c r="BY30">
        <v>2</v>
      </c>
      <c r="BZ30">
        <v>1689177598.5999999</v>
      </c>
      <c r="CA30">
        <v>1144.05</v>
      </c>
      <c r="CB30">
        <v>1200.21</v>
      </c>
      <c r="CC30">
        <v>22.876300000000001</v>
      </c>
      <c r="CD30">
        <v>20.2744</v>
      </c>
      <c r="CE30">
        <v>1143.1600000000001</v>
      </c>
      <c r="CF30">
        <v>22.8263</v>
      </c>
      <c r="CG30">
        <v>500.255</v>
      </c>
      <c r="CH30">
        <v>98.712900000000005</v>
      </c>
      <c r="CI30">
        <v>9.9716200000000005E-2</v>
      </c>
      <c r="CJ30">
        <v>27.976199999999999</v>
      </c>
      <c r="CK30">
        <v>28.058700000000002</v>
      </c>
      <c r="CL30">
        <v>999.9</v>
      </c>
      <c r="CM30">
        <v>0</v>
      </c>
      <c r="CN30">
        <v>0</v>
      </c>
      <c r="CO30">
        <v>10015</v>
      </c>
      <c r="CP30">
        <v>0</v>
      </c>
      <c r="CQ30">
        <v>1.5289399999999999E-3</v>
      </c>
      <c r="CR30">
        <v>-56.163699999999999</v>
      </c>
      <c r="CS30">
        <v>1170.83</v>
      </c>
      <c r="CT30">
        <v>1225.05</v>
      </c>
      <c r="CU30">
        <v>2.60188</v>
      </c>
      <c r="CV30">
        <v>1200.21</v>
      </c>
      <c r="CW30">
        <v>20.2744</v>
      </c>
      <c r="CX30">
        <v>2.2581899999999999</v>
      </c>
      <c r="CY30">
        <v>2.00135</v>
      </c>
      <c r="CZ30">
        <v>19.3812</v>
      </c>
      <c r="DA30">
        <v>17.454999999999998</v>
      </c>
      <c r="DB30">
        <v>1799.8</v>
      </c>
      <c r="DC30">
        <v>0.97799199999999997</v>
      </c>
      <c r="DD30">
        <v>2.2007800000000001E-2</v>
      </c>
      <c r="DE30">
        <v>0</v>
      </c>
      <c r="DF30">
        <v>902.68799999999999</v>
      </c>
      <c r="DG30">
        <v>5.0009800000000002</v>
      </c>
      <c r="DH30">
        <v>18283.599999999999</v>
      </c>
      <c r="DI30">
        <v>16374</v>
      </c>
      <c r="DJ30">
        <v>46.436999999999998</v>
      </c>
      <c r="DK30">
        <v>47.25</v>
      </c>
      <c r="DL30">
        <v>46.436999999999998</v>
      </c>
      <c r="DM30">
        <v>46.375</v>
      </c>
      <c r="DN30">
        <v>47.311999999999998</v>
      </c>
      <c r="DO30">
        <v>1755.3</v>
      </c>
      <c r="DP30">
        <v>39.5</v>
      </c>
      <c r="DQ30">
        <v>0</v>
      </c>
      <c r="DR30">
        <v>134.59999990463299</v>
      </c>
      <c r="DS30">
        <v>0</v>
      </c>
      <c r="DT30">
        <v>903.55287999999996</v>
      </c>
      <c r="DU30">
        <v>-9.3598461346604296</v>
      </c>
      <c r="DV30">
        <v>-1997.13845831151</v>
      </c>
      <c r="DW30">
        <v>18385.511999999999</v>
      </c>
      <c r="DX30">
        <v>15</v>
      </c>
      <c r="DY30">
        <v>1689177532.0999999</v>
      </c>
      <c r="DZ30" t="s">
        <v>461</v>
      </c>
      <c r="EA30">
        <v>1689177532.0999999</v>
      </c>
      <c r="EB30">
        <v>1689177527.5999999</v>
      </c>
      <c r="EC30">
        <v>15</v>
      </c>
      <c r="ED30">
        <v>0.41299999999999998</v>
      </c>
      <c r="EE30">
        <v>7.0000000000000001E-3</v>
      </c>
      <c r="EF30">
        <v>0.85599999999999998</v>
      </c>
      <c r="EG30">
        <v>1.6E-2</v>
      </c>
      <c r="EH30">
        <v>1200</v>
      </c>
      <c r="EI30">
        <v>20</v>
      </c>
      <c r="EJ30">
        <v>0.05</v>
      </c>
      <c r="EK30">
        <v>0.02</v>
      </c>
      <c r="EL30">
        <v>44.198112937775399</v>
      </c>
      <c r="EM30">
        <v>-0.92509571810795999</v>
      </c>
      <c r="EN30">
        <v>0.16872019916484801</v>
      </c>
      <c r="EO30">
        <v>1</v>
      </c>
      <c r="EP30">
        <v>0.14470444452165601</v>
      </c>
      <c r="EQ30">
        <v>-1.8339432925525E-2</v>
      </c>
      <c r="ER30">
        <v>2.7075751462060601E-3</v>
      </c>
      <c r="ES30">
        <v>1</v>
      </c>
      <c r="ET30">
        <v>2</v>
      </c>
      <c r="EU30">
        <v>2</v>
      </c>
      <c r="EV30" t="s">
        <v>392</v>
      </c>
      <c r="EW30">
        <v>2.96495</v>
      </c>
      <c r="EX30">
        <v>2.8401900000000002</v>
      </c>
      <c r="EY30">
        <v>0.19402900000000001</v>
      </c>
      <c r="EZ30">
        <v>0.20167099999999999</v>
      </c>
      <c r="FA30">
        <v>0.11004800000000001</v>
      </c>
      <c r="FB30">
        <v>0.101411</v>
      </c>
      <c r="FC30">
        <v>24245.1</v>
      </c>
      <c r="FD30">
        <v>24616.2</v>
      </c>
      <c r="FE30">
        <v>27587.7</v>
      </c>
      <c r="FF30">
        <v>28086</v>
      </c>
      <c r="FG30">
        <v>31484.1</v>
      </c>
      <c r="FH30">
        <v>30886.799999999999</v>
      </c>
      <c r="FI30">
        <v>38432.199999999997</v>
      </c>
      <c r="FJ30">
        <v>37249.4</v>
      </c>
      <c r="FK30">
        <v>2.0428700000000002</v>
      </c>
      <c r="FL30">
        <v>1.7008000000000001</v>
      </c>
      <c r="FM30">
        <v>5.43147E-2</v>
      </c>
      <c r="FN30">
        <v>0</v>
      </c>
      <c r="FO30">
        <v>27.171299999999999</v>
      </c>
      <c r="FP30">
        <v>999.9</v>
      </c>
      <c r="FQ30">
        <v>49.963000000000001</v>
      </c>
      <c r="FR30">
        <v>40.365000000000002</v>
      </c>
      <c r="FS30">
        <v>38.2622</v>
      </c>
      <c r="FT30">
        <v>61.478099999999998</v>
      </c>
      <c r="FU30">
        <v>35.436700000000002</v>
      </c>
      <c r="FV30">
        <v>1</v>
      </c>
      <c r="FW30">
        <v>0.222332</v>
      </c>
      <c r="FX30">
        <v>2.75481</v>
      </c>
      <c r="FY30">
        <v>20.232600000000001</v>
      </c>
      <c r="FZ30">
        <v>5.22553</v>
      </c>
      <c r="GA30">
        <v>12.0159</v>
      </c>
      <c r="GB30">
        <v>5</v>
      </c>
      <c r="GC30">
        <v>3.29155</v>
      </c>
      <c r="GD30">
        <v>9999</v>
      </c>
      <c r="GE30">
        <v>9999</v>
      </c>
      <c r="GF30">
        <v>213.8</v>
      </c>
      <c r="GG30">
        <v>9999</v>
      </c>
      <c r="GH30">
        <v>1.87853</v>
      </c>
      <c r="GI30">
        <v>1.8724099999999999</v>
      </c>
      <c r="GJ30">
        <v>1.8744799999999999</v>
      </c>
      <c r="GK30">
        <v>1.8727</v>
      </c>
      <c r="GL30">
        <v>1.8728100000000001</v>
      </c>
      <c r="GM30">
        <v>1.8740000000000001</v>
      </c>
      <c r="GN30">
        <v>1.87426</v>
      </c>
      <c r="GO30">
        <v>1.8782000000000001</v>
      </c>
      <c r="GP30">
        <v>5</v>
      </c>
      <c r="GQ30">
        <v>0</v>
      </c>
      <c r="GR30">
        <v>0</v>
      </c>
      <c r="GS30">
        <v>0</v>
      </c>
      <c r="GT30" t="s">
        <v>393</v>
      </c>
      <c r="GU30" t="s">
        <v>394</v>
      </c>
      <c r="GV30" t="s">
        <v>395</v>
      </c>
      <c r="GW30" t="s">
        <v>395</v>
      </c>
      <c r="GX30" t="s">
        <v>395</v>
      </c>
      <c r="GY30" t="s">
        <v>395</v>
      </c>
      <c r="GZ30">
        <v>0</v>
      </c>
      <c r="HA30">
        <v>100</v>
      </c>
      <c r="HB30">
        <v>100</v>
      </c>
      <c r="HC30">
        <v>0.89</v>
      </c>
      <c r="HD30">
        <v>0.05</v>
      </c>
      <c r="HE30">
        <v>0.99740516915298305</v>
      </c>
      <c r="HF30">
        <v>7.2704984381113296E-4</v>
      </c>
      <c r="HG30">
        <v>-1.05877040029023E-6</v>
      </c>
      <c r="HH30">
        <v>2.9517966189716799E-10</v>
      </c>
      <c r="HI30">
        <v>-9.1329455046344404E-2</v>
      </c>
      <c r="HJ30">
        <v>-1.0381146261049701E-3</v>
      </c>
      <c r="HK30">
        <v>3.0864078594985901E-4</v>
      </c>
      <c r="HL30">
        <v>3.5129526352015801E-7</v>
      </c>
      <c r="HM30">
        <v>1</v>
      </c>
      <c r="HN30">
        <v>2242</v>
      </c>
      <c r="HO30">
        <v>1</v>
      </c>
      <c r="HP30">
        <v>25</v>
      </c>
      <c r="HQ30">
        <v>1.1000000000000001</v>
      </c>
      <c r="HR30">
        <v>1.2</v>
      </c>
      <c r="HS30">
        <v>2.4169900000000002</v>
      </c>
      <c r="HT30">
        <v>2.63062</v>
      </c>
      <c r="HU30">
        <v>1.49536</v>
      </c>
      <c r="HV30">
        <v>2.2717299999999998</v>
      </c>
      <c r="HW30">
        <v>1.49658</v>
      </c>
      <c r="HX30">
        <v>2.50488</v>
      </c>
      <c r="HY30">
        <v>45.261899999999997</v>
      </c>
      <c r="HZ30">
        <v>23.4483</v>
      </c>
      <c r="IA30">
        <v>18</v>
      </c>
      <c r="IB30">
        <v>500.93299999999999</v>
      </c>
      <c r="IC30">
        <v>417.41500000000002</v>
      </c>
      <c r="ID30">
        <v>23.2882</v>
      </c>
      <c r="IE30">
        <v>30.095700000000001</v>
      </c>
      <c r="IF30">
        <v>30.000499999999999</v>
      </c>
      <c r="IG30">
        <v>29.921099999999999</v>
      </c>
      <c r="IH30">
        <v>29.870999999999999</v>
      </c>
      <c r="II30">
        <v>48.425899999999999</v>
      </c>
      <c r="IJ30">
        <v>52.871400000000001</v>
      </c>
      <c r="IK30">
        <v>0</v>
      </c>
      <c r="IL30">
        <v>23.208100000000002</v>
      </c>
      <c r="IM30">
        <v>1200</v>
      </c>
      <c r="IN30">
        <v>20.2822</v>
      </c>
      <c r="IO30">
        <v>100.17100000000001</v>
      </c>
      <c r="IP30">
        <v>100.053</v>
      </c>
    </row>
    <row r="31" spans="1:250" x14ac:dyDescent="0.3">
      <c r="A31">
        <v>15</v>
      </c>
      <c r="B31">
        <v>1689177731.5</v>
      </c>
      <c r="C31">
        <v>2025</v>
      </c>
      <c r="D31" t="s">
        <v>462</v>
      </c>
      <c r="E31" t="s">
        <v>463</v>
      </c>
      <c r="F31" t="s">
        <v>381</v>
      </c>
      <c r="G31" t="s">
        <v>382</v>
      </c>
      <c r="H31" t="s">
        <v>383</v>
      </c>
      <c r="I31" t="s">
        <v>384</v>
      </c>
      <c r="J31" t="s">
        <v>385</v>
      </c>
      <c r="K31" t="s">
        <v>34</v>
      </c>
      <c r="L31" t="s">
        <v>386</v>
      </c>
      <c r="M31">
        <v>1689177731.5</v>
      </c>
      <c r="N31">
        <f t="shared" si="0"/>
        <v>2.0695441916492386E-3</v>
      </c>
      <c r="O31">
        <f t="shared" si="1"/>
        <v>2.0695441916492388</v>
      </c>
      <c r="P31">
        <f t="shared" si="2"/>
        <v>45.507342529921956</v>
      </c>
      <c r="Q31">
        <f t="shared" si="3"/>
        <v>1441.79</v>
      </c>
      <c r="R31">
        <f t="shared" si="4"/>
        <v>853.09641360246144</v>
      </c>
      <c r="S31">
        <f t="shared" si="5"/>
        <v>84.303351011267424</v>
      </c>
      <c r="T31">
        <f t="shared" si="6"/>
        <v>142.47830200254</v>
      </c>
      <c r="U31">
        <f t="shared" si="7"/>
        <v>0.13296516853829243</v>
      </c>
      <c r="V31">
        <f t="shared" si="8"/>
        <v>2.906237755613998</v>
      </c>
      <c r="W31">
        <f t="shared" si="9"/>
        <v>0.12967569449612054</v>
      </c>
      <c r="X31">
        <f t="shared" si="10"/>
        <v>8.1336077137878979E-2</v>
      </c>
      <c r="Y31">
        <f t="shared" si="11"/>
        <v>289.58199175457599</v>
      </c>
      <c r="Z31">
        <f t="shared" si="12"/>
        <v>29.076697181105793</v>
      </c>
      <c r="AA31">
        <f t="shared" si="13"/>
        <v>27.998899999999999</v>
      </c>
      <c r="AB31">
        <f t="shared" si="14"/>
        <v>3.7945963376061469</v>
      </c>
      <c r="AC31">
        <f t="shared" si="15"/>
        <v>60.060578047567859</v>
      </c>
      <c r="AD31">
        <f t="shared" si="16"/>
        <v>2.2658436657113996</v>
      </c>
      <c r="AE31">
        <f t="shared" si="17"/>
        <v>3.772597166675379</v>
      </c>
      <c r="AF31">
        <f t="shared" si="18"/>
        <v>1.5287526718947473</v>
      </c>
      <c r="AG31">
        <f t="shared" si="19"/>
        <v>-91.266898851731426</v>
      </c>
      <c r="AH31">
        <f t="shared" si="20"/>
        <v>-15.621104661101766</v>
      </c>
      <c r="AI31">
        <f t="shared" si="21"/>
        <v>-1.1710373623368184</v>
      </c>
      <c r="AJ31">
        <f t="shared" si="22"/>
        <v>181.52295087940604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52022.642328673239</v>
      </c>
      <c r="AP31" t="s">
        <v>387</v>
      </c>
      <c r="AQ31">
        <v>10238.9</v>
      </c>
      <c r="AR31">
        <v>302.21199999999999</v>
      </c>
      <c r="AS31">
        <v>4052.3</v>
      </c>
      <c r="AT31">
        <f t="shared" si="26"/>
        <v>0.92542210596451402</v>
      </c>
      <c r="AU31">
        <v>-0.32343011824092399</v>
      </c>
      <c r="AV31" t="s">
        <v>464</v>
      </c>
      <c r="AW31">
        <v>10285.5</v>
      </c>
      <c r="AX31">
        <v>874.44923076923101</v>
      </c>
      <c r="AY31">
        <v>1366.04</v>
      </c>
      <c r="AZ31">
        <f t="shared" si="27"/>
        <v>0.35986557438345068</v>
      </c>
      <c r="BA31">
        <v>0.5</v>
      </c>
      <c r="BB31">
        <f t="shared" si="28"/>
        <v>1513.2608993547024</v>
      </c>
      <c r="BC31">
        <f t="shared" si="29"/>
        <v>45.507342529921956</v>
      </c>
      <c r="BD31">
        <f t="shared" si="30"/>
        <v>272.28525136914857</v>
      </c>
      <c r="BE31">
        <f t="shared" si="31"/>
        <v>3.0286101139404598E-2</v>
      </c>
      <c r="BF31">
        <f t="shared" si="32"/>
        <v>1.9664577904014526</v>
      </c>
      <c r="BG31">
        <f t="shared" si="33"/>
        <v>263.55982363822221</v>
      </c>
      <c r="BH31" t="s">
        <v>465</v>
      </c>
      <c r="BI31">
        <v>606.27</v>
      </c>
      <c r="BJ31">
        <f t="shared" si="34"/>
        <v>606.27</v>
      </c>
      <c r="BK31">
        <f t="shared" si="35"/>
        <v>0.55618429914204559</v>
      </c>
      <c r="BL31">
        <f t="shared" si="36"/>
        <v>0.64702576994454764</v>
      </c>
      <c r="BM31">
        <f t="shared" si="37"/>
        <v>0.77952310339724262</v>
      </c>
      <c r="BN31">
        <f t="shared" si="38"/>
        <v>0.46209609939836982</v>
      </c>
      <c r="BO31">
        <f t="shared" si="39"/>
        <v>0.71631919037633252</v>
      </c>
      <c r="BP31">
        <f t="shared" si="40"/>
        <v>0.44859358295644997</v>
      </c>
      <c r="BQ31">
        <f t="shared" si="41"/>
        <v>0.55140641704354998</v>
      </c>
      <c r="BR31">
        <f t="shared" si="42"/>
        <v>1800.09</v>
      </c>
      <c r="BS31">
        <f t="shared" si="43"/>
        <v>1513.2608993547024</v>
      </c>
      <c r="BT31">
        <f t="shared" si="44"/>
        <v>0.84065846671816546</v>
      </c>
      <c r="BU31">
        <f t="shared" si="45"/>
        <v>0.16087084076605948</v>
      </c>
      <c r="BV31">
        <v>6</v>
      </c>
      <c r="BW31">
        <v>0.5</v>
      </c>
      <c r="BX31" t="s">
        <v>390</v>
      </c>
      <c r="BY31">
        <v>2</v>
      </c>
      <c r="BZ31">
        <v>1689177731.5</v>
      </c>
      <c r="CA31">
        <v>1441.79</v>
      </c>
      <c r="CB31">
        <v>1499.96</v>
      </c>
      <c r="CC31">
        <v>22.928899999999999</v>
      </c>
      <c r="CD31">
        <v>20.5032</v>
      </c>
      <c r="CE31">
        <v>1440.89</v>
      </c>
      <c r="CF31">
        <v>22.886800000000001</v>
      </c>
      <c r="CG31">
        <v>500.16699999999997</v>
      </c>
      <c r="CH31">
        <v>98.720299999999995</v>
      </c>
      <c r="CI31">
        <v>0.10012600000000001</v>
      </c>
      <c r="CJ31">
        <v>27.8992</v>
      </c>
      <c r="CK31">
        <v>27.998899999999999</v>
      </c>
      <c r="CL31">
        <v>999.9</v>
      </c>
      <c r="CM31">
        <v>0</v>
      </c>
      <c r="CN31">
        <v>0</v>
      </c>
      <c r="CO31">
        <v>9995.6200000000008</v>
      </c>
      <c r="CP31">
        <v>0</v>
      </c>
      <c r="CQ31">
        <v>1.5289399999999999E-3</v>
      </c>
      <c r="CR31">
        <v>-58.174900000000001</v>
      </c>
      <c r="CS31">
        <v>1475.62</v>
      </c>
      <c r="CT31">
        <v>1531.36</v>
      </c>
      <c r="CU31">
        <v>2.4256799999999998</v>
      </c>
      <c r="CV31">
        <v>1499.96</v>
      </c>
      <c r="CW31">
        <v>20.5032</v>
      </c>
      <c r="CX31">
        <v>2.26355</v>
      </c>
      <c r="CY31">
        <v>2.0240900000000002</v>
      </c>
      <c r="CZ31">
        <v>19.4193</v>
      </c>
      <c r="DA31">
        <v>17.634</v>
      </c>
      <c r="DB31">
        <v>1800.09</v>
      </c>
      <c r="DC31">
        <v>0.97799199999999997</v>
      </c>
      <c r="DD31">
        <v>2.2007800000000001E-2</v>
      </c>
      <c r="DE31">
        <v>0</v>
      </c>
      <c r="DF31">
        <v>872.26499999999999</v>
      </c>
      <c r="DG31">
        <v>5.0009800000000002</v>
      </c>
      <c r="DH31">
        <v>17701</v>
      </c>
      <c r="DI31">
        <v>16376.6</v>
      </c>
      <c r="DJ31">
        <v>46.436999999999998</v>
      </c>
      <c r="DK31">
        <v>47.186999999999998</v>
      </c>
      <c r="DL31">
        <v>46.5</v>
      </c>
      <c r="DM31">
        <v>46.875</v>
      </c>
      <c r="DN31">
        <v>47.311999999999998</v>
      </c>
      <c r="DO31">
        <v>1755.58</v>
      </c>
      <c r="DP31">
        <v>39.51</v>
      </c>
      <c r="DQ31">
        <v>0</v>
      </c>
      <c r="DR31">
        <v>132.59999990463299</v>
      </c>
      <c r="DS31">
        <v>0</v>
      </c>
      <c r="DT31">
        <v>874.44923076923101</v>
      </c>
      <c r="DU31">
        <v>-18.040683722590099</v>
      </c>
      <c r="DV31">
        <v>-396.20854674657102</v>
      </c>
      <c r="DW31">
        <v>17758.1653846154</v>
      </c>
      <c r="DX31">
        <v>15</v>
      </c>
      <c r="DY31">
        <v>1689177681</v>
      </c>
      <c r="DZ31" t="s">
        <v>466</v>
      </c>
      <c r="EA31">
        <v>1689177681</v>
      </c>
      <c r="EB31">
        <v>1689177661.5</v>
      </c>
      <c r="EC31">
        <v>16</v>
      </c>
      <c r="ED31">
        <v>0.17100000000000001</v>
      </c>
      <c r="EE31">
        <v>-8.9999999999999993E-3</v>
      </c>
      <c r="EF31">
        <v>0.873</v>
      </c>
      <c r="EG31">
        <v>1.0999999999999999E-2</v>
      </c>
      <c r="EH31">
        <v>1500</v>
      </c>
      <c r="EI31">
        <v>20</v>
      </c>
      <c r="EJ31">
        <v>0.08</v>
      </c>
      <c r="EK31">
        <v>0.04</v>
      </c>
      <c r="EL31">
        <v>45.791651596517603</v>
      </c>
      <c r="EM31">
        <v>-0.99030020010972097</v>
      </c>
      <c r="EN31">
        <v>0.19232606379860001</v>
      </c>
      <c r="EO31">
        <v>1</v>
      </c>
      <c r="EP31">
        <v>0.135905043238123</v>
      </c>
      <c r="EQ31">
        <v>-1.7927209050433799E-2</v>
      </c>
      <c r="ER31">
        <v>2.6933776130078301E-3</v>
      </c>
      <c r="ES31">
        <v>1</v>
      </c>
      <c r="ET31">
        <v>2</v>
      </c>
      <c r="EU31">
        <v>2</v>
      </c>
      <c r="EV31" t="s">
        <v>392</v>
      </c>
      <c r="EW31">
        <v>2.96468</v>
      </c>
      <c r="EX31">
        <v>2.84043</v>
      </c>
      <c r="EY31">
        <v>0.223804</v>
      </c>
      <c r="EZ31">
        <v>0.23106199999999999</v>
      </c>
      <c r="FA31">
        <v>0.110247</v>
      </c>
      <c r="FB31">
        <v>0.102212</v>
      </c>
      <c r="FC31">
        <v>23345.599999999999</v>
      </c>
      <c r="FD31">
        <v>23705.599999999999</v>
      </c>
      <c r="FE31">
        <v>27585.1</v>
      </c>
      <c r="FF31">
        <v>28083</v>
      </c>
      <c r="FG31">
        <v>31476.799999999999</v>
      </c>
      <c r="FH31">
        <v>30856.6</v>
      </c>
      <c r="FI31">
        <v>38429.199999999997</v>
      </c>
      <c r="FJ31">
        <v>37243.800000000003</v>
      </c>
      <c r="FK31">
        <v>2.0422699999999998</v>
      </c>
      <c r="FL31">
        <v>1.6993199999999999</v>
      </c>
      <c r="FM31">
        <v>5.842E-2</v>
      </c>
      <c r="FN31">
        <v>0</v>
      </c>
      <c r="FO31">
        <v>27.0443</v>
      </c>
      <c r="FP31">
        <v>999.9</v>
      </c>
      <c r="FQ31">
        <v>49.872</v>
      </c>
      <c r="FR31">
        <v>40.576000000000001</v>
      </c>
      <c r="FS31">
        <v>38.6188</v>
      </c>
      <c r="FT31">
        <v>61.588099999999997</v>
      </c>
      <c r="FU31">
        <v>36.258000000000003</v>
      </c>
      <c r="FV31">
        <v>1</v>
      </c>
      <c r="FW31">
        <v>0.224604</v>
      </c>
      <c r="FX31">
        <v>2.4331999999999998</v>
      </c>
      <c r="FY31">
        <v>20.238099999999999</v>
      </c>
      <c r="FZ31">
        <v>5.2234299999999996</v>
      </c>
      <c r="GA31">
        <v>12.0159</v>
      </c>
      <c r="GB31">
        <v>4.9999500000000001</v>
      </c>
      <c r="GC31">
        <v>3.2914699999999999</v>
      </c>
      <c r="GD31">
        <v>9999</v>
      </c>
      <c r="GE31">
        <v>9999</v>
      </c>
      <c r="GF31">
        <v>213.9</v>
      </c>
      <c r="GG31">
        <v>9999</v>
      </c>
      <c r="GH31">
        <v>1.87853</v>
      </c>
      <c r="GI31">
        <v>1.8724099999999999</v>
      </c>
      <c r="GJ31">
        <v>1.87453</v>
      </c>
      <c r="GK31">
        <v>1.8727100000000001</v>
      </c>
      <c r="GL31">
        <v>1.8728199999999999</v>
      </c>
      <c r="GM31">
        <v>1.87402</v>
      </c>
      <c r="GN31">
        <v>1.8742799999999999</v>
      </c>
      <c r="GO31">
        <v>1.8782000000000001</v>
      </c>
      <c r="GP31">
        <v>5</v>
      </c>
      <c r="GQ31">
        <v>0</v>
      </c>
      <c r="GR31">
        <v>0</v>
      </c>
      <c r="GS31">
        <v>0</v>
      </c>
      <c r="GT31" t="s">
        <v>393</v>
      </c>
      <c r="GU31" t="s">
        <v>394</v>
      </c>
      <c r="GV31" t="s">
        <v>395</v>
      </c>
      <c r="GW31" t="s">
        <v>395</v>
      </c>
      <c r="GX31" t="s">
        <v>395</v>
      </c>
      <c r="GY31" t="s">
        <v>395</v>
      </c>
      <c r="GZ31">
        <v>0</v>
      </c>
      <c r="HA31">
        <v>100</v>
      </c>
      <c r="HB31">
        <v>100</v>
      </c>
      <c r="HC31">
        <v>0.9</v>
      </c>
      <c r="HD31">
        <v>4.2099999999999999E-2</v>
      </c>
      <c r="HE31">
        <v>1.1679442809973</v>
      </c>
      <c r="HF31">
        <v>7.2704984381113296E-4</v>
      </c>
      <c r="HG31">
        <v>-1.05877040029023E-6</v>
      </c>
      <c r="HH31">
        <v>2.9517966189716799E-10</v>
      </c>
      <c r="HI31">
        <v>-9.9965145154599602E-2</v>
      </c>
      <c r="HJ31">
        <v>-1.0381146261049701E-3</v>
      </c>
      <c r="HK31">
        <v>3.0864078594985901E-4</v>
      </c>
      <c r="HL31">
        <v>3.5129526352015801E-7</v>
      </c>
      <c r="HM31">
        <v>1</v>
      </c>
      <c r="HN31">
        <v>2242</v>
      </c>
      <c r="HO31">
        <v>1</v>
      </c>
      <c r="HP31">
        <v>25</v>
      </c>
      <c r="HQ31">
        <v>0.8</v>
      </c>
      <c r="HR31">
        <v>1.2</v>
      </c>
      <c r="HS31">
        <v>2.9003899999999998</v>
      </c>
      <c r="HT31">
        <v>2.6208499999999999</v>
      </c>
      <c r="HU31">
        <v>1.49536</v>
      </c>
      <c r="HV31">
        <v>2.2717299999999998</v>
      </c>
      <c r="HW31">
        <v>1.49658</v>
      </c>
      <c r="HX31">
        <v>2.5451700000000002</v>
      </c>
      <c r="HY31">
        <v>45.404299999999999</v>
      </c>
      <c r="HZ31">
        <v>23.457100000000001</v>
      </c>
      <c r="IA31">
        <v>18</v>
      </c>
      <c r="IB31">
        <v>500.97199999999998</v>
      </c>
      <c r="IC31">
        <v>416.83800000000002</v>
      </c>
      <c r="ID31">
        <v>23.485299999999999</v>
      </c>
      <c r="IE31">
        <v>30.128799999999998</v>
      </c>
      <c r="IF31">
        <v>30.0002</v>
      </c>
      <c r="IG31">
        <v>29.972200000000001</v>
      </c>
      <c r="IH31">
        <v>29.923100000000002</v>
      </c>
      <c r="II31">
        <v>58.099699999999999</v>
      </c>
      <c r="IJ31">
        <v>52.876399999999997</v>
      </c>
      <c r="IK31">
        <v>0</v>
      </c>
      <c r="IL31">
        <v>23.486599999999999</v>
      </c>
      <c r="IM31">
        <v>1500</v>
      </c>
      <c r="IN31">
        <v>20.480599999999999</v>
      </c>
      <c r="IO31">
        <v>100.16200000000001</v>
      </c>
      <c r="IP31">
        <v>100.04</v>
      </c>
    </row>
    <row r="32" spans="1:250" x14ac:dyDescent="0.3">
      <c r="A32">
        <v>16</v>
      </c>
      <c r="B32">
        <v>1689177855.5</v>
      </c>
      <c r="C32">
        <v>2149</v>
      </c>
      <c r="D32" t="s">
        <v>467</v>
      </c>
      <c r="E32" t="s">
        <v>468</v>
      </c>
      <c r="F32" t="s">
        <v>381</v>
      </c>
      <c r="G32" t="s">
        <v>382</v>
      </c>
      <c r="H32" t="s">
        <v>383</v>
      </c>
      <c r="I32" t="s">
        <v>384</v>
      </c>
      <c r="J32" t="s">
        <v>385</v>
      </c>
      <c r="K32" t="s">
        <v>34</v>
      </c>
      <c r="L32" t="s">
        <v>386</v>
      </c>
      <c r="M32">
        <v>1689177855.5</v>
      </c>
      <c r="N32">
        <f t="shared" si="0"/>
        <v>1.8048298165888206E-3</v>
      </c>
      <c r="O32">
        <f t="shared" si="1"/>
        <v>1.8048298165888206</v>
      </c>
      <c r="P32">
        <f t="shared" si="2"/>
        <v>44.687918668068079</v>
      </c>
      <c r="Q32">
        <f t="shared" si="3"/>
        <v>1742.54</v>
      </c>
      <c r="R32">
        <f t="shared" si="4"/>
        <v>1072.402483753576</v>
      </c>
      <c r="S32">
        <f t="shared" si="5"/>
        <v>105.97290060021811</v>
      </c>
      <c r="T32">
        <f t="shared" si="6"/>
        <v>172.194694631402</v>
      </c>
      <c r="U32">
        <f t="shared" si="7"/>
        <v>0.11487646600620885</v>
      </c>
      <c r="V32">
        <f t="shared" si="8"/>
        <v>2.9078408936462363</v>
      </c>
      <c r="W32">
        <f t="shared" si="9"/>
        <v>0.11241351140447284</v>
      </c>
      <c r="X32">
        <f t="shared" si="10"/>
        <v>7.047533317629065E-2</v>
      </c>
      <c r="Y32">
        <f t="shared" si="11"/>
        <v>289.57024075484281</v>
      </c>
      <c r="Z32">
        <f t="shared" si="12"/>
        <v>29.182269802064603</v>
      </c>
      <c r="AA32">
        <f t="shared" si="13"/>
        <v>27.988800000000001</v>
      </c>
      <c r="AB32">
        <f t="shared" si="14"/>
        <v>3.7923626525739516</v>
      </c>
      <c r="AC32">
        <f t="shared" si="15"/>
        <v>59.627080471061753</v>
      </c>
      <c r="AD32">
        <f t="shared" si="16"/>
        <v>2.2543498502735302</v>
      </c>
      <c r="AE32">
        <f t="shared" si="17"/>
        <v>3.7807483319053539</v>
      </c>
      <c r="AF32">
        <f t="shared" si="18"/>
        <v>1.5380128023004214</v>
      </c>
      <c r="AG32">
        <f t="shared" si="19"/>
        <v>-79.59299491156699</v>
      </c>
      <c r="AH32">
        <f t="shared" si="20"/>
        <v>-8.2459714603845367</v>
      </c>
      <c r="AI32">
        <f t="shared" si="21"/>
        <v>-0.61790193600920307</v>
      </c>
      <c r="AJ32">
        <f t="shared" si="22"/>
        <v>201.11337244688207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52062.007657814996</v>
      </c>
      <c r="AP32" t="s">
        <v>387</v>
      </c>
      <c r="AQ32">
        <v>10238.9</v>
      </c>
      <c r="AR32">
        <v>302.21199999999999</v>
      </c>
      <c r="AS32">
        <v>4052.3</v>
      </c>
      <c r="AT32">
        <f t="shared" si="26"/>
        <v>0.92542210596451402</v>
      </c>
      <c r="AU32">
        <v>-0.32343011824092399</v>
      </c>
      <c r="AV32" t="s">
        <v>469</v>
      </c>
      <c r="AW32">
        <v>10285</v>
      </c>
      <c r="AX32">
        <v>849.34428000000003</v>
      </c>
      <c r="AY32">
        <v>1295.94</v>
      </c>
      <c r="AZ32">
        <f t="shared" si="27"/>
        <v>0.34461141719524058</v>
      </c>
      <c r="BA32">
        <v>0.5</v>
      </c>
      <c r="BB32">
        <f t="shared" si="28"/>
        <v>1513.2017993548407</v>
      </c>
      <c r="BC32">
        <f t="shared" si="29"/>
        <v>44.687918668068079</v>
      </c>
      <c r="BD32">
        <f t="shared" si="30"/>
        <v>260.73330828902988</v>
      </c>
      <c r="BE32">
        <f t="shared" si="31"/>
        <v>2.9745767422097807E-2</v>
      </c>
      <c r="BF32">
        <f t="shared" si="32"/>
        <v>2.126919456147661</v>
      </c>
      <c r="BG32">
        <f t="shared" si="33"/>
        <v>260.83762909573255</v>
      </c>
      <c r="BH32" t="s">
        <v>470</v>
      </c>
      <c r="BI32">
        <v>595.79999999999995</v>
      </c>
      <c r="BJ32">
        <f t="shared" si="34"/>
        <v>595.79999999999995</v>
      </c>
      <c r="BK32">
        <f t="shared" si="35"/>
        <v>0.54025649335617398</v>
      </c>
      <c r="BL32">
        <f t="shared" si="36"/>
        <v>0.63786631245179526</v>
      </c>
      <c r="BM32">
        <f t="shared" si="37"/>
        <v>0.79744249963836256</v>
      </c>
      <c r="BN32">
        <f t="shared" si="38"/>
        <v>0.44941444741418174</v>
      </c>
      <c r="BO32">
        <f t="shared" si="39"/>
        <v>0.73501208504973747</v>
      </c>
      <c r="BP32">
        <f t="shared" si="40"/>
        <v>0.44745194370271096</v>
      </c>
      <c r="BQ32">
        <f t="shared" si="41"/>
        <v>0.55254805629728909</v>
      </c>
      <c r="BR32">
        <f t="shared" si="42"/>
        <v>1800.02</v>
      </c>
      <c r="BS32">
        <f t="shared" si="43"/>
        <v>1513.2017993548407</v>
      </c>
      <c r="BT32">
        <f t="shared" si="44"/>
        <v>0.84065832566018195</v>
      </c>
      <c r="BU32">
        <f t="shared" si="45"/>
        <v>0.1608705685241513</v>
      </c>
      <c r="BV32">
        <v>6</v>
      </c>
      <c r="BW32">
        <v>0.5</v>
      </c>
      <c r="BX32" t="s">
        <v>390</v>
      </c>
      <c r="BY32">
        <v>2</v>
      </c>
      <c r="BZ32">
        <v>1689177855.5</v>
      </c>
      <c r="CA32">
        <v>1742.54</v>
      </c>
      <c r="CB32">
        <v>1799.91</v>
      </c>
      <c r="CC32">
        <v>22.813099999999999</v>
      </c>
      <c r="CD32">
        <v>20.697800000000001</v>
      </c>
      <c r="CE32">
        <v>1741.57</v>
      </c>
      <c r="CF32">
        <v>22.763000000000002</v>
      </c>
      <c r="CG32">
        <v>500.25700000000001</v>
      </c>
      <c r="CH32">
        <v>98.718299999999999</v>
      </c>
      <c r="CI32">
        <v>9.99163E-2</v>
      </c>
      <c r="CJ32">
        <v>27.936199999999999</v>
      </c>
      <c r="CK32">
        <v>27.988800000000001</v>
      </c>
      <c r="CL32">
        <v>999.9</v>
      </c>
      <c r="CM32">
        <v>0</v>
      </c>
      <c r="CN32">
        <v>0</v>
      </c>
      <c r="CO32">
        <v>10005</v>
      </c>
      <c r="CP32">
        <v>0</v>
      </c>
      <c r="CQ32">
        <v>1.5289399999999999E-3</v>
      </c>
      <c r="CR32">
        <v>-57.369900000000001</v>
      </c>
      <c r="CS32">
        <v>1783.23</v>
      </c>
      <c r="CT32">
        <v>1837.96</v>
      </c>
      <c r="CU32">
        <v>2.11537</v>
      </c>
      <c r="CV32">
        <v>1799.91</v>
      </c>
      <c r="CW32">
        <v>20.697800000000001</v>
      </c>
      <c r="CX32">
        <v>2.2520699999999998</v>
      </c>
      <c r="CY32">
        <v>2.04325</v>
      </c>
      <c r="CZ32">
        <v>19.337599999999998</v>
      </c>
      <c r="DA32">
        <v>17.7835</v>
      </c>
      <c r="DB32">
        <v>1800.02</v>
      </c>
      <c r="DC32">
        <v>0.97799599999999998</v>
      </c>
      <c r="DD32">
        <v>2.2003999999999999E-2</v>
      </c>
      <c r="DE32">
        <v>0</v>
      </c>
      <c r="DF32">
        <v>847.51900000000001</v>
      </c>
      <c r="DG32">
        <v>5.0009800000000002</v>
      </c>
      <c r="DH32">
        <v>17183.900000000001</v>
      </c>
      <c r="DI32">
        <v>16376</v>
      </c>
      <c r="DJ32">
        <v>46.5</v>
      </c>
      <c r="DK32">
        <v>47.061999999999998</v>
      </c>
      <c r="DL32">
        <v>46.811999999999998</v>
      </c>
      <c r="DM32">
        <v>46.5</v>
      </c>
      <c r="DN32">
        <v>47.436999999999998</v>
      </c>
      <c r="DO32">
        <v>1755.52</v>
      </c>
      <c r="DP32">
        <v>39.5</v>
      </c>
      <c r="DQ32">
        <v>0</v>
      </c>
      <c r="DR32">
        <v>123.59999990463299</v>
      </c>
      <c r="DS32">
        <v>0</v>
      </c>
      <c r="DT32">
        <v>849.34428000000003</v>
      </c>
      <c r="DU32">
        <v>-13.910230753071</v>
      </c>
      <c r="DV32">
        <v>-253.376922616092</v>
      </c>
      <c r="DW32">
        <v>17210.304</v>
      </c>
      <c r="DX32">
        <v>15</v>
      </c>
      <c r="DY32">
        <v>1689177801</v>
      </c>
      <c r="DZ32" t="s">
        <v>471</v>
      </c>
      <c r="EA32">
        <v>1689177797.5</v>
      </c>
      <c r="EB32">
        <v>1689177801</v>
      </c>
      <c r="EC32">
        <v>17</v>
      </c>
      <c r="ED32">
        <v>0.19500000000000001</v>
      </c>
      <c r="EE32">
        <v>0.01</v>
      </c>
      <c r="EF32">
        <v>0.96299999999999997</v>
      </c>
      <c r="EG32">
        <v>2.1000000000000001E-2</v>
      </c>
      <c r="EH32">
        <v>1801</v>
      </c>
      <c r="EI32">
        <v>21</v>
      </c>
      <c r="EJ32">
        <v>7.0000000000000007E-2</v>
      </c>
      <c r="EK32">
        <v>7.0000000000000007E-2</v>
      </c>
      <c r="EL32">
        <v>44.983290965300299</v>
      </c>
      <c r="EM32">
        <v>-0.94587547676010197</v>
      </c>
      <c r="EN32">
        <v>0.194882331156396</v>
      </c>
      <c r="EO32">
        <v>1</v>
      </c>
      <c r="EP32">
        <v>0.118937146840963</v>
      </c>
      <c r="EQ32">
        <v>-2.50414665276649E-2</v>
      </c>
      <c r="ER32">
        <v>3.6717836565826199E-3</v>
      </c>
      <c r="ES32">
        <v>1</v>
      </c>
      <c r="ET32">
        <v>2</v>
      </c>
      <c r="EU32">
        <v>2</v>
      </c>
      <c r="EV32" t="s">
        <v>392</v>
      </c>
      <c r="EW32">
        <v>2.9649899999999998</v>
      </c>
      <c r="EX32">
        <v>2.8403</v>
      </c>
      <c r="EY32">
        <v>0.25047199999999997</v>
      </c>
      <c r="EZ32">
        <v>0.25718800000000003</v>
      </c>
      <c r="FA32">
        <v>0.109831</v>
      </c>
      <c r="FB32">
        <v>0.102896</v>
      </c>
      <c r="FC32">
        <v>22544.799999999999</v>
      </c>
      <c r="FD32">
        <v>22899.5</v>
      </c>
      <c r="FE32">
        <v>27588.400000000001</v>
      </c>
      <c r="FF32">
        <v>28083.8</v>
      </c>
      <c r="FG32">
        <v>31497.200000000001</v>
      </c>
      <c r="FH32">
        <v>30836.5</v>
      </c>
      <c r="FI32">
        <v>38433.599999999999</v>
      </c>
      <c r="FJ32">
        <v>37245.699999999997</v>
      </c>
      <c r="FK32">
        <v>2.0426199999999999</v>
      </c>
      <c r="FL32">
        <v>1.6995800000000001</v>
      </c>
      <c r="FM32">
        <v>7.2941199999999998E-2</v>
      </c>
      <c r="FN32">
        <v>0</v>
      </c>
      <c r="FO32">
        <v>26.796800000000001</v>
      </c>
      <c r="FP32">
        <v>999.9</v>
      </c>
      <c r="FQ32">
        <v>49.701000000000001</v>
      </c>
      <c r="FR32">
        <v>40.758000000000003</v>
      </c>
      <c r="FS32">
        <v>38.864699999999999</v>
      </c>
      <c r="FT32">
        <v>61.188099999999999</v>
      </c>
      <c r="FU32">
        <v>35.917499999999997</v>
      </c>
      <c r="FV32">
        <v>1</v>
      </c>
      <c r="FW32">
        <v>0.21933900000000001</v>
      </c>
      <c r="FX32">
        <v>1.9786300000000001</v>
      </c>
      <c r="FY32">
        <v>20.2437</v>
      </c>
      <c r="FZ32">
        <v>5.2276199999999999</v>
      </c>
      <c r="GA32">
        <v>12.0159</v>
      </c>
      <c r="GB32">
        <v>5.0000999999999998</v>
      </c>
      <c r="GC32">
        <v>3.29122</v>
      </c>
      <c r="GD32">
        <v>9999</v>
      </c>
      <c r="GE32">
        <v>9999</v>
      </c>
      <c r="GF32">
        <v>213.9</v>
      </c>
      <c r="GG32">
        <v>9999</v>
      </c>
      <c r="GH32">
        <v>1.8785400000000001</v>
      </c>
      <c r="GI32">
        <v>1.8724099999999999</v>
      </c>
      <c r="GJ32">
        <v>1.8745400000000001</v>
      </c>
      <c r="GK32">
        <v>1.87269</v>
      </c>
      <c r="GL32">
        <v>1.87283</v>
      </c>
      <c r="GM32">
        <v>1.87402</v>
      </c>
      <c r="GN32">
        <v>1.8742799999999999</v>
      </c>
      <c r="GO32">
        <v>1.8782099999999999</v>
      </c>
      <c r="GP32">
        <v>5</v>
      </c>
      <c r="GQ32">
        <v>0</v>
      </c>
      <c r="GR32">
        <v>0</v>
      </c>
      <c r="GS32">
        <v>0</v>
      </c>
      <c r="GT32" t="s">
        <v>393</v>
      </c>
      <c r="GU32" t="s">
        <v>394</v>
      </c>
      <c r="GV32" t="s">
        <v>395</v>
      </c>
      <c r="GW32" t="s">
        <v>395</v>
      </c>
      <c r="GX32" t="s">
        <v>395</v>
      </c>
      <c r="GY32" t="s">
        <v>395</v>
      </c>
      <c r="GZ32">
        <v>0</v>
      </c>
      <c r="HA32">
        <v>100</v>
      </c>
      <c r="HB32">
        <v>100</v>
      </c>
      <c r="HC32">
        <v>0.97</v>
      </c>
      <c r="HD32">
        <v>5.0099999999999999E-2</v>
      </c>
      <c r="HE32">
        <v>1.3627194170792301</v>
      </c>
      <c r="HF32">
        <v>7.2704984381113296E-4</v>
      </c>
      <c r="HG32">
        <v>-1.05877040029023E-6</v>
      </c>
      <c r="HH32">
        <v>2.9517966189716799E-10</v>
      </c>
      <c r="HI32">
        <v>-9.0298522769512404E-2</v>
      </c>
      <c r="HJ32">
        <v>-1.0381146261049701E-3</v>
      </c>
      <c r="HK32">
        <v>3.0864078594985901E-4</v>
      </c>
      <c r="HL32">
        <v>3.5129526352015801E-7</v>
      </c>
      <c r="HM32">
        <v>1</v>
      </c>
      <c r="HN32">
        <v>2242</v>
      </c>
      <c r="HO32">
        <v>1</v>
      </c>
      <c r="HP32">
        <v>25</v>
      </c>
      <c r="HQ32">
        <v>1</v>
      </c>
      <c r="HR32">
        <v>0.9</v>
      </c>
      <c r="HS32">
        <v>3.3593799999999998</v>
      </c>
      <c r="HT32">
        <v>2.6184099999999999</v>
      </c>
      <c r="HU32">
        <v>1.49536</v>
      </c>
      <c r="HV32">
        <v>2.2717299999999998</v>
      </c>
      <c r="HW32">
        <v>1.49658</v>
      </c>
      <c r="HX32">
        <v>2.4511699999999998</v>
      </c>
      <c r="HY32">
        <v>45.461399999999998</v>
      </c>
      <c r="HZ32">
        <v>23.465800000000002</v>
      </c>
      <c r="IA32">
        <v>18</v>
      </c>
      <c r="IB32">
        <v>501.041</v>
      </c>
      <c r="IC32">
        <v>416.88</v>
      </c>
      <c r="ID32">
        <v>23.9404</v>
      </c>
      <c r="IE32">
        <v>30.071999999999999</v>
      </c>
      <c r="IF32">
        <v>29.999600000000001</v>
      </c>
      <c r="IG32">
        <v>29.953900000000001</v>
      </c>
      <c r="IH32">
        <v>29.906300000000002</v>
      </c>
      <c r="II32">
        <v>67.273799999999994</v>
      </c>
      <c r="IJ32">
        <v>52.377600000000001</v>
      </c>
      <c r="IK32">
        <v>0</v>
      </c>
      <c r="IL32">
        <v>23.954899999999999</v>
      </c>
      <c r="IM32">
        <v>1800</v>
      </c>
      <c r="IN32">
        <v>20.7928</v>
      </c>
      <c r="IO32">
        <v>100.17400000000001</v>
      </c>
      <c r="IP32">
        <v>100.044</v>
      </c>
    </row>
    <row r="33" spans="1:250" x14ac:dyDescent="0.3">
      <c r="A33">
        <v>17</v>
      </c>
      <c r="B33">
        <v>1689180003.5999999</v>
      </c>
      <c r="C33">
        <v>4297.0999999046298</v>
      </c>
      <c r="D33" t="s">
        <v>472</v>
      </c>
      <c r="E33" t="s">
        <v>473</v>
      </c>
      <c r="F33" t="s">
        <v>381</v>
      </c>
      <c r="G33" t="s">
        <v>382</v>
      </c>
      <c r="H33" t="s">
        <v>474</v>
      </c>
      <c r="I33" t="s">
        <v>384</v>
      </c>
      <c r="J33" t="s">
        <v>475</v>
      </c>
      <c r="K33" t="s">
        <v>475</v>
      </c>
      <c r="L33" t="s">
        <v>476</v>
      </c>
      <c r="M33">
        <v>1689180003.5999999</v>
      </c>
      <c r="N33">
        <f t="shared" si="0"/>
        <v>5.6083470871050563E-3</v>
      </c>
      <c r="O33">
        <f t="shared" si="1"/>
        <v>5.6083470871050567</v>
      </c>
      <c r="P33">
        <f t="shared" si="2"/>
        <v>29.498005148933995</v>
      </c>
      <c r="Q33">
        <f t="shared" si="3"/>
        <v>362.16</v>
      </c>
      <c r="R33">
        <f t="shared" si="4"/>
        <v>233.06920124115712</v>
      </c>
      <c r="S33">
        <f t="shared" si="5"/>
        <v>23.024767388142294</v>
      </c>
      <c r="T33">
        <f t="shared" si="6"/>
        <v>35.777570407776004</v>
      </c>
      <c r="U33">
        <f t="shared" si="7"/>
        <v>0.41216256368682147</v>
      </c>
      <c r="V33">
        <f t="shared" si="8"/>
        <v>2.9132281117038019</v>
      </c>
      <c r="W33">
        <f t="shared" si="9"/>
        <v>0.38229222801856166</v>
      </c>
      <c r="X33">
        <f t="shared" si="10"/>
        <v>0.24143572916942196</v>
      </c>
      <c r="Y33">
        <f t="shared" si="11"/>
        <v>289.54936445265099</v>
      </c>
      <c r="Z33">
        <f t="shared" si="12"/>
        <v>28.865104899735112</v>
      </c>
      <c r="AA33">
        <f t="shared" si="13"/>
        <v>27.954000000000001</v>
      </c>
      <c r="AB33">
        <f t="shared" si="14"/>
        <v>3.7846751744835925</v>
      </c>
      <c r="AC33">
        <f t="shared" si="15"/>
        <v>60.528573220907397</v>
      </c>
      <c r="AD33">
        <f t="shared" si="16"/>
        <v>2.3806270479528</v>
      </c>
      <c r="AE33">
        <f t="shared" si="17"/>
        <v>3.9330632150610461</v>
      </c>
      <c r="AF33">
        <f t="shared" si="18"/>
        <v>1.4040481265307925</v>
      </c>
      <c r="AG33">
        <f t="shared" si="19"/>
        <v>-247.32810654133297</v>
      </c>
      <c r="AH33">
        <f t="shared" si="20"/>
        <v>103.83101336174992</v>
      </c>
      <c r="AI33">
        <f t="shared" si="21"/>
        <v>7.7910306955862501</v>
      </c>
      <c r="AJ33">
        <f t="shared" si="22"/>
        <v>153.8433019686542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52097.880675557761</v>
      </c>
      <c r="AP33" t="s">
        <v>387</v>
      </c>
      <c r="AQ33">
        <v>10238.9</v>
      </c>
      <c r="AR33">
        <v>302.21199999999999</v>
      </c>
      <c r="AS33">
        <v>4052.3</v>
      </c>
      <c r="AT33">
        <f t="shared" si="26"/>
        <v>0.92542210596451402</v>
      </c>
      <c r="AU33">
        <v>-0.32343011824092399</v>
      </c>
      <c r="AV33" t="s">
        <v>477</v>
      </c>
      <c r="AW33">
        <v>10279.4</v>
      </c>
      <c r="AX33">
        <v>902.76273076923098</v>
      </c>
      <c r="AY33">
        <v>1472.24</v>
      </c>
      <c r="AZ33">
        <f t="shared" si="27"/>
        <v>0.38681007799731637</v>
      </c>
      <c r="BA33">
        <v>0.5</v>
      </c>
      <c r="BB33">
        <f t="shared" si="28"/>
        <v>1513.100105934016</v>
      </c>
      <c r="BC33">
        <f t="shared" si="29"/>
        <v>29.498005148933995</v>
      </c>
      <c r="BD33">
        <f t="shared" si="30"/>
        <v>292.64118499704222</v>
      </c>
      <c r="BE33">
        <f t="shared" si="31"/>
        <v>1.9708831656426694E-2</v>
      </c>
      <c r="BF33">
        <f t="shared" si="32"/>
        <v>1.7524724229745152</v>
      </c>
      <c r="BG33">
        <f t="shared" si="33"/>
        <v>267.27969274920525</v>
      </c>
      <c r="BH33" t="s">
        <v>478</v>
      </c>
      <c r="BI33">
        <v>646.66999999999996</v>
      </c>
      <c r="BJ33">
        <f t="shared" si="34"/>
        <v>646.66999999999996</v>
      </c>
      <c r="BK33">
        <f t="shared" si="35"/>
        <v>0.56075775688746399</v>
      </c>
      <c r="BL33">
        <f t="shared" si="36"/>
        <v>0.68979888953180102</v>
      </c>
      <c r="BM33">
        <f t="shared" si="37"/>
        <v>0.75758670201989065</v>
      </c>
      <c r="BN33">
        <f t="shared" si="38"/>
        <v>0.48672106071886229</v>
      </c>
      <c r="BO33">
        <f t="shared" si="39"/>
        <v>0.68799985493673754</v>
      </c>
      <c r="BP33">
        <f t="shared" si="40"/>
        <v>0.49411903337373936</v>
      </c>
      <c r="BQ33">
        <f t="shared" si="41"/>
        <v>0.5058809666262607</v>
      </c>
      <c r="BR33">
        <f t="shared" si="42"/>
        <v>1799.9</v>
      </c>
      <c r="BS33">
        <f t="shared" si="43"/>
        <v>1513.100105934016</v>
      </c>
      <c r="BT33">
        <f t="shared" si="44"/>
        <v>0.84065787317851881</v>
      </c>
      <c r="BU33">
        <f t="shared" si="45"/>
        <v>0.16086969523454137</v>
      </c>
      <c r="BV33">
        <v>6</v>
      </c>
      <c r="BW33">
        <v>0.5</v>
      </c>
      <c r="BX33" t="s">
        <v>390</v>
      </c>
      <c r="BY33">
        <v>2</v>
      </c>
      <c r="BZ33">
        <v>1689180003.5999999</v>
      </c>
      <c r="CA33">
        <v>362.16</v>
      </c>
      <c r="CB33">
        <v>399.97399999999999</v>
      </c>
      <c r="CC33">
        <v>24.097999999999999</v>
      </c>
      <c r="CD33">
        <v>17.533799999999999</v>
      </c>
      <c r="CE33">
        <v>361.63600000000002</v>
      </c>
      <c r="CF33">
        <v>24.031700000000001</v>
      </c>
      <c r="CG33">
        <v>500.27699999999999</v>
      </c>
      <c r="CH33">
        <v>98.689599999999999</v>
      </c>
      <c r="CI33">
        <v>9.9803600000000006E-2</v>
      </c>
      <c r="CJ33">
        <v>28.615100000000002</v>
      </c>
      <c r="CK33">
        <v>27.954000000000001</v>
      </c>
      <c r="CL33">
        <v>999.9</v>
      </c>
      <c r="CM33">
        <v>0</v>
      </c>
      <c r="CN33">
        <v>0</v>
      </c>
      <c r="CO33">
        <v>10038.799999999999</v>
      </c>
      <c r="CP33">
        <v>0</v>
      </c>
      <c r="CQ33">
        <v>1.5289399999999999E-3</v>
      </c>
      <c r="CR33">
        <v>-37.814300000000003</v>
      </c>
      <c r="CS33">
        <v>371.10199999999998</v>
      </c>
      <c r="CT33">
        <v>407.11200000000002</v>
      </c>
      <c r="CU33">
        <v>6.5641400000000001</v>
      </c>
      <c r="CV33">
        <v>399.97399999999999</v>
      </c>
      <c r="CW33">
        <v>17.533799999999999</v>
      </c>
      <c r="CX33">
        <v>2.3782199999999998</v>
      </c>
      <c r="CY33">
        <v>1.73041</v>
      </c>
      <c r="CZ33">
        <v>20.216200000000001</v>
      </c>
      <c r="DA33">
        <v>15.171900000000001</v>
      </c>
      <c r="DB33">
        <v>1799.9</v>
      </c>
      <c r="DC33">
        <v>0.97800699999999996</v>
      </c>
      <c r="DD33">
        <v>2.19927E-2</v>
      </c>
      <c r="DE33">
        <v>0</v>
      </c>
      <c r="DF33">
        <v>903.38499999999999</v>
      </c>
      <c r="DG33">
        <v>5.0009800000000002</v>
      </c>
      <c r="DH33">
        <v>17233.599999999999</v>
      </c>
      <c r="DI33">
        <v>16375</v>
      </c>
      <c r="DJ33">
        <v>46.311999999999998</v>
      </c>
      <c r="DK33">
        <v>47</v>
      </c>
      <c r="DL33">
        <v>46.375</v>
      </c>
      <c r="DM33">
        <v>45.811999999999998</v>
      </c>
      <c r="DN33">
        <v>47.311999999999998</v>
      </c>
      <c r="DO33">
        <v>1755.42</v>
      </c>
      <c r="DP33">
        <v>39.47</v>
      </c>
      <c r="DQ33">
        <v>0</v>
      </c>
      <c r="DR33">
        <v>2147.5</v>
      </c>
      <c r="DS33">
        <v>0</v>
      </c>
      <c r="DT33">
        <v>902.76273076923098</v>
      </c>
      <c r="DU33">
        <v>5.7070427229838998</v>
      </c>
      <c r="DV33">
        <v>113.610256334433</v>
      </c>
      <c r="DW33">
        <v>17221.6730769231</v>
      </c>
      <c r="DX33">
        <v>15</v>
      </c>
      <c r="DY33">
        <v>1689179964.0999999</v>
      </c>
      <c r="DZ33" t="s">
        <v>479</v>
      </c>
      <c r="EA33">
        <v>1689179961.5999999</v>
      </c>
      <c r="EB33">
        <v>1689179964.0999999</v>
      </c>
      <c r="EC33">
        <v>19</v>
      </c>
      <c r="ED33">
        <v>-5.8999999999999997E-2</v>
      </c>
      <c r="EE33">
        <v>1.0999999999999999E-2</v>
      </c>
      <c r="EF33">
        <v>0.52600000000000002</v>
      </c>
      <c r="EG33">
        <v>-1.2999999999999999E-2</v>
      </c>
      <c r="EH33">
        <v>400</v>
      </c>
      <c r="EI33">
        <v>18</v>
      </c>
      <c r="EJ33">
        <v>0.05</v>
      </c>
      <c r="EK33">
        <v>0.01</v>
      </c>
      <c r="EL33">
        <v>29.411355860712401</v>
      </c>
      <c r="EM33">
        <v>0.13672370884857299</v>
      </c>
      <c r="EN33">
        <v>0.10656480158921799</v>
      </c>
      <c r="EO33">
        <v>1</v>
      </c>
      <c r="EP33">
        <v>0.40644321067359801</v>
      </c>
      <c r="EQ33">
        <v>4.7955903664807502E-2</v>
      </c>
      <c r="ER33">
        <v>1.6904112146115799E-2</v>
      </c>
      <c r="ES33">
        <v>1</v>
      </c>
      <c r="ET33">
        <v>2</v>
      </c>
      <c r="EU33">
        <v>2</v>
      </c>
      <c r="EV33" t="s">
        <v>392</v>
      </c>
      <c r="EW33">
        <v>2.9662899999999999</v>
      </c>
      <c r="EX33">
        <v>2.84049</v>
      </c>
      <c r="EY33">
        <v>8.70002E-2</v>
      </c>
      <c r="EZ33">
        <v>9.4974100000000006E-2</v>
      </c>
      <c r="FA33">
        <v>0.11430999999999999</v>
      </c>
      <c r="FB33">
        <v>9.1641600000000004E-2</v>
      </c>
      <c r="FC33">
        <v>27527.4</v>
      </c>
      <c r="FD33">
        <v>27944.1</v>
      </c>
      <c r="FE33">
        <v>27643.599999999999</v>
      </c>
      <c r="FF33">
        <v>28116.5</v>
      </c>
      <c r="FG33">
        <v>31385.7</v>
      </c>
      <c r="FH33">
        <v>31253.5</v>
      </c>
      <c r="FI33">
        <v>38509.800000000003</v>
      </c>
      <c r="FJ33">
        <v>37293.5</v>
      </c>
      <c r="FK33">
        <v>2.0495999999999999</v>
      </c>
      <c r="FL33">
        <v>1.7127300000000001</v>
      </c>
      <c r="FM33">
        <v>3.0845399999999999E-2</v>
      </c>
      <c r="FN33">
        <v>0</v>
      </c>
      <c r="FO33">
        <v>27.450199999999999</v>
      </c>
      <c r="FP33">
        <v>999.9</v>
      </c>
      <c r="FQ33">
        <v>47.295999999999999</v>
      </c>
      <c r="FR33">
        <v>40.868000000000002</v>
      </c>
      <c r="FS33">
        <v>37.210599999999999</v>
      </c>
      <c r="FT33">
        <v>61.5182</v>
      </c>
      <c r="FU33">
        <v>35.464700000000001</v>
      </c>
      <c r="FV33">
        <v>1</v>
      </c>
      <c r="FW33">
        <v>0.13120699999999999</v>
      </c>
      <c r="FX33">
        <v>1.0283</v>
      </c>
      <c r="FY33">
        <v>20.314599999999999</v>
      </c>
      <c r="FZ33">
        <v>5.22837</v>
      </c>
      <c r="GA33">
        <v>12.0131</v>
      </c>
      <c r="GB33">
        <v>5.0012499999999998</v>
      </c>
      <c r="GC33">
        <v>3.2916799999999999</v>
      </c>
      <c r="GD33">
        <v>9999</v>
      </c>
      <c r="GE33">
        <v>9999</v>
      </c>
      <c r="GF33">
        <v>214.5</v>
      </c>
      <c r="GG33">
        <v>9999</v>
      </c>
      <c r="GH33">
        <v>1.87775</v>
      </c>
      <c r="GI33">
        <v>1.8714900000000001</v>
      </c>
      <c r="GJ33">
        <v>1.8736299999999999</v>
      </c>
      <c r="GK33">
        <v>1.8717999999999999</v>
      </c>
      <c r="GL33">
        <v>1.87195</v>
      </c>
      <c r="GM33">
        <v>1.87317</v>
      </c>
      <c r="GN33">
        <v>1.8734599999999999</v>
      </c>
      <c r="GO33">
        <v>1.87744</v>
      </c>
      <c r="GP33">
        <v>5</v>
      </c>
      <c r="GQ33">
        <v>0</v>
      </c>
      <c r="GR33">
        <v>0</v>
      </c>
      <c r="GS33">
        <v>0</v>
      </c>
      <c r="GT33" t="s">
        <v>393</v>
      </c>
      <c r="GU33" t="s">
        <v>394</v>
      </c>
      <c r="GV33" t="s">
        <v>395</v>
      </c>
      <c r="GW33" t="s">
        <v>395</v>
      </c>
      <c r="GX33" t="s">
        <v>395</v>
      </c>
      <c r="GY33" t="s">
        <v>395</v>
      </c>
      <c r="GZ33">
        <v>0</v>
      </c>
      <c r="HA33">
        <v>100</v>
      </c>
      <c r="HB33">
        <v>100</v>
      </c>
      <c r="HC33">
        <v>0.52400000000000002</v>
      </c>
      <c r="HD33">
        <v>6.6299999999999998E-2</v>
      </c>
      <c r="HE33">
        <v>0.38555956206463898</v>
      </c>
      <c r="HF33">
        <v>7.2704984381113296E-4</v>
      </c>
      <c r="HG33">
        <v>-1.05877040029023E-6</v>
      </c>
      <c r="HH33">
        <v>2.9517966189716799E-10</v>
      </c>
      <c r="HI33">
        <v>-9.1952237217025404E-2</v>
      </c>
      <c r="HJ33">
        <v>-1.0381146261049701E-3</v>
      </c>
      <c r="HK33">
        <v>3.0864078594985901E-4</v>
      </c>
      <c r="HL33">
        <v>3.5129526352015801E-7</v>
      </c>
      <c r="HM33">
        <v>1</v>
      </c>
      <c r="HN33">
        <v>2242</v>
      </c>
      <c r="HO33">
        <v>1</v>
      </c>
      <c r="HP33">
        <v>25</v>
      </c>
      <c r="HQ33">
        <v>0.7</v>
      </c>
      <c r="HR33">
        <v>0.7</v>
      </c>
      <c r="HS33">
        <v>0.99853499999999995</v>
      </c>
      <c r="HT33">
        <v>2.63916</v>
      </c>
      <c r="HU33">
        <v>1.49536</v>
      </c>
      <c r="HV33">
        <v>2.2692899999999998</v>
      </c>
      <c r="HW33">
        <v>1.49658</v>
      </c>
      <c r="HX33">
        <v>2.52319</v>
      </c>
      <c r="HY33">
        <v>42.271000000000001</v>
      </c>
      <c r="HZ33">
        <v>14.981400000000001</v>
      </c>
      <c r="IA33">
        <v>18</v>
      </c>
      <c r="IB33">
        <v>497.36099999999999</v>
      </c>
      <c r="IC33">
        <v>418.202</v>
      </c>
      <c r="ID33">
        <v>24.830400000000001</v>
      </c>
      <c r="IE33">
        <v>29.078600000000002</v>
      </c>
      <c r="IF33">
        <v>29.999099999999999</v>
      </c>
      <c r="IG33">
        <v>28.956900000000001</v>
      </c>
      <c r="IH33">
        <v>28.9145</v>
      </c>
      <c r="II33">
        <v>20.054400000000001</v>
      </c>
      <c r="IJ33">
        <v>57.100299999999997</v>
      </c>
      <c r="IK33">
        <v>0</v>
      </c>
      <c r="IL33">
        <v>24.9145</v>
      </c>
      <c r="IM33">
        <v>400</v>
      </c>
      <c r="IN33">
        <v>17.4941</v>
      </c>
      <c r="IO33">
        <v>100.373</v>
      </c>
      <c r="IP33">
        <v>100.167</v>
      </c>
    </row>
    <row r="34" spans="1:250" x14ac:dyDescent="0.3">
      <c r="A34">
        <v>18</v>
      </c>
      <c r="B34">
        <v>1689180121.0999999</v>
      </c>
      <c r="C34">
        <v>4414.5999999046298</v>
      </c>
      <c r="D34" t="s">
        <v>480</v>
      </c>
      <c r="E34" t="s">
        <v>481</v>
      </c>
      <c r="F34" t="s">
        <v>381</v>
      </c>
      <c r="G34" t="s">
        <v>382</v>
      </c>
      <c r="H34" t="s">
        <v>474</v>
      </c>
      <c r="I34" t="s">
        <v>384</v>
      </c>
      <c r="J34" t="s">
        <v>475</v>
      </c>
      <c r="K34" t="s">
        <v>475</v>
      </c>
      <c r="L34" t="s">
        <v>476</v>
      </c>
      <c r="M34">
        <v>1689180121.0999999</v>
      </c>
      <c r="N34">
        <f t="shared" si="0"/>
        <v>5.9152967150608035E-3</v>
      </c>
      <c r="O34">
        <f t="shared" si="1"/>
        <v>5.9152967150608031</v>
      </c>
      <c r="P34">
        <f t="shared" si="2"/>
        <v>22.077504891936886</v>
      </c>
      <c r="Q34">
        <f t="shared" si="3"/>
        <v>271.584</v>
      </c>
      <c r="R34">
        <f t="shared" si="4"/>
        <v>179.08156327195252</v>
      </c>
      <c r="S34">
        <f t="shared" si="5"/>
        <v>17.691637745213143</v>
      </c>
      <c r="T34">
        <f t="shared" si="6"/>
        <v>26.8300413376416</v>
      </c>
      <c r="U34">
        <f t="shared" si="7"/>
        <v>0.43346592237555859</v>
      </c>
      <c r="V34">
        <f t="shared" si="8"/>
        <v>2.9098708895095804</v>
      </c>
      <c r="W34">
        <f t="shared" si="9"/>
        <v>0.40052517912103008</v>
      </c>
      <c r="X34">
        <f t="shared" si="10"/>
        <v>0.25307890238361125</v>
      </c>
      <c r="Y34">
        <f t="shared" si="11"/>
        <v>289.59316375462447</v>
      </c>
      <c r="Z34">
        <f t="shared" si="12"/>
        <v>28.873982631705353</v>
      </c>
      <c r="AA34">
        <f t="shared" si="13"/>
        <v>28.011199999999999</v>
      </c>
      <c r="AB34">
        <f t="shared" si="14"/>
        <v>3.7973181179076541</v>
      </c>
      <c r="AC34">
        <f t="shared" si="15"/>
        <v>60.301921114500402</v>
      </c>
      <c r="AD34">
        <f t="shared" si="16"/>
        <v>2.3839342911318901</v>
      </c>
      <c r="AE34">
        <f t="shared" si="17"/>
        <v>3.9533305856132026</v>
      </c>
      <c r="AF34">
        <f t="shared" si="18"/>
        <v>1.4133838267757639</v>
      </c>
      <c r="AG34">
        <f t="shared" si="19"/>
        <v>-260.86458513418143</v>
      </c>
      <c r="AH34">
        <f t="shared" si="20"/>
        <v>108.63729438120446</v>
      </c>
      <c r="AI34">
        <f t="shared" si="21"/>
        <v>8.1670045819432637</v>
      </c>
      <c r="AJ34">
        <f t="shared" si="22"/>
        <v>145.53287758359079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51986.849436222998</v>
      </c>
      <c r="AP34" t="s">
        <v>387</v>
      </c>
      <c r="AQ34">
        <v>10238.9</v>
      </c>
      <c r="AR34">
        <v>302.21199999999999</v>
      </c>
      <c r="AS34">
        <v>4052.3</v>
      </c>
      <c r="AT34">
        <f t="shared" si="26"/>
        <v>0.92542210596451402</v>
      </c>
      <c r="AU34">
        <v>-0.32343011824092399</v>
      </c>
      <c r="AV34" t="s">
        <v>482</v>
      </c>
      <c r="AW34">
        <v>10278.799999999999</v>
      </c>
      <c r="AX34">
        <v>859.47734615384604</v>
      </c>
      <c r="AY34">
        <v>1340.88</v>
      </c>
      <c r="AZ34">
        <f t="shared" si="27"/>
        <v>0.35901993753814965</v>
      </c>
      <c r="BA34">
        <v>0.5</v>
      </c>
      <c r="BB34">
        <f t="shared" si="28"/>
        <v>1513.3196993547276</v>
      </c>
      <c r="BC34">
        <f t="shared" si="29"/>
        <v>22.077504891936886</v>
      </c>
      <c r="BD34">
        <f t="shared" si="30"/>
        <v>271.65597196879287</v>
      </c>
      <c r="BE34">
        <f t="shared" si="31"/>
        <v>1.4802513322022745E-2</v>
      </c>
      <c r="BF34">
        <f t="shared" si="32"/>
        <v>2.0221198019211264</v>
      </c>
      <c r="BG34">
        <f t="shared" si="33"/>
        <v>262.60911746105842</v>
      </c>
      <c r="BH34" t="s">
        <v>483</v>
      </c>
      <c r="BI34">
        <v>637.87</v>
      </c>
      <c r="BJ34">
        <f t="shared" si="34"/>
        <v>637.87</v>
      </c>
      <c r="BK34">
        <f t="shared" si="35"/>
        <v>0.52429001849531653</v>
      </c>
      <c r="BL34">
        <f t="shared" si="36"/>
        <v>0.68477355065525947</v>
      </c>
      <c r="BM34">
        <f t="shared" si="37"/>
        <v>0.79410619049153153</v>
      </c>
      <c r="BN34">
        <f t="shared" si="38"/>
        <v>0.46348077908066293</v>
      </c>
      <c r="BO34">
        <f t="shared" si="39"/>
        <v>0.72302836626767153</v>
      </c>
      <c r="BP34">
        <f t="shared" si="40"/>
        <v>0.50821177162042852</v>
      </c>
      <c r="BQ34">
        <f t="shared" si="41"/>
        <v>0.49178822837957148</v>
      </c>
      <c r="BR34">
        <f t="shared" si="42"/>
        <v>1800.16</v>
      </c>
      <c r="BS34">
        <f t="shared" si="43"/>
        <v>1513.3196993547276</v>
      </c>
      <c r="BT34">
        <f t="shared" si="44"/>
        <v>0.84065844111341637</v>
      </c>
      <c r="BU34">
        <f t="shared" si="45"/>
        <v>0.16087079134889368</v>
      </c>
      <c r="BV34">
        <v>6</v>
      </c>
      <c r="BW34">
        <v>0.5</v>
      </c>
      <c r="BX34" t="s">
        <v>390</v>
      </c>
      <c r="BY34">
        <v>2</v>
      </c>
      <c r="BZ34">
        <v>1689180121.0999999</v>
      </c>
      <c r="CA34">
        <v>271.584</v>
      </c>
      <c r="CB34">
        <v>299.99099999999999</v>
      </c>
      <c r="CC34">
        <v>24.1311</v>
      </c>
      <c r="CD34">
        <v>17.2074</v>
      </c>
      <c r="CE34">
        <v>271.24599999999998</v>
      </c>
      <c r="CF34">
        <v>24.070399999999999</v>
      </c>
      <c r="CG34">
        <v>500.24299999999999</v>
      </c>
      <c r="CH34">
        <v>98.691000000000003</v>
      </c>
      <c r="CI34">
        <v>9.9949899999999994E-2</v>
      </c>
      <c r="CJ34">
        <v>28.703700000000001</v>
      </c>
      <c r="CK34">
        <v>28.011199999999999</v>
      </c>
      <c r="CL34">
        <v>999.9</v>
      </c>
      <c r="CM34">
        <v>0</v>
      </c>
      <c r="CN34">
        <v>0</v>
      </c>
      <c r="CO34">
        <v>10019.4</v>
      </c>
      <c r="CP34">
        <v>0</v>
      </c>
      <c r="CQ34">
        <v>1.5289399999999999E-3</v>
      </c>
      <c r="CR34">
        <v>-28.4069</v>
      </c>
      <c r="CS34">
        <v>278.29899999999998</v>
      </c>
      <c r="CT34">
        <v>305.24299999999999</v>
      </c>
      <c r="CU34">
        <v>6.9237000000000002</v>
      </c>
      <c r="CV34">
        <v>299.99099999999999</v>
      </c>
      <c r="CW34">
        <v>17.2074</v>
      </c>
      <c r="CX34">
        <v>2.3815200000000001</v>
      </c>
      <c r="CY34">
        <v>1.6982200000000001</v>
      </c>
      <c r="CZ34">
        <v>20.238700000000001</v>
      </c>
      <c r="DA34">
        <v>14.880100000000001</v>
      </c>
      <c r="DB34">
        <v>1800.16</v>
      </c>
      <c r="DC34">
        <v>0.97799100000000005</v>
      </c>
      <c r="DD34">
        <v>2.2009399999999998E-2</v>
      </c>
      <c r="DE34">
        <v>0</v>
      </c>
      <c r="DF34">
        <v>859.04899999999998</v>
      </c>
      <c r="DG34">
        <v>5.0009800000000002</v>
      </c>
      <c r="DH34">
        <v>16453.900000000001</v>
      </c>
      <c r="DI34">
        <v>16377.3</v>
      </c>
      <c r="DJ34">
        <v>46.375</v>
      </c>
      <c r="DK34">
        <v>47</v>
      </c>
      <c r="DL34">
        <v>46.5</v>
      </c>
      <c r="DM34">
        <v>45.875</v>
      </c>
      <c r="DN34">
        <v>47.311999999999998</v>
      </c>
      <c r="DO34">
        <v>1755.65</v>
      </c>
      <c r="DP34">
        <v>39.51</v>
      </c>
      <c r="DQ34">
        <v>0</v>
      </c>
      <c r="DR34">
        <v>117.09999990463299</v>
      </c>
      <c r="DS34">
        <v>0</v>
      </c>
      <c r="DT34">
        <v>859.47734615384604</v>
      </c>
      <c r="DU34">
        <v>-5.0951452927852099</v>
      </c>
      <c r="DV34">
        <v>-199.261538536297</v>
      </c>
      <c r="DW34">
        <v>16470.723076923099</v>
      </c>
      <c r="DX34">
        <v>15</v>
      </c>
      <c r="DY34">
        <v>1689180081.5999999</v>
      </c>
      <c r="DZ34" t="s">
        <v>484</v>
      </c>
      <c r="EA34">
        <v>1689180068.5999999</v>
      </c>
      <c r="EB34">
        <v>1689180081.5999999</v>
      </c>
      <c r="EC34">
        <v>20</v>
      </c>
      <c r="ED34">
        <v>-0.17299999999999999</v>
      </c>
      <c r="EE34">
        <v>-6.0000000000000001E-3</v>
      </c>
      <c r="EF34">
        <v>0.34399999999999997</v>
      </c>
      <c r="EG34">
        <v>-2.1999999999999999E-2</v>
      </c>
      <c r="EH34">
        <v>300</v>
      </c>
      <c r="EI34">
        <v>17</v>
      </c>
      <c r="EJ34">
        <v>0.04</v>
      </c>
      <c r="EK34">
        <v>0.01</v>
      </c>
      <c r="EL34">
        <v>22.044941308094199</v>
      </c>
      <c r="EM34">
        <v>-0.273799307724782</v>
      </c>
      <c r="EN34">
        <v>0.11271997262061099</v>
      </c>
      <c r="EO34">
        <v>1</v>
      </c>
      <c r="EP34">
        <v>0.43559478708338001</v>
      </c>
      <c r="EQ34">
        <v>9.8242931135162706E-3</v>
      </c>
      <c r="ER34">
        <v>1.6127903699168701E-2</v>
      </c>
      <c r="ES34">
        <v>1</v>
      </c>
      <c r="ET34">
        <v>2</v>
      </c>
      <c r="EU34">
        <v>2</v>
      </c>
      <c r="EV34" t="s">
        <v>392</v>
      </c>
      <c r="EW34">
        <v>2.9662099999999998</v>
      </c>
      <c r="EX34">
        <v>2.8404600000000002</v>
      </c>
      <c r="EY34">
        <v>6.8914799999999998E-2</v>
      </c>
      <c r="EZ34">
        <v>7.5647400000000004E-2</v>
      </c>
      <c r="FA34">
        <v>0.11444600000000001</v>
      </c>
      <c r="FB34">
        <v>9.0420299999999995E-2</v>
      </c>
      <c r="FC34">
        <v>28072.5</v>
      </c>
      <c r="FD34">
        <v>28540.7</v>
      </c>
      <c r="FE34">
        <v>27643.200000000001</v>
      </c>
      <c r="FF34">
        <v>28116.1</v>
      </c>
      <c r="FG34">
        <v>31379.4</v>
      </c>
      <c r="FH34">
        <v>31293.7</v>
      </c>
      <c r="FI34">
        <v>38509.800000000003</v>
      </c>
      <c r="FJ34">
        <v>37292.800000000003</v>
      </c>
      <c r="FK34">
        <v>2.0501800000000001</v>
      </c>
      <c r="FL34">
        <v>1.7126999999999999</v>
      </c>
      <c r="FM34">
        <v>3.23243E-2</v>
      </c>
      <c r="FN34">
        <v>0</v>
      </c>
      <c r="FO34">
        <v>27.4832</v>
      </c>
      <c r="FP34">
        <v>999.9</v>
      </c>
      <c r="FQ34">
        <v>47.308</v>
      </c>
      <c r="FR34">
        <v>40.817999999999998</v>
      </c>
      <c r="FS34">
        <v>37.118400000000001</v>
      </c>
      <c r="FT34">
        <v>61.358199999999997</v>
      </c>
      <c r="FU34">
        <v>35.260399999999997</v>
      </c>
      <c r="FV34">
        <v>1</v>
      </c>
      <c r="FW34">
        <v>0.131082</v>
      </c>
      <c r="FX34">
        <v>1.42574</v>
      </c>
      <c r="FY34">
        <v>20.311299999999999</v>
      </c>
      <c r="FZ34">
        <v>5.2270200000000004</v>
      </c>
      <c r="GA34">
        <v>12.014900000000001</v>
      </c>
      <c r="GB34">
        <v>5.00075</v>
      </c>
      <c r="GC34">
        <v>3.2915299999999998</v>
      </c>
      <c r="GD34">
        <v>9999</v>
      </c>
      <c r="GE34">
        <v>9999</v>
      </c>
      <c r="GF34">
        <v>214.5</v>
      </c>
      <c r="GG34">
        <v>9999</v>
      </c>
      <c r="GH34">
        <v>1.8776999999999999</v>
      </c>
      <c r="GI34">
        <v>1.8714900000000001</v>
      </c>
      <c r="GJ34">
        <v>1.8736299999999999</v>
      </c>
      <c r="GK34">
        <v>1.87174</v>
      </c>
      <c r="GL34">
        <v>1.87195</v>
      </c>
      <c r="GM34">
        <v>1.87317</v>
      </c>
      <c r="GN34">
        <v>1.87347</v>
      </c>
      <c r="GO34">
        <v>1.87744</v>
      </c>
      <c r="GP34">
        <v>5</v>
      </c>
      <c r="GQ34">
        <v>0</v>
      </c>
      <c r="GR34">
        <v>0</v>
      </c>
      <c r="GS34">
        <v>0</v>
      </c>
      <c r="GT34" t="s">
        <v>393</v>
      </c>
      <c r="GU34" t="s">
        <v>394</v>
      </c>
      <c r="GV34" t="s">
        <v>395</v>
      </c>
      <c r="GW34" t="s">
        <v>395</v>
      </c>
      <c r="GX34" t="s">
        <v>395</v>
      </c>
      <c r="GY34" t="s">
        <v>395</v>
      </c>
      <c r="GZ34">
        <v>0</v>
      </c>
      <c r="HA34">
        <v>100</v>
      </c>
      <c r="HB34">
        <v>100</v>
      </c>
      <c r="HC34">
        <v>0.33800000000000002</v>
      </c>
      <c r="HD34">
        <v>6.0699999999999997E-2</v>
      </c>
      <c r="HE34">
        <v>0.21282349434325401</v>
      </c>
      <c r="HF34">
        <v>7.2704984381113296E-4</v>
      </c>
      <c r="HG34">
        <v>-1.05877040029023E-6</v>
      </c>
      <c r="HH34">
        <v>2.9517966189716799E-10</v>
      </c>
      <c r="HI34">
        <v>-9.8057017166603894E-2</v>
      </c>
      <c r="HJ34">
        <v>-1.0381146261049701E-3</v>
      </c>
      <c r="HK34">
        <v>3.0864078594985901E-4</v>
      </c>
      <c r="HL34">
        <v>3.5129526352015801E-7</v>
      </c>
      <c r="HM34">
        <v>1</v>
      </c>
      <c r="HN34">
        <v>2242</v>
      </c>
      <c r="HO34">
        <v>1</v>
      </c>
      <c r="HP34">
        <v>25</v>
      </c>
      <c r="HQ34">
        <v>0.9</v>
      </c>
      <c r="HR34">
        <v>0.7</v>
      </c>
      <c r="HS34">
        <v>0.79711900000000002</v>
      </c>
      <c r="HT34">
        <v>2.65137</v>
      </c>
      <c r="HU34">
        <v>1.49536</v>
      </c>
      <c r="HV34">
        <v>2.2692899999999998</v>
      </c>
      <c r="HW34">
        <v>1.49658</v>
      </c>
      <c r="HX34">
        <v>2.4670399999999999</v>
      </c>
      <c r="HY34">
        <v>42.218000000000004</v>
      </c>
      <c r="HZ34">
        <v>14.9376</v>
      </c>
      <c r="IA34">
        <v>18</v>
      </c>
      <c r="IB34">
        <v>497.53800000000001</v>
      </c>
      <c r="IC34">
        <v>418.00700000000001</v>
      </c>
      <c r="ID34">
        <v>25.038799999999998</v>
      </c>
      <c r="IE34">
        <v>29.066099999999999</v>
      </c>
      <c r="IF34">
        <v>29.9999</v>
      </c>
      <c r="IG34">
        <v>28.9359</v>
      </c>
      <c r="IH34">
        <v>28.889800000000001</v>
      </c>
      <c r="II34">
        <v>16.025600000000001</v>
      </c>
      <c r="IJ34">
        <v>57.882399999999997</v>
      </c>
      <c r="IK34">
        <v>0</v>
      </c>
      <c r="IL34">
        <v>25.0441</v>
      </c>
      <c r="IM34">
        <v>300</v>
      </c>
      <c r="IN34">
        <v>17.061499999999999</v>
      </c>
      <c r="IO34">
        <v>100.372</v>
      </c>
      <c r="IP34">
        <v>100.16500000000001</v>
      </c>
    </row>
    <row r="35" spans="1:250" x14ac:dyDescent="0.3">
      <c r="A35">
        <v>19</v>
      </c>
      <c r="B35">
        <v>1689180256.0999999</v>
      </c>
      <c r="C35">
        <v>4549.5999999046298</v>
      </c>
      <c r="D35" t="s">
        <v>485</v>
      </c>
      <c r="E35" t="s">
        <v>486</v>
      </c>
      <c r="F35" t="s">
        <v>381</v>
      </c>
      <c r="G35" t="s">
        <v>382</v>
      </c>
      <c r="H35" t="s">
        <v>474</v>
      </c>
      <c r="I35" t="s">
        <v>384</v>
      </c>
      <c r="J35" t="s">
        <v>475</v>
      </c>
      <c r="K35" t="s">
        <v>475</v>
      </c>
      <c r="L35" t="s">
        <v>476</v>
      </c>
      <c r="M35">
        <v>1689180256.0999999</v>
      </c>
      <c r="N35">
        <f t="shared" si="0"/>
        <v>6.4849069534522862E-3</v>
      </c>
      <c r="O35">
        <f t="shared" si="1"/>
        <v>6.4849069534522865</v>
      </c>
      <c r="P35">
        <f t="shared" si="2"/>
        <v>13.798002499310092</v>
      </c>
      <c r="Q35">
        <f t="shared" si="3"/>
        <v>182.05199999999999</v>
      </c>
      <c r="R35">
        <f t="shared" si="4"/>
        <v>129.53307533116853</v>
      </c>
      <c r="S35">
        <f t="shared" si="5"/>
        <v>12.79714442640034</v>
      </c>
      <c r="T35">
        <f t="shared" si="6"/>
        <v>17.985720875990399</v>
      </c>
      <c r="U35">
        <f t="shared" si="7"/>
        <v>0.48679290652923296</v>
      </c>
      <c r="V35">
        <f t="shared" si="8"/>
        <v>2.912445468829115</v>
      </c>
      <c r="W35">
        <f t="shared" si="9"/>
        <v>0.44569339943113928</v>
      </c>
      <c r="X35">
        <f t="shared" si="10"/>
        <v>0.28196126831404705</v>
      </c>
      <c r="Y35">
        <f t="shared" si="11"/>
        <v>289.5381797556571</v>
      </c>
      <c r="Z35">
        <f t="shared" si="12"/>
        <v>28.753746563911637</v>
      </c>
      <c r="AA35">
        <f t="shared" si="13"/>
        <v>27.9544</v>
      </c>
      <c r="AB35">
        <f t="shared" si="14"/>
        <v>3.784763459002459</v>
      </c>
      <c r="AC35">
        <f t="shared" si="15"/>
        <v>60.410033211040691</v>
      </c>
      <c r="AD35">
        <f t="shared" si="16"/>
        <v>2.3922277285358402</v>
      </c>
      <c r="AE35">
        <f t="shared" si="17"/>
        <v>3.9599841307463981</v>
      </c>
      <c r="AF35">
        <f t="shared" si="18"/>
        <v>1.3925357304666188</v>
      </c>
      <c r="AG35">
        <f t="shared" si="19"/>
        <v>-285.98439664724583</v>
      </c>
      <c r="AH35">
        <f t="shared" si="20"/>
        <v>122.20536609790577</v>
      </c>
      <c r="AI35">
        <f t="shared" si="21"/>
        <v>9.1776207344116916</v>
      </c>
      <c r="AJ35">
        <f t="shared" si="22"/>
        <v>134.93676994072871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52055.357152507211</v>
      </c>
      <c r="AP35" t="s">
        <v>387</v>
      </c>
      <c r="AQ35">
        <v>10238.9</v>
      </c>
      <c r="AR35">
        <v>302.21199999999999</v>
      </c>
      <c r="AS35">
        <v>4052.3</v>
      </c>
      <c r="AT35">
        <f t="shared" si="26"/>
        <v>0.92542210596451402</v>
      </c>
      <c r="AU35">
        <v>-0.32343011824092399</v>
      </c>
      <c r="AV35" t="s">
        <v>487</v>
      </c>
      <c r="AW35">
        <v>10278.5</v>
      </c>
      <c r="AX35">
        <v>829.99775999999997</v>
      </c>
      <c r="AY35">
        <v>1222.45</v>
      </c>
      <c r="AZ35">
        <f t="shared" si="27"/>
        <v>0.32103745756472657</v>
      </c>
      <c r="BA35">
        <v>0.5</v>
      </c>
      <c r="BB35">
        <f t="shared" si="28"/>
        <v>1513.0412993552625</v>
      </c>
      <c r="BC35">
        <f t="shared" si="29"/>
        <v>13.798002499310092</v>
      </c>
      <c r="BD35">
        <f t="shared" si="30"/>
        <v>242.87146596772192</v>
      </c>
      <c r="BE35">
        <f t="shared" si="31"/>
        <v>9.3331441934654692E-3</v>
      </c>
      <c r="BF35">
        <f t="shared" si="32"/>
        <v>2.3149004049245372</v>
      </c>
      <c r="BG35">
        <f t="shared" si="33"/>
        <v>257.71924687831438</v>
      </c>
      <c r="BH35" t="s">
        <v>488</v>
      </c>
      <c r="BI35">
        <v>638.28</v>
      </c>
      <c r="BJ35">
        <f t="shared" si="34"/>
        <v>638.28</v>
      </c>
      <c r="BK35">
        <f t="shared" si="35"/>
        <v>0.47786821546893543</v>
      </c>
      <c r="BL35">
        <f t="shared" si="36"/>
        <v>0.67181169864936585</v>
      </c>
      <c r="BM35">
        <f t="shared" si="37"/>
        <v>0.82889086765748299</v>
      </c>
      <c r="BN35">
        <f t="shared" si="38"/>
        <v>0.42646819627096472</v>
      </c>
      <c r="BO35">
        <f t="shared" si="39"/>
        <v>0.75460895850977372</v>
      </c>
      <c r="BP35">
        <f t="shared" si="40"/>
        <v>0.51663268466401313</v>
      </c>
      <c r="BQ35">
        <f t="shared" si="41"/>
        <v>0.48336731533598687</v>
      </c>
      <c r="BR35">
        <f t="shared" si="42"/>
        <v>1799.83</v>
      </c>
      <c r="BS35">
        <f t="shared" si="43"/>
        <v>1513.0412993552625</v>
      </c>
      <c r="BT35">
        <f t="shared" si="44"/>
        <v>0.84065789510968403</v>
      </c>
      <c r="BU35">
        <f t="shared" si="45"/>
        <v>0.16086973756169035</v>
      </c>
      <c r="BV35">
        <v>6</v>
      </c>
      <c r="BW35">
        <v>0.5</v>
      </c>
      <c r="BX35" t="s">
        <v>390</v>
      </c>
      <c r="BY35">
        <v>2</v>
      </c>
      <c r="BZ35">
        <v>1689180256.0999999</v>
      </c>
      <c r="CA35">
        <v>182.05199999999999</v>
      </c>
      <c r="CB35">
        <v>200.01599999999999</v>
      </c>
      <c r="CC35">
        <v>24.214200000000002</v>
      </c>
      <c r="CD35">
        <v>16.6251</v>
      </c>
      <c r="CE35">
        <v>181.80199999999999</v>
      </c>
      <c r="CF35">
        <v>24.150500000000001</v>
      </c>
      <c r="CG35">
        <v>500.28699999999998</v>
      </c>
      <c r="CH35">
        <v>98.694599999999994</v>
      </c>
      <c r="CI35">
        <v>9.9815200000000007E-2</v>
      </c>
      <c r="CJ35">
        <v>28.732700000000001</v>
      </c>
      <c r="CK35">
        <v>27.9544</v>
      </c>
      <c r="CL35">
        <v>999.9</v>
      </c>
      <c r="CM35">
        <v>0</v>
      </c>
      <c r="CN35">
        <v>0</v>
      </c>
      <c r="CO35">
        <v>10033.799999999999</v>
      </c>
      <c r="CP35">
        <v>0</v>
      </c>
      <c r="CQ35">
        <v>1.5289399999999999E-3</v>
      </c>
      <c r="CR35">
        <v>-17.9649</v>
      </c>
      <c r="CS35">
        <v>186.56899999999999</v>
      </c>
      <c r="CT35">
        <v>203.398</v>
      </c>
      <c r="CU35">
        <v>7.5891599999999997</v>
      </c>
      <c r="CV35">
        <v>200.01599999999999</v>
      </c>
      <c r="CW35">
        <v>16.6251</v>
      </c>
      <c r="CX35">
        <v>2.3898100000000002</v>
      </c>
      <c r="CY35">
        <v>1.6408</v>
      </c>
      <c r="CZ35">
        <v>20.294899999999998</v>
      </c>
      <c r="DA35">
        <v>14.3474</v>
      </c>
      <c r="DB35">
        <v>1799.83</v>
      </c>
      <c r="DC35">
        <v>0.97800699999999996</v>
      </c>
      <c r="DD35">
        <v>2.19927E-2</v>
      </c>
      <c r="DE35">
        <v>0</v>
      </c>
      <c r="DF35">
        <v>829.798</v>
      </c>
      <c r="DG35">
        <v>5.0009800000000002</v>
      </c>
      <c r="DH35">
        <v>15901</v>
      </c>
      <c r="DI35">
        <v>16374.4</v>
      </c>
      <c r="DJ35">
        <v>46.436999999999998</v>
      </c>
      <c r="DK35">
        <v>47</v>
      </c>
      <c r="DL35">
        <v>46.561999999999998</v>
      </c>
      <c r="DM35">
        <v>46.375</v>
      </c>
      <c r="DN35">
        <v>47.375</v>
      </c>
      <c r="DO35">
        <v>1755.36</v>
      </c>
      <c r="DP35">
        <v>39.47</v>
      </c>
      <c r="DQ35">
        <v>0</v>
      </c>
      <c r="DR35">
        <v>134.5</v>
      </c>
      <c r="DS35">
        <v>0</v>
      </c>
      <c r="DT35">
        <v>829.99775999999997</v>
      </c>
      <c r="DU35">
        <v>-4.33492307462509</v>
      </c>
      <c r="DV35">
        <v>-72.676923007672102</v>
      </c>
      <c r="DW35">
        <v>15908.864</v>
      </c>
      <c r="DX35">
        <v>15</v>
      </c>
      <c r="DY35">
        <v>1689180216.5999999</v>
      </c>
      <c r="DZ35" t="s">
        <v>489</v>
      </c>
      <c r="EA35">
        <v>1689180199.0999999</v>
      </c>
      <c r="EB35">
        <v>1689180216.5999999</v>
      </c>
      <c r="EC35">
        <v>21</v>
      </c>
      <c r="ED35">
        <v>-6.2E-2</v>
      </c>
      <c r="EE35">
        <v>2E-3</v>
      </c>
      <c r="EF35">
        <v>0.25600000000000001</v>
      </c>
      <c r="EG35">
        <v>-2.4E-2</v>
      </c>
      <c r="EH35">
        <v>200</v>
      </c>
      <c r="EI35">
        <v>17</v>
      </c>
      <c r="EJ35">
        <v>0.08</v>
      </c>
      <c r="EK35">
        <v>0.03</v>
      </c>
      <c r="EL35">
        <v>13.762227056961001</v>
      </c>
      <c r="EM35">
        <v>-7.8176801893918804E-2</v>
      </c>
      <c r="EN35">
        <v>8.2691988137569603E-2</v>
      </c>
      <c r="EO35">
        <v>1</v>
      </c>
      <c r="EP35">
        <v>0.47935331820256999</v>
      </c>
      <c r="EQ35">
        <v>2.63587696557036E-2</v>
      </c>
      <c r="ER35">
        <v>1.92103911707606E-2</v>
      </c>
      <c r="ES35">
        <v>1</v>
      </c>
      <c r="ET35">
        <v>2</v>
      </c>
      <c r="EU35">
        <v>2</v>
      </c>
      <c r="EV35" t="s">
        <v>392</v>
      </c>
      <c r="EW35">
        <v>2.9663200000000001</v>
      </c>
      <c r="EX35">
        <v>2.8404500000000001</v>
      </c>
      <c r="EY35">
        <v>4.8684100000000001E-2</v>
      </c>
      <c r="EZ35">
        <v>5.3577100000000002E-2</v>
      </c>
      <c r="FA35">
        <v>0.114715</v>
      </c>
      <c r="FB35">
        <v>8.8210499999999997E-2</v>
      </c>
      <c r="FC35">
        <v>28681.9</v>
      </c>
      <c r="FD35">
        <v>29221.3</v>
      </c>
      <c r="FE35">
        <v>27642.7</v>
      </c>
      <c r="FF35">
        <v>28115.200000000001</v>
      </c>
      <c r="FG35">
        <v>31367.200000000001</v>
      </c>
      <c r="FH35">
        <v>31367.599999999999</v>
      </c>
      <c r="FI35">
        <v>38508.5</v>
      </c>
      <c r="FJ35">
        <v>37291.699999999997</v>
      </c>
      <c r="FK35">
        <v>2.0505300000000002</v>
      </c>
      <c r="FL35">
        <v>1.7114799999999999</v>
      </c>
      <c r="FM35">
        <v>2.6002500000000001E-2</v>
      </c>
      <c r="FN35">
        <v>0</v>
      </c>
      <c r="FO35">
        <v>27.529699999999998</v>
      </c>
      <c r="FP35">
        <v>999.9</v>
      </c>
      <c r="FQ35">
        <v>47.375</v>
      </c>
      <c r="FR35">
        <v>40.758000000000003</v>
      </c>
      <c r="FS35">
        <v>37.054499999999997</v>
      </c>
      <c r="FT35">
        <v>61.508200000000002</v>
      </c>
      <c r="FU35">
        <v>35.3005</v>
      </c>
      <c r="FV35">
        <v>1</v>
      </c>
      <c r="FW35">
        <v>0.130744</v>
      </c>
      <c r="FX35">
        <v>1.0666899999999999</v>
      </c>
      <c r="FY35">
        <v>20.3142</v>
      </c>
      <c r="FZ35">
        <v>5.2280699999999998</v>
      </c>
      <c r="GA35">
        <v>12.015000000000001</v>
      </c>
      <c r="GB35">
        <v>5.0004999999999997</v>
      </c>
      <c r="GC35">
        <v>3.2915000000000001</v>
      </c>
      <c r="GD35">
        <v>9999</v>
      </c>
      <c r="GE35">
        <v>9999</v>
      </c>
      <c r="GF35">
        <v>214.6</v>
      </c>
      <c r="GG35">
        <v>9999</v>
      </c>
      <c r="GH35">
        <v>1.87771</v>
      </c>
      <c r="GI35">
        <v>1.87148</v>
      </c>
      <c r="GJ35">
        <v>1.8736299999999999</v>
      </c>
      <c r="GK35">
        <v>1.8717900000000001</v>
      </c>
      <c r="GL35">
        <v>1.87195</v>
      </c>
      <c r="GM35">
        <v>1.87317</v>
      </c>
      <c r="GN35">
        <v>1.8734599999999999</v>
      </c>
      <c r="GO35">
        <v>1.87744</v>
      </c>
      <c r="GP35">
        <v>5</v>
      </c>
      <c r="GQ35">
        <v>0</v>
      </c>
      <c r="GR35">
        <v>0</v>
      </c>
      <c r="GS35">
        <v>0</v>
      </c>
      <c r="GT35" t="s">
        <v>393</v>
      </c>
      <c r="GU35" t="s">
        <v>394</v>
      </c>
      <c r="GV35" t="s">
        <v>395</v>
      </c>
      <c r="GW35" t="s">
        <v>395</v>
      </c>
      <c r="GX35" t="s">
        <v>395</v>
      </c>
      <c r="GY35" t="s">
        <v>395</v>
      </c>
      <c r="GZ35">
        <v>0</v>
      </c>
      <c r="HA35">
        <v>100</v>
      </c>
      <c r="HB35">
        <v>100</v>
      </c>
      <c r="HC35">
        <v>0.25</v>
      </c>
      <c r="HD35">
        <v>6.3700000000000007E-2</v>
      </c>
      <c r="HE35">
        <v>0.15065638307683499</v>
      </c>
      <c r="HF35">
        <v>7.2704984381113296E-4</v>
      </c>
      <c r="HG35">
        <v>-1.05877040029023E-6</v>
      </c>
      <c r="HH35">
        <v>2.9517966189716799E-10</v>
      </c>
      <c r="HI35">
        <v>-9.62023351703548E-2</v>
      </c>
      <c r="HJ35">
        <v>-1.0381146261049701E-3</v>
      </c>
      <c r="HK35">
        <v>3.0864078594985901E-4</v>
      </c>
      <c r="HL35">
        <v>3.5129526352015801E-7</v>
      </c>
      <c r="HM35">
        <v>1</v>
      </c>
      <c r="HN35">
        <v>2242</v>
      </c>
      <c r="HO35">
        <v>1</v>
      </c>
      <c r="HP35">
        <v>25</v>
      </c>
      <c r="HQ35">
        <v>0.9</v>
      </c>
      <c r="HR35">
        <v>0.7</v>
      </c>
      <c r="HS35">
        <v>0.58715799999999996</v>
      </c>
      <c r="HT35">
        <v>2.6660200000000001</v>
      </c>
      <c r="HU35">
        <v>1.49536</v>
      </c>
      <c r="HV35">
        <v>2.2680699999999998</v>
      </c>
      <c r="HW35">
        <v>1.49658</v>
      </c>
      <c r="HX35">
        <v>2.4682599999999999</v>
      </c>
      <c r="HY35">
        <v>42.112099999999998</v>
      </c>
      <c r="HZ35">
        <v>14.911300000000001</v>
      </c>
      <c r="IA35">
        <v>18</v>
      </c>
      <c r="IB35">
        <v>497.745</v>
      </c>
      <c r="IC35">
        <v>417.18900000000002</v>
      </c>
      <c r="ID35">
        <v>25.470300000000002</v>
      </c>
      <c r="IE35">
        <v>29.083600000000001</v>
      </c>
      <c r="IF35">
        <v>30.0001</v>
      </c>
      <c r="IG35">
        <v>28.935500000000001</v>
      </c>
      <c r="IH35">
        <v>28.884899999999998</v>
      </c>
      <c r="II35">
        <v>11.810700000000001</v>
      </c>
      <c r="IJ35">
        <v>59.781100000000002</v>
      </c>
      <c r="IK35">
        <v>0</v>
      </c>
      <c r="IL35">
        <v>25.485700000000001</v>
      </c>
      <c r="IM35">
        <v>200</v>
      </c>
      <c r="IN35">
        <v>16.485199999999999</v>
      </c>
      <c r="IO35">
        <v>100.37</v>
      </c>
      <c r="IP35">
        <v>100.16200000000001</v>
      </c>
    </row>
    <row r="36" spans="1:250" x14ac:dyDescent="0.3">
      <c r="A36">
        <v>20</v>
      </c>
      <c r="B36">
        <v>1689180385.5999999</v>
      </c>
      <c r="C36">
        <v>4679.0999999046298</v>
      </c>
      <c r="D36" t="s">
        <v>490</v>
      </c>
      <c r="E36" t="s">
        <v>491</v>
      </c>
      <c r="F36" t="s">
        <v>381</v>
      </c>
      <c r="G36" t="s">
        <v>382</v>
      </c>
      <c r="H36" t="s">
        <v>474</v>
      </c>
      <c r="I36" t="s">
        <v>384</v>
      </c>
      <c r="J36" t="s">
        <v>475</v>
      </c>
      <c r="K36" t="s">
        <v>475</v>
      </c>
      <c r="L36" t="s">
        <v>476</v>
      </c>
      <c r="M36">
        <v>1689180385.5999999</v>
      </c>
      <c r="N36">
        <f t="shared" si="0"/>
        <v>6.8016817820718894E-3</v>
      </c>
      <c r="O36">
        <f t="shared" si="1"/>
        <v>6.8016817820718893</v>
      </c>
      <c r="P36">
        <f t="shared" si="2"/>
        <v>9.4058065434384694</v>
      </c>
      <c r="Q36">
        <f t="shared" si="3"/>
        <v>137.601</v>
      </c>
      <c r="R36">
        <f t="shared" si="4"/>
        <v>103.01864075536236</v>
      </c>
      <c r="S36">
        <f t="shared" si="5"/>
        <v>10.178326697008425</v>
      </c>
      <c r="T36">
        <f t="shared" si="6"/>
        <v>13.595092320825001</v>
      </c>
      <c r="U36">
        <f t="shared" si="7"/>
        <v>0.51252532077557522</v>
      </c>
      <c r="V36">
        <f t="shared" si="8"/>
        <v>2.9018446258263872</v>
      </c>
      <c r="W36">
        <f t="shared" si="9"/>
        <v>0.46703246659735104</v>
      </c>
      <c r="X36">
        <f t="shared" si="10"/>
        <v>0.29564540650855203</v>
      </c>
      <c r="Y36">
        <f t="shared" si="11"/>
        <v>289.59156775461753</v>
      </c>
      <c r="Z36">
        <f t="shared" si="12"/>
        <v>28.761125050950518</v>
      </c>
      <c r="AA36">
        <f t="shared" si="13"/>
        <v>28.006900000000002</v>
      </c>
      <c r="AB36">
        <f t="shared" si="14"/>
        <v>3.7963664076399972</v>
      </c>
      <c r="AC36">
        <f t="shared" si="15"/>
        <v>60.356511826167448</v>
      </c>
      <c r="AD36">
        <f t="shared" si="16"/>
        <v>2.4026088221024997</v>
      </c>
      <c r="AE36">
        <f t="shared" si="17"/>
        <v>3.9806952877300863</v>
      </c>
      <c r="AF36">
        <f t="shared" si="18"/>
        <v>1.3937575855374975</v>
      </c>
      <c r="AG36">
        <f t="shared" si="19"/>
        <v>-299.95416658937035</v>
      </c>
      <c r="AH36">
        <f t="shared" si="20"/>
        <v>127.627217084029</v>
      </c>
      <c r="AI36">
        <f t="shared" si="21"/>
        <v>9.6266430091993662</v>
      </c>
      <c r="AJ36">
        <f t="shared" si="22"/>
        <v>126.89126125847555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51737.978149175309</v>
      </c>
      <c r="AP36" t="s">
        <v>387</v>
      </c>
      <c r="AQ36">
        <v>10238.9</v>
      </c>
      <c r="AR36">
        <v>302.21199999999999</v>
      </c>
      <c r="AS36">
        <v>4052.3</v>
      </c>
      <c r="AT36">
        <f t="shared" si="26"/>
        <v>0.92542210596451402</v>
      </c>
      <c r="AU36">
        <v>-0.32343011824092399</v>
      </c>
      <c r="AV36" t="s">
        <v>492</v>
      </c>
      <c r="AW36">
        <v>10278.299999999999</v>
      </c>
      <c r="AX36">
        <v>820.89800000000002</v>
      </c>
      <c r="AY36">
        <v>1170.5</v>
      </c>
      <c r="AZ36">
        <f t="shared" si="27"/>
        <v>0.29867748825288332</v>
      </c>
      <c r="BA36">
        <v>0.5</v>
      </c>
      <c r="BB36">
        <f t="shared" si="28"/>
        <v>1513.3112993547243</v>
      </c>
      <c r="BC36">
        <f t="shared" si="29"/>
        <v>9.4058065434384694</v>
      </c>
      <c r="BD36">
        <f t="shared" si="30"/>
        <v>225.99600891798812</v>
      </c>
      <c r="BE36">
        <f t="shared" si="31"/>
        <v>6.429104617026212E-3</v>
      </c>
      <c r="BF36">
        <f t="shared" si="32"/>
        <v>2.462024775736865</v>
      </c>
      <c r="BG36">
        <f t="shared" si="33"/>
        <v>255.33015968980089</v>
      </c>
      <c r="BH36" t="s">
        <v>493</v>
      </c>
      <c r="BI36">
        <v>643.04</v>
      </c>
      <c r="BJ36">
        <f t="shared" si="34"/>
        <v>643.04</v>
      </c>
      <c r="BK36">
        <f t="shared" si="35"/>
        <v>0.45062793677915425</v>
      </c>
      <c r="BL36">
        <f t="shared" si="36"/>
        <v>0.66280286656808085</v>
      </c>
      <c r="BM36">
        <f t="shared" si="37"/>
        <v>0.84528607381073895</v>
      </c>
      <c r="BN36">
        <f t="shared" si="38"/>
        <v>0.40263368836146529</v>
      </c>
      <c r="BO36">
        <f t="shared" si="39"/>
        <v>0.7684619667591801</v>
      </c>
      <c r="BP36">
        <f t="shared" si="40"/>
        <v>0.51919818944368079</v>
      </c>
      <c r="BQ36">
        <f t="shared" si="41"/>
        <v>0.48080181055631921</v>
      </c>
      <c r="BR36">
        <f t="shared" si="42"/>
        <v>1800.15</v>
      </c>
      <c r="BS36">
        <f t="shared" si="43"/>
        <v>1513.3112993547243</v>
      </c>
      <c r="BT36">
        <f t="shared" si="44"/>
        <v>0.84065844477111584</v>
      </c>
      <c r="BU36">
        <f t="shared" si="45"/>
        <v>0.1608707984082535</v>
      </c>
      <c r="BV36">
        <v>6</v>
      </c>
      <c r="BW36">
        <v>0.5</v>
      </c>
      <c r="BX36" t="s">
        <v>390</v>
      </c>
      <c r="BY36">
        <v>2</v>
      </c>
      <c r="BZ36">
        <v>1689180385.5999999</v>
      </c>
      <c r="CA36">
        <v>137.601</v>
      </c>
      <c r="CB36">
        <v>150.00399999999999</v>
      </c>
      <c r="CC36">
        <v>24.317699999999999</v>
      </c>
      <c r="CD36">
        <v>16.358699999999999</v>
      </c>
      <c r="CE36">
        <v>137.35400000000001</v>
      </c>
      <c r="CF36">
        <v>24.251200000000001</v>
      </c>
      <c r="CG36">
        <v>500.28500000000003</v>
      </c>
      <c r="CH36">
        <v>98.700500000000005</v>
      </c>
      <c r="CI36">
        <v>0.100325</v>
      </c>
      <c r="CJ36">
        <v>28.822700000000001</v>
      </c>
      <c r="CK36">
        <v>28.006900000000002</v>
      </c>
      <c r="CL36">
        <v>999.9</v>
      </c>
      <c r="CM36">
        <v>0</v>
      </c>
      <c r="CN36">
        <v>0</v>
      </c>
      <c r="CO36">
        <v>9972.5</v>
      </c>
      <c r="CP36">
        <v>0</v>
      </c>
      <c r="CQ36">
        <v>1.5289399999999999E-3</v>
      </c>
      <c r="CR36">
        <v>-12.4025</v>
      </c>
      <c r="CS36">
        <v>141.03100000000001</v>
      </c>
      <c r="CT36">
        <v>152.499</v>
      </c>
      <c r="CU36">
        <v>7.9590199999999998</v>
      </c>
      <c r="CV36">
        <v>150.00399999999999</v>
      </c>
      <c r="CW36">
        <v>16.358699999999999</v>
      </c>
      <c r="CX36">
        <v>2.4001700000000001</v>
      </c>
      <c r="CY36">
        <v>1.6146100000000001</v>
      </c>
      <c r="CZ36">
        <v>20.364899999999999</v>
      </c>
      <c r="DA36">
        <v>14.0989</v>
      </c>
      <c r="DB36">
        <v>1800.15</v>
      </c>
      <c r="DC36">
        <v>0.97799000000000003</v>
      </c>
      <c r="DD36">
        <v>2.2009899999999999E-2</v>
      </c>
      <c r="DE36">
        <v>0</v>
      </c>
      <c r="DF36">
        <v>820.47799999999995</v>
      </c>
      <c r="DG36">
        <v>5.0009800000000002</v>
      </c>
      <c r="DH36">
        <v>15739.5</v>
      </c>
      <c r="DI36">
        <v>16377.1</v>
      </c>
      <c r="DJ36">
        <v>46.375</v>
      </c>
      <c r="DK36">
        <v>47.061999999999998</v>
      </c>
      <c r="DL36">
        <v>46.561999999999998</v>
      </c>
      <c r="DM36">
        <v>46.125</v>
      </c>
      <c r="DN36">
        <v>47.375</v>
      </c>
      <c r="DO36">
        <v>1755.64</v>
      </c>
      <c r="DP36">
        <v>39.51</v>
      </c>
      <c r="DQ36">
        <v>0</v>
      </c>
      <c r="DR36">
        <v>129.09999990463299</v>
      </c>
      <c r="DS36">
        <v>0</v>
      </c>
      <c r="DT36">
        <v>820.89800000000002</v>
      </c>
      <c r="DU36">
        <v>-2.5697777890222899</v>
      </c>
      <c r="DV36">
        <v>-101.92820539878799</v>
      </c>
      <c r="DW36">
        <v>15750.753846153801</v>
      </c>
      <c r="DX36">
        <v>15</v>
      </c>
      <c r="DY36">
        <v>1689180344.5999999</v>
      </c>
      <c r="DZ36" t="s">
        <v>494</v>
      </c>
      <c r="EA36">
        <v>1689180328.0999999</v>
      </c>
      <c r="EB36">
        <v>1689180344.5999999</v>
      </c>
      <c r="EC36">
        <v>22</v>
      </c>
      <c r="ED36">
        <v>1.6E-2</v>
      </c>
      <c r="EE36">
        <v>1E-3</v>
      </c>
      <c r="EF36">
        <v>0.253</v>
      </c>
      <c r="EG36">
        <v>-2.5999999999999999E-2</v>
      </c>
      <c r="EH36">
        <v>150</v>
      </c>
      <c r="EI36">
        <v>16</v>
      </c>
      <c r="EJ36">
        <v>7.0000000000000007E-2</v>
      </c>
      <c r="EK36">
        <v>0.01</v>
      </c>
      <c r="EL36">
        <v>9.3995271668227094</v>
      </c>
      <c r="EM36">
        <v>-0.15503136809267801</v>
      </c>
      <c r="EN36">
        <v>6.0410104428817397E-2</v>
      </c>
      <c r="EO36">
        <v>1</v>
      </c>
      <c r="EP36">
        <v>0.51956105913043804</v>
      </c>
      <c r="EQ36">
        <v>-1.93526416820133E-2</v>
      </c>
      <c r="ER36">
        <v>8.9092506746706393E-3</v>
      </c>
      <c r="ES36">
        <v>1</v>
      </c>
      <c r="ET36">
        <v>2</v>
      </c>
      <c r="EU36">
        <v>2</v>
      </c>
      <c r="EV36" t="s">
        <v>392</v>
      </c>
      <c r="EW36">
        <v>2.9662899999999999</v>
      </c>
      <c r="EX36">
        <v>2.84043</v>
      </c>
      <c r="EY36">
        <v>3.7641599999999997E-2</v>
      </c>
      <c r="EZ36">
        <v>4.13023E-2</v>
      </c>
      <c r="FA36">
        <v>0.115053</v>
      </c>
      <c r="FB36">
        <v>8.7191099999999994E-2</v>
      </c>
      <c r="FC36">
        <v>29014.5</v>
      </c>
      <c r="FD36">
        <v>29599</v>
      </c>
      <c r="FE36">
        <v>27642.400000000001</v>
      </c>
      <c r="FF36">
        <v>28114.1</v>
      </c>
      <c r="FG36">
        <v>31354.2</v>
      </c>
      <c r="FH36">
        <v>31400.6</v>
      </c>
      <c r="FI36">
        <v>38508.300000000003</v>
      </c>
      <c r="FJ36">
        <v>37290.1</v>
      </c>
      <c r="FK36">
        <v>2.0505499999999999</v>
      </c>
      <c r="FL36">
        <v>1.71113</v>
      </c>
      <c r="FM36">
        <v>1.90139E-2</v>
      </c>
      <c r="FN36">
        <v>0</v>
      </c>
      <c r="FO36">
        <v>27.696400000000001</v>
      </c>
      <c r="FP36">
        <v>999.9</v>
      </c>
      <c r="FQ36">
        <v>47.43</v>
      </c>
      <c r="FR36">
        <v>40.716999999999999</v>
      </c>
      <c r="FS36">
        <v>37.013500000000001</v>
      </c>
      <c r="FT36">
        <v>61.6282</v>
      </c>
      <c r="FU36">
        <v>35.597000000000001</v>
      </c>
      <c r="FV36">
        <v>1</v>
      </c>
      <c r="FW36">
        <v>0.13375500000000001</v>
      </c>
      <c r="FX36">
        <v>1.8046500000000001</v>
      </c>
      <c r="FY36">
        <v>20.307500000000001</v>
      </c>
      <c r="FZ36">
        <v>5.2244799999999998</v>
      </c>
      <c r="GA36">
        <v>12.015599999999999</v>
      </c>
      <c r="GB36">
        <v>5.0004499999999998</v>
      </c>
      <c r="GC36">
        <v>3.2917000000000001</v>
      </c>
      <c r="GD36">
        <v>9999</v>
      </c>
      <c r="GE36">
        <v>9999</v>
      </c>
      <c r="GF36">
        <v>214.6</v>
      </c>
      <c r="GG36">
        <v>9999</v>
      </c>
      <c r="GH36">
        <v>1.87765</v>
      </c>
      <c r="GI36">
        <v>1.8714900000000001</v>
      </c>
      <c r="GJ36">
        <v>1.8736299999999999</v>
      </c>
      <c r="GK36">
        <v>1.8717999999999999</v>
      </c>
      <c r="GL36">
        <v>1.87195</v>
      </c>
      <c r="GM36">
        <v>1.87317</v>
      </c>
      <c r="GN36">
        <v>1.87347</v>
      </c>
      <c r="GO36">
        <v>1.87744</v>
      </c>
      <c r="GP36">
        <v>5</v>
      </c>
      <c r="GQ36">
        <v>0</v>
      </c>
      <c r="GR36">
        <v>0</v>
      </c>
      <c r="GS36">
        <v>0</v>
      </c>
      <c r="GT36" t="s">
        <v>393</v>
      </c>
      <c r="GU36" t="s">
        <v>394</v>
      </c>
      <c r="GV36" t="s">
        <v>395</v>
      </c>
      <c r="GW36" t="s">
        <v>395</v>
      </c>
      <c r="GX36" t="s">
        <v>395</v>
      </c>
      <c r="GY36" t="s">
        <v>395</v>
      </c>
      <c r="GZ36">
        <v>0</v>
      </c>
      <c r="HA36">
        <v>100</v>
      </c>
      <c r="HB36">
        <v>100</v>
      </c>
      <c r="HC36">
        <v>0.247</v>
      </c>
      <c r="HD36">
        <v>6.6500000000000004E-2</v>
      </c>
      <c r="HE36">
        <v>0.166768453945559</v>
      </c>
      <c r="HF36">
        <v>7.2704984381113296E-4</v>
      </c>
      <c r="HG36">
        <v>-1.05877040029023E-6</v>
      </c>
      <c r="HH36">
        <v>2.9517966189716799E-10</v>
      </c>
      <c r="HI36">
        <v>-9.4895411854031997E-2</v>
      </c>
      <c r="HJ36">
        <v>-1.0381146261049701E-3</v>
      </c>
      <c r="HK36">
        <v>3.0864078594985901E-4</v>
      </c>
      <c r="HL36">
        <v>3.5129526352015801E-7</v>
      </c>
      <c r="HM36">
        <v>1</v>
      </c>
      <c r="HN36">
        <v>2242</v>
      </c>
      <c r="HO36">
        <v>1</v>
      </c>
      <c r="HP36">
        <v>25</v>
      </c>
      <c r="HQ36">
        <v>1</v>
      </c>
      <c r="HR36">
        <v>0.7</v>
      </c>
      <c r="HS36">
        <v>0.478516</v>
      </c>
      <c r="HT36">
        <v>2.67578</v>
      </c>
      <c r="HU36">
        <v>1.49536</v>
      </c>
      <c r="HV36">
        <v>2.2692899999999998</v>
      </c>
      <c r="HW36">
        <v>1.49658</v>
      </c>
      <c r="HX36">
        <v>2.4023400000000001</v>
      </c>
      <c r="HY36">
        <v>42.0593</v>
      </c>
      <c r="HZ36">
        <v>14.876300000000001</v>
      </c>
      <c r="IA36">
        <v>18</v>
      </c>
      <c r="IB36">
        <v>497.822</v>
      </c>
      <c r="IC36">
        <v>417.01900000000001</v>
      </c>
      <c r="ID36">
        <v>24.8551</v>
      </c>
      <c r="IE36">
        <v>29.1035</v>
      </c>
      <c r="IF36">
        <v>30.0002</v>
      </c>
      <c r="IG36">
        <v>28.943300000000001</v>
      </c>
      <c r="IH36">
        <v>28.892299999999999</v>
      </c>
      <c r="II36">
        <v>9.6383399999999995</v>
      </c>
      <c r="IJ36">
        <v>60.305900000000001</v>
      </c>
      <c r="IK36">
        <v>0</v>
      </c>
      <c r="IL36">
        <v>24.851700000000001</v>
      </c>
      <c r="IM36">
        <v>150</v>
      </c>
      <c r="IN36">
        <v>16.412800000000001</v>
      </c>
      <c r="IO36">
        <v>100.369</v>
      </c>
      <c r="IP36">
        <v>100.158</v>
      </c>
    </row>
    <row r="37" spans="1:250" x14ac:dyDescent="0.3">
      <c r="A37">
        <v>21</v>
      </c>
      <c r="B37">
        <v>1689180513.5999999</v>
      </c>
      <c r="C37">
        <v>4807.0999999046298</v>
      </c>
      <c r="D37" t="s">
        <v>495</v>
      </c>
      <c r="E37" t="s">
        <v>496</v>
      </c>
      <c r="F37" t="s">
        <v>381</v>
      </c>
      <c r="G37" t="s">
        <v>382</v>
      </c>
      <c r="H37" t="s">
        <v>474</v>
      </c>
      <c r="I37" t="s">
        <v>384</v>
      </c>
      <c r="J37" t="s">
        <v>475</v>
      </c>
      <c r="K37" t="s">
        <v>475</v>
      </c>
      <c r="L37" t="s">
        <v>476</v>
      </c>
      <c r="M37">
        <v>1689180513.5999999</v>
      </c>
      <c r="N37">
        <f t="shared" si="0"/>
        <v>7.2706783179808275E-3</v>
      </c>
      <c r="O37">
        <f t="shared" si="1"/>
        <v>7.2706783179808276</v>
      </c>
      <c r="P37">
        <f t="shared" si="2"/>
        <v>4.848305440510452</v>
      </c>
      <c r="Q37">
        <f t="shared" si="3"/>
        <v>93.359099999999998</v>
      </c>
      <c r="R37">
        <f t="shared" si="4"/>
        <v>76.389499148948062</v>
      </c>
      <c r="S37">
        <f t="shared" si="5"/>
        <v>7.5472894673604909</v>
      </c>
      <c r="T37">
        <f t="shared" si="6"/>
        <v>9.2238875756781002</v>
      </c>
      <c r="U37">
        <f t="shared" si="7"/>
        <v>0.56247959876540132</v>
      </c>
      <c r="V37">
        <f t="shared" si="8"/>
        <v>2.903144387108421</v>
      </c>
      <c r="W37">
        <f t="shared" si="9"/>
        <v>0.50821053309578956</v>
      </c>
      <c r="X37">
        <f t="shared" si="10"/>
        <v>0.32206998963334998</v>
      </c>
      <c r="Y37">
        <f t="shared" si="11"/>
        <v>289.59100145976413</v>
      </c>
      <c r="Z37">
        <f t="shared" si="12"/>
        <v>28.61399767504507</v>
      </c>
      <c r="AA37">
        <f t="shared" si="13"/>
        <v>27.910499999999999</v>
      </c>
      <c r="AB37">
        <f t="shared" si="14"/>
        <v>3.7750849487141389</v>
      </c>
      <c r="AC37">
        <f t="shared" si="15"/>
        <v>60.522386226611602</v>
      </c>
      <c r="AD37">
        <f t="shared" si="16"/>
        <v>2.4058217358863998</v>
      </c>
      <c r="AE37">
        <f t="shared" si="17"/>
        <v>3.9750939873361499</v>
      </c>
      <c r="AF37">
        <f t="shared" si="18"/>
        <v>1.3692632128277391</v>
      </c>
      <c r="AG37">
        <f t="shared" si="19"/>
        <v>-320.63691382295451</v>
      </c>
      <c r="AH37">
        <f t="shared" si="20"/>
        <v>138.96906490361732</v>
      </c>
      <c r="AI37">
        <f t="shared" si="21"/>
        <v>10.471152303906287</v>
      </c>
      <c r="AJ37">
        <f t="shared" si="22"/>
        <v>118.39430484433325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51779.12155910708</v>
      </c>
      <c r="AP37" t="s">
        <v>387</v>
      </c>
      <c r="AQ37">
        <v>10238.9</v>
      </c>
      <c r="AR37">
        <v>302.21199999999999</v>
      </c>
      <c r="AS37">
        <v>4052.3</v>
      </c>
      <c r="AT37">
        <f t="shared" si="26"/>
        <v>0.92542210596451402</v>
      </c>
      <c r="AU37">
        <v>-0.32343011824092399</v>
      </c>
      <c r="AV37" t="s">
        <v>497</v>
      </c>
      <c r="AW37">
        <v>10278.200000000001</v>
      </c>
      <c r="AX37">
        <v>817.68780000000004</v>
      </c>
      <c r="AY37">
        <v>1120.8499999999999</v>
      </c>
      <c r="AZ37">
        <f t="shared" si="27"/>
        <v>0.27047526430833735</v>
      </c>
      <c r="BA37">
        <v>0.5</v>
      </c>
      <c r="BB37">
        <f t="shared" si="28"/>
        <v>1513.3110059377018</v>
      </c>
      <c r="BC37">
        <f t="shared" si="29"/>
        <v>4.848305440510452</v>
      </c>
      <c r="BD37">
        <f t="shared" si="30"/>
        <v>204.6565971558579</v>
      </c>
      <c r="BE37">
        <f t="shared" si="31"/>
        <v>3.4174968254769172E-3</v>
      </c>
      <c r="BF37">
        <f t="shared" si="32"/>
        <v>2.6153811839229162</v>
      </c>
      <c r="BG37">
        <f t="shared" si="33"/>
        <v>252.8865703488091</v>
      </c>
      <c r="BH37" t="s">
        <v>498</v>
      </c>
      <c r="BI37">
        <v>648.46</v>
      </c>
      <c r="BJ37">
        <f t="shared" si="34"/>
        <v>648.46</v>
      </c>
      <c r="BK37">
        <f t="shared" si="35"/>
        <v>0.42145693000847562</v>
      </c>
      <c r="BL37">
        <f t="shared" si="36"/>
        <v>0.64176252672579848</v>
      </c>
      <c r="BM37">
        <f t="shared" si="37"/>
        <v>0.86121850615775131</v>
      </c>
      <c r="BN37">
        <f t="shared" si="38"/>
        <v>0.37032510096037552</v>
      </c>
      <c r="BO37">
        <f t="shared" si="39"/>
        <v>0.78170165606780428</v>
      </c>
      <c r="BP37">
        <f t="shared" si="40"/>
        <v>0.50894403472891647</v>
      </c>
      <c r="BQ37">
        <f t="shared" si="41"/>
        <v>0.49105596527108353</v>
      </c>
      <c r="BR37">
        <f t="shared" si="42"/>
        <v>1800.15</v>
      </c>
      <c r="BS37">
        <f t="shared" si="43"/>
        <v>1513.3110059377018</v>
      </c>
      <c r="BT37">
        <f t="shared" si="44"/>
        <v>0.84065828177524193</v>
      </c>
      <c r="BU37">
        <f t="shared" si="45"/>
        <v>0.16087048382621677</v>
      </c>
      <c r="BV37">
        <v>6</v>
      </c>
      <c r="BW37">
        <v>0.5</v>
      </c>
      <c r="BX37" t="s">
        <v>390</v>
      </c>
      <c r="BY37">
        <v>2</v>
      </c>
      <c r="BZ37">
        <v>1689180513.5999999</v>
      </c>
      <c r="CA37">
        <v>93.359099999999998</v>
      </c>
      <c r="CB37">
        <v>99.9893</v>
      </c>
      <c r="CC37">
        <v>24.3504</v>
      </c>
      <c r="CD37">
        <v>15.840999999999999</v>
      </c>
      <c r="CE37">
        <v>93.096500000000006</v>
      </c>
      <c r="CF37">
        <v>24.2852</v>
      </c>
      <c r="CG37">
        <v>500.17399999999998</v>
      </c>
      <c r="CH37">
        <v>98.699799999999996</v>
      </c>
      <c r="CI37">
        <v>0.10029100000000001</v>
      </c>
      <c r="CJ37">
        <v>28.798400000000001</v>
      </c>
      <c r="CK37">
        <v>27.910499999999999</v>
      </c>
      <c r="CL37">
        <v>999.9</v>
      </c>
      <c r="CM37">
        <v>0</v>
      </c>
      <c r="CN37">
        <v>0</v>
      </c>
      <c r="CO37">
        <v>9980</v>
      </c>
      <c r="CP37">
        <v>0</v>
      </c>
      <c r="CQ37">
        <v>1.5289399999999999E-3</v>
      </c>
      <c r="CR37">
        <v>-6.6301300000000003</v>
      </c>
      <c r="CS37">
        <v>95.6892</v>
      </c>
      <c r="CT37">
        <v>101.599</v>
      </c>
      <c r="CU37">
        <v>8.5093899999999998</v>
      </c>
      <c r="CV37">
        <v>99.9893</v>
      </c>
      <c r="CW37">
        <v>15.840999999999999</v>
      </c>
      <c r="CX37">
        <v>2.4033799999999998</v>
      </c>
      <c r="CY37">
        <v>1.5634999999999999</v>
      </c>
      <c r="CZ37">
        <v>20.386500000000002</v>
      </c>
      <c r="DA37">
        <v>13.6037</v>
      </c>
      <c r="DB37">
        <v>1800.15</v>
      </c>
      <c r="DC37">
        <v>0.97799400000000003</v>
      </c>
      <c r="DD37">
        <v>2.2006100000000001E-2</v>
      </c>
      <c r="DE37">
        <v>0</v>
      </c>
      <c r="DF37">
        <v>817.40300000000002</v>
      </c>
      <c r="DG37">
        <v>5.0009800000000002</v>
      </c>
      <c r="DH37">
        <v>15666.3</v>
      </c>
      <c r="DI37">
        <v>16377.2</v>
      </c>
      <c r="DJ37">
        <v>46.436999999999998</v>
      </c>
      <c r="DK37">
        <v>47.061999999999998</v>
      </c>
      <c r="DL37">
        <v>46.186999999999998</v>
      </c>
      <c r="DM37">
        <v>46.561999999999998</v>
      </c>
      <c r="DN37">
        <v>47.375</v>
      </c>
      <c r="DO37">
        <v>1755.64</v>
      </c>
      <c r="DP37">
        <v>39.5</v>
      </c>
      <c r="DQ37">
        <v>0</v>
      </c>
      <c r="DR37">
        <v>127.299999952316</v>
      </c>
      <c r="DS37">
        <v>0</v>
      </c>
      <c r="DT37">
        <v>817.68780000000004</v>
      </c>
      <c r="DU37">
        <v>-1.8533846175158899</v>
      </c>
      <c r="DV37">
        <v>13.300000135440399</v>
      </c>
      <c r="DW37">
        <v>15669.763999999999</v>
      </c>
      <c r="DX37">
        <v>15</v>
      </c>
      <c r="DY37">
        <v>1689180474.0999999</v>
      </c>
      <c r="DZ37" t="s">
        <v>499</v>
      </c>
      <c r="EA37">
        <v>1689180457.5999999</v>
      </c>
      <c r="EB37">
        <v>1689180474.0999999</v>
      </c>
      <c r="EC37">
        <v>23</v>
      </c>
      <c r="ED37">
        <v>3.6999999999999998E-2</v>
      </c>
      <c r="EE37">
        <v>-2E-3</v>
      </c>
      <c r="EF37">
        <v>0.26600000000000001</v>
      </c>
      <c r="EG37">
        <v>-3.2000000000000001E-2</v>
      </c>
      <c r="EH37">
        <v>100</v>
      </c>
      <c r="EI37">
        <v>16</v>
      </c>
      <c r="EJ37">
        <v>0.16</v>
      </c>
      <c r="EK37">
        <v>0.02</v>
      </c>
      <c r="EL37">
        <v>4.8841588193563901</v>
      </c>
      <c r="EM37">
        <v>-0.23836600322444301</v>
      </c>
      <c r="EN37">
        <v>6.2604368067591898E-2</v>
      </c>
      <c r="EO37">
        <v>1</v>
      </c>
      <c r="EP37">
        <v>0.56288686858677595</v>
      </c>
      <c r="EQ37">
        <v>4.0968322567661898E-2</v>
      </c>
      <c r="ER37">
        <v>1.6951959088350101E-2</v>
      </c>
      <c r="ES37">
        <v>1</v>
      </c>
      <c r="ET37">
        <v>2</v>
      </c>
      <c r="EU37">
        <v>2</v>
      </c>
      <c r="EV37" t="s">
        <v>392</v>
      </c>
      <c r="EW37">
        <v>2.9659399999999998</v>
      </c>
      <c r="EX37">
        <v>2.8404600000000002</v>
      </c>
      <c r="EY37">
        <v>2.5990300000000001E-2</v>
      </c>
      <c r="EZ37">
        <v>2.8162199999999998E-2</v>
      </c>
      <c r="FA37">
        <v>0.115157</v>
      </c>
      <c r="FB37">
        <v>8.5179500000000005E-2</v>
      </c>
      <c r="FC37">
        <v>29364</v>
      </c>
      <c r="FD37">
        <v>30003.1</v>
      </c>
      <c r="FE37">
        <v>27640.799999999999</v>
      </c>
      <c r="FF37">
        <v>28112.7</v>
      </c>
      <c r="FG37">
        <v>31347.9</v>
      </c>
      <c r="FH37">
        <v>31468</v>
      </c>
      <c r="FI37">
        <v>38506.199999999997</v>
      </c>
      <c r="FJ37">
        <v>37288.699999999997</v>
      </c>
      <c r="FK37">
        <v>2.0506500000000001</v>
      </c>
      <c r="FL37">
        <v>1.71025</v>
      </c>
      <c r="FM37">
        <v>1.5273699999999999E-2</v>
      </c>
      <c r="FN37">
        <v>0</v>
      </c>
      <c r="FO37">
        <v>27.661100000000001</v>
      </c>
      <c r="FP37">
        <v>999.9</v>
      </c>
      <c r="FQ37">
        <v>47.484999999999999</v>
      </c>
      <c r="FR37">
        <v>40.677</v>
      </c>
      <c r="FS37">
        <v>36.979100000000003</v>
      </c>
      <c r="FT37">
        <v>61.668199999999999</v>
      </c>
      <c r="FU37">
        <v>35.420699999999997</v>
      </c>
      <c r="FV37">
        <v>1</v>
      </c>
      <c r="FW37">
        <v>0.134931</v>
      </c>
      <c r="FX37">
        <v>1.01546</v>
      </c>
      <c r="FY37">
        <v>20.314800000000002</v>
      </c>
      <c r="FZ37">
        <v>5.22912</v>
      </c>
      <c r="GA37">
        <v>12.0158</v>
      </c>
      <c r="GB37">
        <v>5.00075</v>
      </c>
      <c r="GC37">
        <v>3.2916799999999999</v>
      </c>
      <c r="GD37">
        <v>9999</v>
      </c>
      <c r="GE37">
        <v>9999</v>
      </c>
      <c r="GF37">
        <v>214.7</v>
      </c>
      <c r="GG37">
        <v>9999</v>
      </c>
      <c r="GH37">
        <v>1.87775</v>
      </c>
      <c r="GI37">
        <v>1.8714900000000001</v>
      </c>
      <c r="GJ37">
        <v>1.8736299999999999</v>
      </c>
      <c r="GK37">
        <v>1.87178</v>
      </c>
      <c r="GL37">
        <v>1.87195</v>
      </c>
      <c r="GM37">
        <v>1.87317</v>
      </c>
      <c r="GN37">
        <v>1.87347</v>
      </c>
      <c r="GO37">
        <v>1.87744</v>
      </c>
      <c r="GP37">
        <v>5</v>
      </c>
      <c r="GQ37">
        <v>0</v>
      </c>
      <c r="GR37">
        <v>0</v>
      </c>
      <c r="GS37">
        <v>0</v>
      </c>
      <c r="GT37" t="s">
        <v>393</v>
      </c>
      <c r="GU37" t="s">
        <v>394</v>
      </c>
      <c r="GV37" t="s">
        <v>395</v>
      </c>
      <c r="GW37" t="s">
        <v>395</v>
      </c>
      <c r="GX37" t="s">
        <v>395</v>
      </c>
      <c r="GY37" t="s">
        <v>395</v>
      </c>
      <c r="GZ37">
        <v>0</v>
      </c>
      <c r="HA37">
        <v>100</v>
      </c>
      <c r="HB37">
        <v>100</v>
      </c>
      <c r="HC37">
        <v>0.26300000000000001</v>
      </c>
      <c r="HD37">
        <v>6.5199999999999994E-2</v>
      </c>
      <c r="HE37">
        <v>0.20390025912366</v>
      </c>
      <c r="HF37">
        <v>7.2704984381113296E-4</v>
      </c>
      <c r="HG37">
        <v>-1.05877040029023E-6</v>
      </c>
      <c r="HH37">
        <v>2.9517966189716799E-10</v>
      </c>
      <c r="HI37">
        <v>-9.6654827335687296E-2</v>
      </c>
      <c r="HJ37">
        <v>-1.0381146261049701E-3</v>
      </c>
      <c r="HK37">
        <v>3.0864078594985901E-4</v>
      </c>
      <c r="HL37">
        <v>3.5129526352015801E-7</v>
      </c>
      <c r="HM37">
        <v>1</v>
      </c>
      <c r="HN37">
        <v>2242</v>
      </c>
      <c r="HO37">
        <v>1</v>
      </c>
      <c r="HP37">
        <v>25</v>
      </c>
      <c r="HQ37">
        <v>0.9</v>
      </c>
      <c r="HR37">
        <v>0.7</v>
      </c>
      <c r="HS37">
        <v>0.36865199999999998</v>
      </c>
      <c r="HT37">
        <v>2.68188</v>
      </c>
      <c r="HU37">
        <v>1.49536</v>
      </c>
      <c r="HV37">
        <v>2.2692899999999998</v>
      </c>
      <c r="HW37">
        <v>1.49658</v>
      </c>
      <c r="HX37">
        <v>2.5647000000000002</v>
      </c>
      <c r="HY37">
        <v>42.006500000000003</v>
      </c>
      <c r="HZ37">
        <v>14.8588</v>
      </c>
      <c r="IA37">
        <v>18</v>
      </c>
      <c r="IB37">
        <v>498.1</v>
      </c>
      <c r="IC37">
        <v>416.60399999999998</v>
      </c>
      <c r="ID37">
        <v>25.415700000000001</v>
      </c>
      <c r="IE37">
        <v>29.141100000000002</v>
      </c>
      <c r="IF37">
        <v>30</v>
      </c>
      <c r="IG37">
        <v>28.970700000000001</v>
      </c>
      <c r="IH37">
        <v>28.911999999999999</v>
      </c>
      <c r="II37">
        <v>7.4510100000000001</v>
      </c>
      <c r="IJ37">
        <v>61.418999999999997</v>
      </c>
      <c r="IK37">
        <v>0</v>
      </c>
      <c r="IL37">
        <v>25.4312</v>
      </c>
      <c r="IM37">
        <v>100</v>
      </c>
      <c r="IN37">
        <v>15.7821</v>
      </c>
      <c r="IO37">
        <v>100.363</v>
      </c>
      <c r="IP37">
        <v>100.154</v>
      </c>
    </row>
    <row r="38" spans="1:250" x14ac:dyDescent="0.3">
      <c r="A38">
        <v>22</v>
      </c>
      <c r="B38">
        <v>1689180636.0999999</v>
      </c>
      <c r="C38">
        <v>4929.5999999046298</v>
      </c>
      <c r="D38" t="s">
        <v>500</v>
      </c>
      <c r="E38" t="s">
        <v>501</v>
      </c>
      <c r="F38" t="s">
        <v>381</v>
      </c>
      <c r="G38" t="s">
        <v>382</v>
      </c>
      <c r="H38" t="s">
        <v>474</v>
      </c>
      <c r="I38" t="s">
        <v>384</v>
      </c>
      <c r="J38" t="s">
        <v>475</v>
      </c>
      <c r="K38" t="s">
        <v>475</v>
      </c>
      <c r="L38" t="s">
        <v>476</v>
      </c>
      <c r="M38">
        <v>1689180636.0999999</v>
      </c>
      <c r="N38">
        <f t="shared" si="0"/>
        <v>7.6684918891530701E-3</v>
      </c>
      <c r="O38">
        <f t="shared" si="1"/>
        <v>7.6684918891530698</v>
      </c>
      <c r="P38">
        <f t="shared" si="2"/>
        <v>2.4089569977519254</v>
      </c>
      <c r="Q38">
        <f t="shared" si="3"/>
        <v>71.460099999999997</v>
      </c>
      <c r="R38">
        <f t="shared" si="4"/>
        <v>62.797030376081111</v>
      </c>
      <c r="S38">
        <f t="shared" si="5"/>
        <v>6.2045403048767112</v>
      </c>
      <c r="T38">
        <f t="shared" si="6"/>
        <v>7.0604783058244589</v>
      </c>
      <c r="U38">
        <f t="shared" si="7"/>
        <v>0.59186373737372266</v>
      </c>
      <c r="V38">
        <f t="shared" si="8"/>
        <v>2.9097554649224993</v>
      </c>
      <c r="W38">
        <f t="shared" si="9"/>
        <v>0.53221957710670187</v>
      </c>
      <c r="X38">
        <f t="shared" si="10"/>
        <v>0.33749375017769973</v>
      </c>
      <c r="Y38">
        <f t="shared" si="11"/>
        <v>289.5381797556571</v>
      </c>
      <c r="Z38">
        <f t="shared" si="12"/>
        <v>28.726634884198734</v>
      </c>
      <c r="AA38">
        <f t="shared" si="13"/>
        <v>28.051500000000001</v>
      </c>
      <c r="AB38">
        <f t="shared" si="14"/>
        <v>3.8062477569542255</v>
      </c>
      <c r="AC38">
        <f t="shared" si="15"/>
        <v>60.308237121308871</v>
      </c>
      <c r="AD38">
        <f t="shared" si="16"/>
        <v>2.42755226738816</v>
      </c>
      <c r="AE38">
        <f t="shared" si="17"/>
        <v>4.0252416307662662</v>
      </c>
      <c r="AF38">
        <f t="shared" si="18"/>
        <v>1.3786954895660655</v>
      </c>
      <c r="AG38">
        <f t="shared" si="19"/>
        <v>-338.18049231165037</v>
      </c>
      <c r="AH38">
        <f t="shared" si="20"/>
        <v>151.12926766443039</v>
      </c>
      <c r="AI38">
        <f t="shared" si="21"/>
        <v>11.381770162142061</v>
      </c>
      <c r="AJ38">
        <f t="shared" si="22"/>
        <v>113.86872527057918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51930.258892564038</v>
      </c>
      <c r="AP38" t="s">
        <v>387</v>
      </c>
      <c r="AQ38">
        <v>10238.9</v>
      </c>
      <c r="AR38">
        <v>302.21199999999999</v>
      </c>
      <c r="AS38">
        <v>4052.3</v>
      </c>
      <c r="AT38">
        <f t="shared" si="26"/>
        <v>0.92542210596451402</v>
      </c>
      <c r="AU38">
        <v>-0.32343011824092399</v>
      </c>
      <c r="AV38" t="s">
        <v>502</v>
      </c>
      <c r="AW38">
        <v>10278.1</v>
      </c>
      <c r="AX38">
        <v>816.12188461538506</v>
      </c>
      <c r="AY38">
        <v>1097.43</v>
      </c>
      <c r="AZ38">
        <f t="shared" si="27"/>
        <v>0.25633353870826836</v>
      </c>
      <c r="BA38">
        <v>0.5</v>
      </c>
      <c r="BB38">
        <f t="shared" si="28"/>
        <v>1513.0412993552625</v>
      </c>
      <c r="BC38">
        <f t="shared" si="29"/>
        <v>2.4089569977519254</v>
      </c>
      <c r="BD38">
        <f t="shared" si="30"/>
        <v>193.92161523774541</v>
      </c>
      <c r="BE38">
        <f t="shared" si="31"/>
        <v>1.8058906370613775E-3</v>
      </c>
      <c r="BF38">
        <f t="shared" si="32"/>
        <v>2.6925361982085416</v>
      </c>
      <c r="BG38">
        <f t="shared" si="33"/>
        <v>251.6747784967103</v>
      </c>
      <c r="BH38" t="s">
        <v>503</v>
      </c>
      <c r="BI38">
        <v>646.33000000000004</v>
      </c>
      <c r="BJ38">
        <f t="shared" si="34"/>
        <v>646.33000000000004</v>
      </c>
      <c r="BK38">
        <f t="shared" si="35"/>
        <v>0.41105127434096023</v>
      </c>
      <c r="BL38">
        <f t="shared" si="36"/>
        <v>0.62360477806387715</v>
      </c>
      <c r="BM38">
        <f t="shared" si="37"/>
        <v>0.86755608534426309</v>
      </c>
      <c r="BN38">
        <f t="shared" si="38"/>
        <v>0.35374968296066611</v>
      </c>
      <c r="BO38">
        <f t="shared" si="39"/>
        <v>0.78794684284742111</v>
      </c>
      <c r="BP38">
        <f t="shared" si="40"/>
        <v>0.49386554116971609</v>
      </c>
      <c r="BQ38">
        <f t="shared" si="41"/>
        <v>0.50613445883028385</v>
      </c>
      <c r="BR38">
        <f t="shared" si="42"/>
        <v>1799.83</v>
      </c>
      <c r="BS38">
        <f t="shared" si="43"/>
        <v>1513.0412993552625</v>
      </c>
      <c r="BT38">
        <f t="shared" si="44"/>
        <v>0.84065789510968403</v>
      </c>
      <c r="BU38">
        <f t="shared" si="45"/>
        <v>0.16086973756169035</v>
      </c>
      <c r="BV38">
        <v>6</v>
      </c>
      <c r="BW38">
        <v>0.5</v>
      </c>
      <c r="BX38" t="s">
        <v>390</v>
      </c>
      <c r="BY38">
        <v>2</v>
      </c>
      <c r="BZ38">
        <v>1689180636.0999999</v>
      </c>
      <c r="CA38">
        <v>71.460099999999997</v>
      </c>
      <c r="CB38">
        <v>75.006699999999995</v>
      </c>
      <c r="CC38">
        <v>24.569600000000001</v>
      </c>
      <c r="CD38">
        <v>15.597899999999999</v>
      </c>
      <c r="CE38">
        <v>71.231700000000004</v>
      </c>
      <c r="CF38">
        <v>24.499400000000001</v>
      </c>
      <c r="CG38">
        <v>500.245</v>
      </c>
      <c r="CH38">
        <v>98.703199999999995</v>
      </c>
      <c r="CI38">
        <v>9.9884600000000004E-2</v>
      </c>
      <c r="CJ38">
        <v>29.014900000000001</v>
      </c>
      <c r="CK38">
        <v>28.051500000000001</v>
      </c>
      <c r="CL38">
        <v>999.9</v>
      </c>
      <c r="CM38">
        <v>0</v>
      </c>
      <c r="CN38">
        <v>0</v>
      </c>
      <c r="CO38">
        <v>10017.5</v>
      </c>
      <c r="CP38">
        <v>0</v>
      </c>
      <c r="CQ38">
        <v>1.5289399999999999E-3</v>
      </c>
      <c r="CR38">
        <v>-3.5465300000000002</v>
      </c>
      <c r="CS38">
        <v>73.260099999999994</v>
      </c>
      <c r="CT38">
        <v>76.195099999999996</v>
      </c>
      <c r="CU38">
        <v>8.9717400000000005</v>
      </c>
      <c r="CV38">
        <v>75.006699999999995</v>
      </c>
      <c r="CW38">
        <v>15.597899999999999</v>
      </c>
      <c r="CX38">
        <v>2.4251</v>
      </c>
      <c r="CY38">
        <v>1.53956</v>
      </c>
      <c r="CZ38">
        <v>20.532399999999999</v>
      </c>
      <c r="DA38">
        <v>13.3668</v>
      </c>
      <c r="DB38">
        <v>1799.83</v>
      </c>
      <c r="DC38">
        <v>0.97800699999999996</v>
      </c>
      <c r="DD38">
        <v>2.19927E-2</v>
      </c>
      <c r="DE38">
        <v>0</v>
      </c>
      <c r="DF38">
        <v>816.226</v>
      </c>
      <c r="DG38">
        <v>5.0009800000000002</v>
      </c>
      <c r="DH38">
        <v>15625.4</v>
      </c>
      <c r="DI38">
        <v>16374.3</v>
      </c>
      <c r="DJ38">
        <v>46.375</v>
      </c>
      <c r="DK38">
        <v>47</v>
      </c>
      <c r="DL38">
        <v>46.5</v>
      </c>
      <c r="DM38">
        <v>45.936999999999998</v>
      </c>
      <c r="DN38">
        <v>47.311999999999998</v>
      </c>
      <c r="DO38">
        <v>1755.36</v>
      </c>
      <c r="DP38">
        <v>39.47</v>
      </c>
      <c r="DQ38">
        <v>0</v>
      </c>
      <c r="DR38">
        <v>121.90000009536701</v>
      </c>
      <c r="DS38">
        <v>0</v>
      </c>
      <c r="DT38">
        <v>816.12188461538506</v>
      </c>
      <c r="DU38">
        <v>-5.5418803939965802E-2</v>
      </c>
      <c r="DV38">
        <v>-12.1846154498401</v>
      </c>
      <c r="DW38">
        <v>15627.038461538499</v>
      </c>
      <c r="DX38">
        <v>15</v>
      </c>
      <c r="DY38">
        <v>1689180595.5999999</v>
      </c>
      <c r="DZ38" t="s">
        <v>504</v>
      </c>
      <c r="EA38">
        <v>1689180579.5999999</v>
      </c>
      <c r="EB38">
        <v>1689180595.5999999</v>
      </c>
      <c r="EC38">
        <v>24</v>
      </c>
      <c r="ED38">
        <v>-2.1999999999999999E-2</v>
      </c>
      <c r="EE38">
        <v>2E-3</v>
      </c>
      <c r="EF38">
        <v>0.23</v>
      </c>
      <c r="EG38">
        <v>-3.5000000000000003E-2</v>
      </c>
      <c r="EH38">
        <v>75</v>
      </c>
      <c r="EI38">
        <v>16</v>
      </c>
      <c r="EJ38">
        <v>0.38</v>
      </c>
      <c r="EK38">
        <v>0.01</v>
      </c>
      <c r="EL38">
        <v>2.39119836043034</v>
      </c>
      <c r="EM38">
        <v>-0.19958884524430501</v>
      </c>
      <c r="EN38">
        <v>7.8222657587552896E-2</v>
      </c>
      <c r="EO38">
        <v>1</v>
      </c>
      <c r="EP38">
        <v>0.59744832644499801</v>
      </c>
      <c r="EQ38">
        <v>-7.0634963324728703E-3</v>
      </c>
      <c r="ER38">
        <v>1.77836845019658E-2</v>
      </c>
      <c r="ES38">
        <v>1</v>
      </c>
      <c r="ET38">
        <v>2</v>
      </c>
      <c r="EU38">
        <v>2</v>
      </c>
      <c r="EV38" t="s">
        <v>392</v>
      </c>
      <c r="EW38">
        <v>2.96617</v>
      </c>
      <c r="EX38">
        <v>2.8403800000000001</v>
      </c>
      <c r="EY38">
        <v>2.0025100000000001E-2</v>
      </c>
      <c r="EZ38">
        <v>2.13087E-2</v>
      </c>
      <c r="FA38">
        <v>0.115872</v>
      </c>
      <c r="FB38">
        <v>8.4234000000000003E-2</v>
      </c>
      <c r="FC38">
        <v>29543.7</v>
      </c>
      <c r="FD38">
        <v>30215.1</v>
      </c>
      <c r="FE38">
        <v>27640.6</v>
      </c>
      <c r="FF38">
        <v>28113</v>
      </c>
      <c r="FG38">
        <v>31321.4</v>
      </c>
      <c r="FH38">
        <v>31500.7</v>
      </c>
      <c r="FI38">
        <v>38505.699999999997</v>
      </c>
      <c r="FJ38">
        <v>37289.199999999997</v>
      </c>
      <c r="FK38">
        <v>2.0514000000000001</v>
      </c>
      <c r="FL38">
        <v>1.7105999999999999</v>
      </c>
      <c r="FM38">
        <v>1.9677E-2</v>
      </c>
      <c r="FN38">
        <v>0</v>
      </c>
      <c r="FO38">
        <v>27.7301</v>
      </c>
      <c r="FP38">
        <v>999.9</v>
      </c>
      <c r="FQ38">
        <v>47.484999999999999</v>
      </c>
      <c r="FR38">
        <v>40.646999999999998</v>
      </c>
      <c r="FS38">
        <v>36.920499999999997</v>
      </c>
      <c r="FT38">
        <v>61.6982</v>
      </c>
      <c r="FU38">
        <v>35.637</v>
      </c>
      <c r="FV38">
        <v>1</v>
      </c>
      <c r="FW38">
        <v>0.13461899999999999</v>
      </c>
      <c r="FX38">
        <v>1.63208</v>
      </c>
      <c r="FY38">
        <v>20.3093</v>
      </c>
      <c r="FZ38">
        <v>5.2280699999999998</v>
      </c>
      <c r="GA38">
        <v>12.0153</v>
      </c>
      <c r="GB38">
        <v>4.9996499999999999</v>
      </c>
      <c r="GC38">
        <v>3.2915999999999999</v>
      </c>
      <c r="GD38">
        <v>9999</v>
      </c>
      <c r="GE38">
        <v>9999</v>
      </c>
      <c r="GF38">
        <v>214.7</v>
      </c>
      <c r="GG38">
        <v>9999</v>
      </c>
      <c r="GH38">
        <v>1.8777200000000001</v>
      </c>
      <c r="GI38">
        <v>1.8714900000000001</v>
      </c>
      <c r="GJ38">
        <v>1.8736299999999999</v>
      </c>
      <c r="GK38">
        <v>1.8717900000000001</v>
      </c>
      <c r="GL38">
        <v>1.87195</v>
      </c>
      <c r="GM38">
        <v>1.87317</v>
      </c>
      <c r="GN38">
        <v>1.8734599999999999</v>
      </c>
      <c r="GO38">
        <v>1.87744</v>
      </c>
      <c r="GP38">
        <v>5</v>
      </c>
      <c r="GQ38">
        <v>0</v>
      </c>
      <c r="GR38">
        <v>0</v>
      </c>
      <c r="GS38">
        <v>0</v>
      </c>
      <c r="GT38" t="s">
        <v>393</v>
      </c>
      <c r="GU38" t="s">
        <v>394</v>
      </c>
      <c r="GV38" t="s">
        <v>395</v>
      </c>
      <c r="GW38" t="s">
        <v>395</v>
      </c>
      <c r="GX38" t="s">
        <v>395</v>
      </c>
      <c r="GY38" t="s">
        <v>395</v>
      </c>
      <c r="GZ38">
        <v>0</v>
      </c>
      <c r="HA38">
        <v>100</v>
      </c>
      <c r="HB38">
        <v>100</v>
      </c>
      <c r="HC38">
        <v>0.22800000000000001</v>
      </c>
      <c r="HD38">
        <v>7.0199999999999999E-2</v>
      </c>
      <c r="HE38">
        <v>0.18190628264519801</v>
      </c>
      <c r="HF38">
        <v>7.2704984381113296E-4</v>
      </c>
      <c r="HG38">
        <v>-1.05877040029023E-6</v>
      </c>
      <c r="HH38">
        <v>2.9517966189716799E-10</v>
      </c>
      <c r="HI38">
        <v>-9.4778353626141995E-2</v>
      </c>
      <c r="HJ38">
        <v>-1.0381146261049701E-3</v>
      </c>
      <c r="HK38">
        <v>3.0864078594985901E-4</v>
      </c>
      <c r="HL38">
        <v>3.5129526352015801E-7</v>
      </c>
      <c r="HM38">
        <v>1</v>
      </c>
      <c r="HN38">
        <v>2242</v>
      </c>
      <c r="HO38">
        <v>1</v>
      </c>
      <c r="HP38">
        <v>25</v>
      </c>
      <c r="HQ38">
        <v>0.9</v>
      </c>
      <c r="HR38">
        <v>0.7</v>
      </c>
      <c r="HS38">
        <v>0.31494100000000003</v>
      </c>
      <c r="HT38">
        <v>2.6977500000000001</v>
      </c>
      <c r="HU38">
        <v>1.49536</v>
      </c>
      <c r="HV38">
        <v>2.2692899999999998</v>
      </c>
      <c r="HW38">
        <v>1.49658</v>
      </c>
      <c r="HX38">
        <v>2.5585900000000001</v>
      </c>
      <c r="HY38">
        <v>41.953800000000001</v>
      </c>
      <c r="HZ38">
        <v>14.8325</v>
      </c>
      <c r="IA38">
        <v>18</v>
      </c>
      <c r="IB38">
        <v>498.428</v>
      </c>
      <c r="IC38">
        <v>416.72899999999998</v>
      </c>
      <c r="ID38">
        <v>25.416699999999999</v>
      </c>
      <c r="IE38">
        <v>29.113600000000002</v>
      </c>
      <c r="IF38">
        <v>30.0001</v>
      </c>
      <c r="IG38">
        <v>28.955400000000001</v>
      </c>
      <c r="IH38">
        <v>28.898499999999999</v>
      </c>
      <c r="II38">
        <v>6.3599100000000002</v>
      </c>
      <c r="IJ38">
        <v>61.922499999999999</v>
      </c>
      <c r="IK38">
        <v>0</v>
      </c>
      <c r="IL38">
        <v>25.407800000000002</v>
      </c>
      <c r="IM38">
        <v>75</v>
      </c>
      <c r="IN38">
        <v>15.4679</v>
      </c>
      <c r="IO38">
        <v>100.36199999999999</v>
      </c>
      <c r="IP38">
        <v>100.155</v>
      </c>
    </row>
    <row r="39" spans="1:250" x14ac:dyDescent="0.3">
      <c r="A39">
        <v>23</v>
      </c>
      <c r="B39">
        <v>1689180764.5999999</v>
      </c>
      <c r="C39">
        <v>5058.0999999046298</v>
      </c>
      <c r="D39" t="s">
        <v>505</v>
      </c>
      <c r="E39" t="s">
        <v>506</v>
      </c>
      <c r="F39" t="s">
        <v>381</v>
      </c>
      <c r="G39" t="s">
        <v>382</v>
      </c>
      <c r="H39" t="s">
        <v>474</v>
      </c>
      <c r="I39" t="s">
        <v>384</v>
      </c>
      <c r="J39" t="s">
        <v>475</v>
      </c>
      <c r="K39" t="s">
        <v>475</v>
      </c>
      <c r="L39" t="s">
        <v>476</v>
      </c>
      <c r="M39">
        <v>1689180764.5999999</v>
      </c>
      <c r="N39">
        <f t="shared" si="0"/>
        <v>8.0070916449022991E-3</v>
      </c>
      <c r="O39">
        <f t="shared" si="1"/>
        <v>8.0070916449022995</v>
      </c>
      <c r="P39">
        <f t="shared" si="2"/>
        <v>-8.7883458636309336E-2</v>
      </c>
      <c r="Q39">
        <f t="shared" si="3"/>
        <v>49.600900000000003</v>
      </c>
      <c r="R39">
        <f t="shared" si="4"/>
        <v>48.740296788205477</v>
      </c>
      <c r="S39">
        <f t="shared" si="5"/>
        <v>4.8154554910120568</v>
      </c>
      <c r="T39">
        <f t="shared" si="6"/>
        <v>4.9004815728150994</v>
      </c>
      <c r="U39">
        <f t="shared" si="7"/>
        <v>0.62649557606662987</v>
      </c>
      <c r="V39">
        <f t="shared" si="8"/>
        <v>2.9039887111541205</v>
      </c>
      <c r="W39">
        <f t="shared" si="9"/>
        <v>0.55996860680428506</v>
      </c>
      <c r="X39">
        <f t="shared" si="10"/>
        <v>0.35536705504763499</v>
      </c>
      <c r="Y39">
        <f t="shared" si="11"/>
        <v>289.5734327548567</v>
      </c>
      <c r="Z39">
        <f t="shared" si="12"/>
        <v>28.595045686198358</v>
      </c>
      <c r="AA39">
        <f t="shared" si="13"/>
        <v>27.996200000000002</v>
      </c>
      <c r="AB39">
        <f t="shared" si="14"/>
        <v>3.7939991015056953</v>
      </c>
      <c r="AC39">
        <f t="shared" si="15"/>
        <v>60.41180555885056</v>
      </c>
      <c r="AD39">
        <f t="shared" si="16"/>
        <v>2.4257338832235997</v>
      </c>
      <c r="AE39">
        <f t="shared" si="17"/>
        <v>4.0153308790954032</v>
      </c>
      <c r="AF39">
        <f t="shared" si="18"/>
        <v>1.3682652182820956</v>
      </c>
      <c r="AG39">
        <f t="shared" si="19"/>
        <v>-353.11274154019139</v>
      </c>
      <c r="AH39">
        <f t="shared" si="20"/>
        <v>152.81805923418256</v>
      </c>
      <c r="AI39">
        <f t="shared" si="21"/>
        <v>11.526195688275129</v>
      </c>
      <c r="AJ39">
        <f t="shared" si="22"/>
        <v>100.80494613712301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51773.288712067282</v>
      </c>
      <c r="AP39" t="s">
        <v>387</v>
      </c>
      <c r="AQ39">
        <v>10238.9</v>
      </c>
      <c r="AR39">
        <v>302.21199999999999</v>
      </c>
      <c r="AS39">
        <v>4052.3</v>
      </c>
      <c r="AT39">
        <f t="shared" si="26"/>
        <v>0.92542210596451402</v>
      </c>
      <c r="AU39">
        <v>-0.32343011824092399</v>
      </c>
      <c r="AV39" t="s">
        <v>507</v>
      </c>
      <c r="AW39">
        <v>10277.6</v>
      </c>
      <c r="AX39">
        <v>819.02742307692301</v>
      </c>
      <c r="AY39">
        <v>1071.99</v>
      </c>
      <c r="AZ39">
        <f t="shared" si="27"/>
        <v>0.23597475435692217</v>
      </c>
      <c r="BA39">
        <v>0.5</v>
      </c>
      <c r="BB39">
        <f t="shared" si="28"/>
        <v>1513.218599354848</v>
      </c>
      <c r="BC39">
        <f t="shared" si="29"/>
        <v>-8.7883458636309336E-2</v>
      </c>
      <c r="BD39">
        <f t="shared" si="30"/>
        <v>178.54069363554305</v>
      </c>
      <c r="BE39">
        <f t="shared" si="31"/>
        <v>1.5565937380431261E-4</v>
      </c>
      <c r="BF39">
        <f t="shared" si="32"/>
        <v>2.7801658597561549</v>
      </c>
      <c r="BG39">
        <f t="shared" si="33"/>
        <v>250.31248166762003</v>
      </c>
      <c r="BH39" t="s">
        <v>508</v>
      </c>
      <c r="BI39">
        <v>653.25</v>
      </c>
      <c r="BJ39">
        <f t="shared" si="34"/>
        <v>653.25</v>
      </c>
      <c r="BK39">
        <f t="shared" si="35"/>
        <v>0.39061931547868922</v>
      </c>
      <c r="BL39">
        <f t="shared" si="36"/>
        <v>0.60410416230376129</v>
      </c>
      <c r="BM39">
        <f t="shared" si="37"/>
        <v>0.87680675482855508</v>
      </c>
      <c r="BN39">
        <f t="shared" si="38"/>
        <v>0.32861757145966369</v>
      </c>
      <c r="BO39">
        <f t="shared" si="39"/>
        <v>0.79473068365329036</v>
      </c>
      <c r="BP39">
        <f t="shared" si="40"/>
        <v>0.48182885322982444</v>
      </c>
      <c r="BQ39">
        <f t="shared" si="41"/>
        <v>0.51817114677017551</v>
      </c>
      <c r="BR39">
        <f t="shared" si="42"/>
        <v>1800.04</v>
      </c>
      <c r="BS39">
        <f t="shared" si="43"/>
        <v>1513.218599354848</v>
      </c>
      <c r="BT39">
        <f t="shared" si="44"/>
        <v>0.84065831834561899</v>
      </c>
      <c r="BU39">
        <f t="shared" si="45"/>
        <v>0.16087055440704467</v>
      </c>
      <c r="BV39">
        <v>6</v>
      </c>
      <c r="BW39">
        <v>0.5</v>
      </c>
      <c r="BX39" t="s">
        <v>390</v>
      </c>
      <c r="BY39">
        <v>2</v>
      </c>
      <c r="BZ39">
        <v>1689180764.5999999</v>
      </c>
      <c r="CA39">
        <v>49.600900000000003</v>
      </c>
      <c r="CB39">
        <v>49.971899999999998</v>
      </c>
      <c r="CC39">
        <v>24.552399999999999</v>
      </c>
      <c r="CD39">
        <v>15.1831</v>
      </c>
      <c r="CE39">
        <v>49.509900000000002</v>
      </c>
      <c r="CF39">
        <v>24.484200000000001</v>
      </c>
      <c r="CG39">
        <v>500.17599999999999</v>
      </c>
      <c r="CH39">
        <v>98.698099999999997</v>
      </c>
      <c r="CI39">
        <v>0.10013900000000001</v>
      </c>
      <c r="CJ39">
        <v>28.972300000000001</v>
      </c>
      <c r="CK39">
        <v>27.996200000000002</v>
      </c>
      <c r="CL39">
        <v>999.9</v>
      </c>
      <c r="CM39">
        <v>0</v>
      </c>
      <c r="CN39">
        <v>0</v>
      </c>
      <c r="CO39">
        <v>9985</v>
      </c>
      <c r="CP39">
        <v>0</v>
      </c>
      <c r="CQ39">
        <v>1.5289399999999999E-3</v>
      </c>
      <c r="CR39">
        <v>-0.37096800000000002</v>
      </c>
      <c r="CS39">
        <v>50.849400000000003</v>
      </c>
      <c r="CT39">
        <v>50.7423</v>
      </c>
      <c r="CU39">
        <v>9.3693299999999997</v>
      </c>
      <c r="CV39">
        <v>49.971899999999998</v>
      </c>
      <c r="CW39">
        <v>15.1831</v>
      </c>
      <c r="CX39">
        <v>2.42327</v>
      </c>
      <c r="CY39">
        <v>1.49854</v>
      </c>
      <c r="CZ39">
        <v>20.520099999999999</v>
      </c>
      <c r="DA39">
        <v>12.9533</v>
      </c>
      <c r="DB39">
        <v>1800.04</v>
      </c>
      <c r="DC39">
        <v>0.97799400000000003</v>
      </c>
      <c r="DD39">
        <v>2.2006100000000001E-2</v>
      </c>
      <c r="DE39">
        <v>0</v>
      </c>
      <c r="DF39">
        <v>819.01400000000001</v>
      </c>
      <c r="DG39">
        <v>5.0009800000000002</v>
      </c>
      <c r="DH39">
        <v>15684.8</v>
      </c>
      <c r="DI39">
        <v>16376.2</v>
      </c>
      <c r="DJ39">
        <v>46.5</v>
      </c>
      <c r="DK39">
        <v>47.186999999999998</v>
      </c>
      <c r="DL39">
        <v>46.561999999999998</v>
      </c>
      <c r="DM39">
        <v>46.061999999999998</v>
      </c>
      <c r="DN39">
        <v>47.5</v>
      </c>
      <c r="DO39">
        <v>1755.54</v>
      </c>
      <c r="DP39">
        <v>39.5</v>
      </c>
      <c r="DQ39">
        <v>0</v>
      </c>
      <c r="DR39">
        <v>127.90000009536701</v>
      </c>
      <c r="DS39">
        <v>0</v>
      </c>
      <c r="DT39">
        <v>819.02742307692301</v>
      </c>
      <c r="DU39">
        <v>1.25268374609557</v>
      </c>
      <c r="DV39">
        <v>20.259829115117</v>
      </c>
      <c r="DW39">
        <v>15681.3153846154</v>
      </c>
      <c r="DX39">
        <v>15</v>
      </c>
      <c r="DY39">
        <v>1689180724.0999999</v>
      </c>
      <c r="DZ39" t="s">
        <v>509</v>
      </c>
      <c r="EA39">
        <v>1689180711.0999999</v>
      </c>
      <c r="EB39">
        <v>1689180724.0999999</v>
      </c>
      <c r="EC39">
        <v>25</v>
      </c>
      <c r="ED39">
        <v>-0.124</v>
      </c>
      <c r="EE39">
        <v>-2E-3</v>
      </c>
      <c r="EF39">
        <v>9.0999999999999998E-2</v>
      </c>
      <c r="EG39">
        <v>-3.7999999999999999E-2</v>
      </c>
      <c r="EH39">
        <v>50</v>
      </c>
      <c r="EI39">
        <v>15</v>
      </c>
      <c r="EJ39">
        <v>0.22</v>
      </c>
      <c r="EK39">
        <v>0.01</v>
      </c>
      <c r="EL39">
        <v>-0.106365393440602</v>
      </c>
      <c r="EM39">
        <v>-2.0493722170992899E-2</v>
      </c>
      <c r="EN39">
        <v>2.80094635192881E-2</v>
      </c>
      <c r="EO39">
        <v>1</v>
      </c>
      <c r="EP39">
        <v>0.63307745584224595</v>
      </c>
      <c r="EQ39">
        <v>1.0690824497876001E-2</v>
      </c>
      <c r="ER39">
        <v>1.33643612111146E-2</v>
      </c>
      <c r="ES39">
        <v>1</v>
      </c>
      <c r="ET39">
        <v>2</v>
      </c>
      <c r="EU39">
        <v>2</v>
      </c>
      <c r="EV39" t="s">
        <v>392</v>
      </c>
      <c r="EW39">
        <v>2.9659300000000002</v>
      </c>
      <c r="EX39">
        <v>2.8403499999999999</v>
      </c>
      <c r="EY39">
        <v>1.39852E-2</v>
      </c>
      <c r="EZ39">
        <v>1.4280899999999999E-2</v>
      </c>
      <c r="FA39">
        <v>0.115811</v>
      </c>
      <c r="FB39">
        <v>8.2588999999999996E-2</v>
      </c>
      <c r="FC39">
        <v>29728.2</v>
      </c>
      <c r="FD39">
        <v>30432.5</v>
      </c>
      <c r="FE39">
        <v>27643</v>
      </c>
      <c r="FF39">
        <v>28113.5</v>
      </c>
      <c r="FG39">
        <v>31326.3</v>
      </c>
      <c r="FH39">
        <v>31557.7</v>
      </c>
      <c r="FI39">
        <v>38509.5</v>
      </c>
      <c r="FJ39">
        <v>37290</v>
      </c>
      <c r="FK39">
        <v>2.0516999999999999</v>
      </c>
      <c r="FL39">
        <v>1.7099500000000001</v>
      </c>
      <c r="FM39">
        <v>4.54858E-3</v>
      </c>
      <c r="FN39">
        <v>0</v>
      </c>
      <c r="FO39">
        <v>27.921900000000001</v>
      </c>
      <c r="FP39">
        <v>999.9</v>
      </c>
      <c r="FQ39">
        <v>47.521999999999998</v>
      </c>
      <c r="FR39">
        <v>40.585999999999999</v>
      </c>
      <c r="FS39">
        <v>36.826700000000002</v>
      </c>
      <c r="FT39">
        <v>61.888199999999998</v>
      </c>
      <c r="FU39">
        <v>35.308500000000002</v>
      </c>
      <c r="FV39">
        <v>1</v>
      </c>
      <c r="FW39">
        <v>0.133877</v>
      </c>
      <c r="FX39">
        <v>1.2798799999999999</v>
      </c>
      <c r="FY39">
        <v>20.3125</v>
      </c>
      <c r="FZ39">
        <v>5.2270200000000004</v>
      </c>
      <c r="GA39">
        <v>12.013199999999999</v>
      </c>
      <c r="GB39">
        <v>5.0000499999999999</v>
      </c>
      <c r="GC39">
        <v>3.2912499999999998</v>
      </c>
      <c r="GD39">
        <v>9999</v>
      </c>
      <c r="GE39">
        <v>9999</v>
      </c>
      <c r="GF39">
        <v>214.7</v>
      </c>
      <c r="GG39">
        <v>9999</v>
      </c>
      <c r="GH39">
        <v>1.87768</v>
      </c>
      <c r="GI39">
        <v>1.8714900000000001</v>
      </c>
      <c r="GJ39">
        <v>1.8736200000000001</v>
      </c>
      <c r="GK39">
        <v>1.87174</v>
      </c>
      <c r="GL39">
        <v>1.87195</v>
      </c>
      <c r="GM39">
        <v>1.87317</v>
      </c>
      <c r="GN39">
        <v>1.8734200000000001</v>
      </c>
      <c r="GO39">
        <v>1.87744</v>
      </c>
      <c r="GP39">
        <v>5</v>
      </c>
      <c r="GQ39">
        <v>0</v>
      </c>
      <c r="GR39">
        <v>0</v>
      </c>
      <c r="GS39">
        <v>0</v>
      </c>
      <c r="GT39" t="s">
        <v>393</v>
      </c>
      <c r="GU39" t="s">
        <v>394</v>
      </c>
      <c r="GV39" t="s">
        <v>395</v>
      </c>
      <c r="GW39" t="s">
        <v>395</v>
      </c>
      <c r="GX39" t="s">
        <v>395</v>
      </c>
      <c r="GY39" t="s">
        <v>395</v>
      </c>
      <c r="GZ39">
        <v>0</v>
      </c>
      <c r="HA39">
        <v>100</v>
      </c>
      <c r="HB39">
        <v>100</v>
      </c>
      <c r="HC39">
        <v>9.0999999999999998E-2</v>
      </c>
      <c r="HD39">
        <v>6.8199999999999997E-2</v>
      </c>
      <c r="HE39">
        <v>5.7604244878232402E-2</v>
      </c>
      <c r="HF39">
        <v>7.2704984381113296E-4</v>
      </c>
      <c r="HG39">
        <v>-1.05877040029023E-6</v>
      </c>
      <c r="HH39">
        <v>2.9517966189716799E-10</v>
      </c>
      <c r="HI39">
        <v>-9.6565404315904699E-2</v>
      </c>
      <c r="HJ39">
        <v>-1.0381146261049701E-3</v>
      </c>
      <c r="HK39">
        <v>3.0864078594985901E-4</v>
      </c>
      <c r="HL39">
        <v>3.5129526352015801E-7</v>
      </c>
      <c r="HM39">
        <v>1</v>
      </c>
      <c r="HN39">
        <v>2242</v>
      </c>
      <c r="HO39">
        <v>1</v>
      </c>
      <c r="HP39">
        <v>25</v>
      </c>
      <c r="HQ39">
        <v>0.9</v>
      </c>
      <c r="HR39">
        <v>0.7</v>
      </c>
      <c r="HS39">
        <v>0.26123000000000002</v>
      </c>
      <c r="HT39">
        <v>2.7209500000000002</v>
      </c>
      <c r="HU39">
        <v>1.49536</v>
      </c>
      <c r="HV39">
        <v>2.2705099999999998</v>
      </c>
      <c r="HW39">
        <v>1.49658</v>
      </c>
      <c r="HX39">
        <v>2.3559600000000001</v>
      </c>
      <c r="HY39">
        <v>41.953800000000001</v>
      </c>
      <c r="HZ39">
        <v>14.7887</v>
      </c>
      <c r="IA39">
        <v>18</v>
      </c>
      <c r="IB39">
        <v>498.74900000000002</v>
      </c>
      <c r="IC39">
        <v>416.46699999999998</v>
      </c>
      <c r="ID39">
        <v>25.314800000000002</v>
      </c>
      <c r="IE39">
        <v>29.1511</v>
      </c>
      <c r="IF39">
        <v>30.0002</v>
      </c>
      <c r="IG39">
        <v>28.973199999999999</v>
      </c>
      <c r="IH39">
        <v>28.919499999999999</v>
      </c>
      <c r="II39">
        <v>5.2820799999999997</v>
      </c>
      <c r="IJ39">
        <v>62.605400000000003</v>
      </c>
      <c r="IK39">
        <v>0</v>
      </c>
      <c r="IL39">
        <v>25.302</v>
      </c>
      <c r="IM39">
        <v>50</v>
      </c>
      <c r="IN39">
        <v>15.1782</v>
      </c>
      <c r="IO39">
        <v>100.372</v>
      </c>
      <c r="IP39">
        <v>100.157</v>
      </c>
    </row>
    <row r="40" spans="1:250" x14ac:dyDescent="0.3">
      <c r="A40">
        <v>24</v>
      </c>
      <c r="B40">
        <v>1689180865</v>
      </c>
      <c r="C40">
        <v>5158.5</v>
      </c>
      <c r="D40" t="s">
        <v>510</v>
      </c>
      <c r="E40" t="s">
        <v>511</v>
      </c>
      <c r="F40" t="s">
        <v>381</v>
      </c>
      <c r="G40" t="s">
        <v>382</v>
      </c>
      <c r="H40" t="s">
        <v>474</v>
      </c>
      <c r="I40" t="s">
        <v>384</v>
      </c>
      <c r="J40" t="s">
        <v>475</v>
      </c>
      <c r="K40" t="s">
        <v>475</v>
      </c>
      <c r="L40" t="s">
        <v>476</v>
      </c>
      <c r="M40">
        <v>1689180865</v>
      </c>
      <c r="N40">
        <f t="shared" si="0"/>
        <v>8.3525331377345066E-3</v>
      </c>
      <c r="O40">
        <f t="shared" si="1"/>
        <v>8.3525331377345058</v>
      </c>
      <c r="P40">
        <f t="shared" si="2"/>
        <v>-3.4021978088342086</v>
      </c>
      <c r="Q40">
        <f t="shared" si="3"/>
        <v>23.819800000000001</v>
      </c>
      <c r="R40">
        <f t="shared" si="4"/>
        <v>32.402459057590484</v>
      </c>
      <c r="S40">
        <f t="shared" si="5"/>
        <v>3.2013376615303994</v>
      </c>
      <c r="T40">
        <f t="shared" si="6"/>
        <v>2.35337764626412</v>
      </c>
      <c r="U40">
        <f t="shared" si="7"/>
        <v>0.65303970534933264</v>
      </c>
      <c r="V40">
        <f t="shared" si="8"/>
        <v>2.9087127232181818</v>
      </c>
      <c r="W40">
        <f t="shared" si="9"/>
        <v>0.58120456486372762</v>
      </c>
      <c r="X40">
        <f t="shared" si="10"/>
        <v>0.36904631148135364</v>
      </c>
      <c r="Y40">
        <f t="shared" si="11"/>
        <v>289.55747275478751</v>
      </c>
      <c r="Z40">
        <f t="shared" si="12"/>
        <v>28.513910849852085</v>
      </c>
      <c r="AA40">
        <f t="shared" si="13"/>
        <v>27.959099999999999</v>
      </c>
      <c r="AB40">
        <f t="shared" si="14"/>
        <v>3.7858009366960004</v>
      </c>
      <c r="AC40">
        <f t="shared" si="15"/>
        <v>60.001538578834932</v>
      </c>
      <c r="AD40">
        <f t="shared" si="16"/>
        <v>2.4104737151553799</v>
      </c>
      <c r="AE40">
        <f t="shared" si="17"/>
        <v>4.0173531750161739</v>
      </c>
      <c r="AF40">
        <f t="shared" si="18"/>
        <v>1.3753272215406205</v>
      </c>
      <c r="AG40">
        <f t="shared" si="19"/>
        <v>-368.34671137409174</v>
      </c>
      <c r="AH40">
        <f t="shared" si="20"/>
        <v>160.24875832945662</v>
      </c>
      <c r="AI40">
        <f t="shared" si="21"/>
        <v>12.06531921925758</v>
      </c>
      <c r="AJ40">
        <f t="shared" si="22"/>
        <v>93.524838929409952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51906.305896752005</v>
      </c>
      <c r="AP40" t="s">
        <v>387</v>
      </c>
      <c r="AQ40">
        <v>10238.9</v>
      </c>
      <c r="AR40">
        <v>302.21199999999999</v>
      </c>
      <c r="AS40">
        <v>4052.3</v>
      </c>
      <c r="AT40">
        <f t="shared" si="26"/>
        <v>0.92542210596451402</v>
      </c>
      <c r="AU40">
        <v>-0.32343011824092399</v>
      </c>
      <c r="AV40" t="s">
        <v>512</v>
      </c>
      <c r="AW40">
        <v>10276.9</v>
      </c>
      <c r="AX40">
        <v>826.00192307692305</v>
      </c>
      <c r="AY40">
        <v>1041.6400000000001</v>
      </c>
      <c r="AZ40">
        <f t="shared" si="27"/>
        <v>0.20701785350320367</v>
      </c>
      <c r="BA40">
        <v>0.5</v>
      </c>
      <c r="BB40">
        <f t="shared" si="28"/>
        <v>1513.1345993548123</v>
      </c>
      <c r="BC40">
        <f t="shared" si="29"/>
        <v>-3.4021978088342086</v>
      </c>
      <c r="BD40">
        <f t="shared" si="30"/>
        <v>156.62293840993166</v>
      </c>
      <c r="BE40">
        <f t="shared" si="31"/>
        <v>-2.0346951896454192E-3</v>
      </c>
      <c r="BF40">
        <f t="shared" si="32"/>
        <v>2.8903075918743517</v>
      </c>
      <c r="BG40">
        <f t="shared" si="33"/>
        <v>248.62098710984461</v>
      </c>
      <c r="BH40" t="s">
        <v>513</v>
      </c>
      <c r="BI40">
        <v>660.77</v>
      </c>
      <c r="BJ40">
        <f t="shared" si="34"/>
        <v>660.77</v>
      </c>
      <c r="BK40">
        <f t="shared" si="35"/>
        <v>0.36564456050074889</v>
      </c>
      <c r="BL40">
        <f t="shared" si="36"/>
        <v>0.56617238670170134</v>
      </c>
      <c r="BM40">
        <f t="shared" si="37"/>
        <v>0.88769965177958021</v>
      </c>
      <c r="BN40">
        <f t="shared" si="38"/>
        <v>0.29162822739073585</v>
      </c>
      <c r="BO40">
        <f t="shared" si="39"/>
        <v>0.80282382706752475</v>
      </c>
      <c r="BP40">
        <f t="shared" si="40"/>
        <v>0.45291629172883108</v>
      </c>
      <c r="BQ40">
        <f t="shared" si="41"/>
        <v>0.54708370827116892</v>
      </c>
      <c r="BR40">
        <f t="shared" si="42"/>
        <v>1799.94</v>
      </c>
      <c r="BS40">
        <f t="shared" si="43"/>
        <v>1513.1345993548123</v>
      </c>
      <c r="BT40">
        <f t="shared" si="44"/>
        <v>0.84065835492005969</v>
      </c>
      <c r="BU40">
        <f t="shared" si="45"/>
        <v>0.16087062499571514</v>
      </c>
      <c r="BV40">
        <v>6</v>
      </c>
      <c r="BW40">
        <v>0.5</v>
      </c>
      <c r="BX40" t="s">
        <v>390</v>
      </c>
      <c r="BY40">
        <v>2</v>
      </c>
      <c r="BZ40">
        <v>1689180865</v>
      </c>
      <c r="CA40">
        <v>23.819800000000001</v>
      </c>
      <c r="CB40">
        <v>19.977599999999999</v>
      </c>
      <c r="CC40">
        <v>24.3977</v>
      </c>
      <c r="CD40">
        <v>14.6235</v>
      </c>
      <c r="CE40">
        <v>23.7258</v>
      </c>
      <c r="CF40">
        <v>24.4437</v>
      </c>
      <c r="CG40">
        <v>500.22</v>
      </c>
      <c r="CH40">
        <v>98.6995</v>
      </c>
      <c r="CI40">
        <v>9.97194E-2</v>
      </c>
      <c r="CJ40">
        <v>28.981000000000002</v>
      </c>
      <c r="CK40">
        <v>27.959099999999999</v>
      </c>
      <c r="CL40">
        <v>999.9</v>
      </c>
      <c r="CM40">
        <v>0</v>
      </c>
      <c r="CN40">
        <v>0</v>
      </c>
      <c r="CO40">
        <v>10011.9</v>
      </c>
      <c r="CP40">
        <v>0</v>
      </c>
      <c r="CQ40">
        <v>1.5289399999999999E-3</v>
      </c>
      <c r="CR40">
        <v>3.82254</v>
      </c>
      <c r="CS40">
        <v>24.398099999999999</v>
      </c>
      <c r="CT40">
        <v>20.274000000000001</v>
      </c>
      <c r="CU40">
        <v>9.8878000000000004</v>
      </c>
      <c r="CV40">
        <v>19.977599999999999</v>
      </c>
      <c r="CW40">
        <v>14.6235</v>
      </c>
      <c r="CX40">
        <v>2.4192499999999999</v>
      </c>
      <c r="CY40">
        <v>1.44333</v>
      </c>
      <c r="CZ40">
        <v>20.493200000000002</v>
      </c>
      <c r="DA40">
        <v>12.380699999999999</v>
      </c>
      <c r="DB40">
        <v>1799.94</v>
      </c>
      <c r="DC40">
        <v>0.97799400000000003</v>
      </c>
      <c r="DD40">
        <v>2.2006100000000001E-2</v>
      </c>
      <c r="DE40">
        <v>0</v>
      </c>
      <c r="DF40">
        <v>826.78899999999999</v>
      </c>
      <c r="DG40">
        <v>5.0009800000000002</v>
      </c>
      <c r="DH40">
        <v>15844.1</v>
      </c>
      <c r="DI40">
        <v>16375.3</v>
      </c>
      <c r="DJ40">
        <v>46.625</v>
      </c>
      <c r="DK40">
        <v>47.375</v>
      </c>
      <c r="DL40">
        <v>46.75</v>
      </c>
      <c r="DM40">
        <v>46.375</v>
      </c>
      <c r="DN40">
        <v>47.625</v>
      </c>
      <c r="DO40">
        <v>1755.44</v>
      </c>
      <c r="DP40">
        <v>39.5</v>
      </c>
      <c r="DQ40">
        <v>0</v>
      </c>
      <c r="DR40">
        <v>100.299999952316</v>
      </c>
      <c r="DS40">
        <v>0</v>
      </c>
      <c r="DT40">
        <v>826.00192307692305</v>
      </c>
      <c r="DU40">
        <v>5.3468718127052197</v>
      </c>
      <c r="DV40">
        <v>64.054700866321099</v>
      </c>
      <c r="DW40">
        <v>15839.5307692308</v>
      </c>
      <c r="DX40">
        <v>15</v>
      </c>
      <c r="DY40">
        <v>1689180899</v>
      </c>
      <c r="DZ40" t="s">
        <v>514</v>
      </c>
      <c r="EA40">
        <v>1689180885</v>
      </c>
      <c r="EB40">
        <v>1689180899</v>
      </c>
      <c r="EC40">
        <v>26</v>
      </c>
      <c r="ED40">
        <v>2.3E-2</v>
      </c>
      <c r="EE40">
        <v>-2E-3</v>
      </c>
      <c r="EF40">
        <v>9.4E-2</v>
      </c>
      <c r="EG40">
        <v>-4.5999999999999999E-2</v>
      </c>
      <c r="EH40">
        <v>20</v>
      </c>
      <c r="EI40">
        <v>15</v>
      </c>
      <c r="EJ40">
        <v>0.18</v>
      </c>
      <c r="EK40">
        <v>0.01</v>
      </c>
      <c r="EL40">
        <v>-3.3144861417109599</v>
      </c>
      <c r="EM40">
        <v>-0.101874859617428</v>
      </c>
      <c r="EN40">
        <v>2.8427206126309001E-2</v>
      </c>
      <c r="EO40">
        <v>1</v>
      </c>
      <c r="EP40">
        <v>0.66129165203814999</v>
      </c>
      <c r="EQ40">
        <v>3.62097732253438E-2</v>
      </c>
      <c r="ER40">
        <v>5.9137339839043998E-3</v>
      </c>
      <c r="ES40">
        <v>1</v>
      </c>
      <c r="ET40">
        <v>2</v>
      </c>
      <c r="EU40">
        <v>2</v>
      </c>
      <c r="EV40" t="s">
        <v>392</v>
      </c>
      <c r="EW40">
        <v>2.96597</v>
      </c>
      <c r="EX40">
        <v>2.8401700000000001</v>
      </c>
      <c r="EY40">
        <v>6.7202399999999997E-3</v>
      </c>
      <c r="EZ40">
        <v>5.7269499999999997E-3</v>
      </c>
      <c r="FA40">
        <v>0.115666</v>
      </c>
      <c r="FB40">
        <v>8.0344600000000002E-2</v>
      </c>
      <c r="FC40">
        <v>29943.7</v>
      </c>
      <c r="FD40">
        <v>30694.2</v>
      </c>
      <c r="FE40">
        <v>27640.1</v>
      </c>
      <c r="FF40">
        <v>28111.599999999999</v>
      </c>
      <c r="FG40">
        <v>31327.4</v>
      </c>
      <c r="FH40">
        <v>31632.7</v>
      </c>
      <c r="FI40">
        <v>38505</v>
      </c>
      <c r="FJ40">
        <v>37287.800000000003</v>
      </c>
      <c r="FK40">
        <v>2.0520700000000001</v>
      </c>
      <c r="FL40">
        <v>1.7078800000000001</v>
      </c>
      <c r="FM40">
        <v>-3.2857099999999998E-3</v>
      </c>
      <c r="FN40">
        <v>0</v>
      </c>
      <c r="FO40">
        <v>28.012699999999999</v>
      </c>
      <c r="FP40">
        <v>999.9</v>
      </c>
      <c r="FQ40">
        <v>47.545999999999999</v>
      </c>
      <c r="FR40">
        <v>40.576000000000001</v>
      </c>
      <c r="FS40">
        <v>36.8264</v>
      </c>
      <c r="FT40">
        <v>61.5383</v>
      </c>
      <c r="FU40">
        <v>36.021599999999999</v>
      </c>
      <c r="FV40">
        <v>1</v>
      </c>
      <c r="FW40">
        <v>0.14008899999999999</v>
      </c>
      <c r="FX40">
        <v>1.3802300000000001</v>
      </c>
      <c r="FY40">
        <v>20.311499999999999</v>
      </c>
      <c r="FZ40">
        <v>5.2279200000000001</v>
      </c>
      <c r="GA40">
        <v>12.013500000000001</v>
      </c>
      <c r="GB40">
        <v>5.0008999999999997</v>
      </c>
      <c r="GC40">
        <v>3.2913299999999999</v>
      </c>
      <c r="GD40">
        <v>9999</v>
      </c>
      <c r="GE40">
        <v>9999</v>
      </c>
      <c r="GF40">
        <v>214.8</v>
      </c>
      <c r="GG40">
        <v>9999</v>
      </c>
      <c r="GH40">
        <v>1.8776999999999999</v>
      </c>
      <c r="GI40">
        <v>1.87148</v>
      </c>
      <c r="GJ40">
        <v>1.8736299999999999</v>
      </c>
      <c r="GK40">
        <v>1.87174</v>
      </c>
      <c r="GL40">
        <v>1.8719399999999999</v>
      </c>
      <c r="GM40">
        <v>1.87317</v>
      </c>
      <c r="GN40">
        <v>1.87347</v>
      </c>
      <c r="GO40">
        <v>1.87744</v>
      </c>
      <c r="GP40">
        <v>5</v>
      </c>
      <c r="GQ40">
        <v>0</v>
      </c>
      <c r="GR40">
        <v>0</v>
      </c>
      <c r="GS40">
        <v>0</v>
      </c>
      <c r="GT40" t="s">
        <v>393</v>
      </c>
      <c r="GU40" t="s">
        <v>394</v>
      </c>
      <c r="GV40" t="s">
        <v>395</v>
      </c>
      <c r="GW40" t="s">
        <v>395</v>
      </c>
      <c r="GX40" t="s">
        <v>395</v>
      </c>
      <c r="GY40" t="s">
        <v>395</v>
      </c>
      <c r="GZ40">
        <v>0</v>
      </c>
      <c r="HA40">
        <v>100</v>
      </c>
      <c r="HB40">
        <v>100</v>
      </c>
      <c r="HC40">
        <v>9.4E-2</v>
      </c>
      <c r="HD40">
        <v>-4.5999999999999999E-2</v>
      </c>
      <c r="HE40">
        <v>5.7604244878232402E-2</v>
      </c>
      <c r="HF40">
        <v>7.2704984381113296E-4</v>
      </c>
      <c r="HG40">
        <v>-1.05877040029023E-6</v>
      </c>
      <c r="HH40">
        <v>2.9517966189716799E-10</v>
      </c>
      <c r="HI40">
        <v>-9.6565404315904699E-2</v>
      </c>
      <c r="HJ40">
        <v>-1.0381146261049701E-3</v>
      </c>
      <c r="HK40">
        <v>3.0864078594985901E-4</v>
      </c>
      <c r="HL40">
        <v>3.5129526352015801E-7</v>
      </c>
      <c r="HM40">
        <v>1</v>
      </c>
      <c r="HN40">
        <v>2242</v>
      </c>
      <c r="HO40">
        <v>1</v>
      </c>
      <c r="HP40">
        <v>25</v>
      </c>
      <c r="HQ40">
        <v>2.6</v>
      </c>
      <c r="HR40">
        <v>2.2999999999999998</v>
      </c>
      <c r="HS40">
        <v>0.19653300000000001</v>
      </c>
      <c r="HT40">
        <v>2.7319300000000002</v>
      </c>
      <c r="HU40">
        <v>1.49536</v>
      </c>
      <c r="HV40">
        <v>2.2692899999999998</v>
      </c>
      <c r="HW40">
        <v>1.49658</v>
      </c>
      <c r="HX40">
        <v>2.5500500000000001</v>
      </c>
      <c r="HY40">
        <v>41.980200000000004</v>
      </c>
      <c r="HZ40">
        <v>14.78</v>
      </c>
      <c r="IA40">
        <v>18</v>
      </c>
      <c r="IB40">
        <v>499.38400000000001</v>
      </c>
      <c r="IC40">
        <v>415.524</v>
      </c>
      <c r="ID40">
        <v>25.317799999999998</v>
      </c>
      <c r="IE40">
        <v>29.2178</v>
      </c>
      <c r="IF40">
        <v>30.000599999999999</v>
      </c>
      <c r="IG40">
        <v>29.024699999999999</v>
      </c>
      <c r="IH40">
        <v>28.972200000000001</v>
      </c>
      <c r="II40">
        <v>4.0084400000000002</v>
      </c>
      <c r="IJ40">
        <v>63.846899999999998</v>
      </c>
      <c r="IK40">
        <v>0</v>
      </c>
      <c r="IL40">
        <v>25.316199999999998</v>
      </c>
      <c r="IM40">
        <v>20</v>
      </c>
      <c r="IN40">
        <v>14.6395</v>
      </c>
      <c r="IO40">
        <v>100.36</v>
      </c>
      <c r="IP40">
        <v>100.151</v>
      </c>
    </row>
    <row r="41" spans="1:250" x14ac:dyDescent="0.3">
      <c r="A41">
        <v>25</v>
      </c>
      <c r="B41">
        <v>1689181052</v>
      </c>
      <c r="C41">
        <v>5345.5</v>
      </c>
      <c r="D41" t="s">
        <v>515</v>
      </c>
      <c r="E41" t="s">
        <v>516</v>
      </c>
      <c r="F41" t="s">
        <v>381</v>
      </c>
      <c r="G41" t="s">
        <v>382</v>
      </c>
      <c r="H41" t="s">
        <v>474</v>
      </c>
      <c r="I41" t="s">
        <v>384</v>
      </c>
      <c r="J41" t="s">
        <v>475</v>
      </c>
      <c r="K41" t="s">
        <v>475</v>
      </c>
      <c r="L41" t="s">
        <v>476</v>
      </c>
      <c r="M41">
        <v>1689181052</v>
      </c>
      <c r="N41">
        <f t="shared" si="0"/>
        <v>8.8921288799951401E-3</v>
      </c>
      <c r="O41">
        <f t="shared" si="1"/>
        <v>8.8921288799951395</v>
      </c>
      <c r="P41">
        <f t="shared" si="2"/>
        <v>33.475420498438289</v>
      </c>
      <c r="Q41">
        <f t="shared" si="3"/>
        <v>356.11599999999999</v>
      </c>
      <c r="R41">
        <f t="shared" si="4"/>
        <v>265.12989852045683</v>
      </c>
      <c r="S41">
        <f t="shared" si="5"/>
        <v>26.19516474988253</v>
      </c>
      <c r="T41">
        <f t="shared" si="6"/>
        <v>35.1847050903216</v>
      </c>
      <c r="U41">
        <f t="shared" si="7"/>
        <v>0.71073052003631332</v>
      </c>
      <c r="V41">
        <f t="shared" si="8"/>
        <v>2.9066667681753922</v>
      </c>
      <c r="W41">
        <f t="shared" si="9"/>
        <v>0.62646395972758218</v>
      </c>
      <c r="X41">
        <f t="shared" si="10"/>
        <v>0.39827533224392386</v>
      </c>
      <c r="Y41">
        <f t="shared" si="11"/>
        <v>289.56066475480128</v>
      </c>
      <c r="Z41">
        <f t="shared" si="12"/>
        <v>28.645976557459178</v>
      </c>
      <c r="AA41">
        <f t="shared" si="13"/>
        <v>28.075199999999999</v>
      </c>
      <c r="AB41">
        <f t="shared" si="14"/>
        <v>3.811507732549329</v>
      </c>
      <c r="AC41">
        <f t="shared" si="15"/>
        <v>60.11652397630035</v>
      </c>
      <c r="AD41">
        <f t="shared" si="16"/>
        <v>2.4535709021498402</v>
      </c>
      <c r="AE41">
        <f t="shared" si="17"/>
        <v>4.0813585680986941</v>
      </c>
      <c r="AF41">
        <f t="shared" si="18"/>
        <v>1.3579368303994888</v>
      </c>
      <c r="AG41">
        <f t="shared" si="19"/>
        <v>-392.14288360778568</v>
      </c>
      <c r="AH41">
        <f t="shared" si="20"/>
        <v>184.78561481588423</v>
      </c>
      <c r="AI41">
        <f t="shared" si="21"/>
        <v>13.949533753876443</v>
      </c>
      <c r="AJ41">
        <f t="shared" si="22"/>
        <v>96.152929716776271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51801.186928844698</v>
      </c>
      <c r="AP41" t="s">
        <v>387</v>
      </c>
      <c r="AQ41">
        <v>10238.9</v>
      </c>
      <c r="AR41">
        <v>302.21199999999999</v>
      </c>
      <c r="AS41">
        <v>4052.3</v>
      </c>
      <c r="AT41">
        <f t="shared" si="26"/>
        <v>0.92542210596451402</v>
      </c>
      <c r="AU41">
        <v>-0.32343011824092399</v>
      </c>
      <c r="AV41" t="s">
        <v>517</v>
      </c>
      <c r="AW41">
        <v>10277.799999999999</v>
      </c>
      <c r="AX41">
        <v>853.06232</v>
      </c>
      <c r="AY41">
        <v>1343.03</v>
      </c>
      <c r="AZ41">
        <f t="shared" si="27"/>
        <v>0.36482258773072829</v>
      </c>
      <c r="BA41">
        <v>0.5</v>
      </c>
      <c r="BB41">
        <f t="shared" si="28"/>
        <v>1513.1513993548192</v>
      </c>
      <c r="BC41">
        <f t="shared" si="29"/>
        <v>33.475420498438289</v>
      </c>
      <c r="BD41">
        <f t="shared" si="30"/>
        <v>276.01590457049889</v>
      </c>
      <c r="BE41">
        <f t="shared" si="31"/>
        <v>2.2336727594535772E-2</v>
      </c>
      <c r="BF41">
        <f t="shared" si="32"/>
        <v>2.0172818179787497</v>
      </c>
      <c r="BG41">
        <f t="shared" si="33"/>
        <v>262.6914778932649</v>
      </c>
      <c r="BH41" t="s">
        <v>518</v>
      </c>
      <c r="BI41">
        <v>616.99</v>
      </c>
      <c r="BJ41">
        <f t="shared" si="34"/>
        <v>616.99</v>
      </c>
      <c r="BK41">
        <f t="shared" si="35"/>
        <v>0.5405984974274588</v>
      </c>
      <c r="BL41">
        <f t="shared" si="36"/>
        <v>0.67484942978348295</v>
      </c>
      <c r="BM41">
        <f t="shared" si="37"/>
        <v>0.78865371684069274</v>
      </c>
      <c r="BN41">
        <f t="shared" si="38"/>
        <v>0.4707525042802872</v>
      </c>
      <c r="BO41">
        <f t="shared" si="39"/>
        <v>0.72245504638824487</v>
      </c>
      <c r="BP41">
        <f t="shared" si="40"/>
        <v>0.48809487879163527</v>
      </c>
      <c r="BQ41">
        <f t="shared" si="41"/>
        <v>0.51190512120836473</v>
      </c>
      <c r="BR41">
        <f t="shared" si="42"/>
        <v>1799.96</v>
      </c>
      <c r="BS41">
        <f t="shared" si="43"/>
        <v>1513.1513993548192</v>
      </c>
      <c r="BT41">
        <f t="shared" si="44"/>
        <v>0.84065834760484637</v>
      </c>
      <c r="BU41">
        <f t="shared" si="45"/>
        <v>0.16087061087735355</v>
      </c>
      <c r="BV41">
        <v>6</v>
      </c>
      <c r="BW41">
        <v>0.5</v>
      </c>
      <c r="BX41" t="s">
        <v>390</v>
      </c>
      <c r="BY41">
        <v>2</v>
      </c>
      <c r="BZ41">
        <v>1689181052</v>
      </c>
      <c r="CA41">
        <v>356.11599999999999</v>
      </c>
      <c r="CB41">
        <v>400.06799999999998</v>
      </c>
      <c r="CC41">
        <v>24.833400000000001</v>
      </c>
      <c r="CD41">
        <v>14.4322</v>
      </c>
      <c r="CE41">
        <v>355.64499999999998</v>
      </c>
      <c r="CF41">
        <v>24.7547</v>
      </c>
      <c r="CG41">
        <v>500.21</v>
      </c>
      <c r="CH41">
        <v>98.701300000000003</v>
      </c>
      <c r="CI41">
        <v>9.9947599999999998E-2</v>
      </c>
      <c r="CJ41">
        <v>29.2544</v>
      </c>
      <c r="CK41">
        <v>28.075199999999999</v>
      </c>
      <c r="CL41">
        <v>999.9</v>
      </c>
      <c r="CM41">
        <v>0</v>
      </c>
      <c r="CN41">
        <v>0</v>
      </c>
      <c r="CO41">
        <v>10000</v>
      </c>
      <c r="CP41">
        <v>0</v>
      </c>
      <c r="CQ41">
        <v>1.5289399999999999E-3</v>
      </c>
      <c r="CR41">
        <v>-43.9529</v>
      </c>
      <c r="CS41">
        <v>365.18400000000003</v>
      </c>
      <c r="CT41">
        <v>405.92700000000002</v>
      </c>
      <c r="CU41">
        <v>10.401199999999999</v>
      </c>
      <c r="CV41">
        <v>400.06799999999998</v>
      </c>
      <c r="CW41">
        <v>14.4322</v>
      </c>
      <c r="CX41">
        <v>2.4510900000000002</v>
      </c>
      <c r="CY41">
        <v>1.42448</v>
      </c>
      <c r="CZ41">
        <v>20.705300000000001</v>
      </c>
      <c r="DA41">
        <v>12.1807</v>
      </c>
      <c r="DB41">
        <v>1799.96</v>
      </c>
      <c r="DC41">
        <v>0.97799400000000003</v>
      </c>
      <c r="DD41">
        <v>2.2006100000000001E-2</v>
      </c>
      <c r="DE41">
        <v>0</v>
      </c>
      <c r="DF41">
        <v>854.48500000000001</v>
      </c>
      <c r="DG41">
        <v>5.0009800000000002</v>
      </c>
      <c r="DH41">
        <v>16753.7</v>
      </c>
      <c r="DI41">
        <v>16375.5</v>
      </c>
      <c r="DJ41">
        <v>46.75</v>
      </c>
      <c r="DK41">
        <v>47.5</v>
      </c>
      <c r="DL41">
        <v>46.625</v>
      </c>
      <c r="DM41">
        <v>46.561999999999998</v>
      </c>
      <c r="DN41">
        <v>47.75</v>
      </c>
      <c r="DO41">
        <v>1755.46</v>
      </c>
      <c r="DP41">
        <v>39.5</v>
      </c>
      <c r="DQ41">
        <v>0</v>
      </c>
      <c r="DR41">
        <v>186.299999952316</v>
      </c>
      <c r="DS41">
        <v>0</v>
      </c>
      <c r="DT41">
        <v>853.06232</v>
      </c>
      <c r="DU41">
        <v>10.479538467504399</v>
      </c>
      <c r="DV41">
        <v>1100.28461871786</v>
      </c>
      <c r="DW41">
        <v>16747.560000000001</v>
      </c>
      <c r="DX41">
        <v>15</v>
      </c>
      <c r="DY41">
        <v>1689181011</v>
      </c>
      <c r="DZ41" t="s">
        <v>519</v>
      </c>
      <c r="EA41">
        <v>1689181004</v>
      </c>
      <c r="EB41">
        <v>1689181011</v>
      </c>
      <c r="EC41">
        <v>27</v>
      </c>
      <c r="ED41">
        <v>0.253</v>
      </c>
      <c r="EE41">
        <v>8.0000000000000002E-3</v>
      </c>
      <c r="EF41">
        <v>0.47299999999999998</v>
      </c>
      <c r="EG41">
        <v>-4.1000000000000002E-2</v>
      </c>
      <c r="EH41">
        <v>400</v>
      </c>
      <c r="EI41">
        <v>14</v>
      </c>
      <c r="EJ41">
        <v>0.03</v>
      </c>
      <c r="EK41">
        <v>0.01</v>
      </c>
      <c r="EL41">
        <v>33.397444805519498</v>
      </c>
      <c r="EM41">
        <v>-0.33074085353742899</v>
      </c>
      <c r="EN41">
        <v>0.16543725545221399</v>
      </c>
      <c r="EO41">
        <v>1</v>
      </c>
      <c r="EP41">
        <v>0.72242477424945795</v>
      </c>
      <c r="EQ41">
        <v>-2.5782779555039801E-2</v>
      </c>
      <c r="ER41">
        <v>1.5961999210327999E-2</v>
      </c>
      <c r="ES41">
        <v>1</v>
      </c>
      <c r="ET41">
        <v>2</v>
      </c>
      <c r="EU41">
        <v>2</v>
      </c>
      <c r="EV41" t="s">
        <v>392</v>
      </c>
      <c r="EW41">
        <v>2.9658000000000002</v>
      </c>
      <c r="EX41">
        <v>2.8403</v>
      </c>
      <c r="EY41">
        <v>8.5842699999999994E-2</v>
      </c>
      <c r="EZ41">
        <v>9.4938900000000007E-2</v>
      </c>
      <c r="FA41">
        <v>0.116664</v>
      </c>
      <c r="FB41">
        <v>7.9557799999999998E-2</v>
      </c>
      <c r="FC41">
        <v>27548.799999999999</v>
      </c>
      <c r="FD41">
        <v>27932</v>
      </c>
      <c r="FE41">
        <v>27631</v>
      </c>
      <c r="FF41">
        <v>28103.9</v>
      </c>
      <c r="FG41">
        <v>31287.5</v>
      </c>
      <c r="FH41">
        <v>31657.4</v>
      </c>
      <c r="FI41">
        <v>38492.300000000003</v>
      </c>
      <c r="FJ41">
        <v>37277.199999999997</v>
      </c>
      <c r="FK41">
        <v>2.05078</v>
      </c>
      <c r="FL41">
        <v>1.7070000000000001</v>
      </c>
      <c r="FM41">
        <v>-6.8619800000000002E-3</v>
      </c>
      <c r="FN41">
        <v>0</v>
      </c>
      <c r="FO41">
        <v>28.187200000000001</v>
      </c>
      <c r="FP41">
        <v>999.9</v>
      </c>
      <c r="FQ41">
        <v>47.545999999999999</v>
      </c>
      <c r="FR41">
        <v>40.566000000000003</v>
      </c>
      <c r="FS41">
        <v>36.806600000000003</v>
      </c>
      <c r="FT41">
        <v>61.588299999999997</v>
      </c>
      <c r="FU41">
        <v>35.837299999999999</v>
      </c>
      <c r="FV41">
        <v>1</v>
      </c>
      <c r="FW41">
        <v>0.15246199999999999</v>
      </c>
      <c r="FX41">
        <v>2.0531299999999999</v>
      </c>
      <c r="FY41">
        <v>20.3035</v>
      </c>
      <c r="FZ41">
        <v>5.2234299999999996</v>
      </c>
      <c r="GA41">
        <v>12.0152</v>
      </c>
      <c r="GB41">
        <v>5.0008999999999997</v>
      </c>
      <c r="GC41">
        <v>3.2915299999999998</v>
      </c>
      <c r="GD41">
        <v>9999</v>
      </c>
      <c r="GE41">
        <v>9999</v>
      </c>
      <c r="GF41">
        <v>214.8</v>
      </c>
      <c r="GG41">
        <v>9999</v>
      </c>
      <c r="GH41">
        <v>1.8776999999999999</v>
      </c>
      <c r="GI41">
        <v>1.8714900000000001</v>
      </c>
      <c r="GJ41">
        <v>1.8736299999999999</v>
      </c>
      <c r="GK41">
        <v>1.8717299999999999</v>
      </c>
      <c r="GL41">
        <v>1.87195</v>
      </c>
      <c r="GM41">
        <v>1.87317</v>
      </c>
      <c r="GN41">
        <v>1.8734599999999999</v>
      </c>
      <c r="GO41">
        <v>1.87744</v>
      </c>
      <c r="GP41">
        <v>5</v>
      </c>
      <c r="GQ41">
        <v>0</v>
      </c>
      <c r="GR41">
        <v>0</v>
      </c>
      <c r="GS41">
        <v>0</v>
      </c>
      <c r="GT41" t="s">
        <v>393</v>
      </c>
      <c r="GU41" t="s">
        <v>394</v>
      </c>
      <c r="GV41" t="s">
        <v>395</v>
      </c>
      <c r="GW41" t="s">
        <v>395</v>
      </c>
      <c r="GX41" t="s">
        <v>395</v>
      </c>
      <c r="GY41" t="s">
        <v>395</v>
      </c>
      <c r="GZ41">
        <v>0</v>
      </c>
      <c r="HA41">
        <v>100</v>
      </c>
      <c r="HB41">
        <v>100</v>
      </c>
      <c r="HC41">
        <v>0.47099999999999997</v>
      </c>
      <c r="HD41">
        <v>7.8700000000000006E-2</v>
      </c>
      <c r="HE41">
        <v>0.332949645256922</v>
      </c>
      <c r="HF41">
        <v>7.2704984381113296E-4</v>
      </c>
      <c r="HG41">
        <v>-1.05877040029023E-6</v>
      </c>
      <c r="HH41">
        <v>2.9517966189716799E-10</v>
      </c>
      <c r="HI41">
        <v>-8.9976061920779796E-2</v>
      </c>
      <c r="HJ41">
        <v>-1.0381146261049701E-3</v>
      </c>
      <c r="HK41">
        <v>3.0864078594985901E-4</v>
      </c>
      <c r="HL41">
        <v>3.5129526352015801E-7</v>
      </c>
      <c r="HM41">
        <v>1</v>
      </c>
      <c r="HN41">
        <v>2242</v>
      </c>
      <c r="HO41">
        <v>1</v>
      </c>
      <c r="HP41">
        <v>25</v>
      </c>
      <c r="HQ41">
        <v>0.8</v>
      </c>
      <c r="HR41">
        <v>0.7</v>
      </c>
      <c r="HS41">
        <v>0.99609400000000003</v>
      </c>
      <c r="HT41">
        <v>2.66235</v>
      </c>
      <c r="HU41">
        <v>1.49536</v>
      </c>
      <c r="HV41">
        <v>2.2692899999999998</v>
      </c>
      <c r="HW41">
        <v>1.49658</v>
      </c>
      <c r="HX41">
        <v>2.3779300000000001</v>
      </c>
      <c r="HY41">
        <v>42.032899999999998</v>
      </c>
      <c r="HZ41">
        <v>14.7362</v>
      </c>
      <c r="IA41">
        <v>18</v>
      </c>
      <c r="IB41">
        <v>499.37400000000002</v>
      </c>
      <c r="IC41">
        <v>415.596</v>
      </c>
      <c r="ID41">
        <v>25.324000000000002</v>
      </c>
      <c r="IE41">
        <v>29.324400000000001</v>
      </c>
      <c r="IF41">
        <v>30.000499999999999</v>
      </c>
      <c r="IG41">
        <v>29.121500000000001</v>
      </c>
      <c r="IH41">
        <v>29.059899999999999</v>
      </c>
      <c r="II41">
        <v>20.013500000000001</v>
      </c>
      <c r="IJ41">
        <v>64.363200000000006</v>
      </c>
      <c r="IK41">
        <v>0</v>
      </c>
      <c r="IL41">
        <v>25.311299999999999</v>
      </c>
      <c r="IM41">
        <v>400</v>
      </c>
      <c r="IN41">
        <v>14.512700000000001</v>
      </c>
      <c r="IO41">
        <v>100.327</v>
      </c>
      <c r="IP41">
        <v>100.123</v>
      </c>
    </row>
    <row r="42" spans="1:250" x14ac:dyDescent="0.3">
      <c r="A42">
        <v>26</v>
      </c>
      <c r="B42">
        <v>1689181173</v>
      </c>
      <c r="C42">
        <v>5466.5</v>
      </c>
      <c r="D42" t="s">
        <v>520</v>
      </c>
      <c r="E42" t="s">
        <v>521</v>
      </c>
      <c r="F42" t="s">
        <v>381</v>
      </c>
      <c r="G42" t="s">
        <v>382</v>
      </c>
      <c r="H42" t="s">
        <v>474</v>
      </c>
      <c r="I42" t="s">
        <v>384</v>
      </c>
      <c r="J42" t="s">
        <v>475</v>
      </c>
      <c r="K42" t="s">
        <v>475</v>
      </c>
      <c r="L42" t="s">
        <v>476</v>
      </c>
      <c r="M42">
        <v>1689181173</v>
      </c>
      <c r="N42">
        <f t="shared" si="0"/>
        <v>7.8382459533369083E-3</v>
      </c>
      <c r="O42">
        <f t="shared" si="1"/>
        <v>7.8382459533369087</v>
      </c>
      <c r="P42">
        <f t="shared" si="2"/>
        <v>33.301671310648551</v>
      </c>
      <c r="Q42">
        <f t="shared" si="3"/>
        <v>356.66800000000001</v>
      </c>
      <c r="R42">
        <f t="shared" si="4"/>
        <v>253.21466240039013</v>
      </c>
      <c r="S42">
        <f t="shared" si="5"/>
        <v>25.019164851830727</v>
      </c>
      <c r="T42">
        <f t="shared" si="6"/>
        <v>35.240990410194406</v>
      </c>
      <c r="U42">
        <f t="shared" si="7"/>
        <v>0.60634747320337912</v>
      </c>
      <c r="V42">
        <f t="shared" si="8"/>
        <v>2.9085050045601841</v>
      </c>
      <c r="W42">
        <f t="shared" si="9"/>
        <v>0.54388903546272238</v>
      </c>
      <c r="X42">
        <f t="shared" si="10"/>
        <v>0.34500459138466938</v>
      </c>
      <c r="Y42">
        <f t="shared" si="11"/>
        <v>289.59737275496042</v>
      </c>
      <c r="Z42">
        <f t="shared" si="12"/>
        <v>28.664584104313491</v>
      </c>
      <c r="AA42">
        <f t="shared" si="13"/>
        <v>27.9514</v>
      </c>
      <c r="AB42">
        <f t="shared" si="14"/>
        <v>3.7841013689048504</v>
      </c>
      <c r="AC42">
        <f t="shared" si="15"/>
        <v>59.803760468448012</v>
      </c>
      <c r="AD42">
        <f t="shared" si="16"/>
        <v>2.4047538570949807</v>
      </c>
      <c r="AE42">
        <f t="shared" si="17"/>
        <v>4.0210746586140012</v>
      </c>
      <c r="AF42">
        <f t="shared" si="18"/>
        <v>1.3793475118098697</v>
      </c>
      <c r="AG42">
        <f t="shared" si="19"/>
        <v>-345.66664654215765</v>
      </c>
      <c r="AH42">
        <f t="shared" si="20"/>
        <v>163.95355328019539</v>
      </c>
      <c r="AI42">
        <f t="shared" si="21"/>
        <v>12.34565072165848</v>
      </c>
      <c r="AJ42">
        <f t="shared" si="22"/>
        <v>120.22993021465666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51897.791517121426</v>
      </c>
      <c r="AP42" t="s">
        <v>387</v>
      </c>
      <c r="AQ42">
        <v>10238.9</v>
      </c>
      <c r="AR42">
        <v>302.21199999999999</v>
      </c>
      <c r="AS42">
        <v>4052.3</v>
      </c>
      <c r="AT42">
        <f t="shared" si="26"/>
        <v>0.92542210596451402</v>
      </c>
      <c r="AU42">
        <v>-0.32343011824092399</v>
      </c>
      <c r="AV42" t="s">
        <v>522</v>
      </c>
      <c r="AW42">
        <v>10277.799999999999</v>
      </c>
      <c r="AX42">
        <v>871.88238461538401</v>
      </c>
      <c r="AY42">
        <v>1410.5</v>
      </c>
      <c r="AZ42">
        <f t="shared" si="27"/>
        <v>0.38186289640880255</v>
      </c>
      <c r="BA42">
        <v>0.5</v>
      </c>
      <c r="BB42">
        <f t="shared" si="28"/>
        <v>1513.3445993549017</v>
      </c>
      <c r="BC42">
        <f t="shared" si="29"/>
        <v>33.301671310648551</v>
      </c>
      <c r="BD42">
        <f t="shared" si="30"/>
        <v>288.9450759871408</v>
      </c>
      <c r="BE42">
        <f t="shared" si="31"/>
        <v>2.221906460909363E-2</v>
      </c>
      <c r="BF42">
        <f t="shared" si="32"/>
        <v>1.8729528535980151</v>
      </c>
      <c r="BG42">
        <f t="shared" si="33"/>
        <v>265.17247542670464</v>
      </c>
      <c r="BH42" t="s">
        <v>523</v>
      </c>
      <c r="BI42">
        <v>622.66999999999996</v>
      </c>
      <c r="BJ42">
        <f t="shared" si="34"/>
        <v>622.66999999999996</v>
      </c>
      <c r="BK42">
        <f t="shared" si="35"/>
        <v>0.55854661467564704</v>
      </c>
      <c r="BL42">
        <f t="shared" si="36"/>
        <v>0.68367238539356967</v>
      </c>
      <c r="BM42">
        <f t="shared" si="37"/>
        <v>0.7702871738350785</v>
      </c>
      <c r="BN42">
        <f t="shared" si="38"/>
        <v>0.4859906589123188</v>
      </c>
      <c r="BO42">
        <f t="shared" si="39"/>
        <v>0.70446346859060371</v>
      </c>
      <c r="BP42">
        <f t="shared" si="40"/>
        <v>0.48825654896193976</v>
      </c>
      <c r="BQ42">
        <f t="shared" si="41"/>
        <v>0.51174345103806029</v>
      </c>
      <c r="BR42">
        <f t="shared" si="42"/>
        <v>1800.19</v>
      </c>
      <c r="BS42">
        <f t="shared" si="43"/>
        <v>1513.3445993549017</v>
      </c>
      <c r="BT42">
        <f t="shared" si="44"/>
        <v>0.8406582634915768</v>
      </c>
      <c r="BU42">
        <f t="shared" si="45"/>
        <v>0.16087044853874335</v>
      </c>
      <c r="BV42">
        <v>6</v>
      </c>
      <c r="BW42">
        <v>0.5</v>
      </c>
      <c r="BX42" t="s">
        <v>390</v>
      </c>
      <c r="BY42">
        <v>2</v>
      </c>
      <c r="BZ42">
        <v>1689181173</v>
      </c>
      <c r="CA42">
        <v>356.66800000000001</v>
      </c>
      <c r="CB42">
        <v>399.97500000000002</v>
      </c>
      <c r="CC42">
        <v>24.338100000000001</v>
      </c>
      <c r="CD42">
        <v>15.1632</v>
      </c>
      <c r="CE42">
        <v>356.17599999999999</v>
      </c>
      <c r="CF42">
        <v>24.268899999999999</v>
      </c>
      <c r="CG42">
        <v>500.113</v>
      </c>
      <c r="CH42">
        <v>98.706500000000005</v>
      </c>
      <c r="CI42">
        <v>9.9645800000000007E-2</v>
      </c>
      <c r="CJ42">
        <v>28.997</v>
      </c>
      <c r="CK42">
        <v>27.9514</v>
      </c>
      <c r="CL42">
        <v>999.9</v>
      </c>
      <c r="CM42">
        <v>0</v>
      </c>
      <c r="CN42">
        <v>0</v>
      </c>
      <c r="CO42">
        <v>10010</v>
      </c>
      <c r="CP42">
        <v>0</v>
      </c>
      <c r="CQ42">
        <v>1.5289399999999999E-3</v>
      </c>
      <c r="CR42">
        <v>-43.307000000000002</v>
      </c>
      <c r="CS42">
        <v>365.56599999999997</v>
      </c>
      <c r="CT42">
        <v>406.13400000000001</v>
      </c>
      <c r="CU42">
        <v>9.1749100000000006</v>
      </c>
      <c r="CV42">
        <v>399.97500000000002</v>
      </c>
      <c r="CW42">
        <v>15.1632</v>
      </c>
      <c r="CX42">
        <v>2.4023300000000001</v>
      </c>
      <c r="CY42">
        <v>1.49671</v>
      </c>
      <c r="CZ42">
        <v>20.3795</v>
      </c>
      <c r="DA42">
        <v>12.9346</v>
      </c>
      <c r="DB42">
        <v>1800.19</v>
      </c>
      <c r="DC42">
        <v>0.97799800000000003</v>
      </c>
      <c r="DD42">
        <v>2.2002299999999999E-2</v>
      </c>
      <c r="DE42">
        <v>0</v>
      </c>
      <c r="DF42">
        <v>872.96</v>
      </c>
      <c r="DG42">
        <v>5.0009800000000002</v>
      </c>
      <c r="DH42">
        <v>16669.400000000001</v>
      </c>
      <c r="DI42">
        <v>16377.6</v>
      </c>
      <c r="DJ42">
        <v>46.875</v>
      </c>
      <c r="DK42">
        <v>47.625</v>
      </c>
      <c r="DL42">
        <v>47.25</v>
      </c>
      <c r="DM42">
        <v>47.125</v>
      </c>
      <c r="DN42">
        <v>47.936999999999998</v>
      </c>
      <c r="DO42">
        <v>1755.69</v>
      </c>
      <c r="DP42">
        <v>39.5</v>
      </c>
      <c r="DQ42">
        <v>0</v>
      </c>
      <c r="DR42">
        <v>120.700000047684</v>
      </c>
      <c r="DS42">
        <v>0</v>
      </c>
      <c r="DT42">
        <v>871.88238461538401</v>
      </c>
      <c r="DU42">
        <v>7.9630085473762904</v>
      </c>
      <c r="DV42">
        <v>85.7059829642522</v>
      </c>
      <c r="DW42">
        <v>16656.811538461501</v>
      </c>
      <c r="DX42">
        <v>15</v>
      </c>
      <c r="DY42">
        <v>1689181129.5</v>
      </c>
      <c r="DZ42" t="s">
        <v>524</v>
      </c>
      <c r="EA42">
        <v>1689181129.5</v>
      </c>
      <c r="EB42">
        <v>1689181127</v>
      </c>
      <c r="EC42">
        <v>28</v>
      </c>
      <c r="ED42">
        <v>2.1000000000000001E-2</v>
      </c>
      <c r="EE42">
        <v>-2E-3</v>
      </c>
      <c r="EF42">
        <v>0.49399999999999999</v>
      </c>
      <c r="EG42">
        <v>-4.1000000000000002E-2</v>
      </c>
      <c r="EH42">
        <v>400</v>
      </c>
      <c r="EI42">
        <v>14</v>
      </c>
      <c r="EJ42">
        <v>0.06</v>
      </c>
      <c r="EK42">
        <v>0.01</v>
      </c>
      <c r="EL42">
        <v>33.447772555815597</v>
      </c>
      <c r="EM42">
        <v>-0.89109270456937695</v>
      </c>
      <c r="EN42">
        <v>0.15075254982682501</v>
      </c>
      <c r="EO42">
        <v>1</v>
      </c>
      <c r="EP42">
        <v>0.63841105738782999</v>
      </c>
      <c r="EQ42">
        <v>-0.13198285769982701</v>
      </c>
      <c r="ER42">
        <v>1.97162544407193E-2</v>
      </c>
      <c r="ES42">
        <v>1</v>
      </c>
      <c r="ET42">
        <v>2</v>
      </c>
      <c r="EU42">
        <v>2</v>
      </c>
      <c r="EV42" t="s">
        <v>392</v>
      </c>
      <c r="EW42">
        <v>2.9653999999999998</v>
      </c>
      <c r="EX42">
        <v>2.8400699999999999</v>
      </c>
      <c r="EY42">
        <v>8.5924700000000007E-2</v>
      </c>
      <c r="EZ42">
        <v>9.4913200000000003E-2</v>
      </c>
      <c r="FA42">
        <v>0.115048</v>
      </c>
      <c r="FB42">
        <v>8.2472199999999996E-2</v>
      </c>
      <c r="FC42">
        <v>27541.599999999999</v>
      </c>
      <c r="FD42">
        <v>27929.599999999999</v>
      </c>
      <c r="FE42">
        <v>27626.6</v>
      </c>
      <c r="FF42">
        <v>28101.200000000001</v>
      </c>
      <c r="FG42">
        <v>31340.9</v>
      </c>
      <c r="FH42">
        <v>31553.7</v>
      </c>
      <c r="FI42">
        <v>38486.6</v>
      </c>
      <c r="FJ42">
        <v>37273.699999999997</v>
      </c>
      <c r="FK42">
        <v>2.0491799999999998</v>
      </c>
      <c r="FL42">
        <v>1.7065999999999999</v>
      </c>
      <c r="FM42">
        <v>-9.4547899999999994E-3</v>
      </c>
      <c r="FN42">
        <v>0</v>
      </c>
      <c r="FO42">
        <v>28.105799999999999</v>
      </c>
      <c r="FP42">
        <v>999.9</v>
      </c>
      <c r="FQ42">
        <v>47.570999999999998</v>
      </c>
      <c r="FR42">
        <v>40.616999999999997</v>
      </c>
      <c r="FS42">
        <v>36.927100000000003</v>
      </c>
      <c r="FT42">
        <v>61.4283</v>
      </c>
      <c r="FU42">
        <v>35.661099999999998</v>
      </c>
      <c r="FV42">
        <v>1</v>
      </c>
      <c r="FW42">
        <v>0.15967500000000001</v>
      </c>
      <c r="FX42">
        <v>1.5050399999999999</v>
      </c>
      <c r="FY42">
        <v>20.308900000000001</v>
      </c>
      <c r="FZ42">
        <v>5.2234299999999996</v>
      </c>
      <c r="GA42">
        <v>12.0152</v>
      </c>
      <c r="GB42">
        <v>4.9985499999999998</v>
      </c>
      <c r="GC42">
        <v>3.2907000000000002</v>
      </c>
      <c r="GD42">
        <v>9999</v>
      </c>
      <c r="GE42">
        <v>9999</v>
      </c>
      <c r="GF42">
        <v>214.8</v>
      </c>
      <c r="GG42">
        <v>9999</v>
      </c>
      <c r="GH42">
        <v>1.87767</v>
      </c>
      <c r="GI42">
        <v>1.8714900000000001</v>
      </c>
      <c r="GJ42">
        <v>1.8736299999999999</v>
      </c>
      <c r="GK42">
        <v>1.87178</v>
      </c>
      <c r="GL42">
        <v>1.87195</v>
      </c>
      <c r="GM42">
        <v>1.87317</v>
      </c>
      <c r="GN42">
        <v>1.87347</v>
      </c>
      <c r="GO42">
        <v>1.87744</v>
      </c>
      <c r="GP42">
        <v>5</v>
      </c>
      <c r="GQ42">
        <v>0</v>
      </c>
      <c r="GR42">
        <v>0</v>
      </c>
      <c r="GS42">
        <v>0</v>
      </c>
      <c r="GT42" t="s">
        <v>393</v>
      </c>
      <c r="GU42" t="s">
        <v>394</v>
      </c>
      <c r="GV42" t="s">
        <v>395</v>
      </c>
      <c r="GW42" t="s">
        <v>395</v>
      </c>
      <c r="GX42" t="s">
        <v>395</v>
      </c>
      <c r="GY42" t="s">
        <v>395</v>
      </c>
      <c r="GZ42">
        <v>0</v>
      </c>
      <c r="HA42">
        <v>100</v>
      </c>
      <c r="HB42">
        <v>100</v>
      </c>
      <c r="HC42">
        <v>0.49199999999999999</v>
      </c>
      <c r="HD42">
        <v>6.9199999999999998E-2</v>
      </c>
      <c r="HE42">
        <v>0.354129513411237</v>
      </c>
      <c r="HF42">
        <v>7.2704984381113296E-4</v>
      </c>
      <c r="HG42">
        <v>-1.05877040029023E-6</v>
      </c>
      <c r="HH42">
        <v>2.9517966189716799E-10</v>
      </c>
      <c r="HI42">
        <v>-9.2445347800359304E-2</v>
      </c>
      <c r="HJ42">
        <v>-1.0381146261049701E-3</v>
      </c>
      <c r="HK42">
        <v>3.0864078594985901E-4</v>
      </c>
      <c r="HL42">
        <v>3.5129526352015801E-7</v>
      </c>
      <c r="HM42">
        <v>1</v>
      </c>
      <c r="HN42">
        <v>2242</v>
      </c>
      <c r="HO42">
        <v>1</v>
      </c>
      <c r="HP42">
        <v>25</v>
      </c>
      <c r="HQ42">
        <v>0.7</v>
      </c>
      <c r="HR42">
        <v>0.8</v>
      </c>
      <c r="HS42">
        <v>0.99731400000000003</v>
      </c>
      <c r="HT42">
        <v>2.65747</v>
      </c>
      <c r="HU42">
        <v>1.49536</v>
      </c>
      <c r="HV42">
        <v>2.2692899999999998</v>
      </c>
      <c r="HW42">
        <v>1.49658</v>
      </c>
      <c r="HX42">
        <v>2.4658199999999999</v>
      </c>
      <c r="HY42">
        <v>42.112099999999998</v>
      </c>
      <c r="HZ42">
        <v>14.709899999999999</v>
      </c>
      <c r="IA42">
        <v>18</v>
      </c>
      <c r="IB42">
        <v>499.12200000000001</v>
      </c>
      <c r="IC42">
        <v>415.95</v>
      </c>
      <c r="ID42">
        <v>25.034500000000001</v>
      </c>
      <c r="IE42">
        <v>29.435700000000001</v>
      </c>
      <c r="IF42">
        <v>29.9998</v>
      </c>
      <c r="IG42">
        <v>29.210899999999999</v>
      </c>
      <c r="IH42">
        <v>29.1449</v>
      </c>
      <c r="II42">
        <v>20.013999999999999</v>
      </c>
      <c r="IJ42">
        <v>62.491700000000002</v>
      </c>
      <c r="IK42">
        <v>0</v>
      </c>
      <c r="IL42">
        <v>25.121099999999998</v>
      </c>
      <c r="IM42">
        <v>400</v>
      </c>
      <c r="IN42">
        <v>15.2294</v>
      </c>
      <c r="IO42">
        <v>100.312</v>
      </c>
      <c r="IP42">
        <v>100.113</v>
      </c>
    </row>
    <row r="43" spans="1:250" x14ac:dyDescent="0.3">
      <c r="A43">
        <v>27</v>
      </c>
      <c r="B43">
        <v>1689181363</v>
      </c>
      <c r="C43">
        <v>5656.5</v>
      </c>
      <c r="D43" t="s">
        <v>525</v>
      </c>
      <c r="E43" t="s">
        <v>526</v>
      </c>
      <c r="F43" t="s">
        <v>381</v>
      </c>
      <c r="G43" t="s">
        <v>382</v>
      </c>
      <c r="H43" t="s">
        <v>474</v>
      </c>
      <c r="I43" t="s">
        <v>384</v>
      </c>
      <c r="J43" t="s">
        <v>475</v>
      </c>
      <c r="K43" t="s">
        <v>475</v>
      </c>
      <c r="L43" t="s">
        <v>476</v>
      </c>
      <c r="M43">
        <v>1689181363</v>
      </c>
      <c r="N43">
        <f t="shared" si="0"/>
        <v>5.3345067697651459E-3</v>
      </c>
      <c r="O43">
        <f t="shared" si="1"/>
        <v>5.334506769765146</v>
      </c>
      <c r="P43">
        <f t="shared" si="2"/>
        <v>41.784107206390487</v>
      </c>
      <c r="Q43">
        <f t="shared" si="3"/>
        <v>546.36699999999996</v>
      </c>
      <c r="R43">
        <f t="shared" si="4"/>
        <v>351.22863801684468</v>
      </c>
      <c r="S43">
        <f t="shared" si="5"/>
        <v>34.703637896436241</v>
      </c>
      <c r="T43">
        <f t="shared" si="6"/>
        <v>53.984557277623892</v>
      </c>
      <c r="U43">
        <f t="shared" si="7"/>
        <v>0.38491171155892784</v>
      </c>
      <c r="V43">
        <f t="shared" si="8"/>
        <v>2.9102553644046174</v>
      </c>
      <c r="W43">
        <f t="shared" si="9"/>
        <v>0.35870136978232381</v>
      </c>
      <c r="X43">
        <f t="shared" si="10"/>
        <v>0.22639434789331842</v>
      </c>
      <c r="Y43">
        <f t="shared" si="11"/>
        <v>289.56545275482205</v>
      </c>
      <c r="Z43">
        <f t="shared" si="12"/>
        <v>29.01349627251318</v>
      </c>
      <c r="AA43">
        <f t="shared" si="13"/>
        <v>27.978100000000001</v>
      </c>
      <c r="AB43">
        <f t="shared" si="14"/>
        <v>3.7899975248626339</v>
      </c>
      <c r="AC43">
        <f t="shared" si="15"/>
        <v>59.899245501119417</v>
      </c>
      <c r="AD43">
        <f t="shared" si="16"/>
        <v>2.3663540368739802</v>
      </c>
      <c r="AE43">
        <f t="shared" si="17"/>
        <v>3.9505573352000858</v>
      </c>
      <c r="AF43">
        <f t="shared" si="18"/>
        <v>1.4236434879886537</v>
      </c>
      <c r="AG43">
        <f t="shared" si="19"/>
        <v>-235.25174854664294</v>
      </c>
      <c r="AH43">
        <f t="shared" si="20"/>
        <v>111.94649982132523</v>
      </c>
      <c r="AI43">
        <f t="shared" si="21"/>
        <v>8.4127759374772602</v>
      </c>
      <c r="AJ43">
        <f t="shared" si="22"/>
        <v>174.67297996698159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52000.242731175313</v>
      </c>
      <c r="AP43" t="s">
        <v>387</v>
      </c>
      <c r="AQ43">
        <v>10238.9</v>
      </c>
      <c r="AR43">
        <v>302.21199999999999</v>
      </c>
      <c r="AS43">
        <v>4052.3</v>
      </c>
      <c r="AT43">
        <f t="shared" si="26"/>
        <v>0.92542210596451402</v>
      </c>
      <c r="AU43">
        <v>-0.32343011824092399</v>
      </c>
      <c r="AV43" t="s">
        <v>527</v>
      </c>
      <c r="AW43">
        <v>10278.6</v>
      </c>
      <c r="AX43">
        <v>932.23695999999995</v>
      </c>
      <c r="AY43">
        <v>1571.93</v>
      </c>
      <c r="AZ43">
        <f t="shared" si="27"/>
        <v>0.40694753583174825</v>
      </c>
      <c r="BA43">
        <v>0.5</v>
      </c>
      <c r="BB43">
        <f t="shared" si="28"/>
        <v>1513.1765993548299</v>
      </c>
      <c r="BC43">
        <f t="shared" si="29"/>
        <v>41.784107206390487</v>
      </c>
      <c r="BD43">
        <f t="shared" si="30"/>
        <v>307.89174419285632</v>
      </c>
      <c r="BE43">
        <f t="shared" si="31"/>
        <v>2.7827245902814459E-2</v>
      </c>
      <c r="BF43">
        <f t="shared" si="32"/>
        <v>1.5779137747864089</v>
      </c>
      <c r="BG43">
        <f t="shared" si="33"/>
        <v>270.39284919507907</v>
      </c>
      <c r="BH43" t="s">
        <v>528</v>
      </c>
      <c r="BI43">
        <v>643.67999999999995</v>
      </c>
      <c r="BJ43">
        <f t="shared" si="34"/>
        <v>643.67999999999995</v>
      </c>
      <c r="BK43">
        <f t="shared" si="35"/>
        <v>0.59051611712989771</v>
      </c>
      <c r="BL43">
        <f t="shared" si="36"/>
        <v>0.68913874495017513</v>
      </c>
      <c r="BM43">
        <f t="shared" si="37"/>
        <v>0.72767571627227434</v>
      </c>
      <c r="BN43">
        <f t="shared" si="38"/>
        <v>0.50380717608161818</v>
      </c>
      <c r="BO43">
        <f t="shared" si="39"/>
        <v>0.66141647875996501</v>
      </c>
      <c r="BP43">
        <f t="shared" si="40"/>
        <v>0.47582840670630427</v>
      </c>
      <c r="BQ43">
        <f t="shared" si="41"/>
        <v>0.52417159329369567</v>
      </c>
      <c r="BR43">
        <f t="shared" si="42"/>
        <v>1799.99</v>
      </c>
      <c r="BS43">
        <f t="shared" si="43"/>
        <v>1513.1765993548299</v>
      </c>
      <c r="BT43">
        <f t="shared" si="44"/>
        <v>0.84065833663233125</v>
      </c>
      <c r="BU43">
        <f t="shared" si="45"/>
        <v>0.16087058970039947</v>
      </c>
      <c r="BV43">
        <v>6</v>
      </c>
      <c r="BW43">
        <v>0.5</v>
      </c>
      <c r="BX43" t="s">
        <v>390</v>
      </c>
      <c r="BY43">
        <v>2</v>
      </c>
      <c r="BZ43">
        <v>1689181363</v>
      </c>
      <c r="CA43">
        <v>546.36699999999996</v>
      </c>
      <c r="CB43">
        <v>599.98400000000004</v>
      </c>
      <c r="CC43">
        <v>23.949400000000001</v>
      </c>
      <c r="CD43">
        <v>17.703800000000001</v>
      </c>
      <c r="CE43">
        <v>545.65099999999995</v>
      </c>
      <c r="CF43">
        <v>23.886199999999999</v>
      </c>
      <c r="CG43">
        <v>500.2</v>
      </c>
      <c r="CH43">
        <v>98.706800000000001</v>
      </c>
      <c r="CI43">
        <v>9.9601700000000001E-2</v>
      </c>
      <c r="CJ43">
        <v>28.691600000000001</v>
      </c>
      <c r="CK43">
        <v>27.978100000000001</v>
      </c>
      <c r="CL43">
        <v>999.9</v>
      </c>
      <c r="CM43">
        <v>0</v>
      </c>
      <c r="CN43">
        <v>0</v>
      </c>
      <c r="CO43">
        <v>10020</v>
      </c>
      <c r="CP43">
        <v>0</v>
      </c>
      <c r="CQ43">
        <v>1.5289399999999999E-3</v>
      </c>
      <c r="CR43">
        <v>-53.617699999999999</v>
      </c>
      <c r="CS43">
        <v>559.77300000000002</v>
      </c>
      <c r="CT43">
        <v>610.798</v>
      </c>
      <c r="CU43">
        <v>6.2456800000000001</v>
      </c>
      <c r="CV43">
        <v>599.98400000000004</v>
      </c>
      <c r="CW43">
        <v>17.703800000000001</v>
      </c>
      <c r="CX43">
        <v>2.3639700000000001</v>
      </c>
      <c r="CY43">
        <v>1.7474799999999999</v>
      </c>
      <c r="CZ43">
        <v>20.1191</v>
      </c>
      <c r="DA43">
        <v>15.3248</v>
      </c>
      <c r="DB43">
        <v>1799.99</v>
      </c>
      <c r="DC43">
        <v>0.97799400000000003</v>
      </c>
      <c r="DD43">
        <v>2.2006100000000001E-2</v>
      </c>
      <c r="DE43">
        <v>0</v>
      </c>
      <c r="DF43">
        <v>933.41099999999994</v>
      </c>
      <c r="DG43">
        <v>5.0009800000000002</v>
      </c>
      <c r="DH43">
        <v>17792.099999999999</v>
      </c>
      <c r="DI43">
        <v>16375.8</v>
      </c>
      <c r="DJ43">
        <v>46.686999999999998</v>
      </c>
      <c r="DK43">
        <v>47.436999999999998</v>
      </c>
      <c r="DL43">
        <v>46.625</v>
      </c>
      <c r="DM43">
        <v>47.125</v>
      </c>
      <c r="DN43">
        <v>47.686999999999998</v>
      </c>
      <c r="DO43">
        <v>1755.49</v>
      </c>
      <c r="DP43">
        <v>39.5</v>
      </c>
      <c r="DQ43">
        <v>0</v>
      </c>
      <c r="DR43">
        <v>189.700000047684</v>
      </c>
      <c r="DS43">
        <v>0</v>
      </c>
      <c r="DT43">
        <v>932.23695999999995</v>
      </c>
      <c r="DU43">
        <v>8.3505384716025102</v>
      </c>
      <c r="DV43">
        <v>133.523077032451</v>
      </c>
      <c r="DW43">
        <v>17776.284</v>
      </c>
      <c r="DX43">
        <v>15</v>
      </c>
      <c r="DY43">
        <v>1689181330.5</v>
      </c>
      <c r="DZ43" t="s">
        <v>529</v>
      </c>
      <c r="EA43">
        <v>1689181320</v>
      </c>
      <c r="EB43">
        <v>1689181330.5</v>
      </c>
      <c r="EC43">
        <v>29</v>
      </c>
      <c r="ED43">
        <v>0.23300000000000001</v>
      </c>
      <c r="EE43">
        <v>0</v>
      </c>
      <c r="EF43">
        <v>0.70599999999999996</v>
      </c>
      <c r="EG43">
        <v>-0.02</v>
      </c>
      <c r="EH43">
        <v>600</v>
      </c>
      <c r="EI43">
        <v>17</v>
      </c>
      <c r="EJ43">
        <v>0.03</v>
      </c>
      <c r="EK43">
        <v>0.02</v>
      </c>
      <c r="EL43">
        <v>38.976930527401699</v>
      </c>
      <c r="EM43">
        <v>31.7947668065719</v>
      </c>
      <c r="EN43">
        <v>9.0041738617427605</v>
      </c>
      <c r="EO43">
        <v>0</v>
      </c>
      <c r="EP43">
        <v>0.35467409067114902</v>
      </c>
      <c r="EQ43">
        <v>0.39301452073679599</v>
      </c>
      <c r="ER43">
        <v>9.2837694008497895E-2</v>
      </c>
      <c r="ES43">
        <v>0</v>
      </c>
      <c r="ET43">
        <v>0</v>
      </c>
      <c r="EU43">
        <v>2</v>
      </c>
      <c r="EV43" t="s">
        <v>530</v>
      </c>
      <c r="EW43">
        <v>2.9656600000000002</v>
      </c>
      <c r="EX43">
        <v>2.8401299999999998</v>
      </c>
      <c r="EY43">
        <v>0.118413</v>
      </c>
      <c r="EZ43">
        <v>0.127803</v>
      </c>
      <c r="FA43">
        <v>0.113777</v>
      </c>
      <c r="FB43">
        <v>9.2239699999999994E-2</v>
      </c>
      <c r="FC43">
        <v>26565.5</v>
      </c>
      <c r="FD43">
        <v>26915.7</v>
      </c>
      <c r="FE43">
        <v>27629.9</v>
      </c>
      <c r="FF43">
        <v>28102.9</v>
      </c>
      <c r="FG43">
        <v>31392.6</v>
      </c>
      <c r="FH43">
        <v>31220.3</v>
      </c>
      <c r="FI43">
        <v>38491.4</v>
      </c>
      <c r="FJ43">
        <v>37275.800000000003</v>
      </c>
      <c r="FK43">
        <v>2.0457999999999998</v>
      </c>
      <c r="FL43">
        <v>1.7121999999999999</v>
      </c>
      <c r="FM43">
        <v>1.4737200000000001E-2</v>
      </c>
      <c r="FN43">
        <v>0</v>
      </c>
      <c r="FO43">
        <v>27.737500000000001</v>
      </c>
      <c r="FP43">
        <v>999.9</v>
      </c>
      <c r="FQ43">
        <v>47.600999999999999</v>
      </c>
      <c r="FR43">
        <v>40.637</v>
      </c>
      <c r="FS43">
        <v>36.9861</v>
      </c>
      <c r="FT43">
        <v>61.388300000000001</v>
      </c>
      <c r="FU43">
        <v>35.056100000000001</v>
      </c>
      <c r="FV43">
        <v>1</v>
      </c>
      <c r="FW43">
        <v>0.15714900000000001</v>
      </c>
      <c r="FX43">
        <v>0.85022600000000004</v>
      </c>
      <c r="FY43">
        <v>20.306799999999999</v>
      </c>
      <c r="FZ43">
        <v>5.2237299999999998</v>
      </c>
      <c r="GA43">
        <v>12.015000000000001</v>
      </c>
      <c r="GB43">
        <v>4.9986499999999996</v>
      </c>
      <c r="GC43">
        <v>3.2910300000000001</v>
      </c>
      <c r="GD43">
        <v>9999</v>
      </c>
      <c r="GE43">
        <v>9999</v>
      </c>
      <c r="GF43">
        <v>214.9</v>
      </c>
      <c r="GG43">
        <v>9999</v>
      </c>
      <c r="GH43">
        <v>1.87771</v>
      </c>
      <c r="GI43">
        <v>1.8714900000000001</v>
      </c>
      <c r="GJ43">
        <v>1.8736299999999999</v>
      </c>
      <c r="GK43">
        <v>1.87175</v>
      </c>
      <c r="GL43">
        <v>1.87195</v>
      </c>
      <c r="GM43">
        <v>1.87317</v>
      </c>
      <c r="GN43">
        <v>1.8734200000000001</v>
      </c>
      <c r="GO43">
        <v>1.87744</v>
      </c>
      <c r="GP43">
        <v>5</v>
      </c>
      <c r="GQ43">
        <v>0</v>
      </c>
      <c r="GR43">
        <v>0</v>
      </c>
      <c r="GS43">
        <v>0</v>
      </c>
      <c r="GT43" t="s">
        <v>393</v>
      </c>
      <c r="GU43" t="s">
        <v>394</v>
      </c>
      <c r="GV43" t="s">
        <v>395</v>
      </c>
      <c r="GW43" t="s">
        <v>395</v>
      </c>
      <c r="GX43" t="s">
        <v>395</v>
      </c>
      <c r="GY43" t="s">
        <v>395</v>
      </c>
      <c r="GZ43">
        <v>0</v>
      </c>
      <c r="HA43">
        <v>100</v>
      </c>
      <c r="HB43">
        <v>100</v>
      </c>
      <c r="HC43">
        <v>0.71599999999999997</v>
      </c>
      <c r="HD43">
        <v>6.3200000000000006E-2</v>
      </c>
      <c r="HE43">
        <v>0.58682169142476504</v>
      </c>
      <c r="HF43">
        <v>7.2704984381113296E-4</v>
      </c>
      <c r="HG43">
        <v>-1.05877040029023E-6</v>
      </c>
      <c r="HH43">
        <v>2.9517966189716799E-10</v>
      </c>
      <c r="HI43">
        <v>-9.2838463692201306E-2</v>
      </c>
      <c r="HJ43">
        <v>-1.0381146261049701E-3</v>
      </c>
      <c r="HK43">
        <v>3.0864078594985901E-4</v>
      </c>
      <c r="HL43">
        <v>3.5129526352015801E-7</v>
      </c>
      <c r="HM43">
        <v>1</v>
      </c>
      <c r="HN43">
        <v>2242</v>
      </c>
      <c r="HO43">
        <v>1</v>
      </c>
      <c r="HP43">
        <v>25</v>
      </c>
      <c r="HQ43">
        <v>0.7</v>
      </c>
      <c r="HR43">
        <v>0.5</v>
      </c>
      <c r="HS43">
        <v>1.3793899999999999</v>
      </c>
      <c r="HT43">
        <v>2.65015</v>
      </c>
      <c r="HU43">
        <v>1.49536</v>
      </c>
      <c r="HV43">
        <v>2.2692899999999998</v>
      </c>
      <c r="HW43">
        <v>1.49658</v>
      </c>
      <c r="HX43">
        <v>2.4597199999999999</v>
      </c>
      <c r="HY43">
        <v>42.112099999999998</v>
      </c>
      <c r="HZ43">
        <v>14.674899999999999</v>
      </c>
      <c r="IA43">
        <v>18</v>
      </c>
      <c r="IB43">
        <v>497.15499999999997</v>
      </c>
      <c r="IC43">
        <v>419.63200000000001</v>
      </c>
      <c r="ID43">
        <v>24.253499999999999</v>
      </c>
      <c r="IE43">
        <v>29.4129</v>
      </c>
      <c r="IF43">
        <v>29.999300000000002</v>
      </c>
      <c r="IG43">
        <v>29.218399999999999</v>
      </c>
      <c r="IH43">
        <v>29.1587</v>
      </c>
      <c r="II43">
        <v>27.696400000000001</v>
      </c>
      <c r="IJ43">
        <v>56.410299999999999</v>
      </c>
      <c r="IK43">
        <v>0</v>
      </c>
      <c r="IL43">
        <v>24.806100000000001</v>
      </c>
      <c r="IM43">
        <v>600</v>
      </c>
      <c r="IN43">
        <v>17.655999999999999</v>
      </c>
      <c r="IO43">
        <v>100.324</v>
      </c>
      <c r="IP43">
        <v>100.119</v>
      </c>
    </row>
    <row r="44" spans="1:250" x14ac:dyDescent="0.3">
      <c r="A44">
        <v>28</v>
      </c>
      <c r="B44">
        <v>1689181537</v>
      </c>
      <c r="C44">
        <v>5830.5</v>
      </c>
      <c r="D44" t="s">
        <v>531</v>
      </c>
      <c r="E44" t="s">
        <v>532</v>
      </c>
      <c r="F44" t="s">
        <v>381</v>
      </c>
      <c r="G44" t="s">
        <v>382</v>
      </c>
      <c r="H44" t="s">
        <v>474</v>
      </c>
      <c r="I44" t="s">
        <v>384</v>
      </c>
      <c r="J44" t="s">
        <v>475</v>
      </c>
      <c r="K44" t="s">
        <v>475</v>
      </c>
      <c r="L44" t="s">
        <v>476</v>
      </c>
      <c r="M44">
        <v>1689181537</v>
      </c>
      <c r="N44">
        <f t="shared" si="0"/>
        <v>4.2381126758485738E-3</v>
      </c>
      <c r="O44">
        <f t="shared" si="1"/>
        <v>4.2381126758485737</v>
      </c>
      <c r="P44">
        <f t="shared" si="2"/>
        <v>47.413747396294411</v>
      </c>
      <c r="Q44">
        <f t="shared" si="3"/>
        <v>739.30399999999997</v>
      </c>
      <c r="R44">
        <f t="shared" si="4"/>
        <v>456.7268601106868</v>
      </c>
      <c r="S44">
        <f t="shared" si="5"/>
        <v>45.125896679013223</v>
      </c>
      <c r="T44">
        <f t="shared" si="6"/>
        <v>73.045311831005606</v>
      </c>
      <c r="U44">
        <f t="shared" si="7"/>
        <v>0.29647697526033284</v>
      </c>
      <c r="V44">
        <f t="shared" si="8"/>
        <v>2.9086525089178323</v>
      </c>
      <c r="W44">
        <f t="shared" si="9"/>
        <v>0.28065319115200643</v>
      </c>
      <c r="X44">
        <f t="shared" si="10"/>
        <v>0.17675953614057366</v>
      </c>
      <c r="Y44">
        <f t="shared" si="11"/>
        <v>289.58620075491194</v>
      </c>
      <c r="Z44">
        <f t="shared" si="12"/>
        <v>29.19583305408166</v>
      </c>
      <c r="AA44">
        <f t="shared" si="13"/>
        <v>28.015499999999999</v>
      </c>
      <c r="AB44">
        <f t="shared" si="14"/>
        <v>3.7982700363198454</v>
      </c>
      <c r="AC44">
        <f t="shared" si="15"/>
        <v>59.916556607296279</v>
      </c>
      <c r="AD44">
        <f t="shared" si="16"/>
        <v>2.3527023658076902</v>
      </c>
      <c r="AE44">
        <f t="shared" si="17"/>
        <v>3.9266314672048299</v>
      </c>
      <c r="AF44">
        <f t="shared" si="18"/>
        <v>1.4455676705121552</v>
      </c>
      <c r="AG44">
        <f t="shared" si="19"/>
        <v>-186.9007690049221</v>
      </c>
      <c r="AH44">
        <f t="shared" si="20"/>
        <v>89.601961998328733</v>
      </c>
      <c r="AI44">
        <f t="shared" si="21"/>
        <v>6.7350350743753964</v>
      </c>
      <c r="AJ44">
        <f t="shared" si="22"/>
        <v>199.02242882269397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51972.493294768879</v>
      </c>
      <c r="AP44" t="s">
        <v>387</v>
      </c>
      <c r="AQ44">
        <v>10238.9</v>
      </c>
      <c r="AR44">
        <v>302.21199999999999</v>
      </c>
      <c r="AS44">
        <v>4052.3</v>
      </c>
      <c r="AT44">
        <f t="shared" si="26"/>
        <v>0.92542210596451402</v>
      </c>
      <c r="AU44">
        <v>-0.32343011824092399</v>
      </c>
      <c r="AV44" t="s">
        <v>533</v>
      </c>
      <c r="AW44">
        <v>10279.4</v>
      </c>
      <c r="AX44">
        <v>954.74469230769205</v>
      </c>
      <c r="AY44">
        <v>1644.03</v>
      </c>
      <c r="AZ44">
        <f t="shared" si="27"/>
        <v>0.41926565068296073</v>
      </c>
      <c r="BA44">
        <v>0.5</v>
      </c>
      <c r="BB44">
        <f t="shared" si="28"/>
        <v>1513.2857993548766</v>
      </c>
      <c r="BC44">
        <f t="shared" si="29"/>
        <v>47.413747396294411</v>
      </c>
      <c r="BD44">
        <f t="shared" si="30"/>
        <v>317.23437766790335</v>
      </c>
      <c r="BE44">
        <f t="shared" si="31"/>
        <v>3.1545381272252732E-2</v>
      </c>
      <c r="BF44">
        <f t="shared" si="32"/>
        <v>1.4648576972439677</v>
      </c>
      <c r="BG44">
        <f t="shared" si="33"/>
        <v>272.44813091219669</v>
      </c>
      <c r="BH44" t="s">
        <v>534</v>
      </c>
      <c r="BI44">
        <v>648.54</v>
      </c>
      <c r="BJ44">
        <f t="shared" si="34"/>
        <v>648.54</v>
      </c>
      <c r="BK44">
        <f t="shared" si="35"/>
        <v>0.60551814747906063</v>
      </c>
      <c r="BL44">
        <f t="shared" si="36"/>
        <v>0.69240806807934574</v>
      </c>
      <c r="BM44">
        <f t="shared" si="37"/>
        <v>0.70753225844360368</v>
      </c>
      <c r="BN44">
        <f t="shared" si="38"/>
        <v>0.51369508211419723</v>
      </c>
      <c r="BO44">
        <f t="shared" si="39"/>
        <v>0.64219026326848871</v>
      </c>
      <c r="BP44">
        <f t="shared" si="40"/>
        <v>0.4703396961409439</v>
      </c>
      <c r="BQ44">
        <f t="shared" si="41"/>
        <v>0.52966030385905616</v>
      </c>
      <c r="BR44">
        <f t="shared" si="42"/>
        <v>1800.12</v>
      </c>
      <c r="BS44">
        <f t="shared" si="43"/>
        <v>1513.2857993548766</v>
      </c>
      <c r="BT44">
        <f t="shared" si="44"/>
        <v>0.84065828908899221</v>
      </c>
      <c r="BU44">
        <f t="shared" si="45"/>
        <v>0.16087049794175498</v>
      </c>
      <c r="BV44">
        <v>6</v>
      </c>
      <c r="BW44">
        <v>0.5</v>
      </c>
      <c r="BX44" t="s">
        <v>390</v>
      </c>
      <c r="BY44">
        <v>2</v>
      </c>
      <c r="BZ44">
        <v>1689181537</v>
      </c>
      <c r="CA44">
        <v>739.30399999999997</v>
      </c>
      <c r="CB44">
        <v>799.94899999999996</v>
      </c>
      <c r="CC44">
        <v>23.812100000000001</v>
      </c>
      <c r="CD44">
        <v>18.848400000000002</v>
      </c>
      <c r="CE44">
        <v>738.28200000000004</v>
      </c>
      <c r="CF44">
        <v>23.750299999999999</v>
      </c>
      <c r="CG44">
        <v>500.09399999999999</v>
      </c>
      <c r="CH44">
        <v>98.703000000000003</v>
      </c>
      <c r="CI44">
        <v>9.9808900000000006E-2</v>
      </c>
      <c r="CJ44">
        <v>28.5869</v>
      </c>
      <c r="CK44">
        <v>28.015499999999999</v>
      </c>
      <c r="CL44">
        <v>999.9</v>
      </c>
      <c r="CM44">
        <v>0</v>
      </c>
      <c r="CN44">
        <v>0</v>
      </c>
      <c r="CO44">
        <v>10011.200000000001</v>
      </c>
      <c r="CP44">
        <v>0</v>
      </c>
      <c r="CQ44">
        <v>1.5289399999999999E-3</v>
      </c>
      <c r="CR44">
        <v>-60.645299999999999</v>
      </c>
      <c r="CS44">
        <v>757.33799999999997</v>
      </c>
      <c r="CT44">
        <v>815.31700000000001</v>
      </c>
      <c r="CU44">
        <v>4.9637599999999997</v>
      </c>
      <c r="CV44">
        <v>799.94899999999996</v>
      </c>
      <c r="CW44">
        <v>18.848400000000002</v>
      </c>
      <c r="CX44">
        <v>2.35033</v>
      </c>
      <c r="CY44">
        <v>1.86039</v>
      </c>
      <c r="CZ44">
        <v>20.025500000000001</v>
      </c>
      <c r="DA44">
        <v>16.303599999999999</v>
      </c>
      <c r="DB44">
        <v>1800.12</v>
      </c>
      <c r="DC44">
        <v>0.97799400000000003</v>
      </c>
      <c r="DD44">
        <v>2.2006100000000001E-2</v>
      </c>
      <c r="DE44">
        <v>0</v>
      </c>
      <c r="DF44">
        <v>954.85299999999995</v>
      </c>
      <c r="DG44">
        <v>5.0009800000000002</v>
      </c>
      <c r="DH44">
        <v>18180.7</v>
      </c>
      <c r="DI44">
        <v>16376.9</v>
      </c>
      <c r="DJ44">
        <v>46.625</v>
      </c>
      <c r="DK44">
        <v>47.25</v>
      </c>
      <c r="DL44">
        <v>46.686999999999998</v>
      </c>
      <c r="DM44">
        <v>46.5</v>
      </c>
      <c r="DN44">
        <v>47.5</v>
      </c>
      <c r="DO44">
        <v>1755.62</v>
      </c>
      <c r="DP44">
        <v>39.5</v>
      </c>
      <c r="DQ44">
        <v>0</v>
      </c>
      <c r="DR44">
        <v>173.5</v>
      </c>
      <c r="DS44">
        <v>0</v>
      </c>
      <c r="DT44">
        <v>954.74469230769205</v>
      </c>
      <c r="DU44">
        <v>1.7210940123291301</v>
      </c>
      <c r="DV44">
        <v>20.434188080892898</v>
      </c>
      <c r="DW44">
        <v>18179.365384615401</v>
      </c>
      <c r="DX44">
        <v>15</v>
      </c>
      <c r="DY44">
        <v>1689181434</v>
      </c>
      <c r="DZ44" t="s">
        <v>535</v>
      </c>
      <c r="EA44">
        <v>1689181429</v>
      </c>
      <c r="EB44">
        <v>1689181434</v>
      </c>
      <c r="EC44">
        <v>30</v>
      </c>
      <c r="ED44">
        <v>0.35599999999999998</v>
      </c>
      <c r="EE44">
        <v>0</v>
      </c>
      <c r="EF44">
        <v>0.999</v>
      </c>
      <c r="EG44">
        <v>-8.9999999999999993E-3</v>
      </c>
      <c r="EH44">
        <v>800</v>
      </c>
      <c r="EI44">
        <v>18</v>
      </c>
      <c r="EJ44">
        <v>0.05</v>
      </c>
      <c r="EK44">
        <v>0.01</v>
      </c>
      <c r="EL44">
        <v>47.738658529248497</v>
      </c>
      <c r="EM44">
        <v>-0.93831658865394696</v>
      </c>
      <c r="EN44">
        <v>0.14443816203152199</v>
      </c>
      <c r="EO44">
        <v>1</v>
      </c>
      <c r="EP44">
        <v>0.30120712366536301</v>
      </c>
      <c r="EQ44">
        <v>-3.1049370837246501E-2</v>
      </c>
      <c r="ER44">
        <v>4.9274561074974304E-3</v>
      </c>
      <c r="ES44">
        <v>1</v>
      </c>
      <c r="ET44">
        <v>2</v>
      </c>
      <c r="EU44">
        <v>2</v>
      </c>
      <c r="EV44" t="s">
        <v>392</v>
      </c>
      <c r="EW44">
        <v>2.9654799999999999</v>
      </c>
      <c r="EX44">
        <v>2.8402500000000002</v>
      </c>
      <c r="EY44">
        <v>0.146171</v>
      </c>
      <c r="EZ44">
        <v>0.15557799999999999</v>
      </c>
      <c r="FA44">
        <v>0.113334</v>
      </c>
      <c r="FB44">
        <v>9.64642E-2</v>
      </c>
      <c r="FC44">
        <v>25732.6</v>
      </c>
      <c r="FD44">
        <v>26060.1</v>
      </c>
      <c r="FE44">
        <v>27634</v>
      </c>
      <c r="FF44">
        <v>28104.9</v>
      </c>
      <c r="FG44">
        <v>31415</v>
      </c>
      <c r="FH44">
        <v>31078.799999999999</v>
      </c>
      <c r="FI44">
        <v>38496.9</v>
      </c>
      <c r="FJ44">
        <v>37278.800000000003</v>
      </c>
      <c r="FK44">
        <v>2.0463499999999999</v>
      </c>
      <c r="FL44">
        <v>1.71635</v>
      </c>
      <c r="FM44">
        <v>2.8401599999999999E-2</v>
      </c>
      <c r="FN44">
        <v>0</v>
      </c>
      <c r="FO44">
        <v>27.5517</v>
      </c>
      <c r="FP44">
        <v>999.9</v>
      </c>
      <c r="FQ44">
        <v>47.637999999999998</v>
      </c>
      <c r="FR44">
        <v>40.606000000000002</v>
      </c>
      <c r="FS44">
        <v>36.954300000000003</v>
      </c>
      <c r="FT44">
        <v>61.4482</v>
      </c>
      <c r="FU44">
        <v>35.524799999999999</v>
      </c>
      <c r="FV44">
        <v>1</v>
      </c>
      <c r="FW44">
        <v>0.15062200000000001</v>
      </c>
      <c r="FX44">
        <v>2.0606599999999999</v>
      </c>
      <c r="FY44">
        <v>20.3047</v>
      </c>
      <c r="FZ44">
        <v>5.2285199999999996</v>
      </c>
      <c r="GA44">
        <v>12.015000000000001</v>
      </c>
      <c r="GB44">
        <v>5.0011000000000001</v>
      </c>
      <c r="GC44">
        <v>3.2915999999999999</v>
      </c>
      <c r="GD44">
        <v>9999</v>
      </c>
      <c r="GE44">
        <v>9999</v>
      </c>
      <c r="GF44">
        <v>214.9</v>
      </c>
      <c r="GG44">
        <v>9999</v>
      </c>
      <c r="GH44">
        <v>1.8776299999999999</v>
      </c>
      <c r="GI44">
        <v>1.8714900000000001</v>
      </c>
      <c r="GJ44">
        <v>1.87361</v>
      </c>
      <c r="GK44">
        <v>1.87168</v>
      </c>
      <c r="GL44">
        <v>1.87195</v>
      </c>
      <c r="GM44">
        <v>1.87317</v>
      </c>
      <c r="GN44">
        <v>1.8734500000000001</v>
      </c>
      <c r="GO44">
        <v>1.8774200000000001</v>
      </c>
      <c r="GP44">
        <v>5</v>
      </c>
      <c r="GQ44">
        <v>0</v>
      </c>
      <c r="GR44">
        <v>0</v>
      </c>
      <c r="GS44">
        <v>0</v>
      </c>
      <c r="GT44" t="s">
        <v>393</v>
      </c>
      <c r="GU44" t="s">
        <v>394</v>
      </c>
      <c r="GV44" t="s">
        <v>395</v>
      </c>
      <c r="GW44" t="s">
        <v>395</v>
      </c>
      <c r="GX44" t="s">
        <v>395</v>
      </c>
      <c r="GY44" t="s">
        <v>395</v>
      </c>
      <c r="GZ44">
        <v>0</v>
      </c>
      <c r="HA44">
        <v>100</v>
      </c>
      <c r="HB44">
        <v>100</v>
      </c>
      <c r="HC44">
        <v>1.022</v>
      </c>
      <c r="HD44">
        <v>6.1800000000000001E-2</v>
      </c>
      <c r="HE44">
        <v>0.94312495047899703</v>
      </c>
      <c r="HF44">
        <v>7.2704984381113296E-4</v>
      </c>
      <c r="HG44">
        <v>-1.05877040029023E-6</v>
      </c>
      <c r="HH44">
        <v>2.9517966189716799E-10</v>
      </c>
      <c r="HI44">
        <v>-9.2345353839492397E-2</v>
      </c>
      <c r="HJ44">
        <v>-1.0381146261049701E-3</v>
      </c>
      <c r="HK44">
        <v>3.0864078594985901E-4</v>
      </c>
      <c r="HL44">
        <v>3.5129526352015801E-7</v>
      </c>
      <c r="HM44">
        <v>1</v>
      </c>
      <c r="HN44">
        <v>2242</v>
      </c>
      <c r="HO44">
        <v>1</v>
      </c>
      <c r="HP44">
        <v>25</v>
      </c>
      <c r="HQ44">
        <v>1.8</v>
      </c>
      <c r="HR44">
        <v>1.7</v>
      </c>
      <c r="HS44">
        <v>1.74316</v>
      </c>
      <c r="HT44">
        <v>2.6440399999999999</v>
      </c>
      <c r="HU44">
        <v>1.49536</v>
      </c>
      <c r="HV44">
        <v>2.2692899999999998</v>
      </c>
      <c r="HW44">
        <v>1.49658</v>
      </c>
      <c r="HX44">
        <v>2.4719199999999999</v>
      </c>
      <c r="HY44">
        <v>42.006500000000003</v>
      </c>
      <c r="HZ44">
        <v>14.6311</v>
      </c>
      <c r="IA44">
        <v>18</v>
      </c>
      <c r="IB44">
        <v>497.06799999999998</v>
      </c>
      <c r="IC44">
        <v>421.99700000000001</v>
      </c>
      <c r="ID44">
        <v>24.3626</v>
      </c>
      <c r="IE44">
        <v>29.328299999999999</v>
      </c>
      <c r="IF44">
        <v>29.9999</v>
      </c>
      <c r="IG44">
        <v>29.165700000000001</v>
      </c>
      <c r="IH44">
        <v>29.116900000000001</v>
      </c>
      <c r="II44">
        <v>34.952800000000003</v>
      </c>
      <c r="IJ44">
        <v>53.948599999999999</v>
      </c>
      <c r="IK44">
        <v>0</v>
      </c>
      <c r="IL44">
        <v>24.348700000000001</v>
      </c>
      <c r="IM44">
        <v>800</v>
      </c>
      <c r="IN44">
        <v>18.908799999999999</v>
      </c>
      <c r="IO44">
        <v>100.339</v>
      </c>
      <c r="IP44">
        <v>100.127</v>
      </c>
    </row>
    <row r="45" spans="1:250" x14ac:dyDescent="0.3">
      <c r="A45">
        <v>29</v>
      </c>
      <c r="B45">
        <v>1689181727</v>
      </c>
      <c r="C45">
        <v>6020.5</v>
      </c>
      <c r="D45" t="s">
        <v>536</v>
      </c>
      <c r="E45" t="s">
        <v>537</v>
      </c>
      <c r="F45" t="s">
        <v>381</v>
      </c>
      <c r="G45" t="s">
        <v>382</v>
      </c>
      <c r="H45" t="s">
        <v>474</v>
      </c>
      <c r="I45" t="s">
        <v>384</v>
      </c>
      <c r="J45" t="s">
        <v>475</v>
      </c>
      <c r="K45" t="s">
        <v>475</v>
      </c>
      <c r="L45" t="s">
        <v>476</v>
      </c>
      <c r="M45">
        <v>1689181727</v>
      </c>
      <c r="N45">
        <f t="shared" si="0"/>
        <v>3.1991895161255918E-3</v>
      </c>
      <c r="O45">
        <f t="shared" si="1"/>
        <v>3.1991895161255917</v>
      </c>
      <c r="P45">
        <f t="shared" si="2"/>
        <v>49.382988256251807</v>
      </c>
      <c r="Q45">
        <f t="shared" si="3"/>
        <v>937.20299999999997</v>
      </c>
      <c r="R45">
        <f t="shared" si="4"/>
        <v>545.0973123036523</v>
      </c>
      <c r="S45">
        <f t="shared" si="5"/>
        <v>53.856537741428433</v>
      </c>
      <c r="T45">
        <f t="shared" si="6"/>
        <v>92.597243834441414</v>
      </c>
      <c r="U45">
        <f t="shared" si="7"/>
        <v>0.21871898747205906</v>
      </c>
      <c r="V45">
        <f t="shared" si="8"/>
        <v>2.9079853636239448</v>
      </c>
      <c r="W45">
        <f t="shared" si="9"/>
        <v>0.20997359376751049</v>
      </c>
      <c r="X45">
        <f t="shared" si="10"/>
        <v>0.131990097796711</v>
      </c>
      <c r="Y45">
        <f t="shared" si="11"/>
        <v>289.59578945957315</v>
      </c>
      <c r="Z45">
        <f t="shared" si="12"/>
        <v>29.264298488667642</v>
      </c>
      <c r="AA45">
        <f t="shared" si="13"/>
        <v>27.9922</v>
      </c>
      <c r="AB45">
        <f t="shared" si="14"/>
        <v>3.793114458028692</v>
      </c>
      <c r="AC45">
        <f t="shared" si="15"/>
        <v>60.15866584945698</v>
      </c>
      <c r="AD45">
        <f t="shared" si="16"/>
        <v>2.3344370202595006</v>
      </c>
      <c r="AE45">
        <f t="shared" si="17"/>
        <v>3.8804667412360376</v>
      </c>
      <c r="AF45">
        <f t="shared" si="18"/>
        <v>1.4586774377691913</v>
      </c>
      <c r="AG45">
        <f t="shared" si="19"/>
        <v>-141.08425766113859</v>
      </c>
      <c r="AH45">
        <f t="shared" si="20"/>
        <v>61.314822537856465</v>
      </c>
      <c r="AI45">
        <f t="shared" si="21"/>
        <v>4.6046493381696507</v>
      </c>
      <c r="AJ45">
        <f t="shared" si="22"/>
        <v>214.43100367446064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51988.539858351258</v>
      </c>
      <c r="AP45" t="s">
        <v>387</v>
      </c>
      <c r="AQ45">
        <v>10238.9</v>
      </c>
      <c r="AR45">
        <v>302.21199999999999</v>
      </c>
      <c r="AS45">
        <v>4052.3</v>
      </c>
      <c r="AT45">
        <f t="shared" si="26"/>
        <v>0.92542210596451402</v>
      </c>
      <c r="AU45">
        <v>-0.32343011824092399</v>
      </c>
      <c r="AV45" t="s">
        <v>538</v>
      </c>
      <c r="AW45">
        <v>10279.799999999999</v>
      </c>
      <c r="AX45">
        <v>954.48127999999997</v>
      </c>
      <c r="AY45">
        <v>1650.88</v>
      </c>
      <c r="AZ45">
        <f t="shared" si="27"/>
        <v>0.42183485171544877</v>
      </c>
      <c r="BA45">
        <v>0.5</v>
      </c>
      <c r="BB45">
        <f t="shared" si="28"/>
        <v>1513.3362059376029</v>
      </c>
      <c r="BC45">
        <f t="shared" si="29"/>
        <v>49.382988256251807</v>
      </c>
      <c r="BD45">
        <f t="shared" si="30"/>
        <v>319.18897701365427</v>
      </c>
      <c r="BE45">
        <f t="shared" si="31"/>
        <v>3.2845588560868805E-2</v>
      </c>
      <c r="BF45">
        <f t="shared" si="32"/>
        <v>1.4546302578018995</v>
      </c>
      <c r="BG45">
        <f t="shared" si="33"/>
        <v>272.63560088894081</v>
      </c>
      <c r="BH45" t="s">
        <v>539</v>
      </c>
      <c r="BI45">
        <v>651.29999999999995</v>
      </c>
      <c r="BJ45">
        <f t="shared" si="34"/>
        <v>651.29999999999995</v>
      </c>
      <c r="BK45">
        <f t="shared" si="35"/>
        <v>0.60548313626671835</v>
      </c>
      <c r="BL45">
        <f t="shared" si="36"/>
        <v>0.69669133035875075</v>
      </c>
      <c r="BM45">
        <f t="shared" si="37"/>
        <v>0.70609232578653336</v>
      </c>
      <c r="BN45">
        <f t="shared" si="38"/>
        <v>0.51636037927792466</v>
      </c>
      <c r="BO45">
        <f t="shared" si="39"/>
        <v>0.6403636394665938</v>
      </c>
      <c r="BP45">
        <f t="shared" si="40"/>
        <v>0.47539440842952346</v>
      </c>
      <c r="BQ45">
        <f t="shared" si="41"/>
        <v>0.52460559157047659</v>
      </c>
      <c r="BR45">
        <f t="shared" si="42"/>
        <v>1800.18</v>
      </c>
      <c r="BS45">
        <f t="shared" si="43"/>
        <v>1513.3362059376029</v>
      </c>
      <c r="BT45">
        <f t="shared" si="44"/>
        <v>0.84065827080492106</v>
      </c>
      <c r="BU45">
        <f t="shared" si="45"/>
        <v>0.1608704626534975</v>
      </c>
      <c r="BV45">
        <v>6</v>
      </c>
      <c r="BW45">
        <v>0.5</v>
      </c>
      <c r="BX45" t="s">
        <v>390</v>
      </c>
      <c r="BY45">
        <v>2</v>
      </c>
      <c r="BZ45">
        <v>1689181727</v>
      </c>
      <c r="CA45">
        <v>937.20299999999997</v>
      </c>
      <c r="CB45">
        <v>1000.03</v>
      </c>
      <c r="CC45">
        <v>23.627500000000001</v>
      </c>
      <c r="CD45">
        <v>19.881</v>
      </c>
      <c r="CE45">
        <v>936.47500000000002</v>
      </c>
      <c r="CF45">
        <v>23.565100000000001</v>
      </c>
      <c r="CG45">
        <v>500.24299999999999</v>
      </c>
      <c r="CH45">
        <v>98.701800000000006</v>
      </c>
      <c r="CI45">
        <v>9.9893800000000005E-2</v>
      </c>
      <c r="CJ45">
        <v>28.383299999999998</v>
      </c>
      <c r="CK45">
        <v>27.9922</v>
      </c>
      <c r="CL45">
        <v>999.9</v>
      </c>
      <c r="CM45">
        <v>0</v>
      </c>
      <c r="CN45">
        <v>0</v>
      </c>
      <c r="CO45">
        <v>10007.5</v>
      </c>
      <c r="CP45">
        <v>0</v>
      </c>
      <c r="CQ45">
        <v>1.5289399999999999E-3</v>
      </c>
      <c r="CR45">
        <v>-62.83</v>
      </c>
      <c r="CS45">
        <v>959.88199999999995</v>
      </c>
      <c r="CT45">
        <v>1020.32</v>
      </c>
      <c r="CU45">
        <v>3.7465000000000002</v>
      </c>
      <c r="CV45">
        <v>1000.03</v>
      </c>
      <c r="CW45">
        <v>19.881</v>
      </c>
      <c r="CX45">
        <v>2.3320799999999999</v>
      </c>
      <c r="CY45">
        <v>1.9622900000000001</v>
      </c>
      <c r="CZ45">
        <v>19.899699999999999</v>
      </c>
      <c r="DA45">
        <v>17.1433</v>
      </c>
      <c r="DB45">
        <v>1800.18</v>
      </c>
      <c r="DC45">
        <v>0.97799400000000003</v>
      </c>
      <c r="DD45">
        <v>2.2006100000000001E-2</v>
      </c>
      <c r="DE45">
        <v>0</v>
      </c>
      <c r="DF45">
        <v>955.19799999999998</v>
      </c>
      <c r="DG45">
        <v>5.0009800000000002</v>
      </c>
      <c r="DH45">
        <v>18167.599999999999</v>
      </c>
      <c r="DI45">
        <v>16377.5</v>
      </c>
      <c r="DJ45">
        <v>46.5</v>
      </c>
      <c r="DK45">
        <v>47.186999999999998</v>
      </c>
      <c r="DL45">
        <v>46.375</v>
      </c>
      <c r="DM45">
        <v>46.561999999999998</v>
      </c>
      <c r="DN45">
        <v>47.436999999999998</v>
      </c>
      <c r="DO45">
        <v>1755.67</v>
      </c>
      <c r="DP45">
        <v>39.5</v>
      </c>
      <c r="DQ45">
        <v>0</v>
      </c>
      <c r="DR45">
        <v>189.799999952316</v>
      </c>
      <c r="DS45">
        <v>0</v>
      </c>
      <c r="DT45">
        <v>954.48127999999997</v>
      </c>
      <c r="DU45">
        <v>6.9732307964574698</v>
      </c>
      <c r="DV45">
        <v>106.453846125814</v>
      </c>
      <c r="DW45">
        <v>18156.64</v>
      </c>
      <c r="DX45">
        <v>15</v>
      </c>
      <c r="DY45">
        <v>1689181637.5</v>
      </c>
      <c r="DZ45" t="s">
        <v>540</v>
      </c>
      <c r="EA45">
        <v>1689181632.5</v>
      </c>
      <c r="EB45">
        <v>1689181637.5</v>
      </c>
      <c r="EC45">
        <v>31</v>
      </c>
      <c r="ED45">
        <v>-0.21</v>
      </c>
      <c r="EE45">
        <v>3.0000000000000001E-3</v>
      </c>
      <c r="EF45">
        <v>0.69599999999999995</v>
      </c>
      <c r="EG45">
        <v>7.0000000000000001E-3</v>
      </c>
      <c r="EH45">
        <v>1000</v>
      </c>
      <c r="EI45">
        <v>19</v>
      </c>
      <c r="EJ45">
        <v>0.05</v>
      </c>
      <c r="EK45">
        <v>0.02</v>
      </c>
      <c r="EL45">
        <v>49.645761326263298</v>
      </c>
      <c r="EM45">
        <v>-1.6280041886827299</v>
      </c>
      <c r="EN45">
        <v>0.252710409741215</v>
      </c>
      <c r="EO45">
        <v>0</v>
      </c>
      <c r="EP45">
        <v>0.220802999799383</v>
      </c>
      <c r="EQ45">
        <v>-6.3899433257882301E-3</v>
      </c>
      <c r="ER45">
        <v>2.0535172469766101E-3</v>
      </c>
      <c r="ES45">
        <v>1</v>
      </c>
      <c r="ET45">
        <v>1</v>
      </c>
      <c r="EU45">
        <v>2</v>
      </c>
      <c r="EV45" t="s">
        <v>451</v>
      </c>
      <c r="EW45">
        <v>2.96597</v>
      </c>
      <c r="EX45">
        <v>2.8403100000000001</v>
      </c>
      <c r="EY45">
        <v>0.17111899999999999</v>
      </c>
      <c r="EZ45">
        <v>0.18001400000000001</v>
      </c>
      <c r="FA45">
        <v>0.112731</v>
      </c>
      <c r="FB45">
        <v>0.10019599999999999</v>
      </c>
      <c r="FC45">
        <v>24982.3</v>
      </c>
      <c r="FD45">
        <v>25305.5</v>
      </c>
      <c r="FE45">
        <v>27636.1</v>
      </c>
      <c r="FF45">
        <v>28104.799999999999</v>
      </c>
      <c r="FG45">
        <v>31441</v>
      </c>
      <c r="FH45">
        <v>30951.599999999999</v>
      </c>
      <c r="FI45">
        <v>38500.199999999997</v>
      </c>
      <c r="FJ45">
        <v>37278.9</v>
      </c>
      <c r="FK45">
        <v>2.0463200000000001</v>
      </c>
      <c r="FL45">
        <v>1.7205299999999999</v>
      </c>
      <c r="FM45">
        <v>3.4838899999999999E-2</v>
      </c>
      <c r="FN45">
        <v>0</v>
      </c>
      <c r="FO45">
        <v>27.423200000000001</v>
      </c>
      <c r="FP45">
        <v>999.9</v>
      </c>
      <c r="FQ45">
        <v>47.716999999999999</v>
      </c>
      <c r="FR45">
        <v>40.536000000000001</v>
      </c>
      <c r="FS45">
        <v>36.878799999999998</v>
      </c>
      <c r="FT45">
        <v>60.928199999999997</v>
      </c>
      <c r="FU45">
        <v>34.835700000000003</v>
      </c>
      <c r="FV45">
        <v>1</v>
      </c>
      <c r="FW45">
        <v>0.14587700000000001</v>
      </c>
      <c r="FX45">
        <v>1.3984000000000001</v>
      </c>
      <c r="FY45">
        <v>20.309200000000001</v>
      </c>
      <c r="FZ45">
        <v>5.2285199999999996</v>
      </c>
      <c r="GA45">
        <v>12.0152</v>
      </c>
      <c r="GB45">
        <v>5.0011000000000001</v>
      </c>
      <c r="GC45">
        <v>3.2915299999999998</v>
      </c>
      <c r="GD45">
        <v>9999</v>
      </c>
      <c r="GE45">
        <v>9999</v>
      </c>
      <c r="GF45">
        <v>215</v>
      </c>
      <c r="GG45">
        <v>9999</v>
      </c>
      <c r="GH45">
        <v>1.87768</v>
      </c>
      <c r="GI45">
        <v>1.87144</v>
      </c>
      <c r="GJ45">
        <v>1.87361</v>
      </c>
      <c r="GK45">
        <v>1.8716699999999999</v>
      </c>
      <c r="GL45">
        <v>1.8718900000000001</v>
      </c>
      <c r="GM45">
        <v>1.87317</v>
      </c>
      <c r="GN45">
        <v>1.8734200000000001</v>
      </c>
      <c r="GO45">
        <v>1.87744</v>
      </c>
      <c r="GP45">
        <v>5</v>
      </c>
      <c r="GQ45">
        <v>0</v>
      </c>
      <c r="GR45">
        <v>0</v>
      </c>
      <c r="GS45">
        <v>0</v>
      </c>
      <c r="GT45" t="s">
        <v>393</v>
      </c>
      <c r="GU45" t="s">
        <v>394</v>
      </c>
      <c r="GV45" t="s">
        <v>395</v>
      </c>
      <c r="GW45" t="s">
        <v>395</v>
      </c>
      <c r="GX45" t="s">
        <v>395</v>
      </c>
      <c r="GY45" t="s">
        <v>395</v>
      </c>
      <c r="GZ45">
        <v>0</v>
      </c>
      <c r="HA45">
        <v>100</v>
      </c>
      <c r="HB45">
        <v>100</v>
      </c>
      <c r="HC45">
        <v>0.72799999999999998</v>
      </c>
      <c r="HD45">
        <v>6.2399999999999997E-2</v>
      </c>
      <c r="HE45">
        <v>0.73261882446965099</v>
      </c>
      <c r="HF45">
        <v>7.2704984381113296E-4</v>
      </c>
      <c r="HG45">
        <v>-1.05877040029023E-6</v>
      </c>
      <c r="HH45">
        <v>2.9517966189716799E-10</v>
      </c>
      <c r="HI45">
        <v>-8.9133136243812805E-2</v>
      </c>
      <c r="HJ45">
        <v>-1.0381146261049701E-3</v>
      </c>
      <c r="HK45">
        <v>3.0864078594985901E-4</v>
      </c>
      <c r="HL45">
        <v>3.5129526352015801E-7</v>
      </c>
      <c r="HM45">
        <v>1</v>
      </c>
      <c r="HN45">
        <v>2242</v>
      </c>
      <c r="HO45">
        <v>1</v>
      </c>
      <c r="HP45">
        <v>25</v>
      </c>
      <c r="HQ45">
        <v>1.6</v>
      </c>
      <c r="HR45">
        <v>1.5</v>
      </c>
      <c r="HS45">
        <v>2.0935100000000002</v>
      </c>
      <c r="HT45">
        <v>2.6355</v>
      </c>
      <c r="HU45">
        <v>1.49536</v>
      </c>
      <c r="HV45">
        <v>2.2680699999999998</v>
      </c>
      <c r="HW45">
        <v>1.49658</v>
      </c>
      <c r="HX45">
        <v>2.4645999999999999</v>
      </c>
      <c r="HY45">
        <v>41.901200000000003</v>
      </c>
      <c r="HZ45">
        <v>14.5961</v>
      </c>
      <c r="IA45">
        <v>18</v>
      </c>
      <c r="IB45">
        <v>496.56400000000002</v>
      </c>
      <c r="IC45">
        <v>424.26299999999998</v>
      </c>
      <c r="ID45">
        <v>23.8795</v>
      </c>
      <c r="IE45">
        <v>29.255299999999998</v>
      </c>
      <c r="IF45">
        <v>29.999500000000001</v>
      </c>
      <c r="IG45">
        <v>29.103899999999999</v>
      </c>
      <c r="IH45">
        <v>29.058199999999999</v>
      </c>
      <c r="II45">
        <v>41.954900000000002</v>
      </c>
      <c r="IJ45">
        <v>51.769399999999997</v>
      </c>
      <c r="IK45">
        <v>0</v>
      </c>
      <c r="IL45">
        <v>24.2026</v>
      </c>
      <c r="IM45">
        <v>1000</v>
      </c>
      <c r="IN45">
        <v>19.8232</v>
      </c>
      <c r="IO45">
        <v>100.34699999999999</v>
      </c>
      <c r="IP45">
        <v>100.127</v>
      </c>
    </row>
    <row r="46" spans="1:250" x14ac:dyDescent="0.3">
      <c r="A46">
        <v>30</v>
      </c>
      <c r="B46">
        <v>1689181873</v>
      </c>
      <c r="C46">
        <v>6166.5</v>
      </c>
      <c r="D46" t="s">
        <v>541</v>
      </c>
      <c r="E46" t="s">
        <v>542</v>
      </c>
      <c r="F46" t="s">
        <v>381</v>
      </c>
      <c r="G46" t="s">
        <v>382</v>
      </c>
      <c r="H46" t="s">
        <v>474</v>
      </c>
      <c r="I46" t="s">
        <v>384</v>
      </c>
      <c r="J46" t="s">
        <v>475</v>
      </c>
      <c r="K46" t="s">
        <v>475</v>
      </c>
      <c r="L46" t="s">
        <v>476</v>
      </c>
      <c r="M46">
        <v>1689181873</v>
      </c>
      <c r="N46">
        <f t="shared" si="0"/>
        <v>2.5455986307827447E-3</v>
      </c>
      <c r="O46">
        <f t="shared" si="1"/>
        <v>2.5455986307827447</v>
      </c>
      <c r="P46">
        <f t="shared" si="2"/>
        <v>50.736322769645682</v>
      </c>
      <c r="Q46">
        <f t="shared" si="3"/>
        <v>1135.67</v>
      </c>
      <c r="R46">
        <f t="shared" si="4"/>
        <v>624.45334971742261</v>
      </c>
      <c r="S46">
        <f t="shared" si="5"/>
        <v>61.696261340381781</v>
      </c>
      <c r="T46">
        <f t="shared" si="6"/>
        <v>112.20468774511001</v>
      </c>
      <c r="U46">
        <f t="shared" si="7"/>
        <v>0.17042093998163332</v>
      </c>
      <c r="V46">
        <f t="shared" si="8"/>
        <v>2.9059957246550487</v>
      </c>
      <c r="W46">
        <f t="shared" si="9"/>
        <v>0.16505698909312233</v>
      </c>
      <c r="X46">
        <f t="shared" si="10"/>
        <v>0.1036284841952767</v>
      </c>
      <c r="Y46">
        <f t="shared" si="11"/>
        <v>289.54471746161056</v>
      </c>
      <c r="Z46">
        <f t="shared" si="12"/>
        <v>29.331327318414452</v>
      </c>
      <c r="AA46">
        <f t="shared" si="13"/>
        <v>28.0076</v>
      </c>
      <c r="AB46">
        <f t="shared" si="14"/>
        <v>3.7965213230360568</v>
      </c>
      <c r="AC46">
        <f t="shared" si="15"/>
        <v>60.148965438331402</v>
      </c>
      <c r="AD46">
        <f t="shared" si="16"/>
        <v>2.319932967273</v>
      </c>
      <c r="AE46">
        <f t="shared" si="17"/>
        <v>3.8569790026588984</v>
      </c>
      <c r="AF46">
        <f t="shared" si="18"/>
        <v>1.4765883557630568</v>
      </c>
      <c r="AG46">
        <f t="shared" si="19"/>
        <v>-112.26089961751904</v>
      </c>
      <c r="AH46">
        <f t="shared" si="20"/>
        <v>42.504039661012705</v>
      </c>
      <c r="AI46">
        <f t="shared" si="21"/>
        <v>3.1927574894045549</v>
      </c>
      <c r="AJ46">
        <f t="shared" si="22"/>
        <v>222.98061499450876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51949.745581618481</v>
      </c>
      <c r="AP46" t="s">
        <v>387</v>
      </c>
      <c r="AQ46">
        <v>10238.9</v>
      </c>
      <c r="AR46">
        <v>302.21199999999999</v>
      </c>
      <c r="AS46">
        <v>4052.3</v>
      </c>
      <c r="AT46">
        <f t="shared" si="26"/>
        <v>0.92542210596451402</v>
      </c>
      <c r="AU46">
        <v>-0.32343011824092399</v>
      </c>
      <c r="AV46" t="s">
        <v>543</v>
      </c>
      <c r="AW46">
        <v>10279.799999999999</v>
      </c>
      <c r="AX46">
        <v>960.68772000000001</v>
      </c>
      <c r="AY46">
        <v>1676.96</v>
      </c>
      <c r="AZ46">
        <f t="shared" si="27"/>
        <v>0.42712544127468755</v>
      </c>
      <c r="BA46">
        <v>0.5</v>
      </c>
      <c r="BB46">
        <f t="shared" si="28"/>
        <v>1513.0674059386583</v>
      </c>
      <c r="BC46">
        <f t="shared" si="29"/>
        <v>50.736322769645682</v>
      </c>
      <c r="BD46">
        <f t="shared" si="30"/>
        <v>323.13479171994811</v>
      </c>
      <c r="BE46">
        <f t="shared" si="31"/>
        <v>3.3745854736862022E-2</v>
      </c>
      <c r="BF46">
        <f t="shared" si="32"/>
        <v>1.4164559679419904</v>
      </c>
      <c r="BG46">
        <f t="shared" si="33"/>
        <v>273.33762391599311</v>
      </c>
      <c r="BH46" t="s">
        <v>544</v>
      </c>
      <c r="BI46">
        <v>652.03</v>
      </c>
      <c r="BJ46">
        <f t="shared" si="34"/>
        <v>652.03</v>
      </c>
      <c r="BK46">
        <f t="shared" si="35"/>
        <v>0.61118333174315431</v>
      </c>
      <c r="BL46">
        <f t="shared" si="36"/>
        <v>0.69884995072834244</v>
      </c>
      <c r="BM46">
        <f t="shared" si="37"/>
        <v>0.69857393677560897</v>
      </c>
      <c r="BN46">
        <f t="shared" si="38"/>
        <v>0.52102078344540237</v>
      </c>
      <c r="BO46">
        <f t="shared" si="39"/>
        <v>0.63340913599894189</v>
      </c>
      <c r="BP46">
        <f t="shared" si="40"/>
        <v>0.47431764129700871</v>
      </c>
      <c r="BQ46">
        <f t="shared" si="41"/>
        <v>0.52568235870299129</v>
      </c>
      <c r="BR46">
        <f t="shared" si="42"/>
        <v>1799.86</v>
      </c>
      <c r="BS46">
        <f t="shared" si="43"/>
        <v>1513.0674059386583</v>
      </c>
      <c r="BT46">
        <f t="shared" si="44"/>
        <v>0.84065838784053115</v>
      </c>
      <c r="BU46">
        <f t="shared" si="45"/>
        <v>0.16087068853222505</v>
      </c>
      <c r="BV46">
        <v>6</v>
      </c>
      <c r="BW46">
        <v>0.5</v>
      </c>
      <c r="BX46" t="s">
        <v>390</v>
      </c>
      <c r="BY46">
        <v>2</v>
      </c>
      <c r="BZ46">
        <v>1689181873</v>
      </c>
      <c r="CA46">
        <v>1135.67</v>
      </c>
      <c r="CB46">
        <v>1200.01</v>
      </c>
      <c r="CC46">
        <v>23.481000000000002</v>
      </c>
      <c r="CD46">
        <v>20.4986</v>
      </c>
      <c r="CE46">
        <v>1134.73</v>
      </c>
      <c r="CF46">
        <v>23.418800000000001</v>
      </c>
      <c r="CG46">
        <v>500.09899999999999</v>
      </c>
      <c r="CH46">
        <v>98.700400000000002</v>
      </c>
      <c r="CI46">
        <v>0.100033</v>
      </c>
      <c r="CJ46">
        <v>28.2789</v>
      </c>
      <c r="CK46">
        <v>28.0076</v>
      </c>
      <c r="CL46">
        <v>999.9</v>
      </c>
      <c r="CM46">
        <v>0</v>
      </c>
      <c r="CN46">
        <v>0</v>
      </c>
      <c r="CO46">
        <v>9996.25</v>
      </c>
      <c r="CP46">
        <v>0</v>
      </c>
      <c r="CQ46">
        <v>1.5289399999999999E-3</v>
      </c>
      <c r="CR46">
        <v>-64.339500000000001</v>
      </c>
      <c r="CS46">
        <v>1162.98</v>
      </c>
      <c r="CT46">
        <v>1225.1300000000001</v>
      </c>
      <c r="CU46">
        <v>2.9824600000000001</v>
      </c>
      <c r="CV46">
        <v>1200.01</v>
      </c>
      <c r="CW46">
        <v>20.4986</v>
      </c>
      <c r="CX46">
        <v>2.31759</v>
      </c>
      <c r="CY46">
        <v>2.0232199999999998</v>
      </c>
      <c r="CZ46">
        <v>19.799199999999999</v>
      </c>
      <c r="DA46">
        <v>17.627199999999998</v>
      </c>
      <c r="DB46">
        <v>1799.86</v>
      </c>
      <c r="DC46">
        <v>0.97799000000000003</v>
      </c>
      <c r="DD46">
        <v>2.2009899999999999E-2</v>
      </c>
      <c r="DE46">
        <v>0</v>
      </c>
      <c r="DF46">
        <v>960.66200000000003</v>
      </c>
      <c r="DG46">
        <v>5.0009800000000002</v>
      </c>
      <c r="DH46">
        <v>18212.2</v>
      </c>
      <c r="DI46">
        <v>16374.5</v>
      </c>
      <c r="DJ46">
        <v>46.5</v>
      </c>
      <c r="DK46">
        <v>47.186999999999998</v>
      </c>
      <c r="DL46">
        <v>46.561999999999998</v>
      </c>
      <c r="DM46">
        <v>46.125</v>
      </c>
      <c r="DN46">
        <v>47.436999999999998</v>
      </c>
      <c r="DO46">
        <v>1755.35</v>
      </c>
      <c r="DP46">
        <v>39.5</v>
      </c>
      <c r="DQ46">
        <v>0</v>
      </c>
      <c r="DR46">
        <v>145.40000009536701</v>
      </c>
      <c r="DS46">
        <v>0</v>
      </c>
      <c r="DT46">
        <v>960.68772000000001</v>
      </c>
      <c r="DU46">
        <v>1.75492308528494</v>
      </c>
      <c r="DV46">
        <v>-127.546153794324</v>
      </c>
      <c r="DW46">
        <v>18224.259999999998</v>
      </c>
      <c r="DX46">
        <v>15</v>
      </c>
      <c r="DY46">
        <v>1689181801</v>
      </c>
      <c r="DZ46" t="s">
        <v>545</v>
      </c>
      <c r="EA46">
        <v>1689181799.5</v>
      </c>
      <c r="EB46">
        <v>1689181801</v>
      </c>
      <c r="EC46">
        <v>32</v>
      </c>
      <c r="ED46">
        <v>0.32</v>
      </c>
      <c r="EE46">
        <v>2E-3</v>
      </c>
      <c r="EF46">
        <v>0.91200000000000003</v>
      </c>
      <c r="EG46">
        <v>1.7000000000000001E-2</v>
      </c>
      <c r="EH46">
        <v>1200</v>
      </c>
      <c r="EI46">
        <v>20</v>
      </c>
      <c r="EJ46">
        <v>0.05</v>
      </c>
      <c r="EK46">
        <v>0.03</v>
      </c>
      <c r="EL46">
        <v>51.106210542721598</v>
      </c>
      <c r="EM46">
        <v>-0.98765592927076196</v>
      </c>
      <c r="EN46">
        <v>0.16293967301998999</v>
      </c>
      <c r="EO46">
        <v>1</v>
      </c>
      <c r="EP46">
        <v>0.17224630120022899</v>
      </c>
      <c r="EQ46">
        <v>-2.5462099964295701E-2</v>
      </c>
      <c r="ER46">
        <v>4.3927310940182302E-3</v>
      </c>
      <c r="ES46">
        <v>1</v>
      </c>
      <c r="ET46">
        <v>2</v>
      </c>
      <c r="EU46">
        <v>2</v>
      </c>
      <c r="EV46" t="s">
        <v>392</v>
      </c>
      <c r="EW46">
        <v>2.9655900000000002</v>
      </c>
      <c r="EX46">
        <v>2.8403399999999999</v>
      </c>
      <c r="EY46">
        <v>0.19345599999999999</v>
      </c>
      <c r="EZ46">
        <v>0.20197399999999999</v>
      </c>
      <c r="FA46">
        <v>0.112244</v>
      </c>
      <c r="FB46">
        <v>0.102385</v>
      </c>
      <c r="FC46">
        <v>24309.200000000001</v>
      </c>
      <c r="FD46">
        <v>24626.400000000001</v>
      </c>
      <c r="FE46">
        <v>27636.9</v>
      </c>
      <c r="FF46">
        <v>28104.1</v>
      </c>
      <c r="FG46">
        <v>31460.7</v>
      </c>
      <c r="FH46">
        <v>30876.7</v>
      </c>
      <c r="FI46">
        <v>38500.9</v>
      </c>
      <c r="FJ46">
        <v>37277.9</v>
      </c>
      <c r="FK46">
        <v>2.0457299999999998</v>
      </c>
      <c r="FL46">
        <v>1.72235</v>
      </c>
      <c r="FM46">
        <v>3.6239599999999997E-2</v>
      </c>
      <c r="FN46">
        <v>0</v>
      </c>
      <c r="FO46">
        <v>27.415600000000001</v>
      </c>
      <c r="FP46">
        <v>999.9</v>
      </c>
      <c r="FQ46">
        <v>47.771999999999998</v>
      </c>
      <c r="FR46">
        <v>40.496000000000002</v>
      </c>
      <c r="FS46">
        <v>36.845100000000002</v>
      </c>
      <c r="FT46">
        <v>61.538200000000003</v>
      </c>
      <c r="FU46">
        <v>35.777200000000001</v>
      </c>
      <c r="FV46">
        <v>1</v>
      </c>
      <c r="FW46">
        <v>0.14701</v>
      </c>
      <c r="FX46">
        <v>2.5910099999999998</v>
      </c>
      <c r="FY46">
        <v>20.297599999999999</v>
      </c>
      <c r="FZ46">
        <v>5.2282200000000003</v>
      </c>
      <c r="GA46">
        <v>12.0158</v>
      </c>
      <c r="GB46">
        <v>5.0012499999999998</v>
      </c>
      <c r="GC46">
        <v>3.2917299999999998</v>
      </c>
      <c r="GD46">
        <v>9999</v>
      </c>
      <c r="GE46">
        <v>9999</v>
      </c>
      <c r="GF46">
        <v>215</v>
      </c>
      <c r="GG46">
        <v>9999</v>
      </c>
      <c r="GH46">
        <v>1.8775900000000001</v>
      </c>
      <c r="GI46">
        <v>1.8714900000000001</v>
      </c>
      <c r="GJ46">
        <v>1.87361</v>
      </c>
      <c r="GK46">
        <v>1.8716699999999999</v>
      </c>
      <c r="GL46">
        <v>1.87192</v>
      </c>
      <c r="GM46">
        <v>1.8731599999999999</v>
      </c>
      <c r="GN46">
        <v>1.8734200000000001</v>
      </c>
      <c r="GO46">
        <v>1.8774200000000001</v>
      </c>
      <c r="GP46">
        <v>5</v>
      </c>
      <c r="GQ46">
        <v>0</v>
      </c>
      <c r="GR46">
        <v>0</v>
      </c>
      <c r="GS46">
        <v>0</v>
      </c>
      <c r="GT46" t="s">
        <v>393</v>
      </c>
      <c r="GU46" t="s">
        <v>394</v>
      </c>
      <c r="GV46" t="s">
        <v>395</v>
      </c>
      <c r="GW46" t="s">
        <v>395</v>
      </c>
      <c r="GX46" t="s">
        <v>395</v>
      </c>
      <c r="GY46" t="s">
        <v>395</v>
      </c>
      <c r="GZ46">
        <v>0</v>
      </c>
      <c r="HA46">
        <v>100</v>
      </c>
      <c r="HB46">
        <v>100</v>
      </c>
      <c r="HC46">
        <v>0.94</v>
      </c>
      <c r="HD46">
        <v>6.2199999999999998E-2</v>
      </c>
      <c r="HE46">
        <v>1.0536136062844701</v>
      </c>
      <c r="HF46">
        <v>7.2704984381113296E-4</v>
      </c>
      <c r="HG46">
        <v>-1.05877040029023E-6</v>
      </c>
      <c r="HH46">
        <v>2.9517966189716799E-10</v>
      </c>
      <c r="HI46">
        <v>-8.72776277149616E-2</v>
      </c>
      <c r="HJ46">
        <v>-1.0381146261049701E-3</v>
      </c>
      <c r="HK46">
        <v>3.0864078594985901E-4</v>
      </c>
      <c r="HL46">
        <v>3.5129526352015801E-7</v>
      </c>
      <c r="HM46">
        <v>1</v>
      </c>
      <c r="HN46">
        <v>2242</v>
      </c>
      <c r="HO46">
        <v>1</v>
      </c>
      <c r="HP46">
        <v>25</v>
      </c>
      <c r="HQ46">
        <v>1.2</v>
      </c>
      <c r="HR46">
        <v>1.2</v>
      </c>
      <c r="HS46">
        <v>2.4304199999999998</v>
      </c>
      <c r="HT46">
        <v>2.63672</v>
      </c>
      <c r="HU46">
        <v>1.49536</v>
      </c>
      <c r="HV46">
        <v>2.2692899999999998</v>
      </c>
      <c r="HW46">
        <v>1.49658</v>
      </c>
      <c r="HX46">
        <v>2.3779300000000001</v>
      </c>
      <c r="HY46">
        <v>41.848599999999998</v>
      </c>
      <c r="HZ46">
        <v>14.5611</v>
      </c>
      <c r="IA46">
        <v>18</v>
      </c>
      <c r="IB46">
        <v>496.08</v>
      </c>
      <c r="IC46">
        <v>425.35300000000001</v>
      </c>
      <c r="ID46">
        <v>23.447700000000001</v>
      </c>
      <c r="IE46">
        <v>29.243500000000001</v>
      </c>
      <c r="IF46">
        <v>30</v>
      </c>
      <c r="IG46">
        <v>29.088000000000001</v>
      </c>
      <c r="IH46">
        <v>29.0457</v>
      </c>
      <c r="II46">
        <v>48.703899999999997</v>
      </c>
      <c r="IJ46">
        <v>50.421500000000002</v>
      </c>
      <c r="IK46">
        <v>0</v>
      </c>
      <c r="IL46">
        <v>23.4541</v>
      </c>
      <c r="IM46">
        <v>1200</v>
      </c>
      <c r="IN46">
        <v>20.470300000000002</v>
      </c>
      <c r="IO46">
        <v>100.349</v>
      </c>
      <c r="IP46">
        <v>100.124</v>
      </c>
    </row>
    <row r="47" spans="1:250" x14ac:dyDescent="0.3">
      <c r="A47">
        <v>31</v>
      </c>
      <c r="B47">
        <v>1689182063</v>
      </c>
      <c r="C47">
        <v>6356.5</v>
      </c>
      <c r="D47" t="s">
        <v>546</v>
      </c>
      <c r="E47" t="s">
        <v>547</v>
      </c>
      <c r="F47" t="s">
        <v>381</v>
      </c>
      <c r="G47" t="s">
        <v>382</v>
      </c>
      <c r="H47" t="s">
        <v>474</v>
      </c>
      <c r="I47" t="s">
        <v>384</v>
      </c>
      <c r="J47" t="s">
        <v>475</v>
      </c>
      <c r="K47" t="s">
        <v>475</v>
      </c>
      <c r="L47" t="s">
        <v>476</v>
      </c>
      <c r="M47">
        <v>1689182063</v>
      </c>
      <c r="N47">
        <f t="shared" si="0"/>
        <v>2.0504203633637088E-3</v>
      </c>
      <c r="O47">
        <f t="shared" si="1"/>
        <v>2.0504203633637088</v>
      </c>
      <c r="P47">
        <f t="shared" si="2"/>
        <v>51.428037187867545</v>
      </c>
      <c r="Q47">
        <f t="shared" si="3"/>
        <v>1434.74</v>
      </c>
      <c r="R47">
        <f t="shared" si="4"/>
        <v>785.42386091900823</v>
      </c>
      <c r="S47">
        <f t="shared" si="5"/>
        <v>77.601104290868761</v>
      </c>
      <c r="T47">
        <f t="shared" si="6"/>
        <v>141.75455306388002</v>
      </c>
      <c r="U47">
        <f t="shared" si="7"/>
        <v>0.1352612642219323</v>
      </c>
      <c r="V47">
        <f t="shared" si="8"/>
        <v>2.9038285113751083</v>
      </c>
      <c r="W47">
        <f t="shared" si="9"/>
        <v>0.13185602061851398</v>
      </c>
      <c r="X47">
        <f t="shared" si="10"/>
        <v>8.2708820173627406E-2</v>
      </c>
      <c r="Y47">
        <f t="shared" si="11"/>
        <v>289.5756077545484</v>
      </c>
      <c r="Z47">
        <f t="shared" si="12"/>
        <v>29.33087470577766</v>
      </c>
      <c r="AA47">
        <f t="shared" si="13"/>
        <v>27.941099999999999</v>
      </c>
      <c r="AB47">
        <f t="shared" si="14"/>
        <v>3.7818289619056142</v>
      </c>
      <c r="AC47">
        <f t="shared" si="15"/>
        <v>59.8972751647499</v>
      </c>
      <c r="AD47">
        <f t="shared" si="16"/>
        <v>2.2926507255852004</v>
      </c>
      <c r="AE47">
        <f t="shared" si="17"/>
        <v>3.8276377669587993</v>
      </c>
      <c r="AF47">
        <f t="shared" si="18"/>
        <v>1.4891782363204138</v>
      </c>
      <c r="AG47">
        <f t="shared" si="19"/>
        <v>-90.42353802433955</v>
      </c>
      <c r="AH47">
        <f t="shared" si="20"/>
        <v>32.343478478905908</v>
      </c>
      <c r="AI47">
        <f t="shared" si="21"/>
        <v>2.4289505777267455</v>
      </c>
      <c r="AJ47">
        <f t="shared" si="22"/>
        <v>233.92449878684153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51910.553508771154</v>
      </c>
      <c r="AP47" t="s">
        <v>387</v>
      </c>
      <c r="AQ47">
        <v>10238.9</v>
      </c>
      <c r="AR47">
        <v>302.21199999999999</v>
      </c>
      <c r="AS47">
        <v>4052.3</v>
      </c>
      <c r="AT47">
        <f t="shared" si="26"/>
        <v>0.92542210596451402</v>
      </c>
      <c r="AU47">
        <v>-0.32343011824092399</v>
      </c>
      <c r="AV47" t="s">
        <v>548</v>
      </c>
      <c r="AW47">
        <v>10280.5</v>
      </c>
      <c r="AX47">
        <v>929.67030769230803</v>
      </c>
      <c r="AY47">
        <v>1597.06</v>
      </c>
      <c r="AZ47">
        <f t="shared" si="27"/>
        <v>0.41788642399640086</v>
      </c>
      <c r="BA47">
        <v>0.5</v>
      </c>
      <c r="BB47">
        <f t="shared" si="28"/>
        <v>1513.2272993546881</v>
      </c>
      <c r="BC47">
        <f t="shared" si="29"/>
        <v>51.428037187867545</v>
      </c>
      <c r="BD47">
        <f t="shared" si="30"/>
        <v>316.17857241053088</v>
      </c>
      <c r="BE47">
        <f t="shared" si="31"/>
        <v>3.4199401060354746E-2</v>
      </c>
      <c r="BF47">
        <f t="shared" si="32"/>
        <v>1.5373498804052448</v>
      </c>
      <c r="BG47">
        <f t="shared" si="33"/>
        <v>271.12669621982315</v>
      </c>
      <c r="BH47" t="s">
        <v>549</v>
      </c>
      <c r="BI47">
        <v>638.66999999999996</v>
      </c>
      <c r="BJ47">
        <f t="shared" si="34"/>
        <v>638.66999999999996</v>
      </c>
      <c r="BK47">
        <f t="shared" si="35"/>
        <v>0.60009642718495237</v>
      </c>
      <c r="BL47">
        <f t="shared" si="36"/>
        <v>0.69636545905914282</v>
      </c>
      <c r="BM47">
        <f t="shared" si="37"/>
        <v>0.71924608115114996</v>
      </c>
      <c r="BN47">
        <f t="shared" si="38"/>
        <v>0.51541933285427477</v>
      </c>
      <c r="BO47">
        <f t="shared" si="39"/>
        <v>0.65471530268089717</v>
      </c>
      <c r="BP47">
        <f t="shared" si="40"/>
        <v>0.4783929572208091</v>
      </c>
      <c r="BQ47">
        <f t="shared" si="41"/>
        <v>0.5216070427791909</v>
      </c>
      <c r="BR47">
        <f t="shared" si="42"/>
        <v>1800.05</v>
      </c>
      <c r="BS47">
        <f t="shared" si="43"/>
        <v>1513.2272993546881</v>
      </c>
      <c r="BT47">
        <f t="shared" si="44"/>
        <v>0.84065848135034482</v>
      </c>
      <c r="BU47">
        <f t="shared" si="45"/>
        <v>0.1608708690061656</v>
      </c>
      <c r="BV47">
        <v>6</v>
      </c>
      <c r="BW47">
        <v>0.5</v>
      </c>
      <c r="BX47" t="s">
        <v>390</v>
      </c>
      <c r="BY47">
        <v>2</v>
      </c>
      <c r="BZ47">
        <v>1689182063</v>
      </c>
      <c r="CA47">
        <v>1434.74</v>
      </c>
      <c r="CB47">
        <v>1499.97</v>
      </c>
      <c r="CC47">
        <v>23.204599999999999</v>
      </c>
      <c r="CD47">
        <v>20.8017</v>
      </c>
      <c r="CE47">
        <v>1433.84</v>
      </c>
      <c r="CF47">
        <v>23.152899999999999</v>
      </c>
      <c r="CG47">
        <v>500.10599999999999</v>
      </c>
      <c r="CH47">
        <v>98.701400000000007</v>
      </c>
      <c r="CI47">
        <v>0.100162</v>
      </c>
      <c r="CJ47">
        <v>28.1477</v>
      </c>
      <c r="CK47">
        <v>27.941099999999999</v>
      </c>
      <c r="CL47">
        <v>999.9</v>
      </c>
      <c r="CM47">
        <v>0</v>
      </c>
      <c r="CN47">
        <v>0</v>
      </c>
      <c r="CO47">
        <v>9983.75</v>
      </c>
      <c r="CP47">
        <v>0</v>
      </c>
      <c r="CQ47">
        <v>1.5289399999999999E-3</v>
      </c>
      <c r="CR47">
        <v>-65.227500000000006</v>
      </c>
      <c r="CS47">
        <v>1468.83</v>
      </c>
      <c r="CT47">
        <v>1531.83</v>
      </c>
      <c r="CU47">
        <v>2.4029799999999999</v>
      </c>
      <c r="CV47">
        <v>1499.97</v>
      </c>
      <c r="CW47">
        <v>20.8017</v>
      </c>
      <c r="CX47">
        <v>2.29033</v>
      </c>
      <c r="CY47">
        <v>2.05315</v>
      </c>
      <c r="CZ47">
        <v>19.608499999999999</v>
      </c>
      <c r="DA47">
        <v>17.860299999999999</v>
      </c>
      <c r="DB47">
        <v>1800.05</v>
      </c>
      <c r="DC47">
        <v>0.97799000000000003</v>
      </c>
      <c r="DD47">
        <v>2.2009899999999999E-2</v>
      </c>
      <c r="DE47">
        <v>0</v>
      </c>
      <c r="DF47">
        <v>929.33</v>
      </c>
      <c r="DG47">
        <v>5.0009800000000002</v>
      </c>
      <c r="DH47">
        <v>17639.2</v>
      </c>
      <c r="DI47">
        <v>16376.3</v>
      </c>
      <c r="DJ47">
        <v>46.436999999999998</v>
      </c>
      <c r="DK47">
        <v>47.061999999999998</v>
      </c>
      <c r="DL47">
        <v>46.625</v>
      </c>
      <c r="DM47">
        <v>46.125</v>
      </c>
      <c r="DN47">
        <v>47.311999999999998</v>
      </c>
      <c r="DO47">
        <v>1755.54</v>
      </c>
      <c r="DP47">
        <v>39.51</v>
      </c>
      <c r="DQ47">
        <v>0</v>
      </c>
      <c r="DR47">
        <v>189.59999990463299</v>
      </c>
      <c r="DS47">
        <v>0</v>
      </c>
      <c r="DT47">
        <v>929.67030769230803</v>
      </c>
      <c r="DU47">
        <v>-4.0932649514374102</v>
      </c>
      <c r="DV47">
        <v>-114.65299150600001</v>
      </c>
      <c r="DW47">
        <v>17661.376923076899</v>
      </c>
      <c r="DX47">
        <v>15</v>
      </c>
      <c r="DY47">
        <v>1689181981.5</v>
      </c>
      <c r="DZ47" t="s">
        <v>550</v>
      </c>
      <c r="EA47">
        <v>1689181981.5</v>
      </c>
      <c r="EB47">
        <v>1689181975</v>
      </c>
      <c r="EC47">
        <v>33</v>
      </c>
      <c r="ED47">
        <v>0.11</v>
      </c>
      <c r="EE47">
        <v>-7.0000000000000001E-3</v>
      </c>
      <c r="EF47">
        <v>0.87</v>
      </c>
      <c r="EG47">
        <v>1.7000000000000001E-2</v>
      </c>
      <c r="EH47">
        <v>1500</v>
      </c>
      <c r="EI47">
        <v>20</v>
      </c>
      <c r="EJ47">
        <v>0.06</v>
      </c>
      <c r="EK47">
        <v>0.04</v>
      </c>
      <c r="EL47">
        <v>51.903638364888501</v>
      </c>
      <c r="EM47">
        <v>-1.5082727111859999</v>
      </c>
      <c r="EN47">
        <v>0.257673566722039</v>
      </c>
      <c r="EO47">
        <v>0</v>
      </c>
      <c r="EP47">
        <v>0.13883042788955099</v>
      </c>
      <c r="EQ47">
        <v>-2.0094176156399399E-2</v>
      </c>
      <c r="ER47">
        <v>3.1188281871861001E-3</v>
      </c>
      <c r="ES47">
        <v>1</v>
      </c>
      <c r="ET47">
        <v>1</v>
      </c>
      <c r="EU47">
        <v>2</v>
      </c>
      <c r="EV47" t="s">
        <v>451</v>
      </c>
      <c r="EW47">
        <v>2.9656500000000001</v>
      </c>
      <c r="EX47">
        <v>2.84036</v>
      </c>
      <c r="EY47">
        <v>0.223522</v>
      </c>
      <c r="EZ47">
        <v>0.23145199999999999</v>
      </c>
      <c r="FA47">
        <v>0.111361</v>
      </c>
      <c r="FB47">
        <v>0.10346</v>
      </c>
      <c r="FC47">
        <v>23403.8</v>
      </c>
      <c r="FD47">
        <v>23716.2</v>
      </c>
      <c r="FE47">
        <v>27638.9</v>
      </c>
      <c r="FF47">
        <v>28104.400000000001</v>
      </c>
      <c r="FG47">
        <v>31496.400000000001</v>
      </c>
      <c r="FH47">
        <v>30841.8</v>
      </c>
      <c r="FI47">
        <v>38503.199999999997</v>
      </c>
      <c r="FJ47">
        <v>37278.199999999997</v>
      </c>
      <c r="FK47">
        <v>2.0459000000000001</v>
      </c>
      <c r="FL47">
        <v>1.7256</v>
      </c>
      <c r="FM47">
        <v>4.6558700000000001E-2</v>
      </c>
      <c r="FN47">
        <v>0</v>
      </c>
      <c r="FO47">
        <v>27.180399999999999</v>
      </c>
      <c r="FP47">
        <v>999.9</v>
      </c>
      <c r="FQ47">
        <v>47.728999999999999</v>
      </c>
      <c r="FR47">
        <v>40.405000000000001</v>
      </c>
      <c r="FS47">
        <v>36.632399999999997</v>
      </c>
      <c r="FT47">
        <v>61.408200000000001</v>
      </c>
      <c r="FU47">
        <v>35.600999999999999</v>
      </c>
      <c r="FV47">
        <v>1</v>
      </c>
      <c r="FW47">
        <v>0.140762</v>
      </c>
      <c r="FX47">
        <v>1.7823599999999999</v>
      </c>
      <c r="FY47">
        <v>20.308499999999999</v>
      </c>
      <c r="FZ47">
        <v>5.2285199999999996</v>
      </c>
      <c r="GA47">
        <v>12.015000000000001</v>
      </c>
      <c r="GB47">
        <v>5.0000999999999998</v>
      </c>
      <c r="GC47">
        <v>3.2916500000000002</v>
      </c>
      <c r="GD47">
        <v>9999</v>
      </c>
      <c r="GE47">
        <v>9999</v>
      </c>
      <c r="GF47">
        <v>215.1</v>
      </c>
      <c r="GG47">
        <v>9999</v>
      </c>
      <c r="GH47">
        <v>1.8776299999999999</v>
      </c>
      <c r="GI47">
        <v>1.87147</v>
      </c>
      <c r="GJ47">
        <v>1.87361</v>
      </c>
      <c r="GK47">
        <v>1.8716900000000001</v>
      </c>
      <c r="GL47">
        <v>1.87192</v>
      </c>
      <c r="GM47">
        <v>1.87317</v>
      </c>
      <c r="GN47">
        <v>1.87344</v>
      </c>
      <c r="GO47">
        <v>1.8774299999999999</v>
      </c>
      <c r="GP47">
        <v>5</v>
      </c>
      <c r="GQ47">
        <v>0</v>
      </c>
      <c r="GR47">
        <v>0</v>
      </c>
      <c r="GS47">
        <v>0</v>
      </c>
      <c r="GT47" t="s">
        <v>393</v>
      </c>
      <c r="GU47" t="s">
        <v>394</v>
      </c>
      <c r="GV47" t="s">
        <v>395</v>
      </c>
      <c r="GW47" t="s">
        <v>395</v>
      </c>
      <c r="GX47" t="s">
        <v>395</v>
      </c>
      <c r="GY47" t="s">
        <v>395</v>
      </c>
      <c r="GZ47">
        <v>0</v>
      </c>
      <c r="HA47">
        <v>100</v>
      </c>
      <c r="HB47">
        <v>100</v>
      </c>
      <c r="HC47">
        <v>0.9</v>
      </c>
      <c r="HD47">
        <v>5.1700000000000003E-2</v>
      </c>
      <c r="HE47">
        <v>1.1650832192685201</v>
      </c>
      <c r="HF47">
        <v>7.2704984381113296E-4</v>
      </c>
      <c r="HG47">
        <v>-1.05877040029023E-6</v>
      </c>
      <c r="HH47">
        <v>2.9517966189716799E-10</v>
      </c>
      <c r="HI47">
        <v>-9.40343524644663E-2</v>
      </c>
      <c r="HJ47">
        <v>-1.0381146261049701E-3</v>
      </c>
      <c r="HK47">
        <v>3.0864078594985901E-4</v>
      </c>
      <c r="HL47">
        <v>3.5129526352015801E-7</v>
      </c>
      <c r="HM47">
        <v>1</v>
      </c>
      <c r="HN47">
        <v>2242</v>
      </c>
      <c r="HO47">
        <v>1</v>
      </c>
      <c r="HP47">
        <v>25</v>
      </c>
      <c r="HQ47">
        <v>1.4</v>
      </c>
      <c r="HR47">
        <v>1.5</v>
      </c>
      <c r="HS47">
        <v>2.9174799999999999</v>
      </c>
      <c r="HT47">
        <v>2.63428</v>
      </c>
      <c r="HU47">
        <v>1.49536</v>
      </c>
      <c r="HV47">
        <v>2.2692899999999998</v>
      </c>
      <c r="HW47">
        <v>1.49658</v>
      </c>
      <c r="HX47">
        <v>2.4060100000000002</v>
      </c>
      <c r="HY47">
        <v>41.743600000000001</v>
      </c>
      <c r="HZ47">
        <v>14.517300000000001</v>
      </c>
      <c r="IA47">
        <v>18</v>
      </c>
      <c r="IB47">
        <v>495.87099999999998</v>
      </c>
      <c r="IC47">
        <v>427.13400000000001</v>
      </c>
      <c r="ID47">
        <v>23.940100000000001</v>
      </c>
      <c r="IE47">
        <v>29.191400000000002</v>
      </c>
      <c r="IF47">
        <v>29.999700000000001</v>
      </c>
      <c r="IG47">
        <v>29.048300000000001</v>
      </c>
      <c r="IH47">
        <v>29.001100000000001</v>
      </c>
      <c r="II47">
        <v>58.438899999999997</v>
      </c>
      <c r="IJ47">
        <v>49.024000000000001</v>
      </c>
      <c r="IK47">
        <v>0</v>
      </c>
      <c r="IL47">
        <v>23.9648</v>
      </c>
      <c r="IM47">
        <v>1500</v>
      </c>
      <c r="IN47">
        <v>20.9068</v>
      </c>
      <c r="IO47">
        <v>100.35599999999999</v>
      </c>
      <c r="IP47">
        <v>100.125</v>
      </c>
    </row>
    <row r="48" spans="1:250" x14ac:dyDescent="0.3">
      <c r="A48">
        <v>32</v>
      </c>
      <c r="B48">
        <v>1689182198</v>
      </c>
      <c r="C48">
        <v>6491.5</v>
      </c>
      <c r="D48" t="s">
        <v>551</v>
      </c>
      <c r="E48" t="s">
        <v>552</v>
      </c>
      <c r="F48" t="s">
        <v>381</v>
      </c>
      <c r="G48" t="s">
        <v>382</v>
      </c>
      <c r="H48" t="s">
        <v>474</v>
      </c>
      <c r="I48" t="s">
        <v>384</v>
      </c>
      <c r="J48" t="s">
        <v>475</v>
      </c>
      <c r="K48" t="s">
        <v>475</v>
      </c>
      <c r="L48" t="s">
        <v>476</v>
      </c>
      <c r="M48">
        <v>1689182198</v>
      </c>
      <c r="N48">
        <f t="shared" si="0"/>
        <v>1.6979106241674991E-3</v>
      </c>
      <c r="O48">
        <f t="shared" si="1"/>
        <v>1.697910624167499</v>
      </c>
      <c r="P48">
        <f t="shared" si="2"/>
        <v>53.133551821167579</v>
      </c>
      <c r="Q48">
        <f t="shared" si="3"/>
        <v>1732.92</v>
      </c>
      <c r="R48">
        <f t="shared" si="4"/>
        <v>921.13668130943245</v>
      </c>
      <c r="S48">
        <f t="shared" si="5"/>
        <v>91.009694108624018</v>
      </c>
      <c r="T48">
        <f t="shared" si="6"/>
        <v>171.21511097628002</v>
      </c>
      <c r="U48">
        <f t="shared" si="7"/>
        <v>0.11115115725981919</v>
      </c>
      <c r="V48">
        <f t="shared" si="8"/>
        <v>2.9027371435777587</v>
      </c>
      <c r="W48">
        <f t="shared" si="9"/>
        <v>0.10883965886380852</v>
      </c>
      <c r="X48">
        <f t="shared" si="10"/>
        <v>6.8228462034274295E-2</v>
      </c>
      <c r="Y48">
        <f t="shared" si="11"/>
        <v>289.58185075552859</v>
      </c>
      <c r="Z48">
        <f t="shared" si="12"/>
        <v>29.421617544704013</v>
      </c>
      <c r="AA48">
        <f t="shared" si="13"/>
        <v>28.0045</v>
      </c>
      <c r="AB48">
        <f t="shared" si="14"/>
        <v>3.7958353110070457</v>
      </c>
      <c r="AC48">
        <f t="shared" si="15"/>
        <v>60.151109322285819</v>
      </c>
      <c r="AD48">
        <f t="shared" si="16"/>
        <v>2.3020850398509003</v>
      </c>
      <c r="AE48">
        <f t="shared" si="17"/>
        <v>3.8271697160504141</v>
      </c>
      <c r="AF48">
        <f t="shared" si="18"/>
        <v>1.4937502711561454</v>
      </c>
      <c r="AG48">
        <f t="shared" si="19"/>
        <v>-74.877858525786706</v>
      </c>
      <c r="AH48">
        <f t="shared" si="20"/>
        <v>22.081072685212245</v>
      </c>
      <c r="AI48">
        <f t="shared" si="21"/>
        <v>1.6593881722895207</v>
      </c>
      <c r="AJ48">
        <f t="shared" si="22"/>
        <v>238.44445308724366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51879.783605648743</v>
      </c>
      <c r="AP48" t="s">
        <v>387</v>
      </c>
      <c r="AQ48">
        <v>10238.9</v>
      </c>
      <c r="AR48">
        <v>302.21199999999999</v>
      </c>
      <c r="AS48">
        <v>4052.3</v>
      </c>
      <c r="AT48">
        <f t="shared" si="26"/>
        <v>0.92542210596451402</v>
      </c>
      <c r="AU48">
        <v>-0.32343011824092399</v>
      </c>
      <c r="AV48" t="s">
        <v>553</v>
      </c>
      <c r="AW48">
        <v>10281</v>
      </c>
      <c r="AX48">
        <v>927.28912000000003</v>
      </c>
      <c r="AY48">
        <v>1601.99</v>
      </c>
      <c r="AZ48">
        <f t="shared" si="27"/>
        <v>0.42116422699267786</v>
      </c>
      <c r="BA48">
        <v>0.5</v>
      </c>
      <c r="BB48">
        <f t="shared" si="28"/>
        <v>1513.2683993551962</v>
      </c>
      <c r="BC48">
        <f t="shared" si="29"/>
        <v>53.133551821167579</v>
      </c>
      <c r="BD48">
        <f t="shared" si="30"/>
        <v>318.66725782343906</v>
      </c>
      <c r="BE48">
        <f t="shared" si="31"/>
        <v>3.5325512620356395E-2</v>
      </c>
      <c r="BF48">
        <f t="shared" si="32"/>
        <v>1.5295413829050122</v>
      </c>
      <c r="BG48">
        <f t="shared" si="33"/>
        <v>271.2684182624493</v>
      </c>
      <c r="BH48" t="s">
        <v>554</v>
      </c>
      <c r="BI48">
        <v>638.94000000000005</v>
      </c>
      <c r="BJ48">
        <f t="shared" si="34"/>
        <v>638.94000000000005</v>
      </c>
      <c r="BK48">
        <f t="shared" si="35"/>
        <v>0.60115855904219129</v>
      </c>
      <c r="BL48">
        <f t="shared" si="36"/>
        <v>0.70058759150615235</v>
      </c>
      <c r="BM48">
        <f t="shared" si="37"/>
        <v>0.71785864954180056</v>
      </c>
      <c r="BN48">
        <f t="shared" si="38"/>
        <v>0.5190893214071941</v>
      </c>
      <c r="BO48">
        <f t="shared" si="39"/>
        <v>0.65340066686435094</v>
      </c>
      <c r="BP48">
        <f t="shared" si="40"/>
        <v>0.48273340650965579</v>
      </c>
      <c r="BQ48">
        <f t="shared" si="41"/>
        <v>0.51726659349034421</v>
      </c>
      <c r="BR48">
        <f t="shared" si="42"/>
        <v>1800.1</v>
      </c>
      <c r="BS48">
        <f t="shared" si="43"/>
        <v>1513.2683993551962</v>
      </c>
      <c r="BT48">
        <f t="shared" si="44"/>
        <v>0.84065796308827079</v>
      </c>
      <c r="BU48">
        <f t="shared" si="45"/>
        <v>0.16086986876036255</v>
      </c>
      <c r="BV48">
        <v>6</v>
      </c>
      <c r="BW48">
        <v>0.5</v>
      </c>
      <c r="BX48" t="s">
        <v>390</v>
      </c>
      <c r="BY48">
        <v>2</v>
      </c>
      <c r="BZ48">
        <v>1689182198</v>
      </c>
      <c r="CA48">
        <v>1732.92</v>
      </c>
      <c r="CB48">
        <v>1800.18</v>
      </c>
      <c r="CC48">
        <v>23.3001</v>
      </c>
      <c r="CD48">
        <v>21.311</v>
      </c>
      <c r="CE48">
        <v>1732.18</v>
      </c>
      <c r="CF48">
        <v>23.244199999999999</v>
      </c>
      <c r="CG48">
        <v>500.23099999999999</v>
      </c>
      <c r="CH48">
        <v>98.701499999999996</v>
      </c>
      <c r="CI48">
        <v>0.100009</v>
      </c>
      <c r="CJ48">
        <v>28.145600000000002</v>
      </c>
      <c r="CK48">
        <v>28.0045</v>
      </c>
      <c r="CL48">
        <v>999.9</v>
      </c>
      <c r="CM48">
        <v>0</v>
      </c>
      <c r="CN48">
        <v>0</v>
      </c>
      <c r="CO48">
        <v>9977.5</v>
      </c>
      <c r="CP48">
        <v>0</v>
      </c>
      <c r="CQ48">
        <v>1.5289399999999999E-3</v>
      </c>
      <c r="CR48">
        <v>-67.260099999999994</v>
      </c>
      <c r="CS48">
        <v>1774.26</v>
      </c>
      <c r="CT48">
        <v>1839.38</v>
      </c>
      <c r="CU48">
        <v>1.98916</v>
      </c>
      <c r="CV48">
        <v>1800.18</v>
      </c>
      <c r="CW48">
        <v>21.311</v>
      </c>
      <c r="CX48">
        <v>2.29976</v>
      </c>
      <c r="CY48">
        <v>2.1034199999999998</v>
      </c>
      <c r="CZ48">
        <v>19.674700000000001</v>
      </c>
      <c r="DA48">
        <v>18.245100000000001</v>
      </c>
      <c r="DB48">
        <v>1800.1</v>
      </c>
      <c r="DC48">
        <v>0.97800699999999996</v>
      </c>
      <c r="DD48">
        <v>2.19927E-2</v>
      </c>
      <c r="DE48">
        <v>0</v>
      </c>
      <c r="DF48">
        <v>926.85400000000004</v>
      </c>
      <c r="DG48">
        <v>5.0009800000000002</v>
      </c>
      <c r="DH48">
        <v>17576.599999999999</v>
      </c>
      <c r="DI48">
        <v>16376.8</v>
      </c>
      <c r="DJ48">
        <v>46.375</v>
      </c>
      <c r="DK48">
        <v>47</v>
      </c>
      <c r="DL48">
        <v>46.625</v>
      </c>
      <c r="DM48">
        <v>46.5</v>
      </c>
      <c r="DN48">
        <v>47.311999999999998</v>
      </c>
      <c r="DO48">
        <v>1755.62</v>
      </c>
      <c r="DP48">
        <v>39.479999999999997</v>
      </c>
      <c r="DQ48">
        <v>0</v>
      </c>
      <c r="DR48">
        <v>134.40000009536701</v>
      </c>
      <c r="DS48">
        <v>0</v>
      </c>
      <c r="DT48">
        <v>927.28912000000003</v>
      </c>
      <c r="DU48">
        <v>-3.83838461666415</v>
      </c>
      <c r="DV48">
        <v>-242.107691807869</v>
      </c>
      <c r="DW48">
        <v>17603.455999999998</v>
      </c>
      <c r="DX48">
        <v>15</v>
      </c>
      <c r="DY48">
        <v>1689182136</v>
      </c>
      <c r="DZ48" t="s">
        <v>555</v>
      </c>
      <c r="EA48">
        <v>1689182136</v>
      </c>
      <c r="EB48">
        <v>1689182125</v>
      </c>
      <c r="EC48">
        <v>34</v>
      </c>
      <c r="ED48">
        <v>-4.2999999999999997E-2</v>
      </c>
      <c r="EE48">
        <v>3.0000000000000001E-3</v>
      </c>
      <c r="EF48">
        <v>0.72099999999999997</v>
      </c>
      <c r="EG48">
        <v>2.4E-2</v>
      </c>
      <c r="EH48">
        <v>1800</v>
      </c>
      <c r="EI48">
        <v>21</v>
      </c>
      <c r="EJ48">
        <v>0.06</v>
      </c>
      <c r="EK48">
        <v>0.06</v>
      </c>
      <c r="EL48">
        <v>53.499343189042101</v>
      </c>
      <c r="EM48">
        <v>-0.96825417165304895</v>
      </c>
      <c r="EN48">
        <v>0.17858212881726801</v>
      </c>
      <c r="EO48">
        <v>1</v>
      </c>
      <c r="EP48">
        <v>0.113356274315003</v>
      </c>
      <c r="EQ48">
        <v>-2.3432870807176601E-2</v>
      </c>
      <c r="ER48">
        <v>3.68959088196504E-3</v>
      </c>
      <c r="ES48">
        <v>1</v>
      </c>
      <c r="ET48">
        <v>2</v>
      </c>
      <c r="EU48">
        <v>2</v>
      </c>
      <c r="EV48" t="s">
        <v>392</v>
      </c>
      <c r="EW48">
        <v>2.9661200000000001</v>
      </c>
      <c r="EX48">
        <v>2.84016</v>
      </c>
      <c r="EY48">
        <v>0.250135</v>
      </c>
      <c r="EZ48">
        <v>0.25767099999999998</v>
      </c>
      <c r="FA48">
        <v>0.111688</v>
      </c>
      <c r="FB48">
        <v>0.10525</v>
      </c>
      <c r="FC48">
        <v>22604.1</v>
      </c>
      <c r="FD48">
        <v>22908.799999999999</v>
      </c>
      <c r="FE48">
        <v>27642.6</v>
      </c>
      <c r="FF48">
        <v>28107.4</v>
      </c>
      <c r="FG48">
        <v>31490.799999999999</v>
      </c>
      <c r="FH48">
        <v>30785.3</v>
      </c>
      <c r="FI48">
        <v>38508.400000000001</v>
      </c>
      <c r="FJ48">
        <v>37282.5</v>
      </c>
      <c r="FK48">
        <v>2.0460500000000001</v>
      </c>
      <c r="FL48">
        <v>1.7291000000000001</v>
      </c>
      <c r="FM48">
        <v>5.3122599999999999E-2</v>
      </c>
      <c r="FN48">
        <v>0</v>
      </c>
      <c r="FO48">
        <v>27.136600000000001</v>
      </c>
      <c r="FP48">
        <v>999.9</v>
      </c>
      <c r="FQ48">
        <v>47.741</v>
      </c>
      <c r="FR48">
        <v>40.335000000000001</v>
      </c>
      <c r="FS48">
        <v>36.508800000000001</v>
      </c>
      <c r="FT48">
        <v>61.528199999999998</v>
      </c>
      <c r="FU48">
        <v>35.0441</v>
      </c>
      <c r="FV48">
        <v>1</v>
      </c>
      <c r="FW48">
        <v>0.135297</v>
      </c>
      <c r="FX48">
        <v>2.3079999999999998</v>
      </c>
      <c r="FY48">
        <v>20.302399999999999</v>
      </c>
      <c r="FZ48">
        <v>5.2267200000000003</v>
      </c>
      <c r="GA48">
        <v>12.0153</v>
      </c>
      <c r="GB48">
        <v>5.0005499999999996</v>
      </c>
      <c r="GC48">
        <v>3.29183</v>
      </c>
      <c r="GD48">
        <v>9999</v>
      </c>
      <c r="GE48">
        <v>9999</v>
      </c>
      <c r="GF48">
        <v>215.1</v>
      </c>
      <c r="GG48">
        <v>9999</v>
      </c>
      <c r="GH48">
        <v>1.8775900000000001</v>
      </c>
      <c r="GI48">
        <v>1.8714500000000001</v>
      </c>
      <c r="GJ48">
        <v>1.87357</v>
      </c>
      <c r="GK48">
        <v>1.8716999999999999</v>
      </c>
      <c r="GL48">
        <v>1.8718999999999999</v>
      </c>
      <c r="GM48">
        <v>1.8731500000000001</v>
      </c>
      <c r="GN48">
        <v>1.8734200000000001</v>
      </c>
      <c r="GO48">
        <v>1.87744</v>
      </c>
      <c r="GP48">
        <v>5</v>
      </c>
      <c r="GQ48">
        <v>0</v>
      </c>
      <c r="GR48">
        <v>0</v>
      </c>
      <c r="GS48">
        <v>0</v>
      </c>
      <c r="GT48" t="s">
        <v>393</v>
      </c>
      <c r="GU48" t="s">
        <v>394</v>
      </c>
      <c r="GV48" t="s">
        <v>395</v>
      </c>
      <c r="GW48" t="s">
        <v>395</v>
      </c>
      <c r="GX48" t="s">
        <v>395</v>
      </c>
      <c r="GY48" t="s">
        <v>395</v>
      </c>
      <c r="GZ48">
        <v>0</v>
      </c>
      <c r="HA48">
        <v>100</v>
      </c>
      <c r="HB48">
        <v>100</v>
      </c>
      <c r="HC48">
        <v>0.74</v>
      </c>
      <c r="HD48">
        <v>5.5899999999999998E-2</v>
      </c>
      <c r="HE48">
        <v>1.12068104601343</v>
      </c>
      <c r="HF48">
        <v>7.2704984381113296E-4</v>
      </c>
      <c r="HG48">
        <v>-1.05877040029023E-6</v>
      </c>
      <c r="HH48">
        <v>2.9517966189716799E-10</v>
      </c>
      <c r="HI48">
        <v>-9.1144943794179201E-2</v>
      </c>
      <c r="HJ48">
        <v>-1.0381146261049701E-3</v>
      </c>
      <c r="HK48">
        <v>3.0864078594985901E-4</v>
      </c>
      <c r="HL48">
        <v>3.5129526352015801E-7</v>
      </c>
      <c r="HM48">
        <v>1</v>
      </c>
      <c r="HN48">
        <v>2242</v>
      </c>
      <c r="HO48">
        <v>1</v>
      </c>
      <c r="HP48">
        <v>25</v>
      </c>
      <c r="HQ48">
        <v>1</v>
      </c>
      <c r="HR48">
        <v>1.2</v>
      </c>
      <c r="HS48">
        <v>3.3801299999999999</v>
      </c>
      <c r="HT48">
        <v>2.6220699999999999</v>
      </c>
      <c r="HU48">
        <v>1.49536</v>
      </c>
      <c r="HV48">
        <v>2.2692899999999998</v>
      </c>
      <c r="HW48">
        <v>1.49658</v>
      </c>
      <c r="HX48">
        <v>2.3779300000000001</v>
      </c>
      <c r="HY48">
        <v>41.6389</v>
      </c>
      <c r="HZ48">
        <v>14.4823</v>
      </c>
      <c r="IA48">
        <v>18</v>
      </c>
      <c r="IB48">
        <v>495.37400000000002</v>
      </c>
      <c r="IC48">
        <v>428.91199999999998</v>
      </c>
      <c r="ID48">
        <v>23.574000000000002</v>
      </c>
      <c r="IE48">
        <v>29.096900000000002</v>
      </c>
      <c r="IF48">
        <v>29.9999</v>
      </c>
      <c r="IG48">
        <v>28.9741</v>
      </c>
      <c r="IH48">
        <v>28.933399999999999</v>
      </c>
      <c r="II48">
        <v>67.686700000000002</v>
      </c>
      <c r="IJ48">
        <v>47.8688</v>
      </c>
      <c r="IK48">
        <v>0</v>
      </c>
      <c r="IL48">
        <v>23.573899999999998</v>
      </c>
      <c r="IM48">
        <v>1800</v>
      </c>
      <c r="IN48">
        <v>21.314900000000002</v>
      </c>
      <c r="IO48">
        <v>100.369</v>
      </c>
      <c r="IP48">
        <v>100.136</v>
      </c>
    </row>
    <row r="49" spans="1:250" x14ac:dyDescent="0.3">
      <c r="A49">
        <v>33</v>
      </c>
      <c r="B49">
        <v>1689183526.5999999</v>
      </c>
      <c r="C49">
        <v>7820.0999999046298</v>
      </c>
      <c r="D49" t="s">
        <v>556</v>
      </c>
      <c r="E49" t="s">
        <v>557</v>
      </c>
      <c r="F49" t="s">
        <v>381</v>
      </c>
      <c r="G49" t="s">
        <v>382</v>
      </c>
      <c r="H49" t="s">
        <v>475</v>
      </c>
      <c r="I49" t="s">
        <v>384</v>
      </c>
      <c r="J49" t="s">
        <v>34</v>
      </c>
      <c r="K49" t="s">
        <v>34</v>
      </c>
      <c r="L49" t="s">
        <v>558</v>
      </c>
      <c r="M49">
        <v>1689183526.5999999</v>
      </c>
      <c r="N49">
        <f t="shared" ref="N49:N80" si="46">(O49)/1000</f>
        <v>5.2762525407126356E-3</v>
      </c>
      <c r="O49">
        <f t="shared" ref="O49:O80" si="47">1000*CG49*AM49*(CC49-CD49)/(100*BV49*(1000-AM49*CC49))</f>
        <v>5.2762525407126359</v>
      </c>
      <c r="P49">
        <f t="shared" ref="P49:P80" si="48">CG49*AM49*(CB49-CA49*(1000-AM49*CD49)/(1000-AM49*CC49))/(100*BV49)</f>
        <v>25.519368074062527</v>
      </c>
      <c r="Q49">
        <f t="shared" ref="Q49:Q80" si="49">CA49 - IF(AM49&gt;1, P49*BV49*100/(AO49*CO49), 0)</f>
        <v>367.06400000000002</v>
      </c>
      <c r="R49">
        <f t="shared" ref="R49:R80" si="50">((X49-N49/2)*Q49-P49)/(X49+N49/2)</f>
        <v>248.32421004269779</v>
      </c>
      <c r="S49">
        <f t="shared" ref="S49:S80" si="51">R49*(CH49+CI49)/1000</f>
        <v>24.543109890062691</v>
      </c>
      <c r="T49">
        <f t="shared" ref="T49:T80" si="52">(CA49 - IF(AM49&gt;1, P49*BV49*100/(AO49*CO49), 0))*(CH49+CI49)/1000</f>
        <v>36.278750618544002</v>
      </c>
      <c r="U49">
        <f t="shared" ref="U49:U80" si="53">2/((1/W49-1/V49)+SIGN(W49)*SQRT((1/W49-1/V49)*(1/W49-1/V49) + 4*BW49/((BW49+1)*(BW49+1))*(2*1/W49*1/V49-1/V49*1/V49)))</f>
        <v>0.38894726257607742</v>
      </c>
      <c r="V49">
        <f t="shared" ref="V49:V80" si="54">IF(LEFT(BX49,1)&lt;&gt;"0",IF(LEFT(BX49,1)="1",3,BY49),$D$5+$E$5*(CO49*CH49/($K$5*1000))+$F$5*(CO49*CH49/($K$5*1000))*MAX(MIN(BV49,$J$5),$I$5)*MAX(MIN(BV49,$J$5),$I$5)+$G$5*MAX(MIN(BV49,$J$5),$I$5)*(CO49*CH49/($K$5*1000))+$H$5*(CO49*CH49/($K$5*1000))*(CO49*CH49/($K$5*1000)))</f>
        <v>2.9024474865306082</v>
      </c>
      <c r="W49">
        <f t="shared" ref="W49:W80" si="55">N49*(1000-(1000*0.61365*EXP(17.502*AA49/(240.97+AA49))/(CH49+CI49)+CC49)/2)/(1000*0.61365*EXP(17.502*AA49/(240.97+AA49))/(CH49+CI49)-CC49)</f>
        <v>0.36213828808011317</v>
      </c>
      <c r="X49">
        <f t="shared" ref="X49:X80" si="56">1/((BW49+1)/(U49/1.6)+1/(V49/1.37)) + BW49/((BW49+1)/(U49/1.6) + BW49/(V49/1.37))</f>
        <v>0.22859093726882995</v>
      </c>
      <c r="Y49">
        <f t="shared" ref="Y49:Y80" si="57">(BR49*BU49)</f>
        <v>289.5632777551304</v>
      </c>
      <c r="Z49">
        <f t="shared" ref="Z49:Z80" si="58">(CJ49+(Y49+2*0.95*0.0000000567*(((CJ49+$B$7)+273)^4-(CJ49+273)^4)-44100*N49)/(1.84*29.3*V49+8*0.95*0.0000000567*(CJ49+273)^3))</f>
        <v>29.050347104872799</v>
      </c>
      <c r="AA49">
        <f t="shared" ref="AA49:AA80" si="59">($C$7*CK49+$D$7*CL49+$E$7*Z49)</f>
        <v>27.966899999999999</v>
      </c>
      <c r="AB49">
        <f t="shared" ref="AB49:AB80" si="60">0.61365*EXP(17.502*AA49/(240.97+AA49))</f>
        <v>3.7875232557724483</v>
      </c>
      <c r="AC49">
        <f t="shared" ref="AC49:AC80" si="61">(AD49/AE49*100)</f>
        <v>60.489253789073651</v>
      </c>
      <c r="AD49">
        <f t="shared" ref="AD49:AD80" si="62">CC49*(CH49+CI49)/1000</f>
        <v>2.3925469552949998</v>
      </c>
      <c r="AE49">
        <f t="shared" ref="AE49:AE80" si="63">0.61365*EXP(17.502*CJ49/(240.97+CJ49))</f>
        <v>3.9553256246767798</v>
      </c>
      <c r="AF49">
        <f t="shared" ref="AF49:AF80" si="64">(AB49-CC49*(CH49+CI49)/1000)</f>
        <v>1.3949763004774485</v>
      </c>
      <c r="AG49">
        <f t="shared" ref="AG49:AG80" si="65">(-N49*44100)</f>
        <v>-232.68273704542725</v>
      </c>
      <c r="AH49">
        <f t="shared" ref="AH49:AH80" si="66">2*29.3*V49*0.92*(CJ49-AA49)</f>
        <v>116.65341630035633</v>
      </c>
      <c r="AI49">
        <f t="shared" ref="AI49:AI80" si="67">2*0.95*0.0000000567*(((CJ49+$B$7)+273)^4-(AA49+273)^4)</f>
        <v>8.7905045287955801</v>
      </c>
      <c r="AJ49">
        <f t="shared" ref="AJ49:AJ80" si="68">Y49+AI49+AG49+AH49</f>
        <v>182.32446153885505</v>
      </c>
      <c r="AK49">
        <v>0</v>
      </c>
      <c r="AL49">
        <v>0</v>
      </c>
      <c r="AM49">
        <f t="shared" ref="AM49:AM80" si="69">IF(AK49*$H$13&gt;=AO49,1,(AO49/(AO49-AK49*$H$13)))</f>
        <v>1</v>
      </c>
      <c r="AN49">
        <f t="shared" ref="AN49:AN80" si="70">(AM49-1)*100</f>
        <v>0</v>
      </c>
      <c r="AO49">
        <f t="shared" ref="AO49:AO80" si="71">MAX(0,($B$13+$C$13*CO49)/(1+$D$13*CO49)*CH49/(CJ49+273)*$E$13)</f>
        <v>51774.77398598726</v>
      </c>
      <c r="AP49" t="s">
        <v>387</v>
      </c>
      <c r="AQ49">
        <v>10238.9</v>
      </c>
      <c r="AR49">
        <v>302.21199999999999</v>
      </c>
      <c r="AS49">
        <v>4052.3</v>
      </c>
      <c r="AT49">
        <f t="shared" ref="AT49:AT80" si="72">1-AR49/AS49</f>
        <v>0.92542210596451402</v>
      </c>
      <c r="AU49">
        <v>-0.32343011824092399</v>
      </c>
      <c r="AV49" t="s">
        <v>559</v>
      </c>
      <c r="AW49">
        <v>10296.200000000001</v>
      </c>
      <c r="AX49">
        <v>917.53553846153795</v>
      </c>
      <c r="AY49">
        <v>1345.1</v>
      </c>
      <c r="AZ49">
        <f t="shared" ref="AZ49:AZ80" si="73">1-AX49/AY49</f>
        <v>0.3178681596449795</v>
      </c>
      <c r="BA49">
        <v>0.5</v>
      </c>
      <c r="BB49">
        <f t="shared" ref="BB49:BB80" si="74">BS49</f>
        <v>1513.1678993549897</v>
      </c>
      <c r="BC49">
        <f t="shared" ref="BC49:BC80" si="75">P49</f>
        <v>25.519368074062527</v>
      </c>
      <c r="BD49">
        <f t="shared" ref="BD49:BD80" si="76">AZ49*BA49*BB49</f>
        <v>240.49394770091507</v>
      </c>
      <c r="BE49">
        <f t="shared" ref="BE49:BE80" si="77">(BC49-AU49)/BB49</f>
        <v>1.7078605885916115E-2</v>
      </c>
      <c r="BF49">
        <f t="shared" ref="BF49:BF80" si="78">(AS49-AY49)/AY49</f>
        <v>2.0126384655415959</v>
      </c>
      <c r="BG49">
        <f t="shared" ref="BG49:BG80" si="79">AR49/(AT49+AR49/AY49)</f>
        <v>262.77057357466543</v>
      </c>
      <c r="BH49" t="s">
        <v>560</v>
      </c>
      <c r="BI49">
        <v>657.18</v>
      </c>
      <c r="BJ49">
        <f t="shared" ref="BJ49:BJ80" si="80">IF(BI49&lt;&gt;0, BI49, BG49)</f>
        <v>657.18</v>
      </c>
      <c r="BK49">
        <f t="shared" ref="BK49:BK80" si="81">1-BJ49/AY49</f>
        <v>0.51142665972790136</v>
      </c>
      <c r="BL49">
        <f t="shared" ref="BL49:BL80" si="82">(AY49-AX49)/(AY49-BJ49)</f>
        <v>0.62153224435757348</v>
      </c>
      <c r="BM49">
        <f t="shared" ref="BM49:BM80" si="83">(AS49-AY49)/(AS49-BJ49)</f>
        <v>0.79737976860906246</v>
      </c>
      <c r="BN49">
        <f t="shared" ref="BN49:BN80" si="84">(AY49-AX49)/(AY49-AR49)</f>
        <v>0.40998118833322655</v>
      </c>
      <c r="BO49">
        <f t="shared" ref="BO49:BO80" si="85">(AS49-AY49)/(AS49-AR49)</f>
        <v>0.72190305934154086</v>
      </c>
      <c r="BP49">
        <f t="shared" ref="BP49:BP80" si="86">(BL49*BJ49/AX49)</f>
        <v>0.44516919860323456</v>
      </c>
      <c r="BQ49">
        <f t="shared" ref="BQ49:BQ80" si="87">(1-BP49)</f>
        <v>0.55483080139676544</v>
      </c>
      <c r="BR49">
        <f t="shared" ref="BR49:BR80" si="88">$B$11*CP49+$C$11*CQ49+$F$11*DB49*(1-DE49)</f>
        <v>1799.98</v>
      </c>
      <c r="BS49">
        <f t="shared" ref="BS49:BS80" si="89">BR49*BT49</f>
        <v>1513.1678993549897</v>
      </c>
      <c r="BT49">
        <f t="shared" ref="BT49:BT80" si="90">($B$11*$D$9+$C$11*$D$9+$F$11*((DO49+DG49)/MAX(DO49+DG49+DP49, 0.1)*$I$9+DP49/MAX(DO49+DG49+DP49, 0.1)*$J$9))/($B$11+$C$11+$F$11)</f>
        <v>0.84065817362136785</v>
      </c>
      <c r="BU49">
        <f t="shared" ref="BU49:BU80" si="91">($B$11*$K$9+$C$11*$K$9+$F$11*((DO49+DG49)/MAX(DO49+DG49+DP49, 0.1)*$P$9+DP49/MAX(DO49+DG49+DP49, 0.1)*$Q$9))/($B$11+$C$11+$F$11)</f>
        <v>0.16087027508924009</v>
      </c>
      <c r="BV49">
        <v>6</v>
      </c>
      <c r="BW49">
        <v>0.5</v>
      </c>
      <c r="BX49" t="s">
        <v>390</v>
      </c>
      <c r="BY49">
        <v>2</v>
      </c>
      <c r="BZ49">
        <v>1689183526.5999999</v>
      </c>
      <c r="CA49">
        <v>367.06400000000002</v>
      </c>
      <c r="CB49">
        <v>399.99299999999999</v>
      </c>
      <c r="CC49">
        <v>24.2075</v>
      </c>
      <c r="CD49">
        <v>18.032699999999998</v>
      </c>
      <c r="CE49">
        <v>366.54</v>
      </c>
      <c r="CF49">
        <v>24.1494</v>
      </c>
      <c r="CG49">
        <v>500.27800000000002</v>
      </c>
      <c r="CH49">
        <v>98.7346</v>
      </c>
      <c r="CI49">
        <v>0.100346</v>
      </c>
      <c r="CJ49">
        <v>28.712399999999999</v>
      </c>
      <c r="CK49">
        <v>27.966899999999999</v>
      </c>
      <c r="CL49">
        <v>999.9</v>
      </c>
      <c r="CM49">
        <v>0</v>
      </c>
      <c r="CN49">
        <v>0</v>
      </c>
      <c r="CO49">
        <v>9972.5</v>
      </c>
      <c r="CP49">
        <v>0</v>
      </c>
      <c r="CQ49">
        <v>1.5289399999999999E-3</v>
      </c>
      <c r="CR49">
        <v>-32.928600000000003</v>
      </c>
      <c r="CS49">
        <v>376.17</v>
      </c>
      <c r="CT49">
        <v>407.33800000000002</v>
      </c>
      <c r="CU49">
        <v>6.1747699999999996</v>
      </c>
      <c r="CV49">
        <v>399.99299999999999</v>
      </c>
      <c r="CW49">
        <v>18.032699999999998</v>
      </c>
      <c r="CX49">
        <v>2.39011</v>
      </c>
      <c r="CY49">
        <v>1.7804500000000001</v>
      </c>
      <c r="CZ49">
        <v>20.297000000000001</v>
      </c>
      <c r="DA49">
        <v>15.616199999999999</v>
      </c>
      <c r="DB49">
        <v>1799.98</v>
      </c>
      <c r="DC49">
        <v>0.97799999999999998</v>
      </c>
      <c r="DD49">
        <v>2.19998E-2</v>
      </c>
      <c r="DE49">
        <v>0</v>
      </c>
      <c r="DF49">
        <v>917.73599999999999</v>
      </c>
      <c r="DG49">
        <v>5.0009800000000002</v>
      </c>
      <c r="DH49">
        <v>18092.8</v>
      </c>
      <c r="DI49">
        <v>16375.7</v>
      </c>
      <c r="DJ49">
        <v>43.686999999999998</v>
      </c>
      <c r="DK49">
        <v>45</v>
      </c>
      <c r="DL49">
        <v>44.125</v>
      </c>
      <c r="DM49">
        <v>43.375</v>
      </c>
      <c r="DN49">
        <v>44.875</v>
      </c>
      <c r="DO49">
        <v>1755.49</v>
      </c>
      <c r="DP49">
        <v>39.49</v>
      </c>
      <c r="DQ49">
        <v>0</v>
      </c>
      <c r="DR49">
        <v>1327.9000000953699</v>
      </c>
      <c r="DS49">
        <v>0</v>
      </c>
      <c r="DT49">
        <v>917.53553846153795</v>
      </c>
      <c r="DU49">
        <v>4.0322734961663897</v>
      </c>
      <c r="DV49">
        <v>-56.738461892819799</v>
      </c>
      <c r="DW49">
        <v>18123.4538461538</v>
      </c>
      <c r="DX49">
        <v>15</v>
      </c>
      <c r="DY49">
        <v>1689183485.5999999</v>
      </c>
      <c r="DZ49" t="s">
        <v>561</v>
      </c>
      <c r="EA49">
        <v>1689183485.5999999</v>
      </c>
      <c r="EB49">
        <v>1689183477.0999999</v>
      </c>
      <c r="EC49">
        <v>36</v>
      </c>
      <c r="ED49">
        <v>5.3999999999999999E-2</v>
      </c>
      <c r="EE49">
        <v>-1.0999999999999999E-2</v>
      </c>
      <c r="EF49">
        <v>0.52600000000000002</v>
      </c>
      <c r="EG49">
        <v>-1.6E-2</v>
      </c>
      <c r="EH49">
        <v>400</v>
      </c>
      <c r="EI49">
        <v>18</v>
      </c>
      <c r="EJ49">
        <v>0.1</v>
      </c>
      <c r="EK49">
        <v>0.02</v>
      </c>
      <c r="EL49">
        <v>25.382321398763999</v>
      </c>
      <c r="EM49">
        <v>0.14258678962025101</v>
      </c>
      <c r="EN49">
        <v>8.1628638149259303E-2</v>
      </c>
      <c r="EO49">
        <v>1</v>
      </c>
      <c r="EP49">
        <v>0.39380878233708699</v>
      </c>
      <c r="EQ49">
        <v>-8.4018803685970596E-3</v>
      </c>
      <c r="ER49">
        <v>1.12580901667352E-2</v>
      </c>
      <c r="ES49">
        <v>1</v>
      </c>
      <c r="ET49">
        <v>2</v>
      </c>
      <c r="EU49">
        <v>2</v>
      </c>
      <c r="EV49" t="s">
        <v>392</v>
      </c>
      <c r="EW49">
        <v>2.9671400000000001</v>
      </c>
      <c r="EX49">
        <v>2.8404500000000001</v>
      </c>
      <c r="EY49">
        <v>8.8110400000000005E-2</v>
      </c>
      <c r="EZ49">
        <v>9.5177200000000003E-2</v>
      </c>
      <c r="FA49">
        <v>0.114922</v>
      </c>
      <c r="FB49">
        <v>9.3683299999999997E-2</v>
      </c>
      <c r="FC49">
        <v>27522.1</v>
      </c>
      <c r="FD49">
        <v>27952</v>
      </c>
      <c r="FE49">
        <v>27669.4</v>
      </c>
      <c r="FF49">
        <v>28128.1</v>
      </c>
      <c r="FG49">
        <v>31393.3</v>
      </c>
      <c r="FH49">
        <v>31197.1</v>
      </c>
      <c r="FI49">
        <v>38547.199999999997</v>
      </c>
      <c r="FJ49">
        <v>37310.5</v>
      </c>
      <c r="FK49">
        <v>2.0608</v>
      </c>
      <c r="FL49">
        <v>1.72943</v>
      </c>
      <c r="FM49">
        <v>8.2887699999999995E-2</v>
      </c>
      <c r="FN49">
        <v>0</v>
      </c>
      <c r="FO49">
        <v>26.612100000000002</v>
      </c>
      <c r="FP49">
        <v>999.9</v>
      </c>
      <c r="FQ49">
        <v>47.771999999999998</v>
      </c>
      <c r="FR49">
        <v>39.780999999999999</v>
      </c>
      <c r="FS49">
        <v>35.4542</v>
      </c>
      <c r="FT49">
        <v>61.5246</v>
      </c>
      <c r="FU49">
        <v>35.909500000000001</v>
      </c>
      <c r="FV49">
        <v>1</v>
      </c>
      <c r="FW49">
        <v>7.9550300000000004E-2</v>
      </c>
      <c r="FX49">
        <v>0.11773400000000001</v>
      </c>
      <c r="FY49">
        <v>20.2593</v>
      </c>
      <c r="FZ49">
        <v>5.2286700000000002</v>
      </c>
      <c r="GA49">
        <v>12.010199999999999</v>
      </c>
      <c r="GB49">
        <v>5.0013500000000004</v>
      </c>
      <c r="GC49">
        <v>3.29183</v>
      </c>
      <c r="GD49">
        <v>9999</v>
      </c>
      <c r="GE49">
        <v>9999</v>
      </c>
      <c r="GF49">
        <v>215.5</v>
      </c>
      <c r="GG49">
        <v>9999</v>
      </c>
      <c r="GH49">
        <v>1.87846</v>
      </c>
      <c r="GI49">
        <v>1.87225</v>
      </c>
      <c r="GJ49">
        <v>1.87439</v>
      </c>
      <c r="GK49">
        <v>1.87256</v>
      </c>
      <c r="GL49">
        <v>1.8726799999999999</v>
      </c>
      <c r="GM49">
        <v>1.8739300000000001</v>
      </c>
      <c r="GN49">
        <v>1.87418</v>
      </c>
      <c r="GO49">
        <v>1.87819</v>
      </c>
      <c r="GP49">
        <v>5</v>
      </c>
      <c r="GQ49">
        <v>0</v>
      </c>
      <c r="GR49">
        <v>0</v>
      </c>
      <c r="GS49">
        <v>0</v>
      </c>
      <c r="GT49" t="s">
        <v>393</v>
      </c>
      <c r="GU49" t="s">
        <v>394</v>
      </c>
      <c r="GV49" t="s">
        <v>395</v>
      </c>
      <c r="GW49" t="s">
        <v>395</v>
      </c>
      <c r="GX49" t="s">
        <v>395</v>
      </c>
      <c r="GY49" t="s">
        <v>395</v>
      </c>
      <c r="GZ49">
        <v>0</v>
      </c>
      <c r="HA49">
        <v>100</v>
      </c>
      <c r="HB49">
        <v>100</v>
      </c>
      <c r="HC49">
        <v>0.52400000000000002</v>
      </c>
      <c r="HD49">
        <v>5.8099999999999999E-2</v>
      </c>
      <c r="HE49">
        <v>0.38560630020868703</v>
      </c>
      <c r="HF49">
        <v>7.2704984381113296E-4</v>
      </c>
      <c r="HG49">
        <v>-1.05877040029023E-6</v>
      </c>
      <c r="HH49">
        <v>2.9517966189716799E-10</v>
      </c>
      <c r="HI49">
        <v>-0.101812862976893</v>
      </c>
      <c r="HJ49">
        <v>-1.0381146261049701E-3</v>
      </c>
      <c r="HK49">
        <v>3.0864078594985901E-4</v>
      </c>
      <c r="HL49">
        <v>3.5129526352015801E-7</v>
      </c>
      <c r="HM49">
        <v>1</v>
      </c>
      <c r="HN49">
        <v>2242</v>
      </c>
      <c r="HO49">
        <v>1</v>
      </c>
      <c r="HP49">
        <v>25</v>
      </c>
      <c r="HQ49">
        <v>0.7</v>
      </c>
      <c r="HR49">
        <v>0.8</v>
      </c>
      <c r="HS49">
        <v>0.99609400000000003</v>
      </c>
      <c r="HT49">
        <v>2.63916</v>
      </c>
      <c r="HU49">
        <v>1.49536</v>
      </c>
      <c r="HV49">
        <v>2.2705099999999998</v>
      </c>
      <c r="HW49">
        <v>1.49658</v>
      </c>
      <c r="HX49">
        <v>2.5585900000000001</v>
      </c>
      <c r="HY49">
        <v>42.992899999999999</v>
      </c>
      <c r="HZ49">
        <v>23.7986</v>
      </c>
      <c r="IA49">
        <v>18</v>
      </c>
      <c r="IB49">
        <v>498.92399999999998</v>
      </c>
      <c r="IC49">
        <v>424.26600000000002</v>
      </c>
      <c r="ID49">
        <v>26.686800000000002</v>
      </c>
      <c r="IE49">
        <v>28.421900000000001</v>
      </c>
      <c r="IF49">
        <v>30</v>
      </c>
      <c r="IG49">
        <v>28.314599999999999</v>
      </c>
      <c r="IH49">
        <v>28.2804</v>
      </c>
      <c r="II49">
        <v>20.018999999999998</v>
      </c>
      <c r="IJ49">
        <v>54.299500000000002</v>
      </c>
      <c r="IK49">
        <v>0</v>
      </c>
      <c r="IL49">
        <v>26.715800000000002</v>
      </c>
      <c r="IM49">
        <v>400</v>
      </c>
      <c r="IN49">
        <v>17.944800000000001</v>
      </c>
      <c r="IO49">
        <v>100.46899999999999</v>
      </c>
      <c r="IP49">
        <v>100.211</v>
      </c>
    </row>
    <row r="50" spans="1:250" x14ac:dyDescent="0.3">
      <c r="A50">
        <v>34</v>
      </c>
      <c r="B50">
        <v>1689183644.5999999</v>
      </c>
      <c r="C50">
        <v>7938.0999999046298</v>
      </c>
      <c r="D50" t="s">
        <v>562</v>
      </c>
      <c r="E50" t="s">
        <v>563</v>
      </c>
      <c r="F50" t="s">
        <v>381</v>
      </c>
      <c r="G50" t="s">
        <v>382</v>
      </c>
      <c r="H50" t="s">
        <v>475</v>
      </c>
      <c r="I50" t="s">
        <v>384</v>
      </c>
      <c r="J50" t="s">
        <v>34</v>
      </c>
      <c r="K50" t="s">
        <v>34</v>
      </c>
      <c r="L50" t="s">
        <v>558</v>
      </c>
      <c r="M50">
        <v>1689183644.5999999</v>
      </c>
      <c r="N50">
        <f t="shared" si="46"/>
        <v>5.4957891848479486E-3</v>
      </c>
      <c r="O50">
        <f t="shared" si="47"/>
        <v>5.4957891848479488</v>
      </c>
      <c r="P50">
        <f t="shared" si="48"/>
        <v>18.821070556980391</v>
      </c>
      <c r="Q50">
        <f t="shared" si="49"/>
        <v>275.63</v>
      </c>
      <c r="R50">
        <f t="shared" si="50"/>
        <v>190.27302216914873</v>
      </c>
      <c r="S50">
        <f t="shared" si="51"/>
        <v>18.805711206661794</v>
      </c>
      <c r="T50">
        <f t="shared" si="52"/>
        <v>27.242002680150001</v>
      </c>
      <c r="U50">
        <f t="shared" si="53"/>
        <v>0.40141248819485631</v>
      </c>
      <c r="V50">
        <f t="shared" si="54"/>
        <v>2.908138209533794</v>
      </c>
      <c r="W50">
        <f t="shared" si="55"/>
        <v>0.37297656545442032</v>
      </c>
      <c r="X50">
        <f t="shared" si="56"/>
        <v>0.23549712587091615</v>
      </c>
      <c r="Y50">
        <f t="shared" si="57"/>
        <v>289.58402575522024</v>
      </c>
      <c r="Z50">
        <f t="shared" si="58"/>
        <v>29.135310428462468</v>
      </c>
      <c r="AA50">
        <f t="shared" si="59"/>
        <v>28.067900000000002</v>
      </c>
      <c r="AB50">
        <f t="shared" si="60"/>
        <v>3.80988689588562</v>
      </c>
      <c r="AC50">
        <f t="shared" si="61"/>
        <v>60.159627110460846</v>
      </c>
      <c r="AD50">
        <f t="shared" si="62"/>
        <v>2.3992986411585004</v>
      </c>
      <c r="AE50">
        <f t="shared" si="63"/>
        <v>3.9882205997604974</v>
      </c>
      <c r="AF50">
        <f t="shared" si="64"/>
        <v>1.4105882547271196</v>
      </c>
      <c r="AG50">
        <f t="shared" si="65"/>
        <v>-242.36430305179454</v>
      </c>
      <c r="AH50">
        <f t="shared" si="66"/>
        <v>123.45136502778837</v>
      </c>
      <c r="AI50">
        <f t="shared" si="67"/>
        <v>9.2958434629131066</v>
      </c>
      <c r="AJ50">
        <f t="shared" si="68"/>
        <v>179.9669311941272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51912.320361116748</v>
      </c>
      <c r="AP50" t="s">
        <v>387</v>
      </c>
      <c r="AQ50">
        <v>10238.9</v>
      </c>
      <c r="AR50">
        <v>302.21199999999999</v>
      </c>
      <c r="AS50">
        <v>4052.3</v>
      </c>
      <c r="AT50">
        <f t="shared" si="72"/>
        <v>0.92542210596451402</v>
      </c>
      <c r="AU50">
        <v>-0.32343011824092399</v>
      </c>
      <c r="AV50" t="s">
        <v>564</v>
      </c>
      <c r="AW50">
        <v>10295.4</v>
      </c>
      <c r="AX50">
        <v>868.78426923076904</v>
      </c>
      <c r="AY50">
        <v>1227.92</v>
      </c>
      <c r="AZ50">
        <f t="shared" si="73"/>
        <v>0.29247486055217853</v>
      </c>
      <c r="BA50">
        <v>0.5</v>
      </c>
      <c r="BB50">
        <f t="shared" si="74"/>
        <v>1513.2770993550359</v>
      </c>
      <c r="BC50">
        <f t="shared" si="75"/>
        <v>18.821070556980391</v>
      </c>
      <c r="BD50">
        <f t="shared" si="76"/>
        <v>221.29775430533468</v>
      </c>
      <c r="BE50">
        <f t="shared" si="77"/>
        <v>1.2651021206480142E-2</v>
      </c>
      <c r="BF50">
        <f t="shared" si="78"/>
        <v>2.3001335591895238</v>
      </c>
      <c r="BG50">
        <f t="shared" si="79"/>
        <v>257.96151033688534</v>
      </c>
      <c r="BH50" t="s">
        <v>565</v>
      </c>
      <c r="BI50">
        <v>650.13</v>
      </c>
      <c r="BJ50">
        <f t="shared" si="80"/>
        <v>650.13</v>
      </c>
      <c r="BK50">
        <f t="shared" si="81"/>
        <v>0.47054368362759791</v>
      </c>
      <c r="BL50">
        <f t="shared" si="82"/>
        <v>0.62156792393297045</v>
      </c>
      <c r="BM50">
        <f t="shared" si="83"/>
        <v>0.83017015610624989</v>
      </c>
      <c r="BN50">
        <f t="shared" si="84"/>
        <v>0.38795789900187855</v>
      </c>
      <c r="BO50">
        <f t="shared" si="85"/>
        <v>0.75315032607234811</v>
      </c>
      <c r="BP50">
        <f t="shared" si="86"/>
        <v>0.46513267873086211</v>
      </c>
      <c r="BQ50">
        <f t="shared" si="87"/>
        <v>0.53486732126913794</v>
      </c>
      <c r="BR50">
        <f t="shared" si="88"/>
        <v>1800.11</v>
      </c>
      <c r="BS50">
        <f t="shared" si="89"/>
        <v>1513.2770993550359</v>
      </c>
      <c r="BT50">
        <f t="shared" si="90"/>
        <v>0.84065812608953683</v>
      </c>
      <c r="BU50">
        <f t="shared" si="91"/>
        <v>0.16087018335280637</v>
      </c>
      <c r="BV50">
        <v>6</v>
      </c>
      <c r="BW50">
        <v>0.5</v>
      </c>
      <c r="BX50" t="s">
        <v>390</v>
      </c>
      <c r="BY50">
        <v>2</v>
      </c>
      <c r="BZ50">
        <v>1689183644.5999999</v>
      </c>
      <c r="CA50">
        <v>275.63</v>
      </c>
      <c r="CB50">
        <v>300.02300000000002</v>
      </c>
      <c r="CC50">
        <v>24.275700000000001</v>
      </c>
      <c r="CD50">
        <v>17.843499999999999</v>
      </c>
      <c r="CE50">
        <v>275.298</v>
      </c>
      <c r="CF50">
        <v>24.2196</v>
      </c>
      <c r="CG50">
        <v>500.20600000000002</v>
      </c>
      <c r="CH50">
        <v>98.735100000000003</v>
      </c>
      <c r="CI50">
        <v>0.10030500000000001</v>
      </c>
      <c r="CJ50">
        <v>28.8553</v>
      </c>
      <c r="CK50">
        <v>28.067900000000002</v>
      </c>
      <c r="CL50">
        <v>999.9</v>
      </c>
      <c r="CM50">
        <v>0</v>
      </c>
      <c r="CN50">
        <v>0</v>
      </c>
      <c r="CO50">
        <v>10005</v>
      </c>
      <c r="CP50">
        <v>0</v>
      </c>
      <c r="CQ50">
        <v>1.5289399999999999E-3</v>
      </c>
      <c r="CR50">
        <v>-24.393599999999999</v>
      </c>
      <c r="CS50">
        <v>282.48700000000002</v>
      </c>
      <c r="CT50">
        <v>305.47399999999999</v>
      </c>
      <c r="CU50">
        <v>6.4321700000000002</v>
      </c>
      <c r="CV50">
        <v>300.02300000000002</v>
      </c>
      <c r="CW50">
        <v>17.843499999999999</v>
      </c>
      <c r="CX50">
        <v>2.3968600000000002</v>
      </c>
      <c r="CY50">
        <v>1.7617799999999999</v>
      </c>
      <c r="CZ50">
        <v>20.342600000000001</v>
      </c>
      <c r="DA50">
        <v>15.4518</v>
      </c>
      <c r="DB50">
        <v>1800.11</v>
      </c>
      <c r="DC50">
        <v>0.97800399999999998</v>
      </c>
      <c r="DD50">
        <v>2.1996000000000002E-2</v>
      </c>
      <c r="DE50">
        <v>0</v>
      </c>
      <c r="DF50">
        <v>868.73599999999999</v>
      </c>
      <c r="DG50">
        <v>5.0009800000000002</v>
      </c>
      <c r="DH50">
        <v>17212.8</v>
      </c>
      <c r="DI50">
        <v>16376.9</v>
      </c>
      <c r="DJ50">
        <v>43.686999999999998</v>
      </c>
      <c r="DK50">
        <v>44.936999999999998</v>
      </c>
      <c r="DL50">
        <v>43.875</v>
      </c>
      <c r="DM50">
        <v>43.561999999999998</v>
      </c>
      <c r="DN50">
        <v>44.811999999999998</v>
      </c>
      <c r="DO50">
        <v>1755.62</v>
      </c>
      <c r="DP50">
        <v>39.49</v>
      </c>
      <c r="DQ50">
        <v>0</v>
      </c>
      <c r="DR50">
        <v>117.60000014305101</v>
      </c>
      <c r="DS50">
        <v>0</v>
      </c>
      <c r="DT50">
        <v>868.78426923076904</v>
      </c>
      <c r="DU50">
        <v>-2.5726153832158301</v>
      </c>
      <c r="DV50">
        <v>-547.81196589833598</v>
      </c>
      <c r="DW50">
        <v>17258.442307692301</v>
      </c>
      <c r="DX50">
        <v>15</v>
      </c>
      <c r="DY50">
        <v>1689183604.0999999</v>
      </c>
      <c r="DZ50" t="s">
        <v>566</v>
      </c>
      <c r="EA50">
        <v>1689183598.0999999</v>
      </c>
      <c r="EB50">
        <v>1689183604.0999999</v>
      </c>
      <c r="EC50">
        <v>37</v>
      </c>
      <c r="ED50">
        <v>-0.18</v>
      </c>
      <c r="EE50">
        <v>-3.0000000000000001E-3</v>
      </c>
      <c r="EF50">
        <v>0.33700000000000002</v>
      </c>
      <c r="EG50">
        <v>-2.5000000000000001E-2</v>
      </c>
      <c r="EH50">
        <v>300</v>
      </c>
      <c r="EI50">
        <v>18</v>
      </c>
      <c r="EJ50">
        <v>0.09</v>
      </c>
      <c r="EK50">
        <v>0.01</v>
      </c>
      <c r="EL50">
        <v>18.790570945924198</v>
      </c>
      <c r="EM50">
        <v>-0.396849565230732</v>
      </c>
      <c r="EN50">
        <v>0.103554267608823</v>
      </c>
      <c r="EO50">
        <v>1</v>
      </c>
      <c r="EP50">
        <v>0.40683758733967301</v>
      </c>
      <c r="EQ50">
        <v>-9.72986440903955E-3</v>
      </c>
      <c r="ER50">
        <v>1.2639214353577901E-2</v>
      </c>
      <c r="ES50">
        <v>1</v>
      </c>
      <c r="ET50">
        <v>2</v>
      </c>
      <c r="EU50">
        <v>2</v>
      </c>
      <c r="EV50" t="s">
        <v>392</v>
      </c>
      <c r="EW50">
        <v>2.9669300000000001</v>
      </c>
      <c r="EX50">
        <v>2.8407</v>
      </c>
      <c r="EY50">
        <v>6.9923100000000002E-2</v>
      </c>
      <c r="EZ50">
        <v>7.5815400000000005E-2</v>
      </c>
      <c r="FA50">
        <v>0.11515400000000001</v>
      </c>
      <c r="FB50">
        <v>9.2979699999999998E-2</v>
      </c>
      <c r="FC50">
        <v>28070.9</v>
      </c>
      <c r="FD50">
        <v>28549.3</v>
      </c>
      <c r="FE50">
        <v>27669.200000000001</v>
      </c>
      <c r="FF50">
        <v>28127.3</v>
      </c>
      <c r="FG50">
        <v>31383.599999999999</v>
      </c>
      <c r="FH50">
        <v>31218.9</v>
      </c>
      <c r="FI50">
        <v>38547.199999999997</v>
      </c>
      <c r="FJ50">
        <v>37309</v>
      </c>
      <c r="FK50">
        <v>2.06107</v>
      </c>
      <c r="FL50">
        <v>1.7275700000000001</v>
      </c>
      <c r="FM50">
        <v>8.7134500000000004E-2</v>
      </c>
      <c r="FN50">
        <v>0</v>
      </c>
      <c r="FO50">
        <v>26.643699999999999</v>
      </c>
      <c r="FP50">
        <v>999.9</v>
      </c>
      <c r="FQ50">
        <v>47.832999999999998</v>
      </c>
      <c r="FR50">
        <v>39.820999999999998</v>
      </c>
      <c r="FS50">
        <v>35.575299999999999</v>
      </c>
      <c r="FT50">
        <v>61.304600000000001</v>
      </c>
      <c r="FU50">
        <v>35.412700000000001</v>
      </c>
      <c r="FV50">
        <v>1</v>
      </c>
      <c r="FW50">
        <v>8.0846000000000001E-2</v>
      </c>
      <c r="FX50">
        <v>0.50261699999999998</v>
      </c>
      <c r="FY50">
        <v>20.258099999999999</v>
      </c>
      <c r="FZ50">
        <v>5.2274700000000003</v>
      </c>
      <c r="GA50">
        <v>12.010999999999999</v>
      </c>
      <c r="GB50">
        <v>5.0004</v>
      </c>
      <c r="GC50">
        <v>3.2919800000000001</v>
      </c>
      <c r="GD50">
        <v>9999</v>
      </c>
      <c r="GE50">
        <v>9999</v>
      </c>
      <c r="GF50">
        <v>215.5</v>
      </c>
      <c r="GG50">
        <v>9999</v>
      </c>
      <c r="GH50">
        <v>1.8784400000000001</v>
      </c>
      <c r="GI50">
        <v>1.87225</v>
      </c>
      <c r="GJ50">
        <v>1.8743399999999999</v>
      </c>
      <c r="GK50">
        <v>1.8725000000000001</v>
      </c>
      <c r="GL50">
        <v>1.8727</v>
      </c>
      <c r="GM50">
        <v>1.87392</v>
      </c>
      <c r="GN50">
        <v>1.87416</v>
      </c>
      <c r="GO50">
        <v>1.8781399999999999</v>
      </c>
      <c r="GP50">
        <v>5</v>
      </c>
      <c r="GQ50">
        <v>0</v>
      </c>
      <c r="GR50">
        <v>0</v>
      </c>
      <c r="GS50">
        <v>0</v>
      </c>
      <c r="GT50" t="s">
        <v>393</v>
      </c>
      <c r="GU50" t="s">
        <v>394</v>
      </c>
      <c r="GV50" t="s">
        <v>395</v>
      </c>
      <c r="GW50" t="s">
        <v>395</v>
      </c>
      <c r="GX50" t="s">
        <v>395</v>
      </c>
      <c r="GY50" t="s">
        <v>395</v>
      </c>
      <c r="GZ50">
        <v>0</v>
      </c>
      <c r="HA50">
        <v>100</v>
      </c>
      <c r="HB50">
        <v>100</v>
      </c>
      <c r="HC50">
        <v>0.33200000000000002</v>
      </c>
      <c r="HD50">
        <v>5.6099999999999997E-2</v>
      </c>
      <c r="HE50">
        <v>0.205880829802153</v>
      </c>
      <c r="HF50">
        <v>7.2704984381113296E-4</v>
      </c>
      <c r="HG50">
        <v>-1.05877040029023E-6</v>
      </c>
      <c r="HH50">
        <v>2.9517966189716799E-10</v>
      </c>
      <c r="HI50">
        <v>-0.10477331782577499</v>
      </c>
      <c r="HJ50">
        <v>-1.0381146261049701E-3</v>
      </c>
      <c r="HK50">
        <v>3.0864078594985901E-4</v>
      </c>
      <c r="HL50">
        <v>3.5129526352015801E-7</v>
      </c>
      <c r="HM50">
        <v>1</v>
      </c>
      <c r="HN50">
        <v>2242</v>
      </c>
      <c r="HO50">
        <v>1</v>
      </c>
      <c r="HP50">
        <v>25</v>
      </c>
      <c r="HQ50">
        <v>0.8</v>
      </c>
      <c r="HR50">
        <v>0.7</v>
      </c>
      <c r="HS50">
        <v>0.794678</v>
      </c>
      <c r="HT50">
        <v>2.64893</v>
      </c>
      <c r="HU50">
        <v>1.49536</v>
      </c>
      <c r="HV50">
        <v>2.2705099999999998</v>
      </c>
      <c r="HW50">
        <v>1.49658</v>
      </c>
      <c r="HX50">
        <v>2.3596200000000001</v>
      </c>
      <c r="HY50">
        <v>43.209099999999999</v>
      </c>
      <c r="HZ50">
        <v>23.7898</v>
      </c>
      <c r="IA50">
        <v>18</v>
      </c>
      <c r="IB50">
        <v>499.108</v>
      </c>
      <c r="IC50">
        <v>423.08199999999999</v>
      </c>
      <c r="ID50">
        <v>26.714400000000001</v>
      </c>
      <c r="IE50">
        <v>28.426200000000001</v>
      </c>
      <c r="IF50">
        <v>30.0002</v>
      </c>
      <c r="IG50">
        <v>28.317</v>
      </c>
      <c r="IH50">
        <v>28.281199999999998</v>
      </c>
      <c r="II50">
        <v>15.9856</v>
      </c>
      <c r="IJ50">
        <v>55.181199999999997</v>
      </c>
      <c r="IK50">
        <v>0</v>
      </c>
      <c r="IL50">
        <v>26.683900000000001</v>
      </c>
      <c r="IM50">
        <v>300</v>
      </c>
      <c r="IN50">
        <v>17.7361</v>
      </c>
      <c r="IO50">
        <v>100.468</v>
      </c>
      <c r="IP50">
        <v>100.20699999999999</v>
      </c>
    </row>
    <row r="51" spans="1:250" x14ac:dyDescent="0.3">
      <c r="A51">
        <v>35</v>
      </c>
      <c r="B51">
        <v>1689183766.0999999</v>
      </c>
      <c r="C51">
        <v>8059.5999999046298</v>
      </c>
      <c r="D51" t="s">
        <v>567</v>
      </c>
      <c r="E51" t="s">
        <v>568</v>
      </c>
      <c r="F51" t="s">
        <v>381</v>
      </c>
      <c r="G51" t="s">
        <v>382</v>
      </c>
      <c r="H51" t="s">
        <v>475</v>
      </c>
      <c r="I51" t="s">
        <v>384</v>
      </c>
      <c r="J51" t="s">
        <v>34</v>
      </c>
      <c r="K51" t="s">
        <v>34</v>
      </c>
      <c r="L51" t="s">
        <v>558</v>
      </c>
      <c r="M51">
        <v>1689183766.0999999</v>
      </c>
      <c r="N51">
        <f t="shared" si="46"/>
        <v>5.613403521487436E-3</v>
      </c>
      <c r="O51">
        <f t="shared" si="47"/>
        <v>5.6134035214874363</v>
      </c>
      <c r="P51">
        <f t="shared" si="48"/>
        <v>11.299618669575198</v>
      </c>
      <c r="Q51">
        <f t="shared" si="49"/>
        <v>185.17500000000001</v>
      </c>
      <c r="R51">
        <f t="shared" si="50"/>
        <v>135.11316997486404</v>
      </c>
      <c r="S51">
        <f t="shared" si="51"/>
        <v>13.352258395962743</v>
      </c>
      <c r="T51">
        <f t="shared" si="52"/>
        <v>18.299507360625</v>
      </c>
      <c r="U51">
        <f t="shared" si="53"/>
        <v>0.41631001143497065</v>
      </c>
      <c r="V51">
        <f t="shared" si="54"/>
        <v>2.9052926888415764</v>
      </c>
      <c r="W51">
        <f t="shared" si="55"/>
        <v>0.3857826620200745</v>
      </c>
      <c r="X51">
        <f t="shared" si="56"/>
        <v>0.24367011821310053</v>
      </c>
      <c r="Y51">
        <f t="shared" si="57"/>
        <v>289.58344675553548</v>
      </c>
      <c r="Z51">
        <f t="shared" si="58"/>
        <v>28.96650065658061</v>
      </c>
      <c r="AA51">
        <f t="shared" si="59"/>
        <v>27.9801</v>
      </c>
      <c r="AB51">
        <f t="shared" si="60"/>
        <v>3.7904395069927088</v>
      </c>
      <c r="AC51">
        <f t="shared" si="61"/>
        <v>60.598806942847816</v>
      </c>
      <c r="AD51">
        <f t="shared" si="62"/>
        <v>2.39751957972</v>
      </c>
      <c r="AE51">
        <f t="shared" si="63"/>
        <v>3.9563808277300869</v>
      </c>
      <c r="AF51">
        <f t="shared" si="64"/>
        <v>1.3929199272727089</v>
      </c>
      <c r="AG51">
        <f t="shared" si="65"/>
        <v>-247.55109529759594</v>
      </c>
      <c r="AH51">
        <f t="shared" si="66"/>
        <v>115.42074975394526</v>
      </c>
      <c r="AI51">
        <f t="shared" si="67"/>
        <v>8.6898679149623828</v>
      </c>
      <c r="AJ51">
        <f t="shared" si="68"/>
        <v>166.14296912684722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51854.755315493989</v>
      </c>
      <c r="AP51" t="s">
        <v>387</v>
      </c>
      <c r="AQ51">
        <v>10238.9</v>
      </c>
      <c r="AR51">
        <v>302.21199999999999</v>
      </c>
      <c r="AS51">
        <v>4052.3</v>
      </c>
      <c r="AT51">
        <f t="shared" si="72"/>
        <v>0.92542210596451402</v>
      </c>
      <c r="AU51">
        <v>-0.32343011824092399</v>
      </c>
      <c r="AV51" t="s">
        <v>569</v>
      </c>
      <c r="AW51">
        <v>10293.700000000001</v>
      </c>
      <c r="AX51">
        <v>843.57947999999999</v>
      </c>
      <c r="AY51">
        <v>1131.6500000000001</v>
      </c>
      <c r="AZ51">
        <f t="shared" si="73"/>
        <v>0.25455796403481645</v>
      </c>
      <c r="BA51">
        <v>0.5</v>
      </c>
      <c r="BB51">
        <f t="shared" si="74"/>
        <v>1513.2767993551997</v>
      </c>
      <c r="BC51">
        <f t="shared" si="75"/>
        <v>11.299618669575198</v>
      </c>
      <c r="BD51">
        <f t="shared" si="76"/>
        <v>192.60833053249155</v>
      </c>
      <c r="BE51">
        <f t="shared" si="77"/>
        <v>7.6807156448632863E-3</v>
      </c>
      <c r="BF51">
        <f t="shared" si="78"/>
        <v>2.5808774797861527</v>
      </c>
      <c r="BG51">
        <f t="shared" si="79"/>
        <v>253.43226765221587</v>
      </c>
      <c r="BH51" t="s">
        <v>570</v>
      </c>
      <c r="BI51">
        <v>654.85</v>
      </c>
      <c r="BJ51">
        <f t="shared" si="80"/>
        <v>654.85</v>
      </c>
      <c r="BK51">
        <f t="shared" si="81"/>
        <v>0.42133168382450403</v>
      </c>
      <c r="BL51">
        <f t="shared" si="82"/>
        <v>0.60417474832214779</v>
      </c>
      <c r="BM51">
        <f t="shared" si="83"/>
        <v>0.85965945047020553</v>
      </c>
      <c r="BN51">
        <f t="shared" si="84"/>
        <v>0.34730808089332788</v>
      </c>
      <c r="BO51">
        <f t="shared" si="85"/>
        <v>0.77882172365021829</v>
      </c>
      <c r="BP51">
        <f t="shared" si="86"/>
        <v>0.46900599566357226</v>
      </c>
      <c r="BQ51">
        <f t="shared" si="87"/>
        <v>0.53099400433642774</v>
      </c>
      <c r="BR51">
        <f t="shared" si="88"/>
        <v>1800.11</v>
      </c>
      <c r="BS51">
        <f t="shared" si="89"/>
        <v>1513.2767993551997</v>
      </c>
      <c r="BT51">
        <f t="shared" si="90"/>
        <v>0.84065795943314559</v>
      </c>
      <c r="BU51">
        <f t="shared" si="91"/>
        <v>0.16086986170597103</v>
      </c>
      <c r="BV51">
        <v>6</v>
      </c>
      <c r="BW51">
        <v>0.5</v>
      </c>
      <c r="BX51" t="s">
        <v>390</v>
      </c>
      <c r="BY51">
        <v>2</v>
      </c>
      <c r="BZ51">
        <v>1689183766.0999999</v>
      </c>
      <c r="CA51">
        <v>185.17500000000001</v>
      </c>
      <c r="CB51">
        <v>199.97499999999999</v>
      </c>
      <c r="CC51">
        <v>24.2608</v>
      </c>
      <c r="CD51">
        <v>17.691199999999998</v>
      </c>
      <c r="CE51">
        <v>184.959</v>
      </c>
      <c r="CF51">
        <v>24.202500000000001</v>
      </c>
      <c r="CG51">
        <v>500.233</v>
      </c>
      <c r="CH51">
        <v>98.722399999999993</v>
      </c>
      <c r="CI51">
        <v>0.10037500000000001</v>
      </c>
      <c r="CJ51">
        <v>28.716999999999999</v>
      </c>
      <c r="CK51">
        <v>27.9801</v>
      </c>
      <c r="CL51">
        <v>999.9</v>
      </c>
      <c r="CM51">
        <v>0</v>
      </c>
      <c r="CN51">
        <v>0</v>
      </c>
      <c r="CO51">
        <v>9990</v>
      </c>
      <c r="CP51">
        <v>0</v>
      </c>
      <c r="CQ51">
        <v>1.5289399999999999E-3</v>
      </c>
      <c r="CR51">
        <v>-14.8009</v>
      </c>
      <c r="CS51">
        <v>189.779</v>
      </c>
      <c r="CT51">
        <v>203.577</v>
      </c>
      <c r="CU51">
        <v>6.5695800000000002</v>
      </c>
      <c r="CV51">
        <v>199.97499999999999</v>
      </c>
      <c r="CW51">
        <v>17.691199999999998</v>
      </c>
      <c r="CX51">
        <v>2.3950900000000002</v>
      </c>
      <c r="CY51">
        <v>1.7465200000000001</v>
      </c>
      <c r="CZ51">
        <v>20.3306</v>
      </c>
      <c r="DA51">
        <v>15.3162</v>
      </c>
      <c r="DB51">
        <v>1800.11</v>
      </c>
      <c r="DC51">
        <v>0.97800799999999999</v>
      </c>
      <c r="DD51">
        <v>2.19922E-2</v>
      </c>
      <c r="DE51">
        <v>0</v>
      </c>
      <c r="DF51">
        <v>843.05</v>
      </c>
      <c r="DG51">
        <v>5.0009800000000002</v>
      </c>
      <c r="DH51">
        <v>16641.099999999999</v>
      </c>
      <c r="DI51">
        <v>16376.9</v>
      </c>
      <c r="DJ51">
        <v>43.875</v>
      </c>
      <c r="DK51">
        <v>45.186999999999998</v>
      </c>
      <c r="DL51">
        <v>44.311999999999998</v>
      </c>
      <c r="DM51">
        <v>43.811999999999998</v>
      </c>
      <c r="DN51">
        <v>45</v>
      </c>
      <c r="DO51">
        <v>1755.63</v>
      </c>
      <c r="DP51">
        <v>39.479999999999997</v>
      </c>
      <c r="DQ51">
        <v>0</v>
      </c>
      <c r="DR51">
        <v>121.30000019073501</v>
      </c>
      <c r="DS51">
        <v>0</v>
      </c>
      <c r="DT51">
        <v>843.57947999999999</v>
      </c>
      <c r="DU51">
        <v>-3.9605384444998402</v>
      </c>
      <c r="DV51">
        <v>-122.384615060019</v>
      </c>
      <c r="DW51">
        <v>16654.376</v>
      </c>
      <c r="DX51">
        <v>15</v>
      </c>
      <c r="DY51">
        <v>1689183725.5999999</v>
      </c>
      <c r="DZ51" t="s">
        <v>571</v>
      </c>
      <c r="EA51">
        <v>1689183719.5999999</v>
      </c>
      <c r="EB51">
        <v>1689183725.5999999</v>
      </c>
      <c r="EC51">
        <v>38</v>
      </c>
      <c r="ED51">
        <v>-9.0999999999999998E-2</v>
      </c>
      <c r="EE51">
        <v>2E-3</v>
      </c>
      <c r="EF51">
        <v>0.221</v>
      </c>
      <c r="EG51">
        <v>-2.1999999999999999E-2</v>
      </c>
      <c r="EH51">
        <v>200</v>
      </c>
      <c r="EI51">
        <v>18</v>
      </c>
      <c r="EJ51">
        <v>0.08</v>
      </c>
      <c r="EK51">
        <v>0.01</v>
      </c>
      <c r="EL51">
        <v>11.2722099391765</v>
      </c>
      <c r="EM51">
        <v>-0.12630939807309799</v>
      </c>
      <c r="EN51">
        <v>6.4867250174700103E-2</v>
      </c>
      <c r="EO51">
        <v>1</v>
      </c>
      <c r="EP51">
        <v>0.41536181305329001</v>
      </c>
      <c r="EQ51">
        <v>8.8503325773131095E-3</v>
      </c>
      <c r="ER51">
        <v>1.5925092209870699E-2</v>
      </c>
      <c r="ES51">
        <v>1</v>
      </c>
      <c r="ET51">
        <v>2</v>
      </c>
      <c r="EU51">
        <v>2</v>
      </c>
      <c r="EV51" t="s">
        <v>392</v>
      </c>
      <c r="EW51">
        <v>2.9669300000000001</v>
      </c>
      <c r="EX51">
        <v>2.84063</v>
      </c>
      <c r="EY51">
        <v>4.9541300000000003E-2</v>
      </c>
      <c r="EZ51">
        <v>5.3673100000000001E-2</v>
      </c>
      <c r="FA51">
        <v>0.11507199999999999</v>
      </c>
      <c r="FB51">
        <v>9.2390399999999998E-2</v>
      </c>
      <c r="FC51">
        <v>28683</v>
      </c>
      <c r="FD51">
        <v>29231.3</v>
      </c>
      <c r="FE51">
        <v>27666.400000000001</v>
      </c>
      <c r="FF51">
        <v>28125.4</v>
      </c>
      <c r="FG51">
        <v>31382</v>
      </c>
      <c r="FH51">
        <v>31236.1</v>
      </c>
      <c r="FI51">
        <v>38543.4</v>
      </c>
      <c r="FJ51">
        <v>37307.199999999997</v>
      </c>
      <c r="FK51">
        <v>2.0608499999999998</v>
      </c>
      <c r="FL51">
        <v>1.72485</v>
      </c>
      <c r="FM51">
        <v>6.8917900000000004E-2</v>
      </c>
      <c r="FN51">
        <v>0</v>
      </c>
      <c r="FO51">
        <v>26.8538</v>
      </c>
      <c r="FP51">
        <v>999.9</v>
      </c>
      <c r="FQ51">
        <v>47.863999999999997</v>
      </c>
      <c r="FR51">
        <v>39.890999999999998</v>
      </c>
      <c r="FS51">
        <v>35.733899999999998</v>
      </c>
      <c r="FT51">
        <v>61.674599999999998</v>
      </c>
      <c r="FU51">
        <v>35.492800000000003</v>
      </c>
      <c r="FV51">
        <v>1</v>
      </c>
      <c r="FW51">
        <v>8.4870399999999999E-2</v>
      </c>
      <c r="FX51">
        <v>-0.13491300000000001</v>
      </c>
      <c r="FY51">
        <v>20.258099999999999</v>
      </c>
      <c r="FZ51">
        <v>5.2279200000000001</v>
      </c>
      <c r="GA51">
        <v>12.0107</v>
      </c>
      <c r="GB51">
        <v>5.0011999999999999</v>
      </c>
      <c r="GC51">
        <v>3.2915999999999999</v>
      </c>
      <c r="GD51">
        <v>9999</v>
      </c>
      <c r="GE51">
        <v>9999</v>
      </c>
      <c r="GF51">
        <v>215.6</v>
      </c>
      <c r="GG51">
        <v>9999</v>
      </c>
      <c r="GH51">
        <v>1.87849</v>
      </c>
      <c r="GI51">
        <v>1.87225</v>
      </c>
      <c r="GJ51">
        <v>1.87439</v>
      </c>
      <c r="GK51">
        <v>1.87256</v>
      </c>
      <c r="GL51">
        <v>1.8727100000000001</v>
      </c>
      <c r="GM51">
        <v>1.8739300000000001</v>
      </c>
      <c r="GN51">
        <v>1.8742300000000001</v>
      </c>
      <c r="GO51">
        <v>1.87819</v>
      </c>
      <c r="GP51">
        <v>5</v>
      </c>
      <c r="GQ51">
        <v>0</v>
      </c>
      <c r="GR51">
        <v>0</v>
      </c>
      <c r="GS51">
        <v>0</v>
      </c>
      <c r="GT51" t="s">
        <v>393</v>
      </c>
      <c r="GU51" t="s">
        <v>394</v>
      </c>
      <c r="GV51" t="s">
        <v>395</v>
      </c>
      <c r="GW51" t="s">
        <v>395</v>
      </c>
      <c r="GX51" t="s">
        <v>395</v>
      </c>
      <c r="GY51" t="s">
        <v>395</v>
      </c>
      <c r="GZ51">
        <v>0</v>
      </c>
      <c r="HA51">
        <v>100</v>
      </c>
      <c r="HB51">
        <v>100</v>
      </c>
      <c r="HC51">
        <v>0.216</v>
      </c>
      <c r="HD51">
        <v>5.8299999999999998E-2</v>
      </c>
      <c r="HE51">
        <v>0.115256875155804</v>
      </c>
      <c r="HF51">
        <v>7.2704984381113296E-4</v>
      </c>
      <c r="HG51">
        <v>-1.05877040029023E-6</v>
      </c>
      <c r="HH51">
        <v>2.9517966189716799E-10</v>
      </c>
      <c r="HI51">
        <v>-0.102323359970994</v>
      </c>
      <c r="HJ51">
        <v>-1.0381146261049701E-3</v>
      </c>
      <c r="HK51">
        <v>3.0864078594985901E-4</v>
      </c>
      <c r="HL51">
        <v>3.5129526352015801E-7</v>
      </c>
      <c r="HM51">
        <v>1</v>
      </c>
      <c r="HN51">
        <v>2242</v>
      </c>
      <c r="HO51">
        <v>1</v>
      </c>
      <c r="HP51">
        <v>25</v>
      </c>
      <c r="HQ51">
        <v>0.8</v>
      </c>
      <c r="HR51">
        <v>0.7</v>
      </c>
      <c r="HS51">
        <v>0.58471700000000004</v>
      </c>
      <c r="HT51">
        <v>2.65625</v>
      </c>
      <c r="HU51">
        <v>1.49536</v>
      </c>
      <c r="HV51">
        <v>2.2705099999999998</v>
      </c>
      <c r="HW51">
        <v>1.49658</v>
      </c>
      <c r="HX51">
        <v>2.5854499999999998</v>
      </c>
      <c r="HY51">
        <v>43.508099999999999</v>
      </c>
      <c r="HZ51">
        <v>23.763500000000001</v>
      </c>
      <c r="IA51">
        <v>18</v>
      </c>
      <c r="IB51">
        <v>499.31799999999998</v>
      </c>
      <c r="IC51">
        <v>421.64</v>
      </c>
      <c r="ID51">
        <v>26.079699999999999</v>
      </c>
      <c r="IE51">
        <v>28.4924</v>
      </c>
      <c r="IF51">
        <v>29.999400000000001</v>
      </c>
      <c r="IG51">
        <v>28.3597</v>
      </c>
      <c r="IH51">
        <v>28.322800000000001</v>
      </c>
      <c r="II51">
        <v>11.7784</v>
      </c>
      <c r="IJ51">
        <v>55.845399999999998</v>
      </c>
      <c r="IK51">
        <v>0</v>
      </c>
      <c r="IL51">
        <v>26.059799999999999</v>
      </c>
      <c r="IM51">
        <v>200</v>
      </c>
      <c r="IN51">
        <v>17.5687</v>
      </c>
      <c r="IO51">
        <v>100.459</v>
      </c>
      <c r="IP51">
        <v>100.202</v>
      </c>
    </row>
    <row r="52" spans="1:250" x14ac:dyDescent="0.3">
      <c r="A52">
        <v>36</v>
      </c>
      <c r="B52">
        <v>1689183895.0999999</v>
      </c>
      <c r="C52">
        <v>8188.5999999046298</v>
      </c>
      <c r="D52" t="s">
        <v>572</v>
      </c>
      <c r="E52" t="s">
        <v>573</v>
      </c>
      <c r="F52" t="s">
        <v>381</v>
      </c>
      <c r="G52" t="s">
        <v>382</v>
      </c>
      <c r="H52" t="s">
        <v>475</v>
      </c>
      <c r="I52" t="s">
        <v>384</v>
      </c>
      <c r="J52" t="s">
        <v>34</v>
      </c>
      <c r="K52" t="s">
        <v>34</v>
      </c>
      <c r="L52" t="s">
        <v>558</v>
      </c>
      <c r="M52">
        <v>1689183895.0999999</v>
      </c>
      <c r="N52">
        <f t="shared" si="46"/>
        <v>5.9313202578782174E-3</v>
      </c>
      <c r="O52">
        <f t="shared" si="47"/>
        <v>5.9313202578782178</v>
      </c>
      <c r="P52">
        <f t="shared" si="48"/>
        <v>7.633309899687462</v>
      </c>
      <c r="Q52">
        <f t="shared" si="49"/>
        <v>139.88200000000001</v>
      </c>
      <c r="R52">
        <f t="shared" si="50"/>
        <v>107.52496439107544</v>
      </c>
      <c r="S52">
        <f t="shared" si="51"/>
        <v>10.625658421247351</v>
      </c>
      <c r="T52">
        <f t="shared" si="52"/>
        <v>13.823193150522803</v>
      </c>
      <c r="U52">
        <f t="shared" si="53"/>
        <v>0.44365057657089624</v>
      </c>
      <c r="V52">
        <f t="shared" si="54"/>
        <v>2.9027441940918419</v>
      </c>
      <c r="W52">
        <f t="shared" si="55"/>
        <v>0.40913206651470374</v>
      </c>
      <c r="X52">
        <f t="shared" si="56"/>
        <v>0.25858471618754164</v>
      </c>
      <c r="Y52">
        <f t="shared" si="57"/>
        <v>289.60796575532396</v>
      </c>
      <c r="Z52">
        <f t="shared" si="58"/>
        <v>28.835765252420803</v>
      </c>
      <c r="AA52">
        <f t="shared" si="59"/>
        <v>27.891400000000001</v>
      </c>
      <c r="AB52">
        <f t="shared" si="60"/>
        <v>3.7708807711625063</v>
      </c>
      <c r="AC52">
        <f t="shared" si="61"/>
        <v>60.395375021322764</v>
      </c>
      <c r="AD52">
        <f t="shared" si="62"/>
        <v>2.3828559531502003</v>
      </c>
      <c r="AE52">
        <f t="shared" si="63"/>
        <v>3.9454278615025178</v>
      </c>
      <c r="AF52">
        <f t="shared" si="64"/>
        <v>1.388024818012306</v>
      </c>
      <c r="AG52">
        <f t="shared" si="65"/>
        <v>-261.57122337242942</v>
      </c>
      <c r="AH52">
        <f t="shared" si="66"/>
        <v>121.72005705468366</v>
      </c>
      <c r="AI52">
        <f t="shared" si="67"/>
        <v>9.1659507414815433</v>
      </c>
      <c r="AJ52">
        <f t="shared" si="68"/>
        <v>158.92275017905973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51790.339685421168</v>
      </c>
      <c r="AP52" t="s">
        <v>387</v>
      </c>
      <c r="AQ52">
        <v>10238.9</v>
      </c>
      <c r="AR52">
        <v>302.21199999999999</v>
      </c>
      <c r="AS52">
        <v>4052.3</v>
      </c>
      <c r="AT52">
        <f t="shared" si="72"/>
        <v>0.92542210596451402</v>
      </c>
      <c r="AU52">
        <v>-0.32343011824092399</v>
      </c>
      <c r="AV52" t="s">
        <v>574</v>
      </c>
      <c r="AW52">
        <v>10293.799999999999</v>
      </c>
      <c r="AX52">
        <v>836.84483999999998</v>
      </c>
      <c r="AY52">
        <v>1088.07</v>
      </c>
      <c r="AZ52">
        <f t="shared" si="73"/>
        <v>0.23089062284595663</v>
      </c>
      <c r="BA52">
        <v>0.5</v>
      </c>
      <c r="BB52">
        <f t="shared" si="74"/>
        <v>1513.40309935509</v>
      </c>
      <c r="BC52">
        <f t="shared" si="75"/>
        <v>7.633309899687462</v>
      </c>
      <c r="BD52">
        <f t="shared" si="76"/>
        <v>174.71529211354897</v>
      </c>
      <c r="BE52">
        <f t="shared" si="77"/>
        <v>5.2575153449328929E-3</v>
      </c>
      <c r="BF52">
        <f t="shared" si="78"/>
        <v>2.7243008262336068</v>
      </c>
      <c r="BG52">
        <f t="shared" si="79"/>
        <v>251.17925341174131</v>
      </c>
      <c r="BH52" t="s">
        <v>575</v>
      </c>
      <c r="BI52">
        <v>651.69000000000005</v>
      </c>
      <c r="BJ52">
        <f t="shared" si="80"/>
        <v>651.69000000000005</v>
      </c>
      <c r="BK52">
        <f t="shared" si="81"/>
        <v>0.40105875541095692</v>
      </c>
      <c r="BL52">
        <f t="shared" si="82"/>
        <v>0.57570273614739453</v>
      </c>
      <c r="BM52">
        <f t="shared" si="83"/>
        <v>0.87167596401822034</v>
      </c>
      <c r="BN52">
        <f t="shared" si="84"/>
        <v>0.31968263986623535</v>
      </c>
      <c r="BO52">
        <f t="shared" si="85"/>
        <v>0.79044278427599579</v>
      </c>
      <c r="BP52">
        <f t="shared" si="86"/>
        <v>0.44832649756183668</v>
      </c>
      <c r="BQ52">
        <f t="shared" si="87"/>
        <v>0.55167350243816338</v>
      </c>
      <c r="BR52">
        <f t="shared" si="88"/>
        <v>1800.26</v>
      </c>
      <c r="BS52">
        <f t="shared" si="89"/>
        <v>1513.40309935509</v>
      </c>
      <c r="BT52">
        <f t="shared" si="90"/>
        <v>0.84065807125364667</v>
      </c>
      <c r="BU52">
        <f t="shared" si="91"/>
        <v>0.16087007751953827</v>
      </c>
      <c r="BV52">
        <v>6</v>
      </c>
      <c r="BW52">
        <v>0.5</v>
      </c>
      <c r="BX52" t="s">
        <v>390</v>
      </c>
      <c r="BY52">
        <v>2</v>
      </c>
      <c r="BZ52">
        <v>1689183895.0999999</v>
      </c>
      <c r="CA52">
        <v>139.88200000000001</v>
      </c>
      <c r="CB52">
        <v>150.03399999999999</v>
      </c>
      <c r="CC52">
        <v>24.113</v>
      </c>
      <c r="CD52">
        <v>17.169499999999999</v>
      </c>
      <c r="CE52">
        <v>139.58500000000001</v>
      </c>
      <c r="CF52">
        <v>24.054300000000001</v>
      </c>
      <c r="CG52">
        <v>500.17700000000002</v>
      </c>
      <c r="CH52">
        <v>98.720500000000001</v>
      </c>
      <c r="CI52">
        <v>9.9885399999999999E-2</v>
      </c>
      <c r="CJ52">
        <v>28.6692</v>
      </c>
      <c r="CK52">
        <v>27.891400000000001</v>
      </c>
      <c r="CL52">
        <v>999.9</v>
      </c>
      <c r="CM52">
        <v>0</v>
      </c>
      <c r="CN52">
        <v>0</v>
      </c>
      <c r="CO52">
        <v>9975.6200000000008</v>
      </c>
      <c r="CP52">
        <v>0</v>
      </c>
      <c r="CQ52">
        <v>1.5289399999999999E-3</v>
      </c>
      <c r="CR52">
        <v>-10.151899999999999</v>
      </c>
      <c r="CS52">
        <v>143.33799999999999</v>
      </c>
      <c r="CT52">
        <v>152.655</v>
      </c>
      <c r="CU52">
        <v>6.94353</v>
      </c>
      <c r="CV52">
        <v>150.03399999999999</v>
      </c>
      <c r="CW52">
        <v>17.169499999999999</v>
      </c>
      <c r="CX52">
        <v>2.3804500000000002</v>
      </c>
      <c r="CY52">
        <v>1.6949799999999999</v>
      </c>
      <c r="CZ52">
        <v>20.231400000000001</v>
      </c>
      <c r="DA52">
        <v>14.8505</v>
      </c>
      <c r="DB52">
        <v>1800.26</v>
      </c>
      <c r="DC52">
        <v>0.97800399999999998</v>
      </c>
      <c r="DD52">
        <v>2.1996000000000002E-2</v>
      </c>
      <c r="DE52">
        <v>0</v>
      </c>
      <c r="DF52">
        <v>836.96699999999998</v>
      </c>
      <c r="DG52">
        <v>5.0009800000000002</v>
      </c>
      <c r="DH52">
        <v>16458.7</v>
      </c>
      <c r="DI52">
        <v>16378.3</v>
      </c>
      <c r="DJ52">
        <v>43.811999999999998</v>
      </c>
      <c r="DK52">
        <v>45.186999999999998</v>
      </c>
      <c r="DL52">
        <v>44.125</v>
      </c>
      <c r="DM52">
        <v>43.5</v>
      </c>
      <c r="DN52">
        <v>45.061999999999998</v>
      </c>
      <c r="DO52">
        <v>1755.77</v>
      </c>
      <c r="DP52">
        <v>39.49</v>
      </c>
      <c r="DQ52">
        <v>0</v>
      </c>
      <c r="DR52">
        <v>128.60000014305101</v>
      </c>
      <c r="DS52">
        <v>0</v>
      </c>
      <c r="DT52">
        <v>836.84483999999998</v>
      </c>
      <c r="DU52">
        <v>-1.2149230554434001</v>
      </c>
      <c r="DV52">
        <v>0.51538485750685903</v>
      </c>
      <c r="DW52">
        <v>16459.684000000001</v>
      </c>
      <c r="DX52">
        <v>15</v>
      </c>
      <c r="DY52">
        <v>1689183854.0999999</v>
      </c>
      <c r="DZ52" t="s">
        <v>576</v>
      </c>
      <c r="EA52">
        <v>1689183839.5999999</v>
      </c>
      <c r="EB52">
        <v>1689183854.0999999</v>
      </c>
      <c r="EC52">
        <v>39</v>
      </c>
      <c r="ED52">
        <v>0.1</v>
      </c>
      <c r="EE52">
        <v>3.0000000000000001E-3</v>
      </c>
      <c r="EF52">
        <v>0.30099999999999999</v>
      </c>
      <c r="EG52">
        <v>-2.3E-2</v>
      </c>
      <c r="EH52">
        <v>150</v>
      </c>
      <c r="EI52">
        <v>17</v>
      </c>
      <c r="EJ52">
        <v>0.21</v>
      </c>
      <c r="EK52">
        <v>0.02</v>
      </c>
      <c r="EL52">
        <v>7.5641983597847</v>
      </c>
      <c r="EM52">
        <v>-9.6898602099443204E-2</v>
      </c>
      <c r="EN52">
        <v>5.2761113118848298E-2</v>
      </c>
      <c r="EO52">
        <v>1</v>
      </c>
      <c r="EP52">
        <v>0.44890008858130098</v>
      </c>
      <c r="EQ52">
        <v>-9.7556703040306593E-3</v>
      </c>
      <c r="ER52">
        <v>1.42635658212182E-2</v>
      </c>
      <c r="ES52">
        <v>1</v>
      </c>
      <c r="ET52">
        <v>2</v>
      </c>
      <c r="EU52">
        <v>2</v>
      </c>
      <c r="EV52" t="s">
        <v>392</v>
      </c>
      <c r="EW52">
        <v>2.9666899999999998</v>
      </c>
      <c r="EX52">
        <v>2.8400099999999999</v>
      </c>
      <c r="EY52">
        <v>3.8281799999999998E-2</v>
      </c>
      <c r="EZ52">
        <v>4.1384999999999998E-2</v>
      </c>
      <c r="FA52">
        <v>0.114564</v>
      </c>
      <c r="FB52">
        <v>9.0415200000000001E-2</v>
      </c>
      <c r="FC52">
        <v>29018.799999999999</v>
      </c>
      <c r="FD52">
        <v>29607.3</v>
      </c>
      <c r="FE52">
        <v>27662.9</v>
      </c>
      <c r="FF52">
        <v>28122.2</v>
      </c>
      <c r="FG52">
        <v>31395.200000000001</v>
      </c>
      <c r="FH52">
        <v>31299.7</v>
      </c>
      <c r="FI52">
        <v>38538.1</v>
      </c>
      <c r="FJ52">
        <v>37302.6</v>
      </c>
      <c r="FK52">
        <v>2.0604499999999999</v>
      </c>
      <c r="FL52">
        <v>1.7216499999999999</v>
      </c>
      <c r="FM52">
        <v>7.7038999999999996E-2</v>
      </c>
      <c r="FN52">
        <v>0</v>
      </c>
      <c r="FO52">
        <v>26.632100000000001</v>
      </c>
      <c r="FP52">
        <v>999.9</v>
      </c>
      <c r="FQ52">
        <v>47.911999999999999</v>
      </c>
      <c r="FR52">
        <v>40.002000000000002</v>
      </c>
      <c r="FS52">
        <v>35.986699999999999</v>
      </c>
      <c r="FT52">
        <v>61.3446</v>
      </c>
      <c r="FU52">
        <v>35.388599999999997</v>
      </c>
      <c r="FV52">
        <v>1</v>
      </c>
      <c r="FW52">
        <v>9.0114299999999994E-2</v>
      </c>
      <c r="FX52">
        <v>-0.44128000000000001</v>
      </c>
      <c r="FY52">
        <v>20.2578</v>
      </c>
      <c r="FZ52">
        <v>5.22912</v>
      </c>
      <c r="GA52">
        <v>12.0105</v>
      </c>
      <c r="GB52">
        <v>4.9996999999999998</v>
      </c>
      <c r="GC52">
        <v>3.2915800000000002</v>
      </c>
      <c r="GD52">
        <v>9999</v>
      </c>
      <c r="GE52">
        <v>9999</v>
      </c>
      <c r="GF52">
        <v>215.6</v>
      </c>
      <c r="GG52">
        <v>9999</v>
      </c>
      <c r="GH52">
        <v>1.87843</v>
      </c>
      <c r="GI52">
        <v>1.87225</v>
      </c>
      <c r="GJ52">
        <v>1.87439</v>
      </c>
      <c r="GK52">
        <v>1.87256</v>
      </c>
      <c r="GL52">
        <v>1.8726799999999999</v>
      </c>
      <c r="GM52">
        <v>1.87392</v>
      </c>
      <c r="GN52">
        <v>1.87419</v>
      </c>
      <c r="GO52">
        <v>1.8781699999999999</v>
      </c>
      <c r="GP52">
        <v>5</v>
      </c>
      <c r="GQ52">
        <v>0</v>
      </c>
      <c r="GR52">
        <v>0</v>
      </c>
      <c r="GS52">
        <v>0</v>
      </c>
      <c r="GT52" t="s">
        <v>393</v>
      </c>
      <c r="GU52" t="s">
        <v>394</v>
      </c>
      <c r="GV52" t="s">
        <v>395</v>
      </c>
      <c r="GW52" t="s">
        <v>395</v>
      </c>
      <c r="GX52" t="s">
        <v>395</v>
      </c>
      <c r="GY52" t="s">
        <v>395</v>
      </c>
      <c r="GZ52">
        <v>0</v>
      </c>
      <c r="HA52">
        <v>100</v>
      </c>
      <c r="HB52">
        <v>100</v>
      </c>
      <c r="HC52">
        <v>0.29699999999999999</v>
      </c>
      <c r="HD52">
        <v>5.8700000000000002E-2</v>
      </c>
      <c r="HE52">
        <v>0.214800411450282</v>
      </c>
      <c r="HF52">
        <v>7.2704984381113296E-4</v>
      </c>
      <c r="HG52">
        <v>-1.05877040029023E-6</v>
      </c>
      <c r="HH52">
        <v>2.9517966189716799E-10</v>
      </c>
      <c r="HI52">
        <v>-9.9783471712725003E-2</v>
      </c>
      <c r="HJ52">
        <v>-1.0381146261049701E-3</v>
      </c>
      <c r="HK52">
        <v>3.0864078594985901E-4</v>
      </c>
      <c r="HL52">
        <v>3.5129526352015801E-7</v>
      </c>
      <c r="HM52">
        <v>1</v>
      </c>
      <c r="HN52">
        <v>2242</v>
      </c>
      <c r="HO52">
        <v>1</v>
      </c>
      <c r="HP52">
        <v>25</v>
      </c>
      <c r="HQ52">
        <v>0.9</v>
      </c>
      <c r="HR52">
        <v>0.7</v>
      </c>
      <c r="HS52">
        <v>0.47729500000000002</v>
      </c>
      <c r="HT52">
        <v>2.6660200000000001</v>
      </c>
      <c r="HU52">
        <v>1.49536</v>
      </c>
      <c r="HV52">
        <v>2.2705099999999998</v>
      </c>
      <c r="HW52">
        <v>1.49658</v>
      </c>
      <c r="HX52">
        <v>2.5720200000000002</v>
      </c>
      <c r="HY52">
        <v>43.754300000000001</v>
      </c>
      <c r="HZ52">
        <v>23.7986</v>
      </c>
      <c r="IA52">
        <v>18</v>
      </c>
      <c r="IB52">
        <v>499.54199999999997</v>
      </c>
      <c r="IC52">
        <v>419.95800000000003</v>
      </c>
      <c r="ID52">
        <v>27.034099999999999</v>
      </c>
      <c r="IE52">
        <v>28.560600000000001</v>
      </c>
      <c r="IF52">
        <v>30</v>
      </c>
      <c r="IG52">
        <v>28.417100000000001</v>
      </c>
      <c r="IH52">
        <v>28.372599999999998</v>
      </c>
      <c r="II52">
        <v>9.6065000000000005</v>
      </c>
      <c r="IJ52">
        <v>57.947299999999998</v>
      </c>
      <c r="IK52">
        <v>0</v>
      </c>
      <c r="IL52">
        <v>27.0563</v>
      </c>
      <c r="IM52">
        <v>150</v>
      </c>
      <c r="IN52">
        <v>17.059699999999999</v>
      </c>
      <c r="IO52">
        <v>100.44499999999999</v>
      </c>
      <c r="IP52">
        <v>100.19</v>
      </c>
    </row>
    <row r="53" spans="1:250" x14ac:dyDescent="0.3">
      <c r="A53">
        <v>37</v>
      </c>
      <c r="B53">
        <v>1689184030.0999999</v>
      </c>
      <c r="C53">
        <v>8323.5999999046307</v>
      </c>
      <c r="D53" t="s">
        <v>577</v>
      </c>
      <c r="E53" t="s">
        <v>578</v>
      </c>
      <c r="F53" t="s">
        <v>381</v>
      </c>
      <c r="G53" t="s">
        <v>382</v>
      </c>
      <c r="H53" t="s">
        <v>475</v>
      </c>
      <c r="I53" t="s">
        <v>384</v>
      </c>
      <c r="J53" t="s">
        <v>34</v>
      </c>
      <c r="K53" t="s">
        <v>34</v>
      </c>
      <c r="L53" t="s">
        <v>558</v>
      </c>
      <c r="M53">
        <v>1689184030.0999999</v>
      </c>
      <c r="N53">
        <f t="shared" si="46"/>
        <v>6.4179123710318741E-3</v>
      </c>
      <c r="O53">
        <f t="shared" si="47"/>
        <v>6.417912371031874</v>
      </c>
      <c r="P53">
        <f t="shared" si="48"/>
        <v>3.7269343679555496</v>
      </c>
      <c r="Q53">
        <f t="shared" si="49"/>
        <v>94.785499999999999</v>
      </c>
      <c r="R53">
        <f t="shared" si="50"/>
        <v>79.549789507047763</v>
      </c>
      <c r="S53">
        <f t="shared" si="51"/>
        <v>7.8623075029683314</v>
      </c>
      <c r="T53">
        <f t="shared" si="52"/>
        <v>9.3681297265605004</v>
      </c>
      <c r="U53">
        <f t="shared" si="53"/>
        <v>0.48568127796445132</v>
      </c>
      <c r="V53">
        <f t="shared" si="54"/>
        <v>2.9085747680518974</v>
      </c>
      <c r="W53">
        <f t="shared" si="55"/>
        <v>0.44471128029448681</v>
      </c>
      <c r="X53">
        <f t="shared" si="56"/>
        <v>0.28133697313004818</v>
      </c>
      <c r="Y53">
        <f t="shared" si="57"/>
        <v>289.54514275536957</v>
      </c>
      <c r="Z53">
        <f t="shared" si="58"/>
        <v>28.921528693948471</v>
      </c>
      <c r="AA53">
        <f t="shared" si="59"/>
        <v>27.982600000000001</v>
      </c>
      <c r="AB53">
        <f t="shared" si="60"/>
        <v>3.7909920478927792</v>
      </c>
      <c r="AC53">
        <f t="shared" si="61"/>
        <v>60.315932791584245</v>
      </c>
      <c r="AD53">
        <f t="shared" si="62"/>
        <v>2.4093811062678001</v>
      </c>
      <c r="AE53">
        <f t="shared" si="63"/>
        <v>3.9946014174947417</v>
      </c>
      <c r="AF53">
        <f t="shared" si="64"/>
        <v>1.3816109416249791</v>
      </c>
      <c r="AG53">
        <f t="shared" si="65"/>
        <v>-283.02993556250567</v>
      </c>
      <c r="AH53">
        <f t="shared" si="66"/>
        <v>141.17341673056075</v>
      </c>
      <c r="AI53">
        <f t="shared" si="67"/>
        <v>10.625666401565971</v>
      </c>
      <c r="AJ53">
        <f t="shared" si="68"/>
        <v>158.31429032499062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51920.012473679919</v>
      </c>
      <c r="AP53" t="s">
        <v>387</v>
      </c>
      <c r="AQ53">
        <v>10238.9</v>
      </c>
      <c r="AR53">
        <v>302.21199999999999</v>
      </c>
      <c r="AS53">
        <v>4052.3</v>
      </c>
      <c r="AT53">
        <f t="shared" si="72"/>
        <v>0.92542210596451402</v>
      </c>
      <c r="AU53">
        <v>-0.32343011824092399</v>
      </c>
      <c r="AV53" t="s">
        <v>579</v>
      </c>
      <c r="AW53">
        <v>10293.6</v>
      </c>
      <c r="AX53">
        <v>835.11788000000001</v>
      </c>
      <c r="AY53">
        <v>1056.8</v>
      </c>
      <c r="AZ53">
        <f t="shared" si="73"/>
        <v>0.20976733535200598</v>
      </c>
      <c r="BA53">
        <v>0.5</v>
      </c>
      <c r="BB53">
        <f t="shared" si="74"/>
        <v>1513.0751993551137</v>
      </c>
      <c r="BC53">
        <f t="shared" si="75"/>
        <v>3.7269343679555496</v>
      </c>
      <c r="BD53">
        <f t="shared" si="76"/>
        <v>158.69687637796372</v>
      </c>
      <c r="BE53">
        <f t="shared" si="77"/>
        <v>2.6769089123414194E-3</v>
      </c>
      <c r="BF53">
        <f t="shared" si="78"/>
        <v>2.8345003785011356</v>
      </c>
      <c r="BG53">
        <f t="shared" si="79"/>
        <v>249.47517590793944</v>
      </c>
      <c r="BH53" t="s">
        <v>580</v>
      </c>
      <c r="BI53">
        <v>655.97</v>
      </c>
      <c r="BJ53">
        <f t="shared" si="80"/>
        <v>655.97</v>
      </c>
      <c r="BK53">
        <f t="shared" si="81"/>
        <v>0.37928652535957608</v>
      </c>
      <c r="BL53">
        <f t="shared" si="82"/>
        <v>0.55305770526158216</v>
      </c>
      <c r="BM53">
        <f t="shared" si="83"/>
        <v>0.88198143289962994</v>
      </c>
      <c r="BN53">
        <f t="shared" si="84"/>
        <v>0.29377901583380595</v>
      </c>
      <c r="BO53">
        <f t="shared" si="85"/>
        <v>0.79878125526654309</v>
      </c>
      <c r="BP53">
        <f t="shared" si="86"/>
        <v>0.43441683097533496</v>
      </c>
      <c r="BQ53">
        <f t="shared" si="87"/>
        <v>0.5655831690246651</v>
      </c>
      <c r="BR53">
        <f t="shared" si="88"/>
        <v>1799.87</v>
      </c>
      <c r="BS53">
        <f t="shared" si="89"/>
        <v>1513.0751993551137</v>
      </c>
      <c r="BT53">
        <f t="shared" si="90"/>
        <v>0.84065804716735859</v>
      </c>
      <c r="BU53">
        <f t="shared" si="91"/>
        <v>0.16087003103300215</v>
      </c>
      <c r="BV53">
        <v>6</v>
      </c>
      <c r="BW53">
        <v>0.5</v>
      </c>
      <c r="BX53" t="s">
        <v>390</v>
      </c>
      <c r="BY53">
        <v>2</v>
      </c>
      <c r="BZ53">
        <v>1689184030.0999999</v>
      </c>
      <c r="CA53">
        <v>94.785499999999999</v>
      </c>
      <c r="CB53">
        <v>99.985699999999994</v>
      </c>
      <c r="CC53">
        <v>24.377800000000001</v>
      </c>
      <c r="CD53">
        <v>16.867100000000001</v>
      </c>
      <c r="CE53">
        <v>94.547700000000006</v>
      </c>
      <c r="CF53">
        <v>24.314499999999999</v>
      </c>
      <c r="CG53">
        <v>500.20299999999997</v>
      </c>
      <c r="CH53">
        <v>98.735100000000003</v>
      </c>
      <c r="CI53">
        <v>9.9950999999999998E-2</v>
      </c>
      <c r="CJ53">
        <v>28.882899999999999</v>
      </c>
      <c r="CK53">
        <v>27.982600000000001</v>
      </c>
      <c r="CL53">
        <v>999.9</v>
      </c>
      <c r="CM53">
        <v>0</v>
      </c>
      <c r="CN53">
        <v>0</v>
      </c>
      <c r="CO53">
        <v>10007.5</v>
      </c>
      <c r="CP53">
        <v>0</v>
      </c>
      <c r="CQ53">
        <v>1.5289399999999999E-3</v>
      </c>
      <c r="CR53">
        <v>-5.2002100000000002</v>
      </c>
      <c r="CS53">
        <v>97.153899999999993</v>
      </c>
      <c r="CT53">
        <v>101.70099999999999</v>
      </c>
      <c r="CU53">
        <v>7.5106999999999999</v>
      </c>
      <c r="CV53">
        <v>99.985699999999994</v>
      </c>
      <c r="CW53">
        <v>16.867100000000001</v>
      </c>
      <c r="CX53">
        <v>2.4069500000000001</v>
      </c>
      <c r="CY53">
        <v>1.6653800000000001</v>
      </c>
      <c r="CZ53">
        <v>20.410599999999999</v>
      </c>
      <c r="DA53">
        <v>14.577400000000001</v>
      </c>
      <c r="DB53">
        <v>1799.87</v>
      </c>
      <c r="DC53">
        <v>0.97800399999999998</v>
      </c>
      <c r="DD53">
        <v>2.1996000000000002E-2</v>
      </c>
      <c r="DE53">
        <v>0</v>
      </c>
      <c r="DF53">
        <v>835.02599999999995</v>
      </c>
      <c r="DG53">
        <v>5.0009800000000002</v>
      </c>
      <c r="DH53">
        <v>16369.2</v>
      </c>
      <c r="DI53">
        <v>16374.7</v>
      </c>
      <c r="DJ53">
        <v>43.875</v>
      </c>
      <c r="DK53">
        <v>45.061999999999998</v>
      </c>
      <c r="DL53">
        <v>44.436999999999998</v>
      </c>
      <c r="DM53">
        <v>43.75</v>
      </c>
      <c r="DN53">
        <v>45.061999999999998</v>
      </c>
      <c r="DO53">
        <v>1755.39</v>
      </c>
      <c r="DP53">
        <v>39.479999999999997</v>
      </c>
      <c r="DQ53">
        <v>0</v>
      </c>
      <c r="DR53">
        <v>134.60000014305101</v>
      </c>
      <c r="DS53">
        <v>0</v>
      </c>
      <c r="DT53">
        <v>835.11788000000001</v>
      </c>
      <c r="DU53">
        <v>0.21123078850510499</v>
      </c>
      <c r="DV53">
        <v>-40.207692115698698</v>
      </c>
      <c r="DW53">
        <v>16372.46</v>
      </c>
      <c r="DX53">
        <v>15</v>
      </c>
      <c r="DY53">
        <v>1689183989.0999999</v>
      </c>
      <c r="DZ53" t="s">
        <v>581</v>
      </c>
      <c r="EA53">
        <v>1689183973.0999999</v>
      </c>
      <c r="EB53">
        <v>1689183989.0999999</v>
      </c>
      <c r="EC53">
        <v>40</v>
      </c>
      <c r="ED53">
        <v>-3.6999999999999998E-2</v>
      </c>
      <c r="EE53">
        <v>1E-3</v>
      </c>
      <c r="EF53">
        <v>0.24099999999999999</v>
      </c>
      <c r="EG53">
        <v>-2.5999999999999999E-2</v>
      </c>
      <c r="EH53">
        <v>100</v>
      </c>
      <c r="EI53">
        <v>17</v>
      </c>
      <c r="EJ53">
        <v>0.43</v>
      </c>
      <c r="EK53">
        <v>0.01</v>
      </c>
      <c r="EL53">
        <v>3.7437421306294101</v>
      </c>
      <c r="EM53">
        <v>-0.121478838425401</v>
      </c>
      <c r="EN53">
        <v>4.9589068568088E-2</v>
      </c>
      <c r="EO53">
        <v>1</v>
      </c>
      <c r="EP53">
        <v>0.48841460229640499</v>
      </c>
      <c r="EQ53">
        <v>2.0347666373518598E-2</v>
      </c>
      <c r="ER53">
        <v>1.7556956299323599E-2</v>
      </c>
      <c r="ES53">
        <v>1</v>
      </c>
      <c r="ET53">
        <v>2</v>
      </c>
      <c r="EU53">
        <v>2</v>
      </c>
      <c r="EV53" t="s">
        <v>392</v>
      </c>
      <c r="EW53">
        <v>2.96678</v>
      </c>
      <c r="EX53">
        <v>2.84036</v>
      </c>
      <c r="EY53">
        <v>2.64374E-2</v>
      </c>
      <c r="EZ53">
        <v>2.8219500000000002E-2</v>
      </c>
      <c r="FA53">
        <v>0.115441</v>
      </c>
      <c r="FB53">
        <v>8.9278200000000002E-2</v>
      </c>
      <c r="FC53">
        <v>29376.9</v>
      </c>
      <c r="FD53">
        <v>30014.2</v>
      </c>
      <c r="FE53">
        <v>27663.5</v>
      </c>
      <c r="FF53">
        <v>28122.400000000001</v>
      </c>
      <c r="FG53">
        <v>31363.599999999999</v>
      </c>
      <c r="FH53">
        <v>31338.2</v>
      </c>
      <c r="FI53">
        <v>38539</v>
      </c>
      <c r="FJ53">
        <v>37302.6</v>
      </c>
      <c r="FK53">
        <v>2.0608</v>
      </c>
      <c r="FL53">
        <v>1.7204699999999999</v>
      </c>
      <c r="FM53">
        <v>7.9475299999999999E-2</v>
      </c>
      <c r="FN53">
        <v>0</v>
      </c>
      <c r="FO53">
        <v>26.683599999999998</v>
      </c>
      <c r="FP53">
        <v>999.9</v>
      </c>
      <c r="FQ53">
        <v>47.875999999999998</v>
      </c>
      <c r="FR53">
        <v>40.082999999999998</v>
      </c>
      <c r="FS53">
        <v>36.108699999999999</v>
      </c>
      <c r="FT53">
        <v>61.584600000000002</v>
      </c>
      <c r="FU53">
        <v>36.486400000000003</v>
      </c>
      <c r="FV53">
        <v>1</v>
      </c>
      <c r="FW53">
        <v>8.9517299999999994E-2</v>
      </c>
      <c r="FX53">
        <v>-0.82861399999999996</v>
      </c>
      <c r="FY53">
        <v>20.255800000000001</v>
      </c>
      <c r="FZ53">
        <v>5.2276199999999999</v>
      </c>
      <c r="GA53">
        <v>12.011100000000001</v>
      </c>
      <c r="GB53">
        <v>5.0008499999999998</v>
      </c>
      <c r="GC53">
        <v>3.2915800000000002</v>
      </c>
      <c r="GD53">
        <v>9999</v>
      </c>
      <c r="GE53">
        <v>9999</v>
      </c>
      <c r="GF53">
        <v>215.6</v>
      </c>
      <c r="GG53">
        <v>9999</v>
      </c>
      <c r="GH53">
        <v>1.8785099999999999</v>
      </c>
      <c r="GI53">
        <v>1.87225</v>
      </c>
      <c r="GJ53">
        <v>1.87439</v>
      </c>
      <c r="GK53">
        <v>1.87256</v>
      </c>
      <c r="GL53">
        <v>1.8727100000000001</v>
      </c>
      <c r="GM53">
        <v>1.8739300000000001</v>
      </c>
      <c r="GN53">
        <v>1.8742300000000001</v>
      </c>
      <c r="GO53">
        <v>1.8781699999999999</v>
      </c>
      <c r="GP53">
        <v>5</v>
      </c>
      <c r="GQ53">
        <v>0</v>
      </c>
      <c r="GR53">
        <v>0</v>
      </c>
      <c r="GS53">
        <v>0</v>
      </c>
      <c r="GT53" t="s">
        <v>393</v>
      </c>
      <c r="GU53" t="s">
        <v>394</v>
      </c>
      <c r="GV53" t="s">
        <v>395</v>
      </c>
      <c r="GW53" t="s">
        <v>395</v>
      </c>
      <c r="GX53" t="s">
        <v>395</v>
      </c>
      <c r="GY53" t="s">
        <v>395</v>
      </c>
      <c r="GZ53">
        <v>0</v>
      </c>
      <c r="HA53">
        <v>100</v>
      </c>
      <c r="HB53">
        <v>100</v>
      </c>
      <c r="HC53">
        <v>0.23799999999999999</v>
      </c>
      <c r="HD53">
        <v>6.3299999999999995E-2</v>
      </c>
      <c r="HE53">
        <v>0.178286841816647</v>
      </c>
      <c r="HF53">
        <v>7.2704984381113296E-4</v>
      </c>
      <c r="HG53">
        <v>-1.05877040029023E-6</v>
      </c>
      <c r="HH53">
        <v>2.9517966189716799E-10</v>
      </c>
      <c r="HI53">
        <v>-9.8937212539772501E-2</v>
      </c>
      <c r="HJ53">
        <v>-1.0381146261049701E-3</v>
      </c>
      <c r="HK53">
        <v>3.0864078594985901E-4</v>
      </c>
      <c r="HL53">
        <v>3.5129526352015801E-7</v>
      </c>
      <c r="HM53">
        <v>1</v>
      </c>
      <c r="HN53">
        <v>2242</v>
      </c>
      <c r="HO53">
        <v>1</v>
      </c>
      <c r="HP53">
        <v>25</v>
      </c>
      <c r="HQ53">
        <v>0.9</v>
      </c>
      <c r="HR53">
        <v>0.7</v>
      </c>
      <c r="HS53">
        <v>0.36743199999999998</v>
      </c>
      <c r="HT53">
        <v>2.6904300000000001</v>
      </c>
      <c r="HU53">
        <v>1.49536</v>
      </c>
      <c r="HV53">
        <v>2.2717299999999998</v>
      </c>
      <c r="HW53">
        <v>1.49658</v>
      </c>
      <c r="HX53">
        <v>2.4902299999999999</v>
      </c>
      <c r="HY53">
        <v>43.919199999999996</v>
      </c>
      <c r="HZ53">
        <v>23.7986</v>
      </c>
      <c r="IA53">
        <v>18</v>
      </c>
      <c r="IB53">
        <v>499.779</v>
      </c>
      <c r="IC53">
        <v>419.24299999999999</v>
      </c>
      <c r="ID53">
        <v>27.129899999999999</v>
      </c>
      <c r="IE53">
        <v>28.545999999999999</v>
      </c>
      <c r="IF53">
        <v>30.0002</v>
      </c>
      <c r="IG53">
        <v>28.420500000000001</v>
      </c>
      <c r="IH53">
        <v>28.377500000000001</v>
      </c>
      <c r="II53">
        <v>7.4237599999999997</v>
      </c>
      <c r="IJ53">
        <v>58.3309</v>
      </c>
      <c r="IK53">
        <v>0</v>
      </c>
      <c r="IL53">
        <v>27.2362</v>
      </c>
      <c r="IM53">
        <v>100</v>
      </c>
      <c r="IN53">
        <v>16.9114</v>
      </c>
      <c r="IO53">
        <v>100.447</v>
      </c>
      <c r="IP53">
        <v>100.19</v>
      </c>
    </row>
    <row r="54" spans="1:250" x14ac:dyDescent="0.3">
      <c r="A54">
        <v>38</v>
      </c>
      <c r="B54">
        <v>1689184169.5</v>
      </c>
      <c r="C54">
        <v>8463</v>
      </c>
      <c r="D54" t="s">
        <v>582</v>
      </c>
      <c r="E54" t="s">
        <v>583</v>
      </c>
      <c r="F54" t="s">
        <v>381</v>
      </c>
      <c r="G54" t="s">
        <v>382</v>
      </c>
      <c r="H54" t="s">
        <v>475</v>
      </c>
      <c r="I54" t="s">
        <v>384</v>
      </c>
      <c r="J54" t="s">
        <v>34</v>
      </c>
      <c r="K54" t="s">
        <v>34</v>
      </c>
      <c r="L54" t="s">
        <v>558</v>
      </c>
      <c r="M54">
        <v>1689184169.5</v>
      </c>
      <c r="N54">
        <f t="shared" si="46"/>
        <v>6.7523132842499268E-3</v>
      </c>
      <c r="O54">
        <f t="shared" si="47"/>
        <v>6.7523132842499267</v>
      </c>
      <c r="P54">
        <f t="shared" si="48"/>
        <v>1.6742535690654192</v>
      </c>
      <c r="Q54">
        <f t="shared" si="49"/>
        <v>72.395600000000002</v>
      </c>
      <c r="R54">
        <f t="shared" si="50"/>
        <v>65.353965200730201</v>
      </c>
      <c r="S54">
        <f t="shared" si="51"/>
        <v>6.4593092967116679</v>
      </c>
      <c r="T54">
        <f t="shared" si="52"/>
        <v>7.1552746751438798</v>
      </c>
      <c r="U54">
        <f t="shared" si="53"/>
        <v>0.52778183105421339</v>
      </c>
      <c r="V54">
        <f t="shared" si="54"/>
        <v>2.9086954595910095</v>
      </c>
      <c r="W54">
        <f t="shared" si="55"/>
        <v>0.47977850405608335</v>
      </c>
      <c r="X54">
        <f t="shared" si="56"/>
        <v>0.3038098026312771</v>
      </c>
      <c r="Y54">
        <f t="shared" si="57"/>
        <v>289.57387075549406</v>
      </c>
      <c r="Z54">
        <f t="shared" si="58"/>
        <v>28.836965482383274</v>
      </c>
      <c r="AA54">
        <f t="shared" si="59"/>
        <v>27.920300000000001</v>
      </c>
      <c r="AB54">
        <f t="shared" si="60"/>
        <v>3.7772436530333078</v>
      </c>
      <c r="AC54">
        <f t="shared" si="61"/>
        <v>60.820756890047946</v>
      </c>
      <c r="AD54">
        <f t="shared" si="62"/>
        <v>2.4299267569541496</v>
      </c>
      <c r="AE54">
        <f t="shared" si="63"/>
        <v>3.9952261056977352</v>
      </c>
      <c r="AF54">
        <f t="shared" si="64"/>
        <v>1.3473168960791582</v>
      </c>
      <c r="AG54">
        <f t="shared" si="65"/>
        <v>-297.77701583542176</v>
      </c>
      <c r="AH54">
        <f t="shared" si="66"/>
        <v>151.37215805774414</v>
      </c>
      <c r="AI54">
        <f t="shared" si="67"/>
        <v>11.389445140560019</v>
      </c>
      <c r="AJ54">
        <f t="shared" si="68"/>
        <v>154.55845811837648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51923.00642175549</v>
      </c>
      <c r="AP54" t="s">
        <v>387</v>
      </c>
      <c r="AQ54">
        <v>10238.9</v>
      </c>
      <c r="AR54">
        <v>302.21199999999999</v>
      </c>
      <c r="AS54">
        <v>4052.3</v>
      </c>
      <c r="AT54">
        <f t="shared" si="72"/>
        <v>0.92542210596451402</v>
      </c>
      <c r="AU54">
        <v>-0.32343011824092399</v>
      </c>
      <c r="AV54" t="s">
        <v>584</v>
      </c>
      <c r="AW54">
        <v>10293.700000000001</v>
      </c>
      <c r="AX54">
        <v>835.52247999999997</v>
      </c>
      <c r="AY54">
        <v>1039.3699999999999</v>
      </c>
      <c r="AZ54">
        <f t="shared" si="73"/>
        <v>0.19612603788833616</v>
      </c>
      <c r="BA54">
        <v>0.5</v>
      </c>
      <c r="BB54">
        <f t="shared" si="74"/>
        <v>1513.226399355178</v>
      </c>
      <c r="BC54">
        <f t="shared" si="75"/>
        <v>1.6742535690654192</v>
      </c>
      <c r="BD54">
        <f t="shared" si="76"/>
        <v>148.39154906678206</v>
      </c>
      <c r="BE54">
        <f t="shared" si="77"/>
        <v>1.3201485832903814E-3</v>
      </c>
      <c r="BF54">
        <f t="shared" si="78"/>
        <v>2.8988040832427342</v>
      </c>
      <c r="BG54">
        <f t="shared" si="79"/>
        <v>248.49145206753937</v>
      </c>
      <c r="BH54" t="s">
        <v>585</v>
      </c>
      <c r="BI54">
        <v>650.36</v>
      </c>
      <c r="BJ54">
        <f t="shared" si="80"/>
        <v>650.36</v>
      </c>
      <c r="BK54">
        <f t="shared" si="81"/>
        <v>0.37427480108142419</v>
      </c>
      <c r="BL54">
        <f t="shared" si="82"/>
        <v>0.52401614354386772</v>
      </c>
      <c r="BM54">
        <f t="shared" si="83"/>
        <v>0.88565054057390791</v>
      </c>
      <c r="BN54">
        <f t="shared" si="84"/>
        <v>0.27653165264434482</v>
      </c>
      <c r="BO54">
        <f t="shared" si="85"/>
        <v>0.803429146196036</v>
      </c>
      <c r="BP54">
        <f t="shared" si="86"/>
        <v>0.40788745637961749</v>
      </c>
      <c r="BQ54">
        <f t="shared" si="87"/>
        <v>0.59211254362038246</v>
      </c>
      <c r="BR54">
        <f t="shared" si="88"/>
        <v>1800.05</v>
      </c>
      <c r="BS54">
        <f t="shared" si="89"/>
        <v>1513.226399355178</v>
      </c>
      <c r="BT54">
        <f t="shared" si="90"/>
        <v>0.84065798136450554</v>
      </c>
      <c r="BU54">
        <f t="shared" si="91"/>
        <v>0.16086990403349577</v>
      </c>
      <c r="BV54">
        <v>6</v>
      </c>
      <c r="BW54">
        <v>0.5</v>
      </c>
      <c r="BX54" t="s">
        <v>390</v>
      </c>
      <c r="BY54">
        <v>2</v>
      </c>
      <c r="BZ54">
        <v>1689184169.5</v>
      </c>
      <c r="CA54">
        <v>72.395600000000002</v>
      </c>
      <c r="CB54">
        <v>74.990499999999997</v>
      </c>
      <c r="CC54">
        <v>24.5855</v>
      </c>
      <c r="CD54">
        <v>16.6844</v>
      </c>
      <c r="CE54">
        <v>72.169700000000006</v>
      </c>
      <c r="CF54">
        <v>24.5228</v>
      </c>
      <c r="CG54">
        <v>500.15600000000001</v>
      </c>
      <c r="CH54">
        <v>98.736000000000004</v>
      </c>
      <c r="CI54">
        <v>9.9767300000000003E-2</v>
      </c>
      <c r="CJ54">
        <v>28.8856</v>
      </c>
      <c r="CK54">
        <v>27.920300000000001</v>
      </c>
      <c r="CL54">
        <v>999.9</v>
      </c>
      <c r="CM54">
        <v>0</v>
      </c>
      <c r="CN54">
        <v>0</v>
      </c>
      <c r="CO54">
        <v>10008.1</v>
      </c>
      <c r="CP54">
        <v>0</v>
      </c>
      <c r="CQ54">
        <v>1.5289399999999999E-3</v>
      </c>
      <c r="CR54">
        <v>-2.5949</v>
      </c>
      <c r="CS54">
        <v>74.220299999999995</v>
      </c>
      <c r="CT54">
        <v>76.262900000000002</v>
      </c>
      <c r="CU54">
        <v>7.9010400000000001</v>
      </c>
      <c r="CV54">
        <v>74.990499999999997</v>
      </c>
      <c r="CW54">
        <v>16.6844</v>
      </c>
      <c r="CX54">
        <v>2.42747</v>
      </c>
      <c r="CY54">
        <v>1.6473500000000001</v>
      </c>
      <c r="CZ54">
        <v>20.548200000000001</v>
      </c>
      <c r="DA54">
        <v>14.409000000000001</v>
      </c>
      <c r="DB54">
        <v>1800.05</v>
      </c>
      <c r="DC54">
        <v>0.97800399999999998</v>
      </c>
      <c r="DD54">
        <v>2.1996000000000002E-2</v>
      </c>
      <c r="DE54">
        <v>0</v>
      </c>
      <c r="DF54">
        <v>836.16200000000003</v>
      </c>
      <c r="DG54">
        <v>5.0009800000000002</v>
      </c>
      <c r="DH54">
        <v>16301.8</v>
      </c>
      <c r="DI54">
        <v>16376.3</v>
      </c>
      <c r="DJ54">
        <v>43.875</v>
      </c>
      <c r="DK54">
        <v>45</v>
      </c>
      <c r="DL54">
        <v>44.186999999999998</v>
      </c>
      <c r="DM54">
        <v>43.625</v>
      </c>
      <c r="DN54">
        <v>45.061999999999998</v>
      </c>
      <c r="DO54">
        <v>1755.57</v>
      </c>
      <c r="DP54">
        <v>39.479999999999997</v>
      </c>
      <c r="DQ54">
        <v>0</v>
      </c>
      <c r="DR54">
        <v>139.30000019073501</v>
      </c>
      <c r="DS54">
        <v>0</v>
      </c>
      <c r="DT54">
        <v>835.52247999999997</v>
      </c>
      <c r="DU54">
        <v>3.3693846173309701</v>
      </c>
      <c r="DV54">
        <v>-50.523076384666297</v>
      </c>
      <c r="DW54">
        <v>16294.147999999999</v>
      </c>
      <c r="DX54">
        <v>15</v>
      </c>
      <c r="DY54">
        <v>1689184129</v>
      </c>
      <c r="DZ54" t="s">
        <v>586</v>
      </c>
      <c r="EA54">
        <v>1689184114</v>
      </c>
      <c r="EB54">
        <v>1689184129</v>
      </c>
      <c r="EC54">
        <v>41</v>
      </c>
      <c r="ED54">
        <v>1E-3</v>
      </c>
      <c r="EE54">
        <v>-4.0000000000000001E-3</v>
      </c>
      <c r="EF54">
        <v>0.22700000000000001</v>
      </c>
      <c r="EG54">
        <v>-3.3000000000000002E-2</v>
      </c>
      <c r="EH54">
        <v>75</v>
      </c>
      <c r="EI54">
        <v>17</v>
      </c>
      <c r="EJ54">
        <v>0.25</v>
      </c>
      <c r="EK54">
        <v>0.01</v>
      </c>
      <c r="EL54">
        <v>1.6826965393936699</v>
      </c>
      <c r="EM54">
        <v>-5.8167659160732001E-2</v>
      </c>
      <c r="EN54">
        <v>4.9433441969994302E-2</v>
      </c>
      <c r="EO54">
        <v>1</v>
      </c>
      <c r="EP54">
        <v>0.52286942918340495</v>
      </c>
      <c r="EQ54">
        <v>2.25559919422893E-2</v>
      </c>
      <c r="ER54">
        <v>1.4988378460885601E-2</v>
      </c>
      <c r="ES54">
        <v>1</v>
      </c>
      <c r="ET54">
        <v>2</v>
      </c>
      <c r="EU54">
        <v>2</v>
      </c>
      <c r="EV54" t="s">
        <v>392</v>
      </c>
      <c r="EW54">
        <v>2.9666899999999998</v>
      </c>
      <c r="EX54">
        <v>2.8401800000000001</v>
      </c>
      <c r="EY54">
        <v>2.0326199999999999E-2</v>
      </c>
      <c r="EZ54">
        <v>2.13479E-2</v>
      </c>
      <c r="FA54">
        <v>0.116133</v>
      </c>
      <c r="FB54">
        <v>8.8582999999999995E-2</v>
      </c>
      <c r="FC54">
        <v>29561.599999999999</v>
      </c>
      <c r="FD54">
        <v>30227.3</v>
      </c>
      <c r="FE54">
        <v>27663.599999999999</v>
      </c>
      <c r="FF54">
        <v>28123.1</v>
      </c>
      <c r="FG54">
        <v>31338.6</v>
      </c>
      <c r="FH54">
        <v>31362.3</v>
      </c>
      <c r="FI54">
        <v>38539.5</v>
      </c>
      <c r="FJ54">
        <v>37303.300000000003</v>
      </c>
      <c r="FK54">
        <v>2.0613000000000001</v>
      </c>
      <c r="FL54">
        <v>1.71905</v>
      </c>
      <c r="FM54">
        <v>6.9260600000000005E-2</v>
      </c>
      <c r="FN54">
        <v>0</v>
      </c>
      <c r="FO54">
        <v>26.7883</v>
      </c>
      <c r="FP54">
        <v>999.9</v>
      </c>
      <c r="FQ54">
        <v>47.850999999999999</v>
      </c>
      <c r="FR54">
        <v>40.183</v>
      </c>
      <c r="FS54">
        <v>36.282200000000003</v>
      </c>
      <c r="FT54">
        <v>61.604500000000002</v>
      </c>
      <c r="FU54">
        <v>35.929499999999997</v>
      </c>
      <c r="FV54">
        <v>1</v>
      </c>
      <c r="FW54">
        <v>8.8399400000000003E-2</v>
      </c>
      <c r="FX54">
        <v>-1.53776</v>
      </c>
      <c r="FY54">
        <v>20.246200000000002</v>
      </c>
      <c r="FZ54">
        <v>5.2279200000000001</v>
      </c>
      <c r="GA54">
        <v>12.0105</v>
      </c>
      <c r="GB54">
        <v>5.0009499999999996</v>
      </c>
      <c r="GC54">
        <v>3.2917800000000002</v>
      </c>
      <c r="GD54">
        <v>9999</v>
      </c>
      <c r="GE54">
        <v>9999</v>
      </c>
      <c r="GF54">
        <v>215.7</v>
      </c>
      <c r="GG54">
        <v>9999</v>
      </c>
      <c r="GH54">
        <v>1.87849</v>
      </c>
      <c r="GI54">
        <v>1.87225</v>
      </c>
      <c r="GJ54">
        <v>1.87439</v>
      </c>
      <c r="GK54">
        <v>1.8725499999999999</v>
      </c>
      <c r="GL54">
        <v>1.87269</v>
      </c>
      <c r="GM54">
        <v>1.8739300000000001</v>
      </c>
      <c r="GN54">
        <v>1.8742300000000001</v>
      </c>
      <c r="GO54">
        <v>1.8782000000000001</v>
      </c>
      <c r="GP54">
        <v>5</v>
      </c>
      <c r="GQ54">
        <v>0</v>
      </c>
      <c r="GR54">
        <v>0</v>
      </c>
      <c r="GS54">
        <v>0</v>
      </c>
      <c r="GT54" t="s">
        <v>393</v>
      </c>
      <c r="GU54" t="s">
        <v>394</v>
      </c>
      <c r="GV54" t="s">
        <v>395</v>
      </c>
      <c r="GW54" t="s">
        <v>395</v>
      </c>
      <c r="GX54" t="s">
        <v>395</v>
      </c>
      <c r="GY54" t="s">
        <v>395</v>
      </c>
      <c r="GZ54">
        <v>0</v>
      </c>
      <c r="HA54">
        <v>100</v>
      </c>
      <c r="HB54">
        <v>100</v>
      </c>
      <c r="HC54">
        <v>0.22600000000000001</v>
      </c>
      <c r="HD54">
        <v>6.2700000000000006E-2</v>
      </c>
      <c r="HE54">
        <v>0.17885815405612601</v>
      </c>
      <c r="HF54">
        <v>7.2704984381113296E-4</v>
      </c>
      <c r="HG54">
        <v>-1.05877040029023E-6</v>
      </c>
      <c r="HH54">
        <v>2.9517966189716799E-10</v>
      </c>
      <c r="HI54">
        <v>-0.10270391703326701</v>
      </c>
      <c r="HJ54">
        <v>-1.0381146261049701E-3</v>
      </c>
      <c r="HK54">
        <v>3.0864078594985901E-4</v>
      </c>
      <c r="HL54">
        <v>3.5129526352015801E-7</v>
      </c>
      <c r="HM54">
        <v>1</v>
      </c>
      <c r="HN54">
        <v>2242</v>
      </c>
      <c r="HO54">
        <v>1</v>
      </c>
      <c r="HP54">
        <v>25</v>
      </c>
      <c r="HQ54">
        <v>0.9</v>
      </c>
      <c r="HR54">
        <v>0.7</v>
      </c>
      <c r="HS54">
        <v>0.31372100000000003</v>
      </c>
      <c r="HT54">
        <v>2.7002000000000002</v>
      </c>
      <c r="HU54">
        <v>1.49536</v>
      </c>
      <c r="HV54">
        <v>2.2705099999999998</v>
      </c>
      <c r="HW54">
        <v>1.49658</v>
      </c>
      <c r="HX54">
        <v>2.49146</v>
      </c>
      <c r="HY54">
        <v>44.057099999999998</v>
      </c>
      <c r="HZ54">
        <v>23.7898</v>
      </c>
      <c r="IA54">
        <v>18</v>
      </c>
      <c r="IB54">
        <v>499.97399999999999</v>
      </c>
      <c r="IC54">
        <v>418.26799999999997</v>
      </c>
      <c r="ID54">
        <v>26.5336</v>
      </c>
      <c r="IE54">
        <v>28.524100000000001</v>
      </c>
      <c r="IF54">
        <v>29.9999</v>
      </c>
      <c r="IG54">
        <v>28.407499999999999</v>
      </c>
      <c r="IH54">
        <v>28.368500000000001</v>
      </c>
      <c r="II54">
        <v>6.3347699999999998</v>
      </c>
      <c r="IJ54">
        <v>59.093600000000002</v>
      </c>
      <c r="IK54">
        <v>0</v>
      </c>
      <c r="IL54">
        <v>26.9514</v>
      </c>
      <c r="IM54">
        <v>75</v>
      </c>
      <c r="IN54">
        <v>16.578800000000001</v>
      </c>
      <c r="IO54">
        <v>100.44799999999999</v>
      </c>
      <c r="IP54">
        <v>100.19199999999999</v>
      </c>
    </row>
    <row r="55" spans="1:250" x14ac:dyDescent="0.3">
      <c r="A55">
        <v>39</v>
      </c>
      <c r="B55">
        <v>1689184312</v>
      </c>
      <c r="C55">
        <v>8605.5</v>
      </c>
      <c r="D55" t="s">
        <v>587</v>
      </c>
      <c r="E55" t="s">
        <v>588</v>
      </c>
      <c r="F55" t="s">
        <v>381</v>
      </c>
      <c r="G55" t="s">
        <v>382</v>
      </c>
      <c r="H55" t="s">
        <v>475</v>
      </c>
      <c r="I55" t="s">
        <v>384</v>
      </c>
      <c r="J55" t="s">
        <v>34</v>
      </c>
      <c r="K55" t="s">
        <v>34</v>
      </c>
      <c r="L55" t="s">
        <v>558</v>
      </c>
      <c r="M55">
        <v>1689184312</v>
      </c>
      <c r="N55">
        <f t="shared" si="46"/>
        <v>7.182119643016599E-3</v>
      </c>
      <c r="O55">
        <f t="shared" si="47"/>
        <v>7.1821196430165992</v>
      </c>
      <c r="P55">
        <f t="shared" si="48"/>
        <v>-0.44495711081833567</v>
      </c>
      <c r="Q55">
        <f t="shared" si="49"/>
        <v>50.057400000000001</v>
      </c>
      <c r="R55">
        <f t="shared" si="50"/>
        <v>50.318332055334196</v>
      </c>
      <c r="S55">
        <f t="shared" si="51"/>
        <v>4.9733960106009576</v>
      </c>
      <c r="T55">
        <f t="shared" si="52"/>
        <v>4.9476058385100004</v>
      </c>
      <c r="U55">
        <f t="shared" si="53"/>
        <v>0.56577711583761925</v>
      </c>
      <c r="V55">
        <f t="shared" si="54"/>
        <v>2.9081006686581641</v>
      </c>
      <c r="W55">
        <f t="shared" si="55"/>
        <v>0.51098690136039415</v>
      </c>
      <c r="X55">
        <f t="shared" si="56"/>
        <v>0.32384619157548844</v>
      </c>
      <c r="Y55">
        <f t="shared" si="57"/>
        <v>289.59621475559084</v>
      </c>
      <c r="Z55">
        <f t="shared" si="58"/>
        <v>28.860306075383786</v>
      </c>
      <c r="AA55">
        <f t="shared" si="59"/>
        <v>27.9163</v>
      </c>
      <c r="AB55">
        <f t="shared" si="60"/>
        <v>3.7763624191805718</v>
      </c>
      <c r="AC55">
        <f t="shared" si="61"/>
        <v>60.366132791258529</v>
      </c>
      <c r="AD55">
        <f t="shared" si="62"/>
        <v>2.4307685710450002</v>
      </c>
      <c r="AE55">
        <f t="shared" si="63"/>
        <v>4.0267091142816982</v>
      </c>
      <c r="AF55">
        <f t="shared" si="64"/>
        <v>1.3455938481355716</v>
      </c>
      <c r="AG55">
        <f t="shared" si="65"/>
        <v>-316.731476257032</v>
      </c>
      <c r="AH55">
        <f t="shared" si="66"/>
        <v>173.22790503748757</v>
      </c>
      <c r="AI55">
        <f t="shared" si="67"/>
        <v>13.045117156295365</v>
      </c>
      <c r="AJ55">
        <f t="shared" si="68"/>
        <v>159.13776069234177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51882.817743615386</v>
      </c>
      <c r="AP55" t="s">
        <v>387</v>
      </c>
      <c r="AQ55">
        <v>10238.9</v>
      </c>
      <c r="AR55">
        <v>302.21199999999999</v>
      </c>
      <c r="AS55">
        <v>4052.3</v>
      </c>
      <c r="AT55">
        <f t="shared" si="72"/>
        <v>0.92542210596451402</v>
      </c>
      <c r="AU55">
        <v>-0.32343011824092399</v>
      </c>
      <c r="AV55" t="s">
        <v>589</v>
      </c>
      <c r="AW55">
        <v>10293.6</v>
      </c>
      <c r="AX55">
        <v>839.32968000000005</v>
      </c>
      <c r="AY55">
        <v>1019.09</v>
      </c>
      <c r="AZ55">
        <f t="shared" si="73"/>
        <v>0.17639297804904375</v>
      </c>
      <c r="BA55">
        <v>0.5</v>
      </c>
      <c r="BB55">
        <f t="shared" si="74"/>
        <v>1513.3439993552286</v>
      </c>
      <c r="BC55">
        <f t="shared" si="75"/>
        <v>-0.44495711081833567</v>
      </c>
      <c r="BD55">
        <f t="shared" si="76"/>
        <v>133.47162742945946</v>
      </c>
      <c r="BE55">
        <f t="shared" si="77"/>
        <v>-8.0303614134783074E-5</v>
      </c>
      <c r="BF55">
        <f t="shared" si="78"/>
        <v>2.9763907015082083</v>
      </c>
      <c r="BG55">
        <f t="shared" si="79"/>
        <v>247.31480342065333</v>
      </c>
      <c r="BH55" t="s">
        <v>590</v>
      </c>
      <c r="BI55">
        <v>654.62</v>
      </c>
      <c r="BJ55">
        <f t="shared" si="80"/>
        <v>654.62</v>
      </c>
      <c r="BK55">
        <f t="shared" si="81"/>
        <v>0.35764260271418624</v>
      </c>
      <c r="BL55">
        <f t="shared" si="82"/>
        <v>0.49321019562652607</v>
      </c>
      <c r="BM55">
        <f t="shared" si="83"/>
        <v>0.89272974500247226</v>
      </c>
      <c r="BN55">
        <f t="shared" si="84"/>
        <v>0.25075441009488358</v>
      </c>
      <c r="BO55">
        <f t="shared" si="85"/>
        <v>0.8088370192912806</v>
      </c>
      <c r="BP55">
        <f t="shared" si="86"/>
        <v>0.38467036964668816</v>
      </c>
      <c r="BQ55">
        <f t="shared" si="87"/>
        <v>0.61532963035331179</v>
      </c>
      <c r="BR55">
        <f t="shared" si="88"/>
        <v>1800.19</v>
      </c>
      <c r="BS55">
        <f t="shared" si="89"/>
        <v>1513.3439993552286</v>
      </c>
      <c r="BT55">
        <f t="shared" si="90"/>
        <v>0.84065793019360646</v>
      </c>
      <c r="BU55">
        <f t="shared" si="91"/>
        <v>0.16086980527366046</v>
      </c>
      <c r="BV55">
        <v>6</v>
      </c>
      <c r="BW55">
        <v>0.5</v>
      </c>
      <c r="BX55" t="s">
        <v>390</v>
      </c>
      <c r="BY55">
        <v>2</v>
      </c>
      <c r="BZ55">
        <v>1689184312</v>
      </c>
      <c r="CA55">
        <v>50.057400000000001</v>
      </c>
      <c r="CB55">
        <v>49.954900000000002</v>
      </c>
      <c r="CC55">
        <v>24.593299999999999</v>
      </c>
      <c r="CD55">
        <v>16.1889</v>
      </c>
      <c r="CE55">
        <v>49.945799999999998</v>
      </c>
      <c r="CF55">
        <v>24.526700000000002</v>
      </c>
      <c r="CG55">
        <v>500.13</v>
      </c>
      <c r="CH55">
        <v>98.738900000000001</v>
      </c>
      <c r="CI55">
        <v>9.9750000000000005E-2</v>
      </c>
      <c r="CJ55">
        <v>29.0212</v>
      </c>
      <c r="CK55">
        <v>27.9163</v>
      </c>
      <c r="CL55">
        <v>999.9</v>
      </c>
      <c r="CM55">
        <v>0</v>
      </c>
      <c r="CN55">
        <v>0</v>
      </c>
      <c r="CO55">
        <v>10004.4</v>
      </c>
      <c r="CP55">
        <v>0</v>
      </c>
      <c r="CQ55">
        <v>1.5289399999999999E-3</v>
      </c>
      <c r="CR55">
        <v>0.102509</v>
      </c>
      <c r="CS55">
        <v>51.319499999999998</v>
      </c>
      <c r="CT55">
        <v>50.776899999999998</v>
      </c>
      <c r="CU55">
        <v>8.4043600000000005</v>
      </c>
      <c r="CV55">
        <v>49.954900000000002</v>
      </c>
      <c r="CW55">
        <v>16.1889</v>
      </c>
      <c r="CX55">
        <v>2.4283199999999998</v>
      </c>
      <c r="CY55">
        <v>1.5984799999999999</v>
      </c>
      <c r="CZ55">
        <v>20.553799999999999</v>
      </c>
      <c r="DA55">
        <v>13.944100000000001</v>
      </c>
      <c r="DB55">
        <v>1800.19</v>
      </c>
      <c r="DC55">
        <v>0.97800799999999999</v>
      </c>
      <c r="DD55">
        <v>2.19922E-2</v>
      </c>
      <c r="DE55">
        <v>0</v>
      </c>
      <c r="DF55">
        <v>839.572</v>
      </c>
      <c r="DG55">
        <v>5.0009800000000002</v>
      </c>
      <c r="DH55">
        <v>16250.5</v>
      </c>
      <c r="DI55">
        <v>16377.7</v>
      </c>
      <c r="DJ55">
        <v>43.811999999999998</v>
      </c>
      <c r="DK55">
        <v>44.875</v>
      </c>
      <c r="DL55">
        <v>43.875</v>
      </c>
      <c r="DM55">
        <v>43.811999999999998</v>
      </c>
      <c r="DN55">
        <v>44.936999999999998</v>
      </c>
      <c r="DO55">
        <v>1755.71</v>
      </c>
      <c r="DP55">
        <v>39.479999999999997</v>
      </c>
      <c r="DQ55">
        <v>0</v>
      </c>
      <c r="DR55">
        <v>141.700000047684</v>
      </c>
      <c r="DS55">
        <v>0</v>
      </c>
      <c r="DT55">
        <v>839.32968000000005</v>
      </c>
      <c r="DU55">
        <v>1.9739230762109099</v>
      </c>
      <c r="DV55">
        <v>-54.176922965058701</v>
      </c>
      <c r="DW55">
        <v>16252.544</v>
      </c>
      <c r="DX55">
        <v>15</v>
      </c>
      <c r="DY55">
        <v>1689184271.5</v>
      </c>
      <c r="DZ55" t="s">
        <v>591</v>
      </c>
      <c r="EA55">
        <v>1689184261</v>
      </c>
      <c r="EB55">
        <v>1689184271.5</v>
      </c>
      <c r="EC55">
        <v>42</v>
      </c>
      <c r="ED55">
        <v>-0.10100000000000001</v>
      </c>
      <c r="EE55">
        <v>4.0000000000000001E-3</v>
      </c>
      <c r="EF55">
        <v>0.112</v>
      </c>
      <c r="EG55">
        <v>-3.4000000000000002E-2</v>
      </c>
      <c r="EH55">
        <v>50</v>
      </c>
      <c r="EI55">
        <v>16</v>
      </c>
      <c r="EJ55">
        <v>0.39</v>
      </c>
      <c r="EK55">
        <v>0.01</v>
      </c>
      <c r="EL55">
        <v>-0.40956775878345097</v>
      </c>
      <c r="EM55">
        <v>-7.5465526750524703E-2</v>
      </c>
      <c r="EN55">
        <v>4.3609941154114401E-2</v>
      </c>
      <c r="EO55">
        <v>1</v>
      </c>
      <c r="EP55">
        <v>0.56612457901920299</v>
      </c>
      <c r="EQ55">
        <v>3.9174987283991602E-2</v>
      </c>
      <c r="ER55">
        <v>1.7304789032761701E-2</v>
      </c>
      <c r="ES55">
        <v>1</v>
      </c>
      <c r="ET55">
        <v>2</v>
      </c>
      <c r="EU55">
        <v>2</v>
      </c>
      <c r="EV55" t="s">
        <v>392</v>
      </c>
      <c r="EW55">
        <v>2.9666800000000002</v>
      </c>
      <c r="EX55">
        <v>2.8401299999999998</v>
      </c>
      <c r="EY55">
        <v>1.41405E-2</v>
      </c>
      <c r="EZ55">
        <v>1.43091E-2</v>
      </c>
      <c r="FA55">
        <v>0.116157</v>
      </c>
      <c r="FB55">
        <v>8.6683700000000002E-2</v>
      </c>
      <c r="FC55">
        <v>29750.799999999999</v>
      </c>
      <c r="FD55">
        <v>30446.5</v>
      </c>
      <c r="FE55">
        <v>27665.8</v>
      </c>
      <c r="FF55">
        <v>28124.6</v>
      </c>
      <c r="FG55">
        <v>31339.5</v>
      </c>
      <c r="FH55">
        <v>31429.4</v>
      </c>
      <c r="FI55">
        <v>38542.300000000003</v>
      </c>
      <c r="FJ55">
        <v>37305.5</v>
      </c>
      <c r="FK55">
        <v>2.0619800000000001</v>
      </c>
      <c r="FL55">
        <v>1.7178800000000001</v>
      </c>
      <c r="FM55">
        <v>8.0533300000000002E-2</v>
      </c>
      <c r="FN55">
        <v>0</v>
      </c>
      <c r="FO55">
        <v>26.599900000000002</v>
      </c>
      <c r="FP55">
        <v>999.9</v>
      </c>
      <c r="FQ55">
        <v>47.704999999999998</v>
      </c>
      <c r="FR55">
        <v>40.244</v>
      </c>
      <c r="FS55">
        <v>36.289000000000001</v>
      </c>
      <c r="FT55">
        <v>61.524500000000003</v>
      </c>
      <c r="FU55">
        <v>36.642600000000002</v>
      </c>
      <c r="FV55">
        <v>1</v>
      </c>
      <c r="FW55">
        <v>8.4415699999999996E-2</v>
      </c>
      <c r="FX55">
        <v>-0.550929</v>
      </c>
      <c r="FY55">
        <v>20.2575</v>
      </c>
      <c r="FZ55">
        <v>5.2234299999999996</v>
      </c>
      <c r="GA55">
        <v>12.0099</v>
      </c>
      <c r="GB55">
        <v>5.0010000000000003</v>
      </c>
      <c r="GC55">
        <v>3.2916799999999999</v>
      </c>
      <c r="GD55">
        <v>9999</v>
      </c>
      <c r="GE55">
        <v>9999</v>
      </c>
      <c r="GF55">
        <v>215.7</v>
      </c>
      <c r="GG55">
        <v>9999</v>
      </c>
      <c r="GH55">
        <v>1.8785000000000001</v>
      </c>
      <c r="GI55">
        <v>1.87225</v>
      </c>
      <c r="GJ55">
        <v>1.87439</v>
      </c>
      <c r="GK55">
        <v>1.87256</v>
      </c>
      <c r="GL55">
        <v>1.8727100000000001</v>
      </c>
      <c r="GM55">
        <v>1.8739300000000001</v>
      </c>
      <c r="GN55">
        <v>1.8742399999999999</v>
      </c>
      <c r="GO55">
        <v>1.8781699999999999</v>
      </c>
      <c r="GP55">
        <v>5</v>
      </c>
      <c r="GQ55">
        <v>0</v>
      </c>
      <c r="GR55">
        <v>0</v>
      </c>
      <c r="GS55">
        <v>0</v>
      </c>
      <c r="GT55" t="s">
        <v>393</v>
      </c>
      <c r="GU55" t="s">
        <v>394</v>
      </c>
      <c r="GV55" t="s">
        <v>395</v>
      </c>
      <c r="GW55" t="s">
        <v>395</v>
      </c>
      <c r="GX55" t="s">
        <v>395</v>
      </c>
      <c r="GY55" t="s">
        <v>395</v>
      </c>
      <c r="GZ55">
        <v>0</v>
      </c>
      <c r="HA55">
        <v>100</v>
      </c>
      <c r="HB55">
        <v>100</v>
      </c>
      <c r="HC55">
        <v>0.112</v>
      </c>
      <c r="HD55">
        <v>6.6600000000000006E-2</v>
      </c>
      <c r="HE55">
        <v>7.7931273779034693E-2</v>
      </c>
      <c r="HF55">
        <v>7.2704984381113296E-4</v>
      </c>
      <c r="HG55">
        <v>-1.05877040029023E-6</v>
      </c>
      <c r="HH55">
        <v>2.9517966189716799E-10</v>
      </c>
      <c r="HI55">
        <v>-9.8748942196357603E-2</v>
      </c>
      <c r="HJ55">
        <v>-1.0381146261049701E-3</v>
      </c>
      <c r="HK55">
        <v>3.0864078594985901E-4</v>
      </c>
      <c r="HL55">
        <v>3.5129526352015801E-7</v>
      </c>
      <c r="HM55">
        <v>1</v>
      </c>
      <c r="HN55">
        <v>2242</v>
      </c>
      <c r="HO55">
        <v>1</v>
      </c>
      <c r="HP55">
        <v>25</v>
      </c>
      <c r="HQ55">
        <v>0.8</v>
      </c>
      <c r="HR55">
        <v>0.7</v>
      </c>
      <c r="HS55">
        <v>0.26001000000000002</v>
      </c>
      <c r="HT55">
        <v>2.7270500000000002</v>
      </c>
      <c r="HU55">
        <v>1.49536</v>
      </c>
      <c r="HV55">
        <v>2.2705099999999998</v>
      </c>
      <c r="HW55">
        <v>1.49658</v>
      </c>
      <c r="HX55">
        <v>2.36816</v>
      </c>
      <c r="HY55">
        <v>44.112400000000001</v>
      </c>
      <c r="HZ55">
        <v>23.7898</v>
      </c>
      <c r="IA55">
        <v>18</v>
      </c>
      <c r="IB55">
        <v>500.15100000000001</v>
      </c>
      <c r="IC55">
        <v>417.30399999999997</v>
      </c>
      <c r="ID55">
        <v>27.577200000000001</v>
      </c>
      <c r="IE55">
        <v>28.477</v>
      </c>
      <c r="IF55">
        <v>29.999700000000001</v>
      </c>
      <c r="IG55">
        <v>28.379200000000001</v>
      </c>
      <c r="IH55">
        <v>28.338899999999999</v>
      </c>
      <c r="II55">
        <v>5.2630400000000002</v>
      </c>
      <c r="IJ55">
        <v>59.923499999999997</v>
      </c>
      <c r="IK55">
        <v>0</v>
      </c>
      <c r="IL55">
        <v>27.6387</v>
      </c>
      <c r="IM55">
        <v>50</v>
      </c>
      <c r="IN55">
        <v>16.185099999999998</v>
      </c>
      <c r="IO55">
        <v>100.456</v>
      </c>
      <c r="IP55">
        <v>100.19799999999999</v>
      </c>
    </row>
    <row r="56" spans="1:250" x14ac:dyDescent="0.3">
      <c r="A56">
        <v>40</v>
      </c>
      <c r="B56">
        <v>1689184429.5</v>
      </c>
      <c r="C56">
        <v>8723</v>
      </c>
      <c r="D56" t="s">
        <v>592</v>
      </c>
      <c r="E56" t="s">
        <v>593</v>
      </c>
      <c r="F56" t="s">
        <v>381</v>
      </c>
      <c r="G56" t="s">
        <v>382</v>
      </c>
      <c r="H56" t="s">
        <v>475</v>
      </c>
      <c r="I56" t="s">
        <v>384</v>
      </c>
      <c r="J56" t="s">
        <v>34</v>
      </c>
      <c r="K56" t="s">
        <v>34</v>
      </c>
      <c r="L56" t="s">
        <v>558</v>
      </c>
      <c r="M56">
        <v>1689184429.5</v>
      </c>
      <c r="N56">
        <f t="shared" si="46"/>
        <v>7.4894539473326664E-3</v>
      </c>
      <c r="O56">
        <f t="shared" si="47"/>
        <v>7.4894539473326667</v>
      </c>
      <c r="P56">
        <f t="shared" si="48"/>
        <v>-3.1338597015412621</v>
      </c>
      <c r="Q56">
        <f t="shared" si="49"/>
        <v>23.5352</v>
      </c>
      <c r="R56">
        <f t="shared" si="50"/>
        <v>32.204854317060359</v>
      </c>
      <c r="S56">
        <f t="shared" si="51"/>
        <v>3.1832550742825068</v>
      </c>
      <c r="T56">
        <f t="shared" si="52"/>
        <v>2.3263121791104</v>
      </c>
      <c r="U56">
        <f t="shared" si="53"/>
        <v>0.59172608543165228</v>
      </c>
      <c r="V56">
        <f t="shared" si="54"/>
        <v>2.9074205716362655</v>
      </c>
      <c r="W56">
        <f t="shared" si="55"/>
        <v>0.53206545192886667</v>
      </c>
      <c r="X56">
        <f t="shared" si="56"/>
        <v>0.33739850628996809</v>
      </c>
      <c r="Y56">
        <f t="shared" si="57"/>
        <v>289.54354675536268</v>
      </c>
      <c r="Z56">
        <f t="shared" si="58"/>
        <v>28.919702105605296</v>
      </c>
      <c r="AA56">
        <f t="shared" si="59"/>
        <v>27.988800000000001</v>
      </c>
      <c r="AB56">
        <f t="shared" si="60"/>
        <v>3.7923626525739516</v>
      </c>
      <c r="AC56">
        <f t="shared" si="61"/>
        <v>60.227534708271627</v>
      </c>
      <c r="AD56">
        <f t="shared" si="62"/>
        <v>2.4449150371152002</v>
      </c>
      <c r="AE56">
        <f t="shared" si="63"/>
        <v>4.0594639129059633</v>
      </c>
      <c r="AF56">
        <f t="shared" si="64"/>
        <v>1.3474476154587514</v>
      </c>
      <c r="AG56">
        <f t="shared" si="65"/>
        <v>-330.2849190773706</v>
      </c>
      <c r="AH56">
        <f t="shared" si="66"/>
        <v>183.78334583856864</v>
      </c>
      <c r="AI56">
        <f t="shared" si="67"/>
        <v>13.857898281699088</v>
      </c>
      <c r="AJ56">
        <f t="shared" si="68"/>
        <v>156.8998717982598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51839.512131340307</v>
      </c>
      <c r="AP56" t="s">
        <v>387</v>
      </c>
      <c r="AQ56">
        <v>10238.9</v>
      </c>
      <c r="AR56">
        <v>302.21199999999999</v>
      </c>
      <c r="AS56">
        <v>4052.3</v>
      </c>
      <c r="AT56">
        <f t="shared" si="72"/>
        <v>0.92542210596451402</v>
      </c>
      <c r="AU56">
        <v>-0.32343011824092399</v>
      </c>
      <c r="AV56" t="s">
        <v>594</v>
      </c>
      <c r="AW56">
        <v>10293.5</v>
      </c>
      <c r="AX56">
        <v>846.58199999999999</v>
      </c>
      <c r="AY56">
        <v>996.43100000000004</v>
      </c>
      <c r="AZ56">
        <f t="shared" si="73"/>
        <v>0.15038572665844407</v>
      </c>
      <c r="BA56">
        <v>0.5</v>
      </c>
      <c r="BB56">
        <f t="shared" si="74"/>
        <v>1513.0667993551101</v>
      </c>
      <c r="BC56">
        <f t="shared" si="75"/>
        <v>-3.1338597015412621</v>
      </c>
      <c r="BD56">
        <f t="shared" si="76"/>
        <v>113.77182505189222</v>
      </c>
      <c r="BE56">
        <f t="shared" si="77"/>
        <v>-1.8574391986514952E-3</v>
      </c>
      <c r="BF56">
        <f t="shared" si="78"/>
        <v>3.0668144608106331</v>
      </c>
      <c r="BG56">
        <f t="shared" si="79"/>
        <v>245.95745583871408</v>
      </c>
      <c r="BH56" t="s">
        <v>595</v>
      </c>
      <c r="BI56">
        <v>667.69</v>
      </c>
      <c r="BJ56">
        <f t="shared" si="80"/>
        <v>667.69</v>
      </c>
      <c r="BK56">
        <f t="shared" si="81"/>
        <v>0.32991847905173566</v>
      </c>
      <c r="BL56">
        <f t="shared" si="82"/>
        <v>0.45582692758128757</v>
      </c>
      <c r="BM56">
        <f t="shared" si="83"/>
        <v>0.90287182275062716</v>
      </c>
      <c r="BN56">
        <f t="shared" si="84"/>
        <v>0.21585263439923141</v>
      </c>
      <c r="BO56">
        <f t="shared" si="85"/>
        <v>0.8148792774996213</v>
      </c>
      <c r="BP56">
        <f t="shared" si="86"/>
        <v>0.35950573160869231</v>
      </c>
      <c r="BQ56">
        <f t="shared" si="87"/>
        <v>0.64049426839130774</v>
      </c>
      <c r="BR56">
        <f t="shared" si="88"/>
        <v>1799.86</v>
      </c>
      <c r="BS56">
        <f t="shared" si="89"/>
        <v>1513.0667993551101</v>
      </c>
      <c r="BT56">
        <f t="shared" si="90"/>
        <v>0.84065805082345857</v>
      </c>
      <c r="BU56">
        <f t="shared" si="91"/>
        <v>0.16087003808927511</v>
      </c>
      <c r="BV56">
        <v>6</v>
      </c>
      <c r="BW56">
        <v>0.5</v>
      </c>
      <c r="BX56" t="s">
        <v>390</v>
      </c>
      <c r="BY56">
        <v>2</v>
      </c>
      <c r="BZ56">
        <v>1689184429.5</v>
      </c>
      <c r="CA56">
        <v>23.5352</v>
      </c>
      <c r="CB56">
        <v>19.987400000000001</v>
      </c>
      <c r="CC56">
        <v>24.735099999999999</v>
      </c>
      <c r="CD56">
        <v>15.9733</v>
      </c>
      <c r="CE56">
        <v>23.4254</v>
      </c>
      <c r="CF56">
        <v>24.670100000000001</v>
      </c>
      <c r="CG56">
        <v>500.185</v>
      </c>
      <c r="CH56">
        <v>98.743899999999996</v>
      </c>
      <c r="CI56">
        <v>0.100052</v>
      </c>
      <c r="CJ56">
        <v>29.161300000000001</v>
      </c>
      <c r="CK56">
        <v>27.988800000000001</v>
      </c>
      <c r="CL56">
        <v>999.9</v>
      </c>
      <c r="CM56">
        <v>0</v>
      </c>
      <c r="CN56">
        <v>0</v>
      </c>
      <c r="CO56">
        <v>10000</v>
      </c>
      <c r="CP56">
        <v>0</v>
      </c>
      <c r="CQ56">
        <v>1.5289399999999999E-3</v>
      </c>
      <c r="CR56">
        <v>3.54779</v>
      </c>
      <c r="CS56">
        <v>24.132100000000001</v>
      </c>
      <c r="CT56">
        <v>20.311900000000001</v>
      </c>
      <c r="CU56">
        <v>8.7617799999999999</v>
      </c>
      <c r="CV56">
        <v>19.987400000000001</v>
      </c>
      <c r="CW56">
        <v>15.9733</v>
      </c>
      <c r="CX56">
        <v>2.4424399999999999</v>
      </c>
      <c r="CY56">
        <v>1.5772699999999999</v>
      </c>
      <c r="CZ56">
        <v>20.6479</v>
      </c>
      <c r="DA56">
        <v>13.7385</v>
      </c>
      <c r="DB56">
        <v>1799.86</v>
      </c>
      <c r="DC56">
        <v>0.97800399999999998</v>
      </c>
      <c r="DD56">
        <v>2.1996000000000002E-2</v>
      </c>
      <c r="DE56">
        <v>0</v>
      </c>
      <c r="DF56">
        <v>847.48400000000004</v>
      </c>
      <c r="DG56">
        <v>5.0009800000000002</v>
      </c>
      <c r="DH56">
        <v>16312.4</v>
      </c>
      <c r="DI56">
        <v>16374.6</v>
      </c>
      <c r="DJ56">
        <v>43.811999999999998</v>
      </c>
      <c r="DK56">
        <v>44.811999999999998</v>
      </c>
      <c r="DL56">
        <v>44.436999999999998</v>
      </c>
      <c r="DM56">
        <v>43.875</v>
      </c>
      <c r="DN56">
        <v>45.061999999999998</v>
      </c>
      <c r="DO56">
        <v>1755.38</v>
      </c>
      <c r="DP56">
        <v>39.479999999999997</v>
      </c>
      <c r="DQ56">
        <v>0</v>
      </c>
      <c r="DR56">
        <v>117.200000047684</v>
      </c>
      <c r="DS56">
        <v>0</v>
      </c>
      <c r="DT56">
        <v>846.58199999999999</v>
      </c>
      <c r="DU56">
        <v>3.4732307560042099</v>
      </c>
      <c r="DV56">
        <v>28.0615385688073</v>
      </c>
      <c r="DW56">
        <v>16312.3384615385</v>
      </c>
      <c r="DX56">
        <v>15</v>
      </c>
      <c r="DY56">
        <v>1689184389</v>
      </c>
      <c r="DZ56" t="s">
        <v>596</v>
      </c>
      <c r="EA56">
        <v>1689184377</v>
      </c>
      <c r="EB56">
        <v>1689184389</v>
      </c>
      <c r="EC56">
        <v>43</v>
      </c>
      <c r="ED56">
        <v>1.4999999999999999E-2</v>
      </c>
      <c r="EE56">
        <v>-4.0000000000000001E-3</v>
      </c>
      <c r="EF56">
        <v>0.107</v>
      </c>
      <c r="EG56">
        <v>-3.7999999999999999E-2</v>
      </c>
      <c r="EH56">
        <v>20</v>
      </c>
      <c r="EI56">
        <v>16</v>
      </c>
      <c r="EJ56">
        <v>0.25</v>
      </c>
      <c r="EK56">
        <v>0.01</v>
      </c>
      <c r="EL56">
        <v>-3.1259550832363701</v>
      </c>
      <c r="EM56">
        <v>-2.6020273037401901E-2</v>
      </c>
      <c r="EN56">
        <v>2.8684301782221401E-2</v>
      </c>
      <c r="EO56">
        <v>1</v>
      </c>
      <c r="EP56">
        <v>0.59838276150312097</v>
      </c>
      <c r="EQ56">
        <v>7.9707036070558006E-3</v>
      </c>
      <c r="ER56">
        <v>1.3992589562292899E-2</v>
      </c>
      <c r="ES56">
        <v>1</v>
      </c>
      <c r="ET56">
        <v>2</v>
      </c>
      <c r="EU56">
        <v>2</v>
      </c>
      <c r="EV56" t="s">
        <v>392</v>
      </c>
      <c r="EW56">
        <v>2.9668999999999999</v>
      </c>
      <c r="EX56">
        <v>2.8403999999999998</v>
      </c>
      <c r="EY56">
        <v>6.6534200000000002E-3</v>
      </c>
      <c r="EZ56">
        <v>5.7452099999999997E-3</v>
      </c>
      <c r="FA56">
        <v>0.116648</v>
      </c>
      <c r="FB56">
        <v>8.5860300000000001E-2</v>
      </c>
      <c r="FC56">
        <v>29981.8</v>
      </c>
      <c r="FD56">
        <v>30712.9</v>
      </c>
      <c r="FE56">
        <v>27670.3</v>
      </c>
      <c r="FF56">
        <v>28126</v>
      </c>
      <c r="FG56">
        <v>31325.599999999999</v>
      </c>
      <c r="FH56">
        <v>31458.9</v>
      </c>
      <c r="FI56">
        <v>38547.699999999997</v>
      </c>
      <c r="FJ56">
        <v>37307.4</v>
      </c>
      <c r="FK56">
        <v>2.0629200000000001</v>
      </c>
      <c r="FL56">
        <v>1.7181200000000001</v>
      </c>
      <c r="FM56">
        <v>8.5726399999999994E-2</v>
      </c>
      <c r="FN56">
        <v>0</v>
      </c>
      <c r="FO56">
        <v>26.587599999999998</v>
      </c>
      <c r="FP56">
        <v>999.9</v>
      </c>
      <c r="FQ56">
        <v>47.570999999999998</v>
      </c>
      <c r="FR56">
        <v>40.264000000000003</v>
      </c>
      <c r="FS56">
        <v>36.222000000000001</v>
      </c>
      <c r="FT56">
        <v>61.374600000000001</v>
      </c>
      <c r="FU56">
        <v>36.354199999999999</v>
      </c>
      <c r="FV56">
        <v>1</v>
      </c>
      <c r="FW56">
        <v>7.9730700000000002E-2</v>
      </c>
      <c r="FX56">
        <v>-0.62919899999999995</v>
      </c>
      <c r="FY56">
        <v>20.2576</v>
      </c>
      <c r="FZ56">
        <v>5.2277699999999996</v>
      </c>
      <c r="GA56">
        <v>12.0099</v>
      </c>
      <c r="GB56">
        <v>5.0008999999999997</v>
      </c>
      <c r="GC56">
        <v>3.29183</v>
      </c>
      <c r="GD56">
        <v>9999</v>
      </c>
      <c r="GE56">
        <v>9999</v>
      </c>
      <c r="GF56">
        <v>215.7</v>
      </c>
      <c r="GG56">
        <v>9999</v>
      </c>
      <c r="GH56">
        <v>1.87846</v>
      </c>
      <c r="GI56">
        <v>1.87225</v>
      </c>
      <c r="GJ56">
        <v>1.87439</v>
      </c>
      <c r="GK56">
        <v>1.87256</v>
      </c>
      <c r="GL56">
        <v>1.8727100000000001</v>
      </c>
      <c r="GM56">
        <v>1.8739300000000001</v>
      </c>
      <c r="GN56">
        <v>1.8742099999999999</v>
      </c>
      <c r="GO56">
        <v>1.8782000000000001</v>
      </c>
      <c r="GP56">
        <v>5</v>
      </c>
      <c r="GQ56">
        <v>0</v>
      </c>
      <c r="GR56">
        <v>0</v>
      </c>
      <c r="GS56">
        <v>0</v>
      </c>
      <c r="GT56" t="s">
        <v>393</v>
      </c>
      <c r="GU56" t="s">
        <v>394</v>
      </c>
      <c r="GV56" t="s">
        <v>395</v>
      </c>
      <c r="GW56" t="s">
        <v>395</v>
      </c>
      <c r="GX56" t="s">
        <v>395</v>
      </c>
      <c r="GY56" t="s">
        <v>395</v>
      </c>
      <c r="GZ56">
        <v>0</v>
      </c>
      <c r="HA56">
        <v>100</v>
      </c>
      <c r="HB56">
        <v>100</v>
      </c>
      <c r="HC56">
        <v>0.11</v>
      </c>
      <c r="HD56">
        <v>6.5000000000000002E-2</v>
      </c>
      <c r="HE56">
        <v>9.3320538049207299E-2</v>
      </c>
      <c r="HF56">
        <v>7.2704984381113296E-4</v>
      </c>
      <c r="HG56">
        <v>-1.05877040029023E-6</v>
      </c>
      <c r="HH56">
        <v>2.9517966189716799E-10</v>
      </c>
      <c r="HI56">
        <v>-0.10251530532224599</v>
      </c>
      <c r="HJ56">
        <v>-1.0381146261049701E-3</v>
      </c>
      <c r="HK56">
        <v>3.0864078594985901E-4</v>
      </c>
      <c r="HL56">
        <v>3.5129526352015801E-7</v>
      </c>
      <c r="HM56">
        <v>1</v>
      </c>
      <c r="HN56">
        <v>2242</v>
      </c>
      <c r="HO56">
        <v>1</v>
      </c>
      <c r="HP56">
        <v>25</v>
      </c>
      <c r="HQ56">
        <v>0.9</v>
      </c>
      <c r="HR56">
        <v>0.7</v>
      </c>
      <c r="HS56">
        <v>0.19653300000000001</v>
      </c>
      <c r="HT56">
        <v>2.7490199999999998</v>
      </c>
      <c r="HU56">
        <v>1.49536</v>
      </c>
      <c r="HV56">
        <v>2.2692899999999998</v>
      </c>
      <c r="HW56">
        <v>1.49658</v>
      </c>
      <c r="HX56">
        <v>2.3828100000000001</v>
      </c>
      <c r="HY56">
        <v>44.084699999999998</v>
      </c>
      <c r="HZ56">
        <v>23.780999999999999</v>
      </c>
      <c r="IA56">
        <v>18</v>
      </c>
      <c r="IB56">
        <v>500.31799999999998</v>
      </c>
      <c r="IC56">
        <v>417.11099999999999</v>
      </c>
      <c r="ID56">
        <v>28.0518</v>
      </c>
      <c r="IE56">
        <v>28.416</v>
      </c>
      <c r="IF56">
        <v>29.9999</v>
      </c>
      <c r="IG56">
        <v>28.3293</v>
      </c>
      <c r="IH56">
        <v>28.290700000000001</v>
      </c>
      <c r="II56">
        <v>3.9954900000000002</v>
      </c>
      <c r="IJ56">
        <v>60.4221</v>
      </c>
      <c r="IK56">
        <v>0</v>
      </c>
      <c r="IL56">
        <v>28.068999999999999</v>
      </c>
      <c r="IM56">
        <v>20</v>
      </c>
      <c r="IN56">
        <v>15.933299999999999</v>
      </c>
      <c r="IO56">
        <v>100.471</v>
      </c>
      <c r="IP56">
        <v>100.203</v>
      </c>
    </row>
    <row r="57" spans="1:250" x14ac:dyDescent="0.3">
      <c r="A57">
        <v>41</v>
      </c>
      <c r="B57">
        <v>1689184565.5</v>
      </c>
      <c r="C57">
        <v>8859</v>
      </c>
      <c r="D57" t="s">
        <v>597</v>
      </c>
      <c r="E57" t="s">
        <v>598</v>
      </c>
      <c r="F57" t="s">
        <v>381</v>
      </c>
      <c r="G57" t="s">
        <v>382</v>
      </c>
      <c r="H57" t="s">
        <v>475</v>
      </c>
      <c r="I57" t="s">
        <v>384</v>
      </c>
      <c r="J57" t="s">
        <v>34</v>
      </c>
      <c r="K57" t="s">
        <v>34</v>
      </c>
      <c r="L57" t="s">
        <v>558</v>
      </c>
      <c r="M57">
        <v>1689184565.5</v>
      </c>
      <c r="N57">
        <f t="shared" si="46"/>
        <v>7.4756562694938446E-3</v>
      </c>
      <c r="O57">
        <f t="shared" si="47"/>
        <v>7.4756562694938449</v>
      </c>
      <c r="P57">
        <f t="shared" si="48"/>
        <v>26.870643924373109</v>
      </c>
      <c r="Q57">
        <f t="shared" si="49"/>
        <v>364.52600000000001</v>
      </c>
      <c r="R57">
        <f t="shared" si="50"/>
        <v>276.75093957332825</v>
      </c>
      <c r="S57">
        <f t="shared" si="51"/>
        <v>27.355550376052882</v>
      </c>
      <c r="T57">
        <f t="shared" si="52"/>
        <v>36.031709130797402</v>
      </c>
      <c r="U57">
        <f t="shared" si="53"/>
        <v>0.58414385063266527</v>
      </c>
      <c r="V57">
        <f t="shared" si="54"/>
        <v>2.9065734531095253</v>
      </c>
      <c r="W57">
        <f t="shared" si="55"/>
        <v>0.52590684412219824</v>
      </c>
      <c r="X57">
        <f t="shared" si="56"/>
        <v>0.33343898333997973</v>
      </c>
      <c r="Y57">
        <f t="shared" si="57"/>
        <v>289.59838975528248</v>
      </c>
      <c r="Z57">
        <f t="shared" si="58"/>
        <v>29.057893599866567</v>
      </c>
      <c r="AA57">
        <f t="shared" si="59"/>
        <v>28.076599999999999</v>
      </c>
      <c r="AB57">
        <f t="shared" si="60"/>
        <v>3.811818646675416</v>
      </c>
      <c r="AC57">
        <f t="shared" si="61"/>
        <v>59.917335593427076</v>
      </c>
      <c r="AD57">
        <f t="shared" si="62"/>
        <v>2.4512664521451</v>
      </c>
      <c r="AE57">
        <f t="shared" si="63"/>
        <v>4.091080532649725</v>
      </c>
      <c r="AF57">
        <f t="shared" si="64"/>
        <v>1.3605521945303161</v>
      </c>
      <c r="AG57">
        <f t="shared" si="65"/>
        <v>-329.67644148467855</v>
      </c>
      <c r="AH57">
        <f t="shared" si="66"/>
        <v>191.01631017692586</v>
      </c>
      <c r="AI57">
        <f t="shared" si="67"/>
        <v>14.42341275132374</v>
      </c>
      <c r="AJ57">
        <f t="shared" si="68"/>
        <v>165.36167119885351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51792.417182617115</v>
      </c>
      <c r="AP57" t="s">
        <v>387</v>
      </c>
      <c r="AQ57">
        <v>10238.9</v>
      </c>
      <c r="AR57">
        <v>302.21199999999999</v>
      </c>
      <c r="AS57">
        <v>4052.3</v>
      </c>
      <c r="AT57">
        <f t="shared" si="72"/>
        <v>0.92542210596451402</v>
      </c>
      <c r="AU57">
        <v>-0.32343011824092399</v>
      </c>
      <c r="AV57" t="s">
        <v>599</v>
      </c>
      <c r="AW57">
        <v>10294.200000000001</v>
      </c>
      <c r="AX57">
        <v>858.54996000000006</v>
      </c>
      <c r="AY57">
        <v>1210.83</v>
      </c>
      <c r="AZ57">
        <f t="shared" si="73"/>
        <v>0.29094095785535534</v>
      </c>
      <c r="BA57">
        <v>0.5</v>
      </c>
      <c r="BB57">
        <f t="shared" si="74"/>
        <v>1513.3526993550688</v>
      </c>
      <c r="BC57">
        <f t="shared" si="75"/>
        <v>26.870643924373109</v>
      </c>
      <c r="BD57">
        <f t="shared" si="76"/>
        <v>220.14814196167566</v>
      </c>
      <c r="BE57">
        <f t="shared" si="77"/>
        <v>1.79694224976128E-2</v>
      </c>
      <c r="BF57">
        <f t="shared" si="78"/>
        <v>2.3467125855817912</v>
      </c>
      <c r="BG57">
        <f t="shared" si="79"/>
        <v>257.1988822342995</v>
      </c>
      <c r="BH57" t="s">
        <v>600</v>
      </c>
      <c r="BI57">
        <v>618.69000000000005</v>
      </c>
      <c r="BJ57">
        <f t="shared" si="80"/>
        <v>618.69000000000005</v>
      </c>
      <c r="BK57">
        <f t="shared" si="81"/>
        <v>0.4890364460741804</v>
      </c>
      <c r="BL57">
        <f t="shared" si="82"/>
        <v>0.59492694295268</v>
      </c>
      <c r="BM57">
        <f t="shared" si="83"/>
        <v>0.82754593561878032</v>
      </c>
      <c r="BN57">
        <f t="shared" si="84"/>
        <v>0.38770973060185898</v>
      </c>
      <c r="BO57">
        <f t="shared" si="85"/>
        <v>0.75770755246276889</v>
      </c>
      <c r="BP57">
        <f t="shared" si="86"/>
        <v>0.42871745091618618</v>
      </c>
      <c r="BQ57">
        <f t="shared" si="87"/>
        <v>0.57128254908381382</v>
      </c>
      <c r="BR57">
        <f t="shared" si="88"/>
        <v>1800.2</v>
      </c>
      <c r="BS57">
        <f t="shared" si="89"/>
        <v>1513.3526993550688</v>
      </c>
      <c r="BT57">
        <f t="shared" si="90"/>
        <v>0.84065809318690632</v>
      </c>
      <c r="BU57">
        <f t="shared" si="91"/>
        <v>0.16087011985072908</v>
      </c>
      <c r="BV57">
        <v>6</v>
      </c>
      <c r="BW57">
        <v>0.5</v>
      </c>
      <c r="BX57" t="s">
        <v>390</v>
      </c>
      <c r="BY57">
        <v>2</v>
      </c>
      <c r="BZ57">
        <v>1689184565.5</v>
      </c>
      <c r="CA57">
        <v>364.52600000000001</v>
      </c>
      <c r="CB57">
        <v>400.029</v>
      </c>
      <c r="CC57">
        <v>24.798999999999999</v>
      </c>
      <c r="CD57">
        <v>16.053599999999999</v>
      </c>
      <c r="CE57">
        <v>364.02699999999999</v>
      </c>
      <c r="CF57">
        <v>24.726900000000001</v>
      </c>
      <c r="CG57">
        <v>500.16699999999997</v>
      </c>
      <c r="CH57">
        <v>98.745400000000004</v>
      </c>
      <c r="CI57">
        <v>9.9974900000000005E-2</v>
      </c>
      <c r="CJ57">
        <v>29.2956</v>
      </c>
      <c r="CK57">
        <v>28.076599999999999</v>
      </c>
      <c r="CL57">
        <v>999.9</v>
      </c>
      <c r="CM57">
        <v>0</v>
      </c>
      <c r="CN57">
        <v>0</v>
      </c>
      <c r="CO57">
        <v>9995</v>
      </c>
      <c r="CP57">
        <v>0</v>
      </c>
      <c r="CQ57">
        <v>1.5289399999999999E-3</v>
      </c>
      <c r="CR57">
        <v>-35.502400000000002</v>
      </c>
      <c r="CS57">
        <v>373.79599999999999</v>
      </c>
      <c r="CT57">
        <v>406.55599999999998</v>
      </c>
      <c r="CU57">
        <v>8.7454499999999999</v>
      </c>
      <c r="CV57">
        <v>400.029</v>
      </c>
      <c r="CW57">
        <v>16.053599999999999</v>
      </c>
      <c r="CX57">
        <v>2.4487899999999998</v>
      </c>
      <c r="CY57">
        <v>1.5852200000000001</v>
      </c>
      <c r="CZ57">
        <v>20.690100000000001</v>
      </c>
      <c r="DA57">
        <v>13.815799999999999</v>
      </c>
      <c r="DB57">
        <v>1800.2</v>
      </c>
      <c r="DC57">
        <v>0.97800399999999998</v>
      </c>
      <c r="DD57">
        <v>2.1996000000000002E-2</v>
      </c>
      <c r="DE57">
        <v>0</v>
      </c>
      <c r="DF57">
        <v>857.86</v>
      </c>
      <c r="DG57">
        <v>5.0009800000000002</v>
      </c>
      <c r="DH57">
        <v>16487.7</v>
      </c>
      <c r="DI57">
        <v>16377.7</v>
      </c>
      <c r="DJ57">
        <v>43.75</v>
      </c>
      <c r="DK57">
        <v>44.75</v>
      </c>
      <c r="DL57">
        <v>44.125</v>
      </c>
      <c r="DM57">
        <v>43.25</v>
      </c>
      <c r="DN57">
        <v>44.936999999999998</v>
      </c>
      <c r="DO57">
        <v>1755.71</v>
      </c>
      <c r="DP57">
        <v>39.49</v>
      </c>
      <c r="DQ57">
        <v>0</v>
      </c>
      <c r="DR57">
        <v>135.700000047684</v>
      </c>
      <c r="DS57">
        <v>0</v>
      </c>
      <c r="DT57">
        <v>858.54996000000006</v>
      </c>
      <c r="DU57">
        <v>-10.153615363952101</v>
      </c>
      <c r="DV57">
        <v>-202.36923036945799</v>
      </c>
      <c r="DW57">
        <v>16509.864000000001</v>
      </c>
      <c r="DX57">
        <v>15</v>
      </c>
      <c r="DY57">
        <v>1689184521.5</v>
      </c>
      <c r="DZ57" t="s">
        <v>601</v>
      </c>
      <c r="EA57">
        <v>1689184517</v>
      </c>
      <c r="EB57">
        <v>1689184521.5</v>
      </c>
      <c r="EC57">
        <v>44</v>
      </c>
      <c r="ED57">
        <v>0.26800000000000002</v>
      </c>
      <c r="EE57">
        <v>6.0000000000000001E-3</v>
      </c>
      <c r="EF57">
        <v>0.501</v>
      </c>
      <c r="EG57">
        <v>-3.4000000000000002E-2</v>
      </c>
      <c r="EH57">
        <v>400</v>
      </c>
      <c r="EI57">
        <v>16</v>
      </c>
      <c r="EJ57">
        <v>0.06</v>
      </c>
      <c r="EK57">
        <v>0.01</v>
      </c>
      <c r="EL57">
        <v>27.070094762161201</v>
      </c>
      <c r="EM57">
        <v>-0.88053669433488901</v>
      </c>
      <c r="EN57">
        <v>0.15131375224595001</v>
      </c>
      <c r="EO57">
        <v>1</v>
      </c>
      <c r="EP57">
        <v>0.59985869687609505</v>
      </c>
      <c r="EQ57">
        <v>-7.5728872129164002E-2</v>
      </c>
      <c r="ER57">
        <v>1.15764270086919E-2</v>
      </c>
      <c r="ES57">
        <v>1</v>
      </c>
      <c r="ET57">
        <v>2</v>
      </c>
      <c r="EU57">
        <v>2</v>
      </c>
      <c r="EV57" t="s">
        <v>392</v>
      </c>
      <c r="EW57">
        <v>2.9669400000000001</v>
      </c>
      <c r="EX57">
        <v>2.84029</v>
      </c>
      <c r="EY57">
        <v>8.7662799999999999E-2</v>
      </c>
      <c r="EZ57">
        <v>9.5188700000000001E-2</v>
      </c>
      <c r="FA57">
        <v>0.116855</v>
      </c>
      <c r="FB57">
        <v>8.6187200000000005E-2</v>
      </c>
      <c r="FC57">
        <v>27539.3</v>
      </c>
      <c r="FD57">
        <v>27953.7</v>
      </c>
      <c r="FE57">
        <v>27672.9</v>
      </c>
      <c r="FF57">
        <v>28129.7</v>
      </c>
      <c r="FG57">
        <v>31327.8</v>
      </c>
      <c r="FH57">
        <v>31458.400000000001</v>
      </c>
      <c r="FI57">
        <v>38552.199999999997</v>
      </c>
      <c r="FJ57">
        <v>37312.400000000001</v>
      </c>
      <c r="FK57">
        <v>2.0636000000000001</v>
      </c>
      <c r="FL57">
        <v>1.7205299999999999</v>
      </c>
      <c r="FM57">
        <v>8.4016499999999994E-2</v>
      </c>
      <c r="FN57">
        <v>0</v>
      </c>
      <c r="FO57">
        <v>26.703499999999998</v>
      </c>
      <c r="FP57">
        <v>999.9</v>
      </c>
      <c r="FQ57">
        <v>47.466999999999999</v>
      </c>
      <c r="FR57">
        <v>40.283999999999999</v>
      </c>
      <c r="FS57">
        <v>36.180300000000003</v>
      </c>
      <c r="FT57">
        <v>60.9146</v>
      </c>
      <c r="FU57">
        <v>36.225999999999999</v>
      </c>
      <c r="FV57">
        <v>1</v>
      </c>
      <c r="FW57">
        <v>7.4446100000000001E-2</v>
      </c>
      <c r="FX57">
        <v>0.17966199999999999</v>
      </c>
      <c r="FY57">
        <v>20.258500000000002</v>
      </c>
      <c r="FZ57">
        <v>5.2276199999999999</v>
      </c>
      <c r="GA57">
        <v>12.0099</v>
      </c>
      <c r="GB57">
        <v>5.0004499999999998</v>
      </c>
      <c r="GC57">
        <v>3.29183</v>
      </c>
      <c r="GD57">
        <v>9999</v>
      </c>
      <c r="GE57">
        <v>9999</v>
      </c>
      <c r="GF57">
        <v>215.8</v>
      </c>
      <c r="GG57">
        <v>9999</v>
      </c>
      <c r="GH57">
        <v>1.87849</v>
      </c>
      <c r="GI57">
        <v>1.87225</v>
      </c>
      <c r="GJ57">
        <v>1.8743799999999999</v>
      </c>
      <c r="GK57">
        <v>1.87256</v>
      </c>
      <c r="GL57">
        <v>1.8727</v>
      </c>
      <c r="GM57">
        <v>1.8739300000000001</v>
      </c>
      <c r="GN57">
        <v>1.87422</v>
      </c>
      <c r="GO57">
        <v>1.8782000000000001</v>
      </c>
      <c r="GP57">
        <v>5</v>
      </c>
      <c r="GQ57">
        <v>0</v>
      </c>
      <c r="GR57">
        <v>0</v>
      </c>
      <c r="GS57">
        <v>0</v>
      </c>
      <c r="GT57" t="s">
        <v>393</v>
      </c>
      <c r="GU57" t="s">
        <v>394</v>
      </c>
      <c r="GV57" t="s">
        <v>395</v>
      </c>
      <c r="GW57" t="s">
        <v>395</v>
      </c>
      <c r="GX57" t="s">
        <v>395</v>
      </c>
      <c r="GY57" t="s">
        <v>395</v>
      </c>
      <c r="GZ57">
        <v>0</v>
      </c>
      <c r="HA57">
        <v>100</v>
      </c>
      <c r="HB57">
        <v>100</v>
      </c>
      <c r="HC57">
        <v>0.499</v>
      </c>
      <c r="HD57">
        <v>7.2099999999999997E-2</v>
      </c>
      <c r="HE57">
        <v>0.36112597448452399</v>
      </c>
      <c r="HF57">
        <v>7.2704984381113296E-4</v>
      </c>
      <c r="HG57">
        <v>-1.05877040029023E-6</v>
      </c>
      <c r="HH57">
        <v>2.9517966189716799E-10</v>
      </c>
      <c r="HI57">
        <v>-9.6239821844059395E-2</v>
      </c>
      <c r="HJ57">
        <v>-1.0381146261049701E-3</v>
      </c>
      <c r="HK57">
        <v>3.0864078594985901E-4</v>
      </c>
      <c r="HL57">
        <v>3.5129526352015801E-7</v>
      </c>
      <c r="HM57">
        <v>1</v>
      </c>
      <c r="HN57">
        <v>2242</v>
      </c>
      <c r="HO57">
        <v>1</v>
      </c>
      <c r="HP57">
        <v>25</v>
      </c>
      <c r="HQ57">
        <v>0.8</v>
      </c>
      <c r="HR57">
        <v>0.7</v>
      </c>
      <c r="HS57">
        <v>0.99365199999999998</v>
      </c>
      <c r="HT57">
        <v>2.65869</v>
      </c>
      <c r="HU57">
        <v>1.49536</v>
      </c>
      <c r="HV57">
        <v>2.2705099999999998</v>
      </c>
      <c r="HW57">
        <v>1.49658</v>
      </c>
      <c r="HX57">
        <v>2.5634800000000002</v>
      </c>
      <c r="HY57">
        <v>44.029499999999999</v>
      </c>
      <c r="HZ57">
        <v>23.807300000000001</v>
      </c>
      <c r="IA57">
        <v>18</v>
      </c>
      <c r="IB57">
        <v>500.17200000000003</v>
      </c>
      <c r="IC57">
        <v>418.17</v>
      </c>
      <c r="ID57">
        <v>27.667000000000002</v>
      </c>
      <c r="IE57">
        <v>28.340900000000001</v>
      </c>
      <c r="IF57">
        <v>30</v>
      </c>
      <c r="IG57">
        <v>28.261500000000002</v>
      </c>
      <c r="IH57">
        <v>28.226700000000001</v>
      </c>
      <c r="II57">
        <v>19.965199999999999</v>
      </c>
      <c r="IJ57">
        <v>60.217700000000001</v>
      </c>
      <c r="IK57">
        <v>0</v>
      </c>
      <c r="IL57">
        <v>27.585599999999999</v>
      </c>
      <c r="IM57">
        <v>400</v>
      </c>
      <c r="IN57">
        <v>16.138000000000002</v>
      </c>
      <c r="IO57">
        <v>100.482</v>
      </c>
      <c r="IP57">
        <v>100.21599999999999</v>
      </c>
    </row>
    <row r="58" spans="1:250" x14ac:dyDescent="0.3">
      <c r="A58">
        <v>42</v>
      </c>
      <c r="B58">
        <v>1689184665.5</v>
      </c>
      <c r="C58">
        <v>8959</v>
      </c>
      <c r="D58" t="s">
        <v>602</v>
      </c>
      <c r="E58" t="s">
        <v>603</v>
      </c>
      <c r="F58" t="s">
        <v>381</v>
      </c>
      <c r="G58" t="s">
        <v>382</v>
      </c>
      <c r="H58" t="s">
        <v>475</v>
      </c>
      <c r="I58" t="s">
        <v>384</v>
      </c>
      <c r="J58" t="s">
        <v>34</v>
      </c>
      <c r="K58" t="s">
        <v>34</v>
      </c>
      <c r="L58" t="s">
        <v>558</v>
      </c>
      <c r="M58">
        <v>1689184665.5</v>
      </c>
      <c r="N58">
        <f t="shared" si="46"/>
        <v>6.1347211003763731E-3</v>
      </c>
      <c r="O58">
        <f t="shared" si="47"/>
        <v>6.1347211003763729</v>
      </c>
      <c r="P58">
        <f t="shared" si="48"/>
        <v>25.492001177253456</v>
      </c>
      <c r="Q58">
        <f t="shared" si="49"/>
        <v>366.73500000000001</v>
      </c>
      <c r="R58">
        <f t="shared" si="50"/>
        <v>263.00785521811912</v>
      </c>
      <c r="S58">
        <f t="shared" si="51"/>
        <v>25.997892577951543</v>
      </c>
      <c r="T58">
        <f t="shared" si="52"/>
        <v>36.251149710597005</v>
      </c>
      <c r="U58">
        <f t="shared" si="53"/>
        <v>0.4542880465702811</v>
      </c>
      <c r="V58">
        <f t="shared" si="54"/>
        <v>2.9064098271581482</v>
      </c>
      <c r="W58">
        <f t="shared" si="55"/>
        <v>0.41820823218332609</v>
      </c>
      <c r="X58">
        <f t="shared" si="56"/>
        <v>0.2643825743567827</v>
      </c>
      <c r="Y58">
        <f t="shared" si="57"/>
        <v>289.57227475548711</v>
      </c>
      <c r="Z58">
        <f t="shared" si="58"/>
        <v>29.145801621988003</v>
      </c>
      <c r="AA58">
        <f t="shared" si="59"/>
        <v>28.020600000000002</v>
      </c>
      <c r="AB58">
        <f t="shared" si="60"/>
        <v>3.7993993257184817</v>
      </c>
      <c r="AC58">
        <f t="shared" si="61"/>
        <v>59.433105304054898</v>
      </c>
      <c r="AD58">
        <f t="shared" si="62"/>
        <v>2.3948187499654403</v>
      </c>
      <c r="AE58">
        <f t="shared" si="63"/>
        <v>4.0294356785056804</v>
      </c>
      <c r="AF58">
        <f t="shared" si="64"/>
        <v>1.4045805757530414</v>
      </c>
      <c r="AG58">
        <f t="shared" si="65"/>
        <v>-270.54120052659806</v>
      </c>
      <c r="AH58">
        <f t="shared" si="66"/>
        <v>158.6176581109516</v>
      </c>
      <c r="AI58">
        <f t="shared" si="67"/>
        <v>11.95871874363514</v>
      </c>
      <c r="AJ58">
        <f t="shared" si="68"/>
        <v>189.60745108347578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51832.873157407972</v>
      </c>
      <c r="AP58" t="s">
        <v>387</v>
      </c>
      <c r="AQ58">
        <v>10238.9</v>
      </c>
      <c r="AR58">
        <v>302.21199999999999</v>
      </c>
      <c r="AS58">
        <v>4052.3</v>
      </c>
      <c r="AT58">
        <f t="shared" si="72"/>
        <v>0.92542210596451402</v>
      </c>
      <c r="AU58">
        <v>-0.32343011824092399</v>
      </c>
      <c r="AV58" t="s">
        <v>604</v>
      </c>
      <c r="AW58">
        <v>10294.700000000001</v>
      </c>
      <c r="AX58">
        <v>841.51379999999995</v>
      </c>
      <c r="AY58">
        <v>1203.4000000000001</v>
      </c>
      <c r="AZ58">
        <f t="shared" si="73"/>
        <v>0.30071979391723458</v>
      </c>
      <c r="BA58">
        <v>0.5</v>
      </c>
      <c r="BB58">
        <f t="shared" si="74"/>
        <v>1513.2179993551747</v>
      </c>
      <c r="BC58">
        <f t="shared" si="75"/>
        <v>25.492001177253456</v>
      </c>
      <c r="BD58">
        <f t="shared" si="76"/>
        <v>227.52730245896907</v>
      </c>
      <c r="BE58">
        <f t="shared" si="77"/>
        <v>1.705995521233231E-2</v>
      </c>
      <c r="BF58">
        <f t="shared" si="78"/>
        <v>2.3673757686554762</v>
      </c>
      <c r="BG58">
        <f t="shared" si="79"/>
        <v>256.86201048768936</v>
      </c>
      <c r="BH58" t="s">
        <v>605</v>
      </c>
      <c r="BI58">
        <v>616.80999999999995</v>
      </c>
      <c r="BJ58">
        <f t="shared" si="80"/>
        <v>616.80999999999995</v>
      </c>
      <c r="BK58">
        <f t="shared" si="81"/>
        <v>0.48744390892471334</v>
      </c>
      <c r="BL58">
        <f t="shared" si="82"/>
        <v>0.61693209908113</v>
      </c>
      <c r="BM58">
        <f t="shared" si="83"/>
        <v>0.82925579757181656</v>
      </c>
      <c r="BN58">
        <f t="shared" si="84"/>
        <v>0.40156571103920613</v>
      </c>
      <c r="BO58">
        <f t="shared" si="85"/>
        <v>0.75968883930190434</v>
      </c>
      <c r="BP58">
        <f t="shared" si="86"/>
        <v>0.45219684814940858</v>
      </c>
      <c r="BQ58">
        <f t="shared" si="87"/>
        <v>0.54780315185059147</v>
      </c>
      <c r="BR58">
        <f t="shared" si="88"/>
        <v>1800.04</v>
      </c>
      <c r="BS58">
        <f t="shared" si="89"/>
        <v>1513.2179993551747</v>
      </c>
      <c r="BT58">
        <f t="shared" si="90"/>
        <v>0.84065798501987443</v>
      </c>
      <c r="BU58">
        <f t="shared" si="91"/>
        <v>0.16086991108835755</v>
      </c>
      <c r="BV58">
        <v>6</v>
      </c>
      <c r="BW58">
        <v>0.5</v>
      </c>
      <c r="BX58" t="s">
        <v>390</v>
      </c>
      <c r="BY58">
        <v>2</v>
      </c>
      <c r="BZ58">
        <v>1689184665.5</v>
      </c>
      <c r="CA58">
        <v>366.73500000000001</v>
      </c>
      <c r="CB58">
        <v>400.01400000000001</v>
      </c>
      <c r="CC58">
        <v>24.2272</v>
      </c>
      <c r="CD58">
        <v>17.046299999999999</v>
      </c>
      <c r="CE58">
        <v>366.16399999999999</v>
      </c>
      <c r="CF58">
        <v>24.2502</v>
      </c>
      <c r="CG58">
        <v>500.16800000000001</v>
      </c>
      <c r="CH58">
        <v>98.748500000000007</v>
      </c>
      <c r="CI58">
        <v>9.98502E-2</v>
      </c>
      <c r="CJ58">
        <v>29.032900000000001</v>
      </c>
      <c r="CK58">
        <v>28.020600000000002</v>
      </c>
      <c r="CL58">
        <v>999.9</v>
      </c>
      <c r="CM58">
        <v>0</v>
      </c>
      <c r="CN58">
        <v>0</v>
      </c>
      <c r="CO58">
        <v>9993.75</v>
      </c>
      <c r="CP58">
        <v>0</v>
      </c>
      <c r="CQ58">
        <v>1.5289399999999999E-3</v>
      </c>
      <c r="CR58">
        <v>-33.350099999999998</v>
      </c>
      <c r="CS58">
        <v>375.80099999999999</v>
      </c>
      <c r="CT58">
        <v>406.95100000000002</v>
      </c>
      <c r="CU58">
        <v>7.2689899999999996</v>
      </c>
      <c r="CV58">
        <v>400.01400000000001</v>
      </c>
      <c r="CW58">
        <v>17.046299999999999</v>
      </c>
      <c r="CX58">
        <v>2.4011</v>
      </c>
      <c r="CY58">
        <v>1.68329</v>
      </c>
      <c r="CZ58">
        <v>20.371200000000002</v>
      </c>
      <c r="DA58">
        <v>14.7432</v>
      </c>
      <c r="DB58">
        <v>1800.04</v>
      </c>
      <c r="DC58">
        <v>0.97800399999999998</v>
      </c>
      <c r="DD58">
        <v>2.1996000000000002E-2</v>
      </c>
      <c r="DE58">
        <v>0</v>
      </c>
      <c r="DF58">
        <v>841.28</v>
      </c>
      <c r="DG58">
        <v>5.0009800000000002</v>
      </c>
      <c r="DH58">
        <v>16141.8</v>
      </c>
      <c r="DI58">
        <v>16376.2</v>
      </c>
      <c r="DJ58">
        <v>43.625</v>
      </c>
      <c r="DK58">
        <v>44.625</v>
      </c>
      <c r="DL58">
        <v>44.125</v>
      </c>
      <c r="DM58">
        <v>43.5</v>
      </c>
      <c r="DN58">
        <v>44.875</v>
      </c>
      <c r="DO58">
        <v>1755.56</v>
      </c>
      <c r="DP58">
        <v>39.479999999999997</v>
      </c>
      <c r="DQ58">
        <v>0</v>
      </c>
      <c r="DR58">
        <v>99.800000190734906</v>
      </c>
      <c r="DS58">
        <v>0</v>
      </c>
      <c r="DT58">
        <v>841.51379999999995</v>
      </c>
      <c r="DU58">
        <v>-3.07799998629425</v>
      </c>
      <c r="DV58">
        <v>-48.707692067057103</v>
      </c>
      <c r="DW58">
        <v>16143.724</v>
      </c>
      <c r="DX58">
        <v>15</v>
      </c>
      <c r="DY58">
        <v>1689184701.5</v>
      </c>
      <c r="DZ58" t="s">
        <v>606</v>
      </c>
      <c r="EA58">
        <v>1689184684.5</v>
      </c>
      <c r="EB58">
        <v>1689184701.5</v>
      </c>
      <c r="EC58">
        <v>45</v>
      </c>
      <c r="ED58">
        <v>7.0000000000000007E-2</v>
      </c>
      <c r="EE58">
        <v>0</v>
      </c>
      <c r="EF58">
        <v>0.57099999999999995</v>
      </c>
      <c r="EG58">
        <v>-2.3E-2</v>
      </c>
      <c r="EH58">
        <v>400</v>
      </c>
      <c r="EI58">
        <v>17</v>
      </c>
      <c r="EJ58">
        <v>0.05</v>
      </c>
      <c r="EK58">
        <v>0.01</v>
      </c>
      <c r="EL58">
        <v>25.826268668687199</v>
      </c>
      <c r="EM58">
        <v>-0.88270700607581098</v>
      </c>
      <c r="EN58">
        <v>0.13722084501626</v>
      </c>
      <c r="EO58">
        <v>1</v>
      </c>
      <c r="EP58">
        <v>0.48179381693656198</v>
      </c>
      <c r="EQ58">
        <v>-7.9562928741513897E-2</v>
      </c>
      <c r="ER58">
        <v>1.1780796528600699E-2</v>
      </c>
      <c r="ES58">
        <v>1</v>
      </c>
      <c r="ET58">
        <v>2</v>
      </c>
      <c r="EU58">
        <v>2</v>
      </c>
      <c r="EV58" t="s">
        <v>392</v>
      </c>
      <c r="EW58">
        <v>2.96698</v>
      </c>
      <c r="EX58">
        <v>2.8401299999999998</v>
      </c>
      <c r="EY58">
        <v>8.8076500000000002E-2</v>
      </c>
      <c r="EZ58">
        <v>9.5209500000000002E-2</v>
      </c>
      <c r="FA58">
        <v>0.1153</v>
      </c>
      <c r="FB58">
        <v>9.0014200000000003E-2</v>
      </c>
      <c r="FC58">
        <v>27529.9</v>
      </c>
      <c r="FD58">
        <v>27953.599999999999</v>
      </c>
      <c r="FE58">
        <v>27675.8</v>
      </c>
      <c r="FF58">
        <v>28130.1</v>
      </c>
      <c r="FG58">
        <v>31387</v>
      </c>
      <c r="FH58">
        <v>31326.7</v>
      </c>
      <c r="FI58">
        <v>38556.300000000003</v>
      </c>
      <c r="FJ58">
        <v>37313.4</v>
      </c>
      <c r="FK58">
        <v>2.0633699999999999</v>
      </c>
      <c r="FL58">
        <v>1.7225699999999999</v>
      </c>
      <c r="FM58">
        <v>8.7898199999999996E-2</v>
      </c>
      <c r="FN58">
        <v>0</v>
      </c>
      <c r="FO58">
        <v>26.5839</v>
      </c>
      <c r="FP58">
        <v>999.9</v>
      </c>
      <c r="FQ58">
        <v>47.393000000000001</v>
      </c>
      <c r="FR58">
        <v>40.283999999999999</v>
      </c>
      <c r="FS58">
        <v>36.1248</v>
      </c>
      <c r="FT58">
        <v>61.5946</v>
      </c>
      <c r="FU58">
        <v>36.598599999999998</v>
      </c>
      <c r="FV58">
        <v>1</v>
      </c>
      <c r="FW58">
        <v>7.0106699999999994E-2</v>
      </c>
      <c r="FX58">
        <v>4.5397600000000003E-3</v>
      </c>
      <c r="FY58">
        <v>20.258900000000001</v>
      </c>
      <c r="FZ58">
        <v>5.2270200000000004</v>
      </c>
      <c r="GA58">
        <v>12.010400000000001</v>
      </c>
      <c r="GB58">
        <v>4.99735</v>
      </c>
      <c r="GC58">
        <v>3.2918500000000002</v>
      </c>
      <c r="GD58">
        <v>9999</v>
      </c>
      <c r="GE58">
        <v>9999</v>
      </c>
      <c r="GF58">
        <v>215.8</v>
      </c>
      <c r="GG58">
        <v>9999</v>
      </c>
      <c r="GH58">
        <v>1.8784799999999999</v>
      </c>
      <c r="GI58">
        <v>1.87225</v>
      </c>
      <c r="GJ58">
        <v>1.87439</v>
      </c>
      <c r="GK58">
        <v>1.87256</v>
      </c>
      <c r="GL58">
        <v>1.8727</v>
      </c>
      <c r="GM58">
        <v>1.87392</v>
      </c>
      <c r="GN58">
        <v>1.8742300000000001</v>
      </c>
      <c r="GO58">
        <v>1.8781600000000001</v>
      </c>
      <c r="GP58">
        <v>5</v>
      </c>
      <c r="GQ58">
        <v>0</v>
      </c>
      <c r="GR58">
        <v>0</v>
      </c>
      <c r="GS58">
        <v>0</v>
      </c>
      <c r="GT58" t="s">
        <v>393</v>
      </c>
      <c r="GU58" t="s">
        <v>394</v>
      </c>
      <c r="GV58" t="s">
        <v>395</v>
      </c>
      <c r="GW58" t="s">
        <v>395</v>
      </c>
      <c r="GX58" t="s">
        <v>395</v>
      </c>
      <c r="GY58" t="s">
        <v>395</v>
      </c>
      <c r="GZ58">
        <v>0</v>
      </c>
      <c r="HA58">
        <v>100</v>
      </c>
      <c r="HB58">
        <v>100</v>
      </c>
      <c r="HC58">
        <v>0.57099999999999995</v>
      </c>
      <c r="HD58">
        <v>-2.3E-2</v>
      </c>
      <c r="HE58">
        <v>0.36112597448452399</v>
      </c>
      <c r="HF58">
        <v>7.2704984381113296E-4</v>
      </c>
      <c r="HG58">
        <v>-1.05877040029023E-6</v>
      </c>
      <c r="HH58">
        <v>2.9517966189716799E-10</v>
      </c>
      <c r="HI58">
        <v>-9.6239821844059395E-2</v>
      </c>
      <c r="HJ58">
        <v>-1.0381146261049701E-3</v>
      </c>
      <c r="HK58">
        <v>3.0864078594985901E-4</v>
      </c>
      <c r="HL58">
        <v>3.5129526352015801E-7</v>
      </c>
      <c r="HM58">
        <v>1</v>
      </c>
      <c r="HN58">
        <v>2242</v>
      </c>
      <c r="HO58">
        <v>1</v>
      </c>
      <c r="HP58">
        <v>25</v>
      </c>
      <c r="HQ58">
        <v>2.5</v>
      </c>
      <c r="HR58">
        <v>2.4</v>
      </c>
      <c r="HS58">
        <v>0.99487300000000001</v>
      </c>
      <c r="HT58">
        <v>2.65991</v>
      </c>
      <c r="HU58">
        <v>1.49536</v>
      </c>
      <c r="HV58">
        <v>2.2692899999999998</v>
      </c>
      <c r="HW58">
        <v>1.49658</v>
      </c>
      <c r="HX58">
        <v>2.4047900000000002</v>
      </c>
      <c r="HY58">
        <v>44.029499999999999</v>
      </c>
      <c r="HZ58">
        <v>23.7898</v>
      </c>
      <c r="IA58">
        <v>18</v>
      </c>
      <c r="IB58">
        <v>499.61799999999999</v>
      </c>
      <c r="IC58">
        <v>419.12900000000002</v>
      </c>
      <c r="ID58">
        <v>27.3066</v>
      </c>
      <c r="IE58">
        <v>28.296800000000001</v>
      </c>
      <c r="IF58">
        <v>29.9999</v>
      </c>
      <c r="IG58">
        <v>28.209599999999998</v>
      </c>
      <c r="IH58">
        <v>28.179400000000001</v>
      </c>
      <c r="II58">
        <v>19.9772</v>
      </c>
      <c r="IJ58">
        <v>57.012999999999998</v>
      </c>
      <c r="IK58">
        <v>0</v>
      </c>
      <c r="IL58">
        <v>27.308399999999999</v>
      </c>
      <c r="IM58">
        <v>400</v>
      </c>
      <c r="IN58">
        <v>17.140999999999998</v>
      </c>
      <c r="IO58">
        <v>100.492</v>
      </c>
      <c r="IP58">
        <v>100.21899999999999</v>
      </c>
    </row>
    <row r="59" spans="1:250" x14ac:dyDescent="0.3">
      <c r="A59">
        <v>43</v>
      </c>
      <c r="B59">
        <v>1689184882.5</v>
      </c>
      <c r="C59">
        <v>9176</v>
      </c>
      <c r="D59" t="s">
        <v>607</v>
      </c>
      <c r="E59" t="s">
        <v>608</v>
      </c>
      <c r="F59" t="s">
        <v>381</v>
      </c>
      <c r="G59" t="s">
        <v>382</v>
      </c>
      <c r="H59" t="s">
        <v>475</v>
      </c>
      <c r="I59" t="s">
        <v>384</v>
      </c>
      <c r="J59" t="s">
        <v>34</v>
      </c>
      <c r="K59" t="s">
        <v>34</v>
      </c>
      <c r="L59" t="s">
        <v>558</v>
      </c>
      <c r="M59">
        <v>1689184882.5</v>
      </c>
      <c r="N59">
        <f t="shared" si="46"/>
        <v>3.6443331137477083E-3</v>
      </c>
      <c r="O59">
        <f t="shared" si="47"/>
        <v>3.6443331137477082</v>
      </c>
      <c r="P59">
        <f t="shared" si="48"/>
        <v>30.245557771563629</v>
      </c>
      <c r="Q59">
        <f t="shared" si="49"/>
        <v>561.19500000000005</v>
      </c>
      <c r="R59">
        <f t="shared" si="50"/>
        <v>349.00968536863843</v>
      </c>
      <c r="S59">
        <f t="shared" si="51"/>
        <v>34.498219003260544</v>
      </c>
      <c r="T59">
        <f t="shared" si="52"/>
        <v>55.471893260170503</v>
      </c>
      <c r="U59">
        <f t="shared" si="53"/>
        <v>0.25039549666159072</v>
      </c>
      <c r="V59">
        <f t="shared" si="54"/>
        <v>2.9087712067121392</v>
      </c>
      <c r="W59">
        <f t="shared" si="55"/>
        <v>0.23900736620161384</v>
      </c>
      <c r="X59">
        <f t="shared" si="56"/>
        <v>0.1503596154360663</v>
      </c>
      <c r="Y59">
        <f t="shared" si="57"/>
        <v>289.59940675560466</v>
      </c>
      <c r="Z59">
        <f t="shared" si="58"/>
        <v>29.484294587578592</v>
      </c>
      <c r="AA59">
        <f t="shared" si="59"/>
        <v>28.066299999999998</v>
      </c>
      <c r="AB59">
        <f t="shared" si="60"/>
        <v>3.809531724366551</v>
      </c>
      <c r="AC59">
        <f t="shared" si="61"/>
        <v>59.369431088236546</v>
      </c>
      <c r="AD59">
        <f t="shared" si="62"/>
        <v>2.3493030563038695</v>
      </c>
      <c r="AE59">
        <f t="shared" si="63"/>
        <v>3.9570920812973061</v>
      </c>
      <c r="AF59">
        <f t="shared" si="64"/>
        <v>1.4602286680626815</v>
      </c>
      <c r="AG59">
        <f t="shared" si="65"/>
        <v>-160.71509031627394</v>
      </c>
      <c r="AH59">
        <f t="shared" si="66"/>
        <v>102.52739480109803</v>
      </c>
      <c r="AI59">
        <f t="shared" si="67"/>
        <v>7.7133391444364774</v>
      </c>
      <c r="AJ59">
        <f t="shared" si="68"/>
        <v>239.12505038486523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51953.86720967682</v>
      </c>
      <c r="AP59" t="s">
        <v>387</v>
      </c>
      <c r="AQ59">
        <v>10238.9</v>
      </c>
      <c r="AR59">
        <v>302.21199999999999</v>
      </c>
      <c r="AS59">
        <v>4052.3</v>
      </c>
      <c r="AT59">
        <f t="shared" si="72"/>
        <v>0.92542210596451402</v>
      </c>
      <c r="AU59">
        <v>-0.32343011824092399</v>
      </c>
      <c r="AV59" t="s">
        <v>609</v>
      </c>
      <c r="AW59">
        <v>10294.700000000001</v>
      </c>
      <c r="AX59">
        <v>890.20676000000003</v>
      </c>
      <c r="AY59">
        <v>1318.42</v>
      </c>
      <c r="AZ59">
        <f t="shared" si="73"/>
        <v>0.32479273676066811</v>
      </c>
      <c r="BA59">
        <v>0.5</v>
      </c>
      <c r="BB59">
        <f t="shared" si="74"/>
        <v>1513.3607993552357</v>
      </c>
      <c r="BC59">
        <f t="shared" si="75"/>
        <v>30.245557771563629</v>
      </c>
      <c r="BD59">
        <f t="shared" si="76"/>
        <v>245.76429786444967</v>
      </c>
      <c r="BE59">
        <f t="shared" si="77"/>
        <v>2.0199405127203248E-2</v>
      </c>
      <c r="BF59">
        <f t="shared" si="78"/>
        <v>2.073603252377846</v>
      </c>
      <c r="BG59">
        <f t="shared" si="79"/>
        <v>261.73586645245467</v>
      </c>
      <c r="BH59" t="s">
        <v>610</v>
      </c>
      <c r="BI59">
        <v>634.66999999999996</v>
      </c>
      <c r="BJ59">
        <f t="shared" si="80"/>
        <v>634.66999999999996</v>
      </c>
      <c r="BK59">
        <f t="shared" si="81"/>
        <v>0.51861318851352389</v>
      </c>
      <c r="BL59">
        <f t="shared" si="82"/>
        <v>0.62627164899451548</v>
      </c>
      <c r="BM59">
        <f t="shared" si="83"/>
        <v>0.79993445750417691</v>
      </c>
      <c r="BN59">
        <f t="shared" si="84"/>
        <v>0.42138345693007734</v>
      </c>
      <c r="BO59">
        <f t="shared" si="85"/>
        <v>0.72901755905461418</v>
      </c>
      <c r="BP59">
        <f t="shared" si="86"/>
        <v>0.4464983252512586</v>
      </c>
      <c r="BQ59">
        <f t="shared" si="87"/>
        <v>0.55350167474874135</v>
      </c>
      <c r="BR59">
        <f t="shared" si="88"/>
        <v>1800.21</v>
      </c>
      <c r="BS59">
        <f t="shared" si="89"/>
        <v>1513.3607993552357</v>
      </c>
      <c r="BT59">
        <f t="shared" si="90"/>
        <v>0.84065792288412777</v>
      </c>
      <c r="BU59">
        <f t="shared" si="91"/>
        <v>0.16086979116636652</v>
      </c>
      <c r="BV59">
        <v>6</v>
      </c>
      <c r="BW59">
        <v>0.5</v>
      </c>
      <c r="BX59" t="s">
        <v>390</v>
      </c>
      <c r="BY59">
        <v>2</v>
      </c>
      <c r="BZ59">
        <v>1689184882.5</v>
      </c>
      <c r="CA59">
        <v>561.19500000000005</v>
      </c>
      <c r="CB59">
        <v>599.92700000000002</v>
      </c>
      <c r="CC59">
        <v>23.767299999999999</v>
      </c>
      <c r="CD59">
        <v>19.4999</v>
      </c>
      <c r="CE59">
        <v>560.55200000000002</v>
      </c>
      <c r="CF59">
        <v>23.769300000000001</v>
      </c>
      <c r="CG59">
        <v>500.21800000000002</v>
      </c>
      <c r="CH59">
        <v>98.746200000000002</v>
      </c>
      <c r="CI59">
        <v>9.9821900000000005E-2</v>
      </c>
      <c r="CJ59">
        <v>28.720099999999999</v>
      </c>
      <c r="CK59">
        <v>28.066299999999998</v>
      </c>
      <c r="CL59">
        <v>999.9</v>
      </c>
      <c r="CM59">
        <v>0</v>
      </c>
      <c r="CN59">
        <v>0</v>
      </c>
      <c r="CO59">
        <v>10007.5</v>
      </c>
      <c r="CP59">
        <v>0</v>
      </c>
      <c r="CQ59">
        <v>1.5289399999999999E-3</v>
      </c>
      <c r="CR59">
        <v>-38.817100000000003</v>
      </c>
      <c r="CS59">
        <v>574.80499999999995</v>
      </c>
      <c r="CT59">
        <v>611.85799999999995</v>
      </c>
      <c r="CU59">
        <v>4.3271499999999996</v>
      </c>
      <c r="CV59">
        <v>599.92700000000002</v>
      </c>
      <c r="CW59">
        <v>19.4999</v>
      </c>
      <c r="CX59">
        <v>2.35283</v>
      </c>
      <c r="CY59">
        <v>1.92554</v>
      </c>
      <c r="CZ59">
        <v>20.0427</v>
      </c>
      <c r="DA59">
        <v>16.844999999999999</v>
      </c>
      <c r="DB59">
        <v>1800.21</v>
      </c>
      <c r="DC59">
        <v>0.97800799999999999</v>
      </c>
      <c r="DD59">
        <v>2.19922E-2</v>
      </c>
      <c r="DE59">
        <v>0</v>
      </c>
      <c r="DF59">
        <v>888.64300000000003</v>
      </c>
      <c r="DG59">
        <v>5.0009800000000002</v>
      </c>
      <c r="DH59">
        <v>17008.7</v>
      </c>
      <c r="DI59">
        <v>16377.8</v>
      </c>
      <c r="DJ59">
        <v>43.5</v>
      </c>
      <c r="DK59">
        <v>44.5</v>
      </c>
      <c r="DL59">
        <v>43.625</v>
      </c>
      <c r="DM59">
        <v>43.186999999999998</v>
      </c>
      <c r="DN59">
        <v>44.686999999999998</v>
      </c>
      <c r="DO59">
        <v>1755.73</v>
      </c>
      <c r="DP59">
        <v>39.479999999999997</v>
      </c>
      <c r="DQ59">
        <v>0</v>
      </c>
      <c r="DR59">
        <v>216.30000019073501</v>
      </c>
      <c r="DS59">
        <v>0</v>
      </c>
      <c r="DT59">
        <v>890.20676000000003</v>
      </c>
      <c r="DU59">
        <v>-14.0636922900727</v>
      </c>
      <c r="DV59">
        <v>-240.423076529854</v>
      </c>
      <c r="DW59">
        <v>17037.024000000001</v>
      </c>
      <c r="DX59">
        <v>15</v>
      </c>
      <c r="DY59">
        <v>1689184914.5</v>
      </c>
      <c r="DZ59" t="s">
        <v>611</v>
      </c>
      <c r="EA59">
        <v>1689184903.5</v>
      </c>
      <c r="EB59">
        <v>1689184914.5</v>
      </c>
      <c r="EC59">
        <v>46</v>
      </c>
      <c r="ED59">
        <v>9.4E-2</v>
      </c>
      <c r="EE59">
        <v>-5.0000000000000001E-3</v>
      </c>
      <c r="EF59">
        <v>0.64300000000000002</v>
      </c>
      <c r="EG59">
        <v>-2E-3</v>
      </c>
      <c r="EH59">
        <v>600</v>
      </c>
      <c r="EI59">
        <v>19</v>
      </c>
      <c r="EJ59">
        <v>0.05</v>
      </c>
      <c r="EK59">
        <v>0.02</v>
      </c>
      <c r="EL59">
        <v>30.974436488890898</v>
      </c>
      <c r="EM59">
        <v>-2.24038258294798</v>
      </c>
      <c r="EN59">
        <v>0.338346674294841</v>
      </c>
      <c r="EO59">
        <v>0</v>
      </c>
      <c r="EP59">
        <v>0.26563763363513498</v>
      </c>
      <c r="EQ59">
        <v>-3.8662387302689699E-2</v>
      </c>
      <c r="ER59">
        <v>6.0907736565396896E-3</v>
      </c>
      <c r="ES59">
        <v>1</v>
      </c>
      <c r="ET59">
        <v>1</v>
      </c>
      <c r="EU59">
        <v>2</v>
      </c>
      <c r="EV59" t="s">
        <v>451</v>
      </c>
      <c r="EW59">
        <v>2.9672800000000001</v>
      </c>
      <c r="EX59">
        <v>2.84023</v>
      </c>
      <c r="EY59">
        <v>0.12109</v>
      </c>
      <c r="EZ59">
        <v>0.12820300000000001</v>
      </c>
      <c r="FA59">
        <v>0.113733</v>
      </c>
      <c r="FB59">
        <v>9.9110400000000001E-2</v>
      </c>
      <c r="FC59">
        <v>26540.5</v>
      </c>
      <c r="FD59">
        <v>26939.1</v>
      </c>
      <c r="FE59">
        <v>27683.1</v>
      </c>
      <c r="FF59">
        <v>28135.200000000001</v>
      </c>
      <c r="FG59">
        <v>31453.5</v>
      </c>
      <c r="FH59">
        <v>31019.200000000001</v>
      </c>
      <c r="FI59">
        <v>38566</v>
      </c>
      <c r="FJ59">
        <v>37319.699999999997</v>
      </c>
      <c r="FK59">
        <v>2.0618699999999999</v>
      </c>
      <c r="FL59">
        <v>1.72997</v>
      </c>
      <c r="FM59">
        <v>0.105161</v>
      </c>
      <c r="FN59">
        <v>0</v>
      </c>
      <c r="FO59">
        <v>26.347100000000001</v>
      </c>
      <c r="FP59">
        <v>999.9</v>
      </c>
      <c r="FQ59">
        <v>47.216000000000001</v>
      </c>
      <c r="FR59">
        <v>40.264000000000003</v>
      </c>
      <c r="FS59">
        <v>35.951000000000001</v>
      </c>
      <c r="FT59">
        <v>60.894599999999997</v>
      </c>
      <c r="FU59">
        <v>35.476799999999997</v>
      </c>
      <c r="FV59">
        <v>1</v>
      </c>
      <c r="FW59">
        <v>5.9225100000000003E-2</v>
      </c>
      <c r="FX59">
        <v>0.111757</v>
      </c>
      <c r="FY59">
        <v>20.259399999999999</v>
      </c>
      <c r="FZ59">
        <v>5.22837</v>
      </c>
      <c r="GA59">
        <v>12.0099</v>
      </c>
      <c r="GB59">
        <v>5.0011999999999999</v>
      </c>
      <c r="GC59">
        <v>3.29183</v>
      </c>
      <c r="GD59">
        <v>9999</v>
      </c>
      <c r="GE59">
        <v>9999</v>
      </c>
      <c r="GF59">
        <v>215.9</v>
      </c>
      <c r="GG59">
        <v>9999</v>
      </c>
      <c r="GH59">
        <v>1.8785099999999999</v>
      </c>
      <c r="GI59">
        <v>1.87225</v>
      </c>
      <c r="GJ59">
        <v>1.87439</v>
      </c>
      <c r="GK59">
        <v>1.87256</v>
      </c>
      <c r="GL59">
        <v>1.8726700000000001</v>
      </c>
      <c r="GM59">
        <v>1.8739300000000001</v>
      </c>
      <c r="GN59">
        <v>1.87422</v>
      </c>
      <c r="GO59">
        <v>1.8782000000000001</v>
      </c>
      <c r="GP59">
        <v>5</v>
      </c>
      <c r="GQ59">
        <v>0</v>
      </c>
      <c r="GR59">
        <v>0</v>
      </c>
      <c r="GS59">
        <v>0</v>
      </c>
      <c r="GT59" t="s">
        <v>393</v>
      </c>
      <c r="GU59" t="s">
        <v>394</v>
      </c>
      <c r="GV59" t="s">
        <v>395</v>
      </c>
      <c r="GW59" t="s">
        <v>395</v>
      </c>
      <c r="GX59" t="s">
        <v>395</v>
      </c>
      <c r="GY59" t="s">
        <v>395</v>
      </c>
      <c r="GZ59">
        <v>0</v>
      </c>
      <c r="HA59">
        <v>100</v>
      </c>
      <c r="HB59">
        <v>100</v>
      </c>
      <c r="HC59">
        <v>0.64300000000000002</v>
      </c>
      <c r="HD59">
        <v>-2E-3</v>
      </c>
      <c r="HE59">
        <v>0.43060351849113099</v>
      </c>
      <c r="HF59">
        <v>7.2704984381113296E-4</v>
      </c>
      <c r="HG59">
        <v>-1.05877040029023E-6</v>
      </c>
      <c r="HH59">
        <v>2.9517966189716799E-10</v>
      </c>
      <c r="HI59">
        <v>-9.6679574529953502E-2</v>
      </c>
      <c r="HJ59">
        <v>-1.0381146261049701E-3</v>
      </c>
      <c r="HK59">
        <v>3.0864078594985901E-4</v>
      </c>
      <c r="HL59">
        <v>3.5129526352015801E-7</v>
      </c>
      <c r="HM59">
        <v>1</v>
      </c>
      <c r="HN59">
        <v>2242</v>
      </c>
      <c r="HO59">
        <v>1</v>
      </c>
      <c r="HP59">
        <v>25</v>
      </c>
      <c r="HQ59">
        <v>3.3</v>
      </c>
      <c r="HR59">
        <v>3</v>
      </c>
      <c r="HS59">
        <v>1.3781699999999999</v>
      </c>
      <c r="HT59">
        <v>2.65137</v>
      </c>
      <c r="HU59">
        <v>1.49536</v>
      </c>
      <c r="HV59">
        <v>2.2692899999999998</v>
      </c>
      <c r="HW59">
        <v>1.49658</v>
      </c>
      <c r="HX59">
        <v>2.49268</v>
      </c>
      <c r="HY59">
        <v>43.9467</v>
      </c>
      <c r="HZ59">
        <v>23.7986</v>
      </c>
      <c r="IA59">
        <v>18</v>
      </c>
      <c r="IB59">
        <v>497.63799999999998</v>
      </c>
      <c r="IC59">
        <v>422.899</v>
      </c>
      <c r="ID59">
        <v>26.795500000000001</v>
      </c>
      <c r="IE59">
        <v>28.1615</v>
      </c>
      <c r="IF59">
        <v>29.999600000000001</v>
      </c>
      <c r="IG59">
        <v>28.075500000000002</v>
      </c>
      <c r="IH59">
        <v>28.049099999999999</v>
      </c>
      <c r="II59">
        <v>27.660599999999999</v>
      </c>
      <c r="IJ59">
        <v>51.1721</v>
      </c>
      <c r="IK59">
        <v>0</v>
      </c>
      <c r="IL59">
        <v>26.693999999999999</v>
      </c>
      <c r="IM59">
        <v>600</v>
      </c>
      <c r="IN59">
        <v>19.528300000000002</v>
      </c>
      <c r="IO59">
        <v>100.518</v>
      </c>
      <c r="IP59">
        <v>100.236</v>
      </c>
    </row>
    <row r="60" spans="1:250" x14ac:dyDescent="0.3">
      <c r="A60">
        <v>44</v>
      </c>
      <c r="B60">
        <v>1689185095.5</v>
      </c>
      <c r="C60">
        <v>9389</v>
      </c>
      <c r="D60" t="s">
        <v>612</v>
      </c>
      <c r="E60" t="s">
        <v>613</v>
      </c>
      <c r="F60" t="s">
        <v>381</v>
      </c>
      <c r="G60" t="s">
        <v>382</v>
      </c>
      <c r="H60" t="s">
        <v>475</v>
      </c>
      <c r="I60" t="s">
        <v>384</v>
      </c>
      <c r="J60" t="s">
        <v>34</v>
      </c>
      <c r="K60" t="s">
        <v>34</v>
      </c>
      <c r="L60" t="s">
        <v>558</v>
      </c>
      <c r="M60">
        <v>1689185095.5</v>
      </c>
      <c r="N60">
        <f t="shared" si="46"/>
        <v>2.2803699246775303E-3</v>
      </c>
      <c r="O60">
        <f t="shared" si="47"/>
        <v>2.2803699246775304</v>
      </c>
      <c r="P60">
        <f t="shared" si="48"/>
        <v>30.083223756161509</v>
      </c>
      <c r="Q60">
        <f t="shared" si="49"/>
        <v>761.72400000000005</v>
      </c>
      <c r="R60">
        <f t="shared" si="50"/>
        <v>425.45066783332845</v>
      </c>
      <c r="S60">
        <f t="shared" si="51"/>
        <v>42.055242451301659</v>
      </c>
      <c r="T60">
        <f t="shared" si="52"/>
        <v>75.295421826731996</v>
      </c>
      <c r="U60">
        <f t="shared" si="53"/>
        <v>0.15332626924603901</v>
      </c>
      <c r="V60">
        <f t="shared" si="54"/>
        <v>2.9044446179559542</v>
      </c>
      <c r="W60">
        <f t="shared" si="55"/>
        <v>0.14896738419873581</v>
      </c>
      <c r="X60">
        <f t="shared" si="56"/>
        <v>9.3485921876532097E-2</v>
      </c>
      <c r="Y60">
        <f t="shared" si="57"/>
        <v>289.58025475552165</v>
      </c>
      <c r="Z60">
        <f t="shared" si="58"/>
        <v>29.472375687330949</v>
      </c>
      <c r="AA60">
        <f t="shared" si="59"/>
        <v>28.008500000000002</v>
      </c>
      <c r="AB60">
        <f t="shared" si="60"/>
        <v>3.7967205080777622</v>
      </c>
      <c r="AC60">
        <f t="shared" si="61"/>
        <v>60.173175440416173</v>
      </c>
      <c r="AD60">
        <f t="shared" si="62"/>
        <v>2.3304567861679999</v>
      </c>
      <c r="AE60">
        <f t="shared" si="63"/>
        <v>3.8729164101961544</v>
      </c>
      <c r="AF60">
        <f t="shared" si="64"/>
        <v>1.4662637219097623</v>
      </c>
      <c r="AG60">
        <f t="shared" si="65"/>
        <v>-100.56431367827908</v>
      </c>
      <c r="AH60">
        <f t="shared" si="66"/>
        <v>53.442261946417794</v>
      </c>
      <c r="AI60">
        <f t="shared" si="67"/>
        <v>4.0179801669052519</v>
      </c>
      <c r="AJ60">
        <f t="shared" si="68"/>
        <v>246.47618319056565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51894.312046818188</v>
      </c>
      <c r="AP60" t="s">
        <v>387</v>
      </c>
      <c r="AQ60">
        <v>10238.9</v>
      </c>
      <c r="AR60">
        <v>302.21199999999999</v>
      </c>
      <c r="AS60">
        <v>4052.3</v>
      </c>
      <c r="AT60">
        <f t="shared" si="72"/>
        <v>0.92542210596451402</v>
      </c>
      <c r="AU60">
        <v>-0.32343011824092399</v>
      </c>
      <c r="AV60" t="s">
        <v>614</v>
      </c>
      <c r="AW60">
        <v>10294.1</v>
      </c>
      <c r="AX60">
        <v>895.68920000000003</v>
      </c>
      <c r="AY60">
        <v>1329.33</v>
      </c>
      <c r="AZ60">
        <f t="shared" si="73"/>
        <v>0.32621004566210043</v>
      </c>
      <c r="BA60">
        <v>0.5</v>
      </c>
      <c r="BB60">
        <f t="shared" si="74"/>
        <v>1513.2599993551923</v>
      </c>
      <c r="BC60">
        <f t="shared" si="75"/>
        <v>30.083223756161509</v>
      </c>
      <c r="BD60">
        <f t="shared" si="76"/>
        <v>246.82030674414369</v>
      </c>
      <c r="BE60">
        <f t="shared" si="77"/>
        <v>2.0093476261421606E-2</v>
      </c>
      <c r="BF60">
        <f t="shared" si="78"/>
        <v>2.048377754207007</v>
      </c>
      <c r="BG60">
        <f t="shared" si="79"/>
        <v>262.16300898137058</v>
      </c>
      <c r="BH60" t="s">
        <v>615</v>
      </c>
      <c r="BI60">
        <v>641.66</v>
      </c>
      <c r="BJ60">
        <f t="shared" si="80"/>
        <v>641.66</v>
      </c>
      <c r="BK60">
        <f t="shared" si="81"/>
        <v>0.51730571039546236</v>
      </c>
      <c r="BL60">
        <f t="shared" si="82"/>
        <v>0.63059432576671937</v>
      </c>
      <c r="BM60">
        <f t="shared" si="83"/>
        <v>0.7983750850280299</v>
      </c>
      <c r="BN60">
        <f t="shared" si="84"/>
        <v>0.42219180269452966</v>
      </c>
      <c r="BO60">
        <f t="shared" si="85"/>
        <v>0.72610829399203436</v>
      </c>
      <c r="BP60">
        <f t="shared" si="86"/>
        <v>0.4517495076098641</v>
      </c>
      <c r="BQ60">
        <f t="shared" si="87"/>
        <v>0.5482504923901359</v>
      </c>
      <c r="BR60">
        <f t="shared" si="88"/>
        <v>1800.09</v>
      </c>
      <c r="BS60">
        <f t="shared" si="89"/>
        <v>1513.2599993551923</v>
      </c>
      <c r="BT60">
        <f t="shared" si="90"/>
        <v>0.8406579667434364</v>
      </c>
      <c r="BU60">
        <f t="shared" si="91"/>
        <v>0.16086987581483242</v>
      </c>
      <c r="BV60">
        <v>6</v>
      </c>
      <c r="BW60">
        <v>0.5</v>
      </c>
      <c r="BX60" t="s">
        <v>390</v>
      </c>
      <c r="BY60">
        <v>2</v>
      </c>
      <c r="BZ60">
        <v>1689185095.5</v>
      </c>
      <c r="CA60">
        <v>761.72400000000005</v>
      </c>
      <c r="CB60">
        <v>799.89499999999998</v>
      </c>
      <c r="CC60">
        <v>23.576000000000001</v>
      </c>
      <c r="CD60">
        <v>20.905000000000001</v>
      </c>
      <c r="CE60">
        <v>760.779</v>
      </c>
      <c r="CF60">
        <v>23.5228</v>
      </c>
      <c r="CG60">
        <v>500.17399999999998</v>
      </c>
      <c r="CH60">
        <v>98.748599999999996</v>
      </c>
      <c r="CI60">
        <v>0.100093</v>
      </c>
      <c r="CJ60">
        <v>28.349799999999998</v>
      </c>
      <c r="CK60">
        <v>28.008500000000002</v>
      </c>
      <c r="CL60">
        <v>999.9</v>
      </c>
      <c r="CM60">
        <v>0</v>
      </c>
      <c r="CN60">
        <v>0</v>
      </c>
      <c r="CO60">
        <v>9982.5</v>
      </c>
      <c r="CP60">
        <v>0</v>
      </c>
      <c r="CQ60">
        <v>1.5289399999999999E-3</v>
      </c>
      <c r="CR60">
        <v>-38.170099999999998</v>
      </c>
      <c r="CS60">
        <v>780.11699999999996</v>
      </c>
      <c r="CT60">
        <v>816.97299999999996</v>
      </c>
      <c r="CU60">
        <v>2.67096</v>
      </c>
      <c r="CV60">
        <v>799.89499999999998</v>
      </c>
      <c r="CW60">
        <v>20.905000000000001</v>
      </c>
      <c r="CX60">
        <v>2.3281000000000001</v>
      </c>
      <c r="CY60">
        <v>2.0643400000000001</v>
      </c>
      <c r="CZ60">
        <v>19.8721</v>
      </c>
      <c r="DA60">
        <v>17.9467</v>
      </c>
      <c r="DB60">
        <v>1800.09</v>
      </c>
      <c r="DC60">
        <v>0.97800799999999999</v>
      </c>
      <c r="DD60">
        <v>2.19922E-2</v>
      </c>
      <c r="DE60">
        <v>0</v>
      </c>
      <c r="DF60">
        <v>894.53899999999999</v>
      </c>
      <c r="DG60">
        <v>5.0009800000000002</v>
      </c>
      <c r="DH60">
        <v>17071.5</v>
      </c>
      <c r="DI60">
        <v>16376.7</v>
      </c>
      <c r="DJ60">
        <v>43.625</v>
      </c>
      <c r="DK60">
        <v>44.561999999999998</v>
      </c>
      <c r="DL60">
        <v>43.875</v>
      </c>
      <c r="DM60">
        <v>43.375</v>
      </c>
      <c r="DN60">
        <v>44.686999999999998</v>
      </c>
      <c r="DO60">
        <v>1755.61</v>
      </c>
      <c r="DP60">
        <v>39.479999999999997</v>
      </c>
      <c r="DQ60">
        <v>0</v>
      </c>
      <c r="DR60">
        <v>212.700000047684</v>
      </c>
      <c r="DS60">
        <v>0</v>
      </c>
      <c r="DT60">
        <v>895.68920000000003</v>
      </c>
      <c r="DU60">
        <v>-8.7737692575990192</v>
      </c>
      <c r="DV60">
        <v>-219.84615443135499</v>
      </c>
      <c r="DW60">
        <v>17092.455999999998</v>
      </c>
      <c r="DX60">
        <v>15</v>
      </c>
      <c r="DY60">
        <v>1689184972.5</v>
      </c>
      <c r="DZ60" t="s">
        <v>616</v>
      </c>
      <c r="EA60">
        <v>1689184969.5</v>
      </c>
      <c r="EB60">
        <v>1689184972.5</v>
      </c>
      <c r="EC60">
        <v>47</v>
      </c>
      <c r="ED60">
        <v>0.35099999999999998</v>
      </c>
      <c r="EE60">
        <v>4.0000000000000001E-3</v>
      </c>
      <c r="EF60">
        <v>0.93100000000000005</v>
      </c>
      <c r="EG60">
        <v>1.2E-2</v>
      </c>
      <c r="EH60">
        <v>800</v>
      </c>
      <c r="EI60">
        <v>20</v>
      </c>
      <c r="EJ60">
        <v>0.05</v>
      </c>
      <c r="EK60">
        <v>0.02</v>
      </c>
      <c r="EL60">
        <v>30.589392243250401</v>
      </c>
      <c r="EM60">
        <v>-1.9966501819012501</v>
      </c>
      <c r="EN60">
        <v>0.29986239954747801</v>
      </c>
      <c r="EO60">
        <v>0</v>
      </c>
      <c r="EP60">
        <v>0.15577908357169301</v>
      </c>
      <c r="EQ60">
        <v>-1.8673647815997101E-2</v>
      </c>
      <c r="ER60">
        <v>3.2994103682121799E-3</v>
      </c>
      <c r="ES60">
        <v>1</v>
      </c>
      <c r="ET60">
        <v>1</v>
      </c>
      <c r="EU60">
        <v>2</v>
      </c>
      <c r="EV60" t="s">
        <v>451</v>
      </c>
      <c r="EW60">
        <v>2.9671699999999999</v>
      </c>
      <c r="EX60">
        <v>2.8402799999999999</v>
      </c>
      <c r="EY60">
        <v>0.14959900000000001</v>
      </c>
      <c r="EZ60">
        <v>0.15606600000000001</v>
      </c>
      <c r="FA60">
        <v>0.11292099999999999</v>
      </c>
      <c r="FB60">
        <v>0.104111</v>
      </c>
      <c r="FC60">
        <v>25679.9</v>
      </c>
      <c r="FD60">
        <v>26075.599999999999</v>
      </c>
      <c r="FE60">
        <v>27683.7</v>
      </c>
      <c r="FF60">
        <v>28132.9</v>
      </c>
      <c r="FG60">
        <v>31485.8</v>
      </c>
      <c r="FH60">
        <v>30845.7</v>
      </c>
      <c r="FI60">
        <v>38567.300000000003</v>
      </c>
      <c r="FJ60">
        <v>37317.1</v>
      </c>
      <c r="FK60">
        <v>2.0607199999999999</v>
      </c>
      <c r="FL60">
        <v>1.7334700000000001</v>
      </c>
      <c r="FM60">
        <v>0.103254</v>
      </c>
      <c r="FN60">
        <v>0</v>
      </c>
      <c r="FO60">
        <v>26.320399999999999</v>
      </c>
      <c r="FP60">
        <v>999.9</v>
      </c>
      <c r="FQ60">
        <v>46.984000000000002</v>
      </c>
      <c r="FR60">
        <v>40.264000000000003</v>
      </c>
      <c r="FS60">
        <v>35.774299999999997</v>
      </c>
      <c r="FT60">
        <v>61.464599999999997</v>
      </c>
      <c r="FU60">
        <v>36.354199999999999</v>
      </c>
      <c r="FV60">
        <v>1</v>
      </c>
      <c r="FW60">
        <v>6.0155E-2</v>
      </c>
      <c r="FX60">
        <v>1.0516399999999999</v>
      </c>
      <c r="FY60">
        <v>20.255299999999998</v>
      </c>
      <c r="FZ60">
        <v>5.2243300000000001</v>
      </c>
      <c r="GA60">
        <v>12.0099</v>
      </c>
      <c r="GB60">
        <v>5.0015000000000001</v>
      </c>
      <c r="GC60">
        <v>3.2919499999999999</v>
      </c>
      <c r="GD60">
        <v>9999</v>
      </c>
      <c r="GE60">
        <v>9999</v>
      </c>
      <c r="GF60">
        <v>215.9</v>
      </c>
      <c r="GG60">
        <v>9999</v>
      </c>
      <c r="GH60">
        <v>1.87846</v>
      </c>
      <c r="GI60">
        <v>1.87225</v>
      </c>
      <c r="GJ60">
        <v>1.87439</v>
      </c>
      <c r="GK60">
        <v>1.87256</v>
      </c>
      <c r="GL60">
        <v>1.8727100000000001</v>
      </c>
      <c r="GM60">
        <v>1.8739300000000001</v>
      </c>
      <c r="GN60">
        <v>1.8742099999999999</v>
      </c>
      <c r="GO60">
        <v>1.8782000000000001</v>
      </c>
      <c r="GP60">
        <v>5</v>
      </c>
      <c r="GQ60">
        <v>0</v>
      </c>
      <c r="GR60">
        <v>0</v>
      </c>
      <c r="GS60">
        <v>0</v>
      </c>
      <c r="GT60" t="s">
        <v>393</v>
      </c>
      <c r="GU60" t="s">
        <v>394</v>
      </c>
      <c r="GV60" t="s">
        <v>395</v>
      </c>
      <c r="GW60" t="s">
        <v>395</v>
      </c>
      <c r="GX60" t="s">
        <v>395</v>
      </c>
      <c r="GY60" t="s">
        <v>395</v>
      </c>
      <c r="GZ60">
        <v>0</v>
      </c>
      <c r="HA60">
        <v>100</v>
      </c>
      <c r="HB60">
        <v>100</v>
      </c>
      <c r="HC60">
        <v>0.94499999999999995</v>
      </c>
      <c r="HD60">
        <v>5.3199999999999997E-2</v>
      </c>
      <c r="HE60">
        <v>0.87527206765964105</v>
      </c>
      <c r="HF60">
        <v>7.2704984381113296E-4</v>
      </c>
      <c r="HG60">
        <v>-1.05877040029023E-6</v>
      </c>
      <c r="HH60">
        <v>2.9517966189716799E-10</v>
      </c>
      <c r="HI60">
        <v>-9.7761931799872095E-2</v>
      </c>
      <c r="HJ60">
        <v>-1.0381146261049701E-3</v>
      </c>
      <c r="HK60">
        <v>3.0864078594985901E-4</v>
      </c>
      <c r="HL60">
        <v>3.5129526352015801E-7</v>
      </c>
      <c r="HM60">
        <v>1</v>
      </c>
      <c r="HN60">
        <v>2242</v>
      </c>
      <c r="HO60">
        <v>1</v>
      </c>
      <c r="HP60">
        <v>25</v>
      </c>
      <c r="HQ60">
        <v>2.1</v>
      </c>
      <c r="HR60">
        <v>2</v>
      </c>
      <c r="HS60">
        <v>1.74194</v>
      </c>
      <c r="HT60">
        <v>2.6464799999999999</v>
      </c>
      <c r="HU60">
        <v>1.49536</v>
      </c>
      <c r="HV60">
        <v>2.2680699999999998</v>
      </c>
      <c r="HW60">
        <v>1.49658</v>
      </c>
      <c r="HX60">
        <v>2.3864700000000001</v>
      </c>
      <c r="HY60">
        <v>44.001899999999999</v>
      </c>
      <c r="HZ60">
        <v>23.7898</v>
      </c>
      <c r="IA60">
        <v>18</v>
      </c>
      <c r="IB60">
        <v>496.62400000000002</v>
      </c>
      <c r="IC60">
        <v>424.82900000000001</v>
      </c>
      <c r="ID60">
        <v>25.4039</v>
      </c>
      <c r="IE60">
        <v>28.139800000000001</v>
      </c>
      <c r="IF60">
        <v>30.0001</v>
      </c>
      <c r="IG60">
        <v>28.034800000000001</v>
      </c>
      <c r="IH60">
        <v>28.0063</v>
      </c>
      <c r="II60">
        <v>34.936199999999999</v>
      </c>
      <c r="IJ60">
        <v>47.5745</v>
      </c>
      <c r="IK60">
        <v>0</v>
      </c>
      <c r="IL60">
        <v>25.393699999999999</v>
      </c>
      <c r="IM60">
        <v>800</v>
      </c>
      <c r="IN60">
        <v>20.835999999999999</v>
      </c>
      <c r="IO60">
        <v>100.521</v>
      </c>
      <c r="IP60">
        <v>100.229</v>
      </c>
    </row>
    <row r="61" spans="1:250" x14ac:dyDescent="0.3">
      <c r="A61">
        <v>45</v>
      </c>
      <c r="B61">
        <v>1689185285.5</v>
      </c>
      <c r="C61">
        <v>9579</v>
      </c>
      <c r="D61" t="s">
        <v>617</v>
      </c>
      <c r="E61" t="s">
        <v>618</v>
      </c>
      <c r="F61" t="s">
        <v>381</v>
      </c>
      <c r="G61" t="s">
        <v>382</v>
      </c>
      <c r="H61" t="s">
        <v>475</v>
      </c>
      <c r="I61" t="s">
        <v>384</v>
      </c>
      <c r="J61" t="s">
        <v>34</v>
      </c>
      <c r="K61" t="s">
        <v>34</v>
      </c>
      <c r="L61" t="s">
        <v>558</v>
      </c>
      <c r="M61">
        <v>1689185285.5</v>
      </c>
      <c r="N61">
        <f t="shared" si="46"/>
        <v>1.7411863806303886E-3</v>
      </c>
      <c r="O61">
        <f t="shared" si="47"/>
        <v>1.7411863806303887</v>
      </c>
      <c r="P61">
        <f t="shared" si="48"/>
        <v>31.455015473669913</v>
      </c>
      <c r="Q61">
        <f t="shared" si="49"/>
        <v>960.12300000000005</v>
      </c>
      <c r="R61">
        <f t="shared" si="50"/>
        <v>503.03825407464234</v>
      </c>
      <c r="S61">
        <f t="shared" si="51"/>
        <v>49.727686891903105</v>
      </c>
      <c r="T61">
        <f t="shared" si="52"/>
        <v>94.912654325947514</v>
      </c>
      <c r="U61">
        <f t="shared" si="53"/>
        <v>0.11675005726850066</v>
      </c>
      <c r="V61">
        <f t="shared" si="54"/>
        <v>2.908156718916024</v>
      </c>
      <c r="W61">
        <f t="shared" si="55"/>
        <v>0.11420733565727098</v>
      </c>
      <c r="X61">
        <f t="shared" si="56"/>
        <v>7.1603425818863323E-2</v>
      </c>
      <c r="Y61">
        <f t="shared" si="57"/>
        <v>289.52816575497826</v>
      </c>
      <c r="Z61">
        <f t="shared" si="58"/>
        <v>29.496786271392441</v>
      </c>
      <c r="AA61">
        <f t="shared" si="59"/>
        <v>27.8934</v>
      </c>
      <c r="AB61">
        <f t="shared" si="60"/>
        <v>3.7713208076102362</v>
      </c>
      <c r="AC61">
        <f t="shared" si="61"/>
        <v>60.060220283655354</v>
      </c>
      <c r="AD61">
        <f t="shared" si="62"/>
        <v>2.3105601504772504</v>
      </c>
      <c r="AE61">
        <f t="shared" si="63"/>
        <v>3.8470723876216635</v>
      </c>
      <c r="AF61">
        <f t="shared" si="64"/>
        <v>1.4607606571329859</v>
      </c>
      <c r="AG61">
        <f t="shared" si="65"/>
        <v>-76.786319385800141</v>
      </c>
      <c r="AH61">
        <f t="shared" si="66"/>
        <v>53.510565218807557</v>
      </c>
      <c r="AI61">
        <f t="shared" si="67"/>
        <v>4.0133753391672675</v>
      </c>
      <c r="AJ61">
        <f t="shared" si="68"/>
        <v>270.26578692715293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52020.225322393977</v>
      </c>
      <c r="AP61" t="s">
        <v>387</v>
      </c>
      <c r="AQ61">
        <v>10238.9</v>
      </c>
      <c r="AR61">
        <v>302.21199999999999</v>
      </c>
      <c r="AS61">
        <v>4052.3</v>
      </c>
      <c r="AT61">
        <f t="shared" si="72"/>
        <v>0.92542210596451402</v>
      </c>
      <c r="AU61">
        <v>-0.32343011824092399</v>
      </c>
      <c r="AV61" t="s">
        <v>619</v>
      </c>
      <c r="AW61">
        <v>10296.6</v>
      </c>
      <c r="AX61">
        <v>908.26891999999998</v>
      </c>
      <c r="AY61">
        <v>1355.88</v>
      </c>
      <c r="AZ61">
        <f t="shared" si="73"/>
        <v>0.33012588134643195</v>
      </c>
      <c r="BA61">
        <v>0.5</v>
      </c>
      <c r="BB61">
        <f t="shared" si="74"/>
        <v>1512.983099354911</v>
      </c>
      <c r="BC61">
        <f t="shared" si="75"/>
        <v>31.455015473669913</v>
      </c>
      <c r="BD61">
        <f t="shared" si="76"/>
        <v>249.73743956839812</v>
      </c>
      <c r="BE61">
        <f t="shared" si="77"/>
        <v>2.1003833820391105E-2</v>
      </c>
      <c r="BF61">
        <f t="shared" si="78"/>
        <v>1.9886863144231053</v>
      </c>
      <c r="BG61">
        <f t="shared" si="79"/>
        <v>263.17933645442849</v>
      </c>
      <c r="BH61" t="s">
        <v>620</v>
      </c>
      <c r="BI61">
        <v>645.76</v>
      </c>
      <c r="BJ61">
        <f t="shared" si="80"/>
        <v>645.76</v>
      </c>
      <c r="BK61">
        <f t="shared" si="81"/>
        <v>0.52373366374605435</v>
      </c>
      <c r="BL61">
        <f t="shared" si="82"/>
        <v>0.6303316059257591</v>
      </c>
      <c r="BM61">
        <f t="shared" si="83"/>
        <v>0.7915421512737264</v>
      </c>
      <c r="BN61">
        <f t="shared" si="84"/>
        <v>0.42481225585288734</v>
      </c>
      <c r="BO61">
        <f t="shared" si="85"/>
        <v>0.71902846013213551</v>
      </c>
      <c r="BP61">
        <f t="shared" si="86"/>
        <v>0.44815244569044399</v>
      </c>
      <c r="BQ61">
        <f t="shared" si="87"/>
        <v>0.55184755430955601</v>
      </c>
      <c r="BR61">
        <f t="shared" si="88"/>
        <v>1799.76</v>
      </c>
      <c r="BS61">
        <f t="shared" si="89"/>
        <v>1512.983099354911</v>
      </c>
      <c r="BT61">
        <f t="shared" si="90"/>
        <v>0.84065825407549399</v>
      </c>
      <c r="BU61">
        <f t="shared" si="91"/>
        <v>0.16087043036570334</v>
      </c>
      <c r="BV61">
        <v>6</v>
      </c>
      <c r="BW61">
        <v>0.5</v>
      </c>
      <c r="BX61" t="s">
        <v>390</v>
      </c>
      <c r="BY61">
        <v>2</v>
      </c>
      <c r="BZ61">
        <v>1689185285.5</v>
      </c>
      <c r="CA61">
        <v>960.12300000000005</v>
      </c>
      <c r="CB61">
        <v>999.85199999999998</v>
      </c>
      <c r="CC61">
        <v>23.3733</v>
      </c>
      <c r="CD61">
        <v>21.3339</v>
      </c>
      <c r="CE61">
        <v>959.38400000000001</v>
      </c>
      <c r="CF61">
        <v>23.325399999999998</v>
      </c>
      <c r="CG61">
        <v>500.291</v>
      </c>
      <c r="CH61">
        <v>98.754900000000006</v>
      </c>
      <c r="CI61">
        <v>9.9782499999999996E-2</v>
      </c>
      <c r="CJ61">
        <v>28.2347</v>
      </c>
      <c r="CK61">
        <v>27.8934</v>
      </c>
      <c r="CL61">
        <v>999.9</v>
      </c>
      <c r="CM61">
        <v>0</v>
      </c>
      <c r="CN61">
        <v>0</v>
      </c>
      <c r="CO61">
        <v>10003.1</v>
      </c>
      <c r="CP61">
        <v>0</v>
      </c>
      <c r="CQ61">
        <v>1.5289399999999999E-3</v>
      </c>
      <c r="CR61">
        <v>-39.728499999999997</v>
      </c>
      <c r="CS61">
        <v>983.10199999999998</v>
      </c>
      <c r="CT61">
        <v>1021.65</v>
      </c>
      <c r="CU61">
        <v>2.0394299999999999</v>
      </c>
      <c r="CV61">
        <v>999.85199999999998</v>
      </c>
      <c r="CW61">
        <v>21.3339</v>
      </c>
      <c r="CX61">
        <v>2.30823</v>
      </c>
      <c r="CY61">
        <v>2.1068199999999999</v>
      </c>
      <c r="CZ61">
        <v>19.733899999999998</v>
      </c>
      <c r="DA61">
        <v>18.270900000000001</v>
      </c>
      <c r="DB61">
        <v>1799.76</v>
      </c>
      <c r="DC61">
        <v>0.97799599999999998</v>
      </c>
      <c r="DD61">
        <v>2.2003600000000002E-2</v>
      </c>
      <c r="DE61">
        <v>0</v>
      </c>
      <c r="DF61">
        <v>907.57600000000002</v>
      </c>
      <c r="DG61">
        <v>5.0009800000000002</v>
      </c>
      <c r="DH61">
        <v>17144.599999999999</v>
      </c>
      <c r="DI61">
        <v>16373.6</v>
      </c>
      <c r="DJ61">
        <v>43.25</v>
      </c>
      <c r="DK61">
        <v>44.311999999999998</v>
      </c>
      <c r="DL61">
        <v>43.936999999999998</v>
      </c>
      <c r="DM61">
        <v>43.25</v>
      </c>
      <c r="DN61">
        <v>44.5</v>
      </c>
      <c r="DO61">
        <v>1755.27</v>
      </c>
      <c r="DP61">
        <v>39.49</v>
      </c>
      <c r="DQ61">
        <v>0</v>
      </c>
      <c r="DR61">
        <v>189.700000047684</v>
      </c>
      <c r="DS61">
        <v>0</v>
      </c>
      <c r="DT61">
        <v>908.26891999999998</v>
      </c>
      <c r="DU61">
        <v>-3.1846923141200101</v>
      </c>
      <c r="DV61">
        <v>-169.23076929686999</v>
      </c>
      <c r="DW61">
        <v>17161.583999999999</v>
      </c>
      <c r="DX61">
        <v>15</v>
      </c>
      <c r="DY61">
        <v>1689185169.5</v>
      </c>
      <c r="DZ61" t="s">
        <v>621</v>
      </c>
      <c r="EA61">
        <v>1689185167.5</v>
      </c>
      <c r="EB61">
        <v>1689185169.5</v>
      </c>
      <c r="EC61">
        <v>48</v>
      </c>
      <c r="ED61">
        <v>-0.11899999999999999</v>
      </c>
      <c r="EE61">
        <v>-3.0000000000000001E-3</v>
      </c>
      <c r="EF61">
        <v>0.72</v>
      </c>
      <c r="EG61">
        <v>1.2999999999999999E-2</v>
      </c>
      <c r="EH61">
        <v>1000</v>
      </c>
      <c r="EI61">
        <v>21</v>
      </c>
      <c r="EJ61">
        <v>0.04</v>
      </c>
      <c r="EK61">
        <v>0.02</v>
      </c>
      <c r="EL61">
        <v>31.896078031727001</v>
      </c>
      <c r="EM61">
        <v>-1.3233011404186099</v>
      </c>
      <c r="EN61">
        <v>0.21015278102820401</v>
      </c>
      <c r="EO61">
        <v>0</v>
      </c>
      <c r="EP61">
        <v>0.118582188767374</v>
      </c>
      <c r="EQ61">
        <v>-2.2975795852130001E-3</v>
      </c>
      <c r="ER61">
        <v>1.2005844011141E-3</v>
      </c>
      <c r="ES61">
        <v>1</v>
      </c>
      <c r="ET61">
        <v>1</v>
      </c>
      <c r="EU61">
        <v>2</v>
      </c>
      <c r="EV61" t="s">
        <v>451</v>
      </c>
      <c r="EW61">
        <v>2.9676100000000001</v>
      </c>
      <c r="EX61">
        <v>2.84015</v>
      </c>
      <c r="EY61">
        <v>0.17433100000000001</v>
      </c>
      <c r="EZ61">
        <v>0.180558</v>
      </c>
      <c r="FA61">
        <v>0.11228399999999999</v>
      </c>
      <c r="FB61">
        <v>0.105631</v>
      </c>
      <c r="FC61">
        <v>24937.1</v>
      </c>
      <c r="FD61">
        <v>25322.3</v>
      </c>
      <c r="FE61">
        <v>27688</v>
      </c>
      <c r="FF61">
        <v>28136.6</v>
      </c>
      <c r="FG61">
        <v>31515</v>
      </c>
      <c r="FH61">
        <v>30798.6</v>
      </c>
      <c r="FI61">
        <v>38572.9</v>
      </c>
      <c r="FJ61">
        <v>37321.800000000003</v>
      </c>
      <c r="FK61">
        <v>2.0612300000000001</v>
      </c>
      <c r="FL61">
        <v>1.7371700000000001</v>
      </c>
      <c r="FM61">
        <v>0.122979</v>
      </c>
      <c r="FN61">
        <v>0</v>
      </c>
      <c r="FO61">
        <v>25.881900000000002</v>
      </c>
      <c r="FP61">
        <v>999.9</v>
      </c>
      <c r="FQ61">
        <v>46.661000000000001</v>
      </c>
      <c r="FR61">
        <v>40.264000000000003</v>
      </c>
      <c r="FS61">
        <v>35.525399999999998</v>
      </c>
      <c r="FT61">
        <v>61.724600000000002</v>
      </c>
      <c r="FU61">
        <v>35.332500000000003</v>
      </c>
      <c r="FV61">
        <v>1</v>
      </c>
      <c r="FW61">
        <v>5.1478700000000002E-2</v>
      </c>
      <c r="FX61">
        <v>-0.100686</v>
      </c>
      <c r="FY61">
        <v>20.2593</v>
      </c>
      <c r="FZ61">
        <v>5.2232799999999999</v>
      </c>
      <c r="GA61">
        <v>12.0099</v>
      </c>
      <c r="GB61">
        <v>4.9995000000000003</v>
      </c>
      <c r="GC61">
        <v>3.2911800000000002</v>
      </c>
      <c r="GD61">
        <v>9999</v>
      </c>
      <c r="GE61">
        <v>9999</v>
      </c>
      <c r="GF61">
        <v>216</v>
      </c>
      <c r="GG61">
        <v>9999</v>
      </c>
      <c r="GH61">
        <v>1.87846</v>
      </c>
      <c r="GI61">
        <v>1.87225</v>
      </c>
      <c r="GJ61">
        <v>1.8743700000000001</v>
      </c>
      <c r="GK61">
        <v>1.87256</v>
      </c>
      <c r="GL61">
        <v>1.8727100000000001</v>
      </c>
      <c r="GM61">
        <v>1.8739300000000001</v>
      </c>
      <c r="GN61">
        <v>1.87422</v>
      </c>
      <c r="GO61">
        <v>1.8782000000000001</v>
      </c>
      <c r="GP61">
        <v>5</v>
      </c>
      <c r="GQ61">
        <v>0</v>
      </c>
      <c r="GR61">
        <v>0</v>
      </c>
      <c r="GS61">
        <v>0</v>
      </c>
      <c r="GT61" t="s">
        <v>393</v>
      </c>
      <c r="GU61" t="s">
        <v>394</v>
      </c>
      <c r="GV61" t="s">
        <v>395</v>
      </c>
      <c r="GW61" t="s">
        <v>395</v>
      </c>
      <c r="GX61" t="s">
        <v>395</v>
      </c>
      <c r="GY61" t="s">
        <v>395</v>
      </c>
      <c r="GZ61">
        <v>0</v>
      </c>
      <c r="HA61">
        <v>100</v>
      </c>
      <c r="HB61">
        <v>100</v>
      </c>
      <c r="HC61">
        <v>0.73899999999999999</v>
      </c>
      <c r="HD61">
        <v>4.7899999999999998E-2</v>
      </c>
      <c r="HE61">
        <v>0.75608932339841295</v>
      </c>
      <c r="HF61">
        <v>7.2704984381113296E-4</v>
      </c>
      <c r="HG61">
        <v>-1.05877040029023E-6</v>
      </c>
      <c r="HH61">
        <v>2.9517966189716799E-10</v>
      </c>
      <c r="HI61">
        <v>-0.10030041834131</v>
      </c>
      <c r="HJ61">
        <v>-1.0381146261049701E-3</v>
      </c>
      <c r="HK61">
        <v>3.0864078594985901E-4</v>
      </c>
      <c r="HL61">
        <v>3.5129526352015801E-7</v>
      </c>
      <c r="HM61">
        <v>1</v>
      </c>
      <c r="HN61">
        <v>2242</v>
      </c>
      <c r="HO61">
        <v>1</v>
      </c>
      <c r="HP61">
        <v>25</v>
      </c>
      <c r="HQ61">
        <v>2</v>
      </c>
      <c r="HR61">
        <v>1.9</v>
      </c>
      <c r="HS61">
        <v>2.0910600000000001</v>
      </c>
      <c r="HT61">
        <v>2.63306</v>
      </c>
      <c r="HU61">
        <v>1.49536</v>
      </c>
      <c r="HV61">
        <v>2.2680699999999998</v>
      </c>
      <c r="HW61">
        <v>1.49658</v>
      </c>
      <c r="HX61">
        <v>2.5793499999999998</v>
      </c>
      <c r="HY61">
        <v>43.919199999999996</v>
      </c>
      <c r="HZ61">
        <v>23.7986</v>
      </c>
      <c r="IA61">
        <v>18</v>
      </c>
      <c r="IB61">
        <v>496.32</v>
      </c>
      <c r="IC61">
        <v>426.64499999999998</v>
      </c>
      <c r="ID61">
        <v>26.200900000000001</v>
      </c>
      <c r="IE61">
        <v>28.032399999999999</v>
      </c>
      <c r="IF61">
        <v>29.999199999999998</v>
      </c>
      <c r="IG61">
        <v>27.9602</v>
      </c>
      <c r="IH61">
        <v>27.930199999999999</v>
      </c>
      <c r="II61">
        <v>41.9071</v>
      </c>
      <c r="IJ61">
        <v>45.371299999999998</v>
      </c>
      <c r="IK61">
        <v>0</v>
      </c>
      <c r="IL61">
        <v>26.2468</v>
      </c>
      <c r="IM61">
        <v>1000</v>
      </c>
      <c r="IN61">
        <v>21.3735</v>
      </c>
      <c r="IO61">
        <v>100.536</v>
      </c>
      <c r="IP61">
        <v>100.241</v>
      </c>
    </row>
    <row r="62" spans="1:250" x14ac:dyDescent="0.3">
      <c r="A62">
        <v>46</v>
      </c>
      <c r="B62">
        <v>1689185475.5</v>
      </c>
      <c r="C62">
        <v>9769</v>
      </c>
      <c r="D62" t="s">
        <v>622</v>
      </c>
      <c r="E62" t="s">
        <v>623</v>
      </c>
      <c r="F62" t="s">
        <v>381</v>
      </c>
      <c r="G62" t="s">
        <v>382</v>
      </c>
      <c r="H62" t="s">
        <v>475</v>
      </c>
      <c r="I62" t="s">
        <v>384</v>
      </c>
      <c r="J62" t="s">
        <v>34</v>
      </c>
      <c r="K62" t="s">
        <v>34</v>
      </c>
      <c r="L62" t="s">
        <v>558</v>
      </c>
      <c r="M62">
        <v>1689185475.5</v>
      </c>
      <c r="N62">
        <f t="shared" si="46"/>
        <v>1.4226459749662639E-3</v>
      </c>
      <c r="O62">
        <f t="shared" si="47"/>
        <v>1.4226459749662639</v>
      </c>
      <c r="P62">
        <f t="shared" si="48"/>
        <v>31.517721048786996</v>
      </c>
      <c r="Q62">
        <f t="shared" si="49"/>
        <v>1160.31</v>
      </c>
      <c r="R62">
        <f t="shared" si="50"/>
        <v>596.23403915222525</v>
      </c>
      <c r="S62">
        <f t="shared" si="51"/>
        <v>58.941259228849695</v>
      </c>
      <c r="T62">
        <f t="shared" si="52"/>
        <v>114.703502324472</v>
      </c>
      <c r="U62">
        <f t="shared" si="53"/>
        <v>9.437498901575285E-2</v>
      </c>
      <c r="V62">
        <f t="shared" si="54"/>
        <v>2.9124400313927796</v>
      </c>
      <c r="W62">
        <f t="shared" si="55"/>
        <v>9.2708396355966324E-2</v>
      </c>
      <c r="X62">
        <f t="shared" si="56"/>
        <v>5.8090033039371471E-2</v>
      </c>
      <c r="Y62">
        <f t="shared" si="57"/>
        <v>289.56908275547329</v>
      </c>
      <c r="Z62">
        <f t="shared" si="58"/>
        <v>29.702509377288347</v>
      </c>
      <c r="AA62">
        <f t="shared" si="59"/>
        <v>28.026</v>
      </c>
      <c r="AB62">
        <f t="shared" si="60"/>
        <v>3.8005953631752289</v>
      </c>
      <c r="AC62">
        <f t="shared" si="61"/>
        <v>60.146852739093191</v>
      </c>
      <c r="AD62">
        <f t="shared" si="62"/>
        <v>2.3306566192245599</v>
      </c>
      <c r="AE62">
        <f t="shared" si="63"/>
        <v>3.8749435973558772</v>
      </c>
      <c r="AF62">
        <f t="shared" si="64"/>
        <v>1.469938743950669</v>
      </c>
      <c r="AG62">
        <f t="shared" si="65"/>
        <v>-62.73868749601224</v>
      </c>
      <c r="AH62">
        <f t="shared" si="66"/>
        <v>52.254747408430362</v>
      </c>
      <c r="AI62">
        <f t="shared" si="67"/>
        <v>3.9184303232966142</v>
      </c>
      <c r="AJ62">
        <f t="shared" si="68"/>
        <v>283.00357299118804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52121.142988765874</v>
      </c>
      <c r="AP62" t="s">
        <v>387</v>
      </c>
      <c r="AQ62">
        <v>10238.9</v>
      </c>
      <c r="AR62">
        <v>302.21199999999999</v>
      </c>
      <c r="AS62">
        <v>4052.3</v>
      </c>
      <c r="AT62">
        <f t="shared" si="72"/>
        <v>0.92542210596451402</v>
      </c>
      <c r="AU62">
        <v>-0.32343011824092399</v>
      </c>
      <c r="AV62" t="s">
        <v>624</v>
      </c>
      <c r="AW62">
        <v>10295.700000000001</v>
      </c>
      <c r="AX62">
        <v>910.52927999999997</v>
      </c>
      <c r="AY62">
        <v>1373.75</v>
      </c>
      <c r="AZ62">
        <f t="shared" si="73"/>
        <v>0.33719433666969978</v>
      </c>
      <c r="BA62">
        <v>0.5</v>
      </c>
      <c r="BB62">
        <f t="shared" si="74"/>
        <v>1513.2011993551673</v>
      </c>
      <c r="BC62">
        <f t="shared" si="75"/>
        <v>31.517721048786996</v>
      </c>
      <c r="BD62">
        <f t="shared" si="76"/>
        <v>255.12143733217988</v>
      </c>
      <c r="BE62">
        <f t="shared" si="77"/>
        <v>2.1042245525972784E-2</v>
      </c>
      <c r="BF62">
        <f t="shared" si="78"/>
        <v>1.9498089171974524</v>
      </c>
      <c r="BG62">
        <f t="shared" si="79"/>
        <v>263.84552492537438</v>
      </c>
      <c r="BH62" t="s">
        <v>625</v>
      </c>
      <c r="BI62">
        <v>649.09</v>
      </c>
      <c r="BJ62">
        <f t="shared" si="80"/>
        <v>649.09</v>
      </c>
      <c r="BK62">
        <f t="shared" si="81"/>
        <v>0.52750500454959059</v>
      </c>
      <c r="BL62">
        <f t="shared" si="82"/>
        <v>0.63922490547291155</v>
      </c>
      <c r="BM62">
        <f t="shared" si="83"/>
        <v>0.78706574087405723</v>
      </c>
      <c r="BN62">
        <f t="shared" si="84"/>
        <v>0.43229518691824276</v>
      </c>
      <c r="BO62">
        <f t="shared" si="85"/>
        <v>0.71426323862266705</v>
      </c>
      <c r="BP62">
        <f t="shared" si="86"/>
        <v>0.45568495490162841</v>
      </c>
      <c r="BQ62">
        <f t="shared" si="87"/>
        <v>0.54431504509837159</v>
      </c>
      <c r="BR62">
        <f t="shared" si="88"/>
        <v>1800.02</v>
      </c>
      <c r="BS62">
        <f t="shared" si="89"/>
        <v>1513.2011993551673</v>
      </c>
      <c r="BT62">
        <f t="shared" si="90"/>
        <v>0.84065799233073368</v>
      </c>
      <c r="BU62">
        <f t="shared" si="91"/>
        <v>0.16086992519831628</v>
      </c>
      <c r="BV62">
        <v>6</v>
      </c>
      <c r="BW62">
        <v>0.5</v>
      </c>
      <c r="BX62" t="s">
        <v>390</v>
      </c>
      <c r="BY62">
        <v>2</v>
      </c>
      <c r="BZ62">
        <v>1689185475.5</v>
      </c>
      <c r="CA62">
        <v>1160.31</v>
      </c>
      <c r="CB62">
        <v>1200.0899999999999</v>
      </c>
      <c r="CC62">
        <v>23.5763</v>
      </c>
      <c r="CD62">
        <v>21.910299999999999</v>
      </c>
      <c r="CE62">
        <v>1159.33</v>
      </c>
      <c r="CF62">
        <v>23.520800000000001</v>
      </c>
      <c r="CG62">
        <v>500.27800000000002</v>
      </c>
      <c r="CH62">
        <v>98.756299999999996</v>
      </c>
      <c r="CI62">
        <v>9.9611199999999997E-2</v>
      </c>
      <c r="CJ62">
        <v>28.358799999999999</v>
      </c>
      <c r="CK62">
        <v>28.026</v>
      </c>
      <c r="CL62">
        <v>999.9</v>
      </c>
      <c r="CM62">
        <v>0</v>
      </c>
      <c r="CN62">
        <v>0</v>
      </c>
      <c r="CO62">
        <v>10027.5</v>
      </c>
      <c r="CP62">
        <v>0</v>
      </c>
      <c r="CQ62">
        <v>1.5289399999999999E-3</v>
      </c>
      <c r="CR62">
        <v>-39.7712</v>
      </c>
      <c r="CS62">
        <v>1188.33</v>
      </c>
      <c r="CT62">
        <v>1226.97</v>
      </c>
      <c r="CU62">
        <v>1.6659999999999999</v>
      </c>
      <c r="CV62">
        <v>1200.0899999999999</v>
      </c>
      <c r="CW62">
        <v>21.910299999999999</v>
      </c>
      <c r="CX62">
        <v>2.3283100000000001</v>
      </c>
      <c r="CY62">
        <v>2.16378</v>
      </c>
      <c r="CZ62">
        <v>19.8736</v>
      </c>
      <c r="DA62">
        <v>18.6966</v>
      </c>
      <c r="DB62">
        <v>1800.02</v>
      </c>
      <c r="DC62">
        <v>0.97800399999999998</v>
      </c>
      <c r="DD62">
        <v>2.1996000000000002E-2</v>
      </c>
      <c r="DE62">
        <v>0</v>
      </c>
      <c r="DF62">
        <v>910.471</v>
      </c>
      <c r="DG62">
        <v>5.0009800000000002</v>
      </c>
      <c r="DH62">
        <v>17078.3</v>
      </c>
      <c r="DI62">
        <v>16376</v>
      </c>
      <c r="DJ62">
        <v>43.25</v>
      </c>
      <c r="DK62">
        <v>44.125</v>
      </c>
      <c r="DL62">
        <v>43.186999999999998</v>
      </c>
      <c r="DM62">
        <v>43.25</v>
      </c>
      <c r="DN62">
        <v>44.311999999999998</v>
      </c>
      <c r="DO62">
        <v>1755.54</v>
      </c>
      <c r="DP62">
        <v>39.479999999999997</v>
      </c>
      <c r="DQ62">
        <v>0</v>
      </c>
      <c r="DR62">
        <v>189.700000047684</v>
      </c>
      <c r="DS62">
        <v>0</v>
      </c>
      <c r="DT62">
        <v>910.52927999999997</v>
      </c>
      <c r="DU62">
        <v>-0.67346154613567999</v>
      </c>
      <c r="DV62">
        <v>-31.3999998691631</v>
      </c>
      <c r="DW62">
        <v>17078.371999999999</v>
      </c>
      <c r="DX62">
        <v>15</v>
      </c>
      <c r="DY62">
        <v>1689185359</v>
      </c>
      <c r="DZ62" t="s">
        <v>626</v>
      </c>
      <c r="EA62">
        <v>1689185359</v>
      </c>
      <c r="EB62">
        <v>1689185351.5</v>
      </c>
      <c r="EC62">
        <v>49</v>
      </c>
      <c r="ED62">
        <v>0.34599999999999997</v>
      </c>
      <c r="EE62">
        <v>5.0000000000000001E-3</v>
      </c>
      <c r="EF62">
        <v>0.96</v>
      </c>
      <c r="EG62">
        <v>2.5000000000000001E-2</v>
      </c>
      <c r="EH62">
        <v>1200</v>
      </c>
      <c r="EI62">
        <v>21</v>
      </c>
      <c r="EJ62">
        <v>7.0000000000000007E-2</v>
      </c>
      <c r="EK62">
        <v>0.06</v>
      </c>
      <c r="EL62">
        <v>31.6770434521382</v>
      </c>
      <c r="EM62">
        <v>-1.3475755593713901</v>
      </c>
      <c r="EN62">
        <v>0.218112207302947</v>
      </c>
      <c r="EO62">
        <v>0</v>
      </c>
      <c r="EP62">
        <v>9.4975400036825003E-2</v>
      </c>
      <c r="EQ62">
        <v>-1.54682585877981E-3</v>
      </c>
      <c r="ER62">
        <v>2.6540298135271603E-4</v>
      </c>
      <c r="ES62">
        <v>1</v>
      </c>
      <c r="ET62">
        <v>1</v>
      </c>
      <c r="EU62">
        <v>2</v>
      </c>
      <c r="EV62" t="s">
        <v>451</v>
      </c>
      <c r="EW62">
        <v>2.9678300000000002</v>
      </c>
      <c r="EX62">
        <v>2.8402099999999999</v>
      </c>
      <c r="EY62">
        <v>0.19672300000000001</v>
      </c>
      <c r="EZ62">
        <v>0.20267199999999999</v>
      </c>
      <c r="FA62">
        <v>0.11298800000000001</v>
      </c>
      <c r="FB62">
        <v>0.107665</v>
      </c>
      <c r="FC62">
        <v>24269.3</v>
      </c>
      <c r="FD62">
        <v>24645.200000000001</v>
      </c>
      <c r="FE62">
        <v>27697.1</v>
      </c>
      <c r="FF62">
        <v>28143.1</v>
      </c>
      <c r="FG62">
        <v>31501.8</v>
      </c>
      <c r="FH62">
        <v>30736.799999999999</v>
      </c>
      <c r="FI62">
        <v>38586</v>
      </c>
      <c r="FJ62">
        <v>37330.6</v>
      </c>
      <c r="FK62">
        <v>2.06243</v>
      </c>
      <c r="FL62">
        <v>1.74268</v>
      </c>
      <c r="FM62">
        <v>0.12742000000000001</v>
      </c>
      <c r="FN62">
        <v>0</v>
      </c>
      <c r="FO62">
        <v>25.9422</v>
      </c>
      <c r="FP62">
        <v>999.9</v>
      </c>
      <c r="FQ62">
        <v>46.35</v>
      </c>
      <c r="FR62">
        <v>40.213999999999999</v>
      </c>
      <c r="FS62">
        <v>35.194000000000003</v>
      </c>
      <c r="FT62">
        <v>61.564599999999999</v>
      </c>
      <c r="FU62">
        <v>35.552900000000001</v>
      </c>
      <c r="FV62">
        <v>1</v>
      </c>
      <c r="FW62">
        <v>3.7581299999999998E-2</v>
      </c>
      <c r="FX62">
        <v>1.2109700000000001</v>
      </c>
      <c r="FY62">
        <v>20.254100000000001</v>
      </c>
      <c r="FZ62">
        <v>5.22403</v>
      </c>
      <c r="GA62">
        <v>12.0099</v>
      </c>
      <c r="GB62">
        <v>4.9999000000000002</v>
      </c>
      <c r="GC62">
        <v>3.29115</v>
      </c>
      <c r="GD62">
        <v>9999</v>
      </c>
      <c r="GE62">
        <v>9999</v>
      </c>
      <c r="GF62">
        <v>216</v>
      </c>
      <c r="GG62">
        <v>9999</v>
      </c>
      <c r="GH62">
        <v>1.87843</v>
      </c>
      <c r="GI62">
        <v>1.87225</v>
      </c>
      <c r="GJ62">
        <v>1.87439</v>
      </c>
      <c r="GK62">
        <v>1.87256</v>
      </c>
      <c r="GL62">
        <v>1.8727</v>
      </c>
      <c r="GM62">
        <v>1.87391</v>
      </c>
      <c r="GN62">
        <v>1.87418</v>
      </c>
      <c r="GO62">
        <v>1.87819</v>
      </c>
      <c r="GP62">
        <v>5</v>
      </c>
      <c r="GQ62">
        <v>0</v>
      </c>
      <c r="GR62">
        <v>0</v>
      </c>
      <c r="GS62">
        <v>0</v>
      </c>
      <c r="GT62" t="s">
        <v>393</v>
      </c>
      <c r="GU62" t="s">
        <v>394</v>
      </c>
      <c r="GV62" t="s">
        <v>395</v>
      </c>
      <c r="GW62" t="s">
        <v>395</v>
      </c>
      <c r="GX62" t="s">
        <v>395</v>
      </c>
      <c r="GY62" t="s">
        <v>395</v>
      </c>
      <c r="GZ62">
        <v>0</v>
      </c>
      <c r="HA62">
        <v>100</v>
      </c>
      <c r="HB62">
        <v>100</v>
      </c>
      <c r="HC62">
        <v>0.98</v>
      </c>
      <c r="HD62">
        <v>5.5500000000000001E-2</v>
      </c>
      <c r="HE62">
        <v>1.1016059537499301</v>
      </c>
      <c r="HF62">
        <v>7.2704984381113296E-4</v>
      </c>
      <c r="HG62">
        <v>-1.05877040029023E-6</v>
      </c>
      <c r="HH62">
        <v>2.9517966189716799E-10</v>
      </c>
      <c r="HI62">
        <v>-9.5375628171548599E-2</v>
      </c>
      <c r="HJ62">
        <v>-1.0381146261049701E-3</v>
      </c>
      <c r="HK62">
        <v>3.0864078594985901E-4</v>
      </c>
      <c r="HL62">
        <v>3.5129526352015801E-7</v>
      </c>
      <c r="HM62">
        <v>1</v>
      </c>
      <c r="HN62">
        <v>2242</v>
      </c>
      <c r="HO62">
        <v>1</v>
      </c>
      <c r="HP62">
        <v>25</v>
      </c>
      <c r="HQ62">
        <v>1.9</v>
      </c>
      <c r="HR62">
        <v>2.1</v>
      </c>
      <c r="HS62">
        <v>2.4279799999999998</v>
      </c>
      <c r="HT62">
        <v>2.6269499999999999</v>
      </c>
      <c r="HU62">
        <v>1.49536</v>
      </c>
      <c r="HV62">
        <v>2.2680699999999998</v>
      </c>
      <c r="HW62">
        <v>1.49658</v>
      </c>
      <c r="HX62">
        <v>2.47559</v>
      </c>
      <c r="HY62">
        <v>43.809199999999997</v>
      </c>
      <c r="HZ62">
        <v>23.7898</v>
      </c>
      <c r="IA62">
        <v>18</v>
      </c>
      <c r="IB62">
        <v>495.63200000000001</v>
      </c>
      <c r="IC62">
        <v>428.95699999999999</v>
      </c>
      <c r="ID62">
        <v>25.1663</v>
      </c>
      <c r="IE62">
        <v>27.834599999999998</v>
      </c>
      <c r="IF62">
        <v>29.999600000000001</v>
      </c>
      <c r="IG62">
        <v>27.7867</v>
      </c>
      <c r="IH62">
        <v>27.765599999999999</v>
      </c>
      <c r="II62">
        <v>48.662500000000001</v>
      </c>
      <c r="IJ62">
        <v>44.145000000000003</v>
      </c>
      <c r="IK62">
        <v>0</v>
      </c>
      <c r="IL62">
        <v>25.1739</v>
      </c>
      <c r="IM62">
        <v>1200</v>
      </c>
      <c r="IN62">
        <v>21.930800000000001</v>
      </c>
      <c r="IO62">
        <v>100.57</v>
      </c>
      <c r="IP62">
        <v>100.265</v>
      </c>
    </row>
    <row r="63" spans="1:250" x14ac:dyDescent="0.3">
      <c r="A63">
        <v>47</v>
      </c>
      <c r="B63">
        <v>1689185636.5</v>
      </c>
      <c r="C63">
        <v>9930</v>
      </c>
      <c r="D63" t="s">
        <v>627</v>
      </c>
      <c r="E63" t="s">
        <v>628</v>
      </c>
      <c r="F63" t="s">
        <v>381</v>
      </c>
      <c r="G63" t="s">
        <v>382</v>
      </c>
      <c r="H63" t="s">
        <v>475</v>
      </c>
      <c r="I63" t="s">
        <v>384</v>
      </c>
      <c r="J63" t="s">
        <v>34</v>
      </c>
      <c r="K63" t="s">
        <v>34</v>
      </c>
      <c r="L63" t="s">
        <v>558</v>
      </c>
      <c r="M63">
        <v>1689185636.5</v>
      </c>
      <c r="N63">
        <f t="shared" si="46"/>
        <v>1.3834306708730667E-3</v>
      </c>
      <c r="O63">
        <f t="shared" si="47"/>
        <v>1.3834306708730666</v>
      </c>
      <c r="P63">
        <f t="shared" si="48"/>
        <v>36.587101981924356</v>
      </c>
      <c r="Q63">
        <f t="shared" si="49"/>
        <v>1453.89</v>
      </c>
      <c r="R63">
        <f t="shared" si="50"/>
        <v>780.0822501513112</v>
      </c>
      <c r="S63">
        <f t="shared" si="51"/>
        <v>77.119872185168759</v>
      </c>
      <c r="T63">
        <f t="shared" si="52"/>
        <v>143.73331908211802</v>
      </c>
      <c r="U63">
        <f t="shared" si="53"/>
        <v>9.1906223368403733E-2</v>
      </c>
      <c r="V63">
        <f t="shared" si="54"/>
        <v>2.9106846736100964</v>
      </c>
      <c r="W63">
        <f t="shared" si="55"/>
        <v>9.0323959993985958E-2</v>
      </c>
      <c r="X63">
        <f t="shared" si="56"/>
        <v>5.659236607898431E-2</v>
      </c>
      <c r="Y63">
        <f t="shared" si="57"/>
        <v>289.56646975514423</v>
      </c>
      <c r="Z63">
        <f t="shared" si="58"/>
        <v>29.569533815203801</v>
      </c>
      <c r="AA63">
        <f t="shared" si="59"/>
        <v>27.9194</v>
      </c>
      <c r="AB63">
        <f t="shared" si="60"/>
        <v>3.777045359774938</v>
      </c>
      <c r="AC63">
        <f t="shared" si="61"/>
        <v>60.101721474160122</v>
      </c>
      <c r="AD63">
        <f t="shared" si="62"/>
        <v>2.3094669796763401</v>
      </c>
      <c r="AE63">
        <f t="shared" si="63"/>
        <v>3.8425970555090716</v>
      </c>
      <c r="AF63">
        <f t="shared" si="64"/>
        <v>1.467578380098598</v>
      </c>
      <c r="AG63">
        <f t="shared" si="65"/>
        <v>-61.009292585502237</v>
      </c>
      <c r="AH63">
        <f t="shared" si="66"/>
        <v>46.338721726119182</v>
      </c>
      <c r="AI63">
        <f t="shared" si="67"/>
        <v>3.4725610052997076</v>
      </c>
      <c r="AJ63">
        <f t="shared" si="68"/>
        <v>278.36845990106087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52096.031313196552</v>
      </c>
      <c r="AP63" t="s">
        <v>387</v>
      </c>
      <c r="AQ63">
        <v>10238.9</v>
      </c>
      <c r="AR63">
        <v>302.21199999999999</v>
      </c>
      <c r="AS63">
        <v>4052.3</v>
      </c>
      <c r="AT63">
        <f t="shared" si="72"/>
        <v>0.92542210596451402</v>
      </c>
      <c r="AU63">
        <v>-0.32343011824092399</v>
      </c>
      <c r="AV63" t="s">
        <v>629</v>
      </c>
      <c r="AW63">
        <v>10296.5</v>
      </c>
      <c r="AX63">
        <v>934.53269230769195</v>
      </c>
      <c r="AY63">
        <v>1415.16</v>
      </c>
      <c r="AZ63">
        <f t="shared" si="73"/>
        <v>0.33962753871810125</v>
      </c>
      <c r="BA63">
        <v>0.5</v>
      </c>
      <c r="BB63">
        <f t="shared" si="74"/>
        <v>1513.1846993549971</v>
      </c>
      <c r="BC63">
        <f t="shared" si="75"/>
        <v>36.587101981924356</v>
      </c>
      <c r="BD63">
        <f t="shared" si="76"/>
        <v>256.95959753391384</v>
      </c>
      <c r="BE63">
        <f t="shared" si="77"/>
        <v>2.4392615201500906E-2</v>
      </c>
      <c r="BF63">
        <f t="shared" si="78"/>
        <v>1.8634924672828515</v>
      </c>
      <c r="BG63">
        <f t="shared" si="79"/>
        <v>265.33673591395103</v>
      </c>
      <c r="BH63" t="s">
        <v>630</v>
      </c>
      <c r="BI63">
        <v>649.83000000000004</v>
      </c>
      <c r="BJ63">
        <f t="shared" si="80"/>
        <v>649.83000000000004</v>
      </c>
      <c r="BK63">
        <f t="shared" si="81"/>
        <v>0.54080810650385824</v>
      </c>
      <c r="BL63">
        <f t="shared" si="82"/>
        <v>0.62800008844852295</v>
      </c>
      <c r="BM63">
        <f t="shared" si="83"/>
        <v>0.77506634885832948</v>
      </c>
      <c r="BN63">
        <f t="shared" si="84"/>
        <v>0.43185064144264429</v>
      </c>
      <c r="BO63">
        <f t="shared" si="85"/>
        <v>0.70322083108449729</v>
      </c>
      <c r="BP63">
        <f t="shared" si="86"/>
        <v>0.43668167078112263</v>
      </c>
      <c r="BQ63">
        <f t="shared" si="87"/>
        <v>0.56331832921887737</v>
      </c>
      <c r="BR63">
        <f t="shared" si="88"/>
        <v>1800</v>
      </c>
      <c r="BS63">
        <f t="shared" si="89"/>
        <v>1513.1846993549971</v>
      </c>
      <c r="BT63">
        <f t="shared" si="90"/>
        <v>0.84065816630833168</v>
      </c>
      <c r="BU63">
        <f t="shared" si="91"/>
        <v>0.16087026097508011</v>
      </c>
      <c r="BV63">
        <v>6</v>
      </c>
      <c r="BW63">
        <v>0.5</v>
      </c>
      <c r="BX63" t="s">
        <v>390</v>
      </c>
      <c r="BY63">
        <v>2</v>
      </c>
      <c r="BZ63">
        <v>1689185636.5</v>
      </c>
      <c r="CA63">
        <v>1453.89</v>
      </c>
      <c r="CB63">
        <v>1500.19</v>
      </c>
      <c r="CC63">
        <v>23.360700000000001</v>
      </c>
      <c r="CD63">
        <v>21.74</v>
      </c>
      <c r="CE63">
        <v>1452.91</v>
      </c>
      <c r="CF63">
        <v>23.3093</v>
      </c>
      <c r="CG63">
        <v>500.19600000000003</v>
      </c>
      <c r="CH63">
        <v>98.761600000000001</v>
      </c>
      <c r="CI63">
        <v>9.9606200000000006E-2</v>
      </c>
      <c r="CJ63">
        <v>28.214700000000001</v>
      </c>
      <c r="CK63">
        <v>27.9194</v>
      </c>
      <c r="CL63">
        <v>999.9</v>
      </c>
      <c r="CM63">
        <v>0</v>
      </c>
      <c r="CN63">
        <v>0</v>
      </c>
      <c r="CO63">
        <v>10016.9</v>
      </c>
      <c r="CP63">
        <v>0</v>
      </c>
      <c r="CQ63">
        <v>1.5289399999999999E-3</v>
      </c>
      <c r="CR63">
        <v>-46.298200000000001</v>
      </c>
      <c r="CS63">
        <v>1488.67</v>
      </c>
      <c r="CT63">
        <v>1533.53</v>
      </c>
      <c r="CU63">
        <v>1.6206700000000001</v>
      </c>
      <c r="CV63">
        <v>1500.19</v>
      </c>
      <c r="CW63">
        <v>21.74</v>
      </c>
      <c r="CX63">
        <v>2.30714</v>
      </c>
      <c r="CY63">
        <v>2.1470799999999999</v>
      </c>
      <c r="CZ63">
        <v>19.726299999999998</v>
      </c>
      <c r="DA63">
        <v>18.572800000000001</v>
      </c>
      <c r="DB63">
        <v>1800</v>
      </c>
      <c r="DC63">
        <v>0.97799999999999998</v>
      </c>
      <c r="DD63">
        <v>2.19998E-2</v>
      </c>
      <c r="DE63">
        <v>0</v>
      </c>
      <c r="DF63">
        <v>934.71199999999999</v>
      </c>
      <c r="DG63">
        <v>5.0009800000000002</v>
      </c>
      <c r="DH63">
        <v>17547.099999999999</v>
      </c>
      <c r="DI63">
        <v>16375.9</v>
      </c>
      <c r="DJ63">
        <v>43.186999999999998</v>
      </c>
      <c r="DK63">
        <v>44.186999999999998</v>
      </c>
      <c r="DL63">
        <v>43.5</v>
      </c>
      <c r="DM63">
        <v>42.625</v>
      </c>
      <c r="DN63">
        <v>44.375</v>
      </c>
      <c r="DO63">
        <v>1755.51</v>
      </c>
      <c r="DP63">
        <v>39.49</v>
      </c>
      <c r="DQ63">
        <v>0</v>
      </c>
      <c r="DR63">
        <v>160.40000009536701</v>
      </c>
      <c r="DS63">
        <v>0</v>
      </c>
      <c r="DT63">
        <v>934.53269230769195</v>
      </c>
      <c r="DU63">
        <v>-2.04799999945975</v>
      </c>
      <c r="DV63">
        <v>-54.102564342348003</v>
      </c>
      <c r="DW63">
        <v>17552.996153846201</v>
      </c>
      <c r="DX63">
        <v>15</v>
      </c>
      <c r="DY63">
        <v>1689185594</v>
      </c>
      <c r="DZ63" t="s">
        <v>631</v>
      </c>
      <c r="EA63">
        <v>1689185594</v>
      </c>
      <c r="EB63">
        <v>1689185578.5</v>
      </c>
      <c r="EC63">
        <v>50</v>
      </c>
      <c r="ED63">
        <v>0.155</v>
      </c>
      <c r="EE63">
        <v>-1E-3</v>
      </c>
      <c r="EF63">
        <v>0.96099999999999997</v>
      </c>
      <c r="EG63">
        <v>0.03</v>
      </c>
      <c r="EH63">
        <v>1500</v>
      </c>
      <c r="EI63">
        <v>22</v>
      </c>
      <c r="EJ63">
        <v>0.14000000000000001</v>
      </c>
      <c r="EK63">
        <v>0.05</v>
      </c>
      <c r="EL63">
        <v>36.397602950169698</v>
      </c>
      <c r="EM63">
        <v>-0.25054505324599802</v>
      </c>
      <c r="EN63">
        <v>0.16714917925568301</v>
      </c>
      <c r="EO63">
        <v>1</v>
      </c>
      <c r="EP63">
        <v>9.31797382401785E-2</v>
      </c>
      <c r="EQ63">
        <v>-1.1367574015715401E-3</v>
      </c>
      <c r="ER63">
        <v>2.4455986957609898E-3</v>
      </c>
      <c r="ES63">
        <v>1</v>
      </c>
      <c r="ET63">
        <v>2</v>
      </c>
      <c r="EU63">
        <v>2</v>
      </c>
      <c r="EV63" t="s">
        <v>392</v>
      </c>
      <c r="EW63">
        <v>2.9677600000000002</v>
      </c>
      <c r="EX63">
        <v>2.84009</v>
      </c>
      <c r="EY63">
        <v>0.226076</v>
      </c>
      <c r="EZ63">
        <v>0.232269</v>
      </c>
      <c r="FA63">
        <v>0.112312</v>
      </c>
      <c r="FB63">
        <v>0.107114</v>
      </c>
      <c r="FC63">
        <v>23387.3</v>
      </c>
      <c r="FD63">
        <v>23733.1</v>
      </c>
      <c r="FE63">
        <v>27702.6</v>
      </c>
      <c r="FF63">
        <v>28146.2</v>
      </c>
      <c r="FG63">
        <v>31534.400000000001</v>
      </c>
      <c r="FH63">
        <v>30760.5</v>
      </c>
      <c r="FI63">
        <v>38593.699999999997</v>
      </c>
      <c r="FJ63">
        <v>37333.4</v>
      </c>
      <c r="FK63">
        <v>2.0629499999999998</v>
      </c>
      <c r="FL63">
        <v>1.74655</v>
      </c>
      <c r="FM63">
        <v>0.126861</v>
      </c>
      <c r="FN63">
        <v>0</v>
      </c>
      <c r="FO63">
        <v>25.8444</v>
      </c>
      <c r="FP63">
        <v>999.9</v>
      </c>
      <c r="FQ63">
        <v>45.996000000000002</v>
      </c>
      <c r="FR63">
        <v>40.152999999999999</v>
      </c>
      <c r="FS63">
        <v>34.811300000000003</v>
      </c>
      <c r="FT63">
        <v>61.454599999999999</v>
      </c>
      <c r="FU63">
        <v>35.9375</v>
      </c>
      <c r="FV63">
        <v>1</v>
      </c>
      <c r="FW63">
        <v>2.73628E-2</v>
      </c>
      <c r="FX63">
        <v>-0.38189000000000001</v>
      </c>
      <c r="FY63">
        <v>20.259599999999999</v>
      </c>
      <c r="FZ63">
        <v>5.2276199999999999</v>
      </c>
      <c r="GA63">
        <v>12.0099</v>
      </c>
      <c r="GB63">
        <v>5.0008499999999998</v>
      </c>
      <c r="GC63">
        <v>3.2918500000000002</v>
      </c>
      <c r="GD63">
        <v>9999</v>
      </c>
      <c r="GE63">
        <v>9999</v>
      </c>
      <c r="GF63">
        <v>216.1</v>
      </c>
      <c r="GG63">
        <v>9999</v>
      </c>
      <c r="GH63">
        <v>1.8784799999999999</v>
      </c>
      <c r="GI63">
        <v>1.87225</v>
      </c>
      <c r="GJ63">
        <v>1.8743799999999999</v>
      </c>
      <c r="GK63">
        <v>1.87256</v>
      </c>
      <c r="GL63">
        <v>1.8727100000000001</v>
      </c>
      <c r="GM63">
        <v>1.87391</v>
      </c>
      <c r="GN63">
        <v>1.8742399999999999</v>
      </c>
      <c r="GO63">
        <v>1.87819</v>
      </c>
      <c r="GP63">
        <v>5</v>
      </c>
      <c r="GQ63">
        <v>0</v>
      </c>
      <c r="GR63">
        <v>0</v>
      </c>
      <c r="GS63">
        <v>0</v>
      </c>
      <c r="GT63" t="s">
        <v>393</v>
      </c>
      <c r="GU63" t="s">
        <v>394</v>
      </c>
      <c r="GV63" t="s">
        <v>395</v>
      </c>
      <c r="GW63" t="s">
        <v>395</v>
      </c>
      <c r="GX63" t="s">
        <v>395</v>
      </c>
      <c r="GY63" t="s">
        <v>395</v>
      </c>
      <c r="GZ63">
        <v>0</v>
      </c>
      <c r="HA63">
        <v>100</v>
      </c>
      <c r="HB63">
        <v>100</v>
      </c>
      <c r="HC63">
        <v>0.98</v>
      </c>
      <c r="HD63">
        <v>5.1400000000000001E-2</v>
      </c>
      <c r="HE63">
        <v>1.2558154268753401</v>
      </c>
      <c r="HF63">
        <v>7.2704984381113296E-4</v>
      </c>
      <c r="HG63">
        <v>-1.05877040029023E-6</v>
      </c>
      <c r="HH63">
        <v>2.9517966189716799E-10</v>
      </c>
      <c r="HI63">
        <v>-9.6517539151980206E-2</v>
      </c>
      <c r="HJ63">
        <v>-1.0381146261049701E-3</v>
      </c>
      <c r="HK63">
        <v>3.0864078594985901E-4</v>
      </c>
      <c r="HL63">
        <v>3.5129526352015801E-7</v>
      </c>
      <c r="HM63">
        <v>1</v>
      </c>
      <c r="HN63">
        <v>2242</v>
      </c>
      <c r="HO63">
        <v>1</v>
      </c>
      <c r="HP63">
        <v>25</v>
      </c>
      <c r="HQ63">
        <v>0.7</v>
      </c>
      <c r="HR63">
        <v>1</v>
      </c>
      <c r="HS63">
        <v>2.9150399999999999</v>
      </c>
      <c r="HT63">
        <v>2.6269499999999999</v>
      </c>
      <c r="HU63">
        <v>1.49536</v>
      </c>
      <c r="HV63">
        <v>2.2680699999999998</v>
      </c>
      <c r="HW63">
        <v>1.49658</v>
      </c>
      <c r="HX63">
        <v>2.5537100000000001</v>
      </c>
      <c r="HY63">
        <v>43.754300000000001</v>
      </c>
      <c r="HZ63">
        <v>23.7986</v>
      </c>
      <c r="IA63">
        <v>18</v>
      </c>
      <c r="IB63">
        <v>495.01100000000002</v>
      </c>
      <c r="IC63">
        <v>430.572</v>
      </c>
      <c r="ID63">
        <v>26.568300000000001</v>
      </c>
      <c r="IE63">
        <v>27.725899999999999</v>
      </c>
      <c r="IF63">
        <v>29.9998</v>
      </c>
      <c r="IG63">
        <v>27.671500000000002</v>
      </c>
      <c r="IH63">
        <v>27.6477</v>
      </c>
      <c r="II63">
        <v>58.384399999999999</v>
      </c>
      <c r="IJ63">
        <v>44.088099999999997</v>
      </c>
      <c r="IK63">
        <v>0</v>
      </c>
      <c r="IL63">
        <v>26.582699999999999</v>
      </c>
      <c r="IM63">
        <v>1500</v>
      </c>
      <c r="IN63">
        <v>21.784400000000002</v>
      </c>
      <c r="IO63">
        <v>100.59</v>
      </c>
      <c r="IP63">
        <v>100.274</v>
      </c>
    </row>
    <row r="64" spans="1:250" x14ac:dyDescent="0.3">
      <c r="A64">
        <v>48</v>
      </c>
      <c r="B64">
        <v>1689185760.5</v>
      </c>
      <c r="C64">
        <v>10054</v>
      </c>
      <c r="D64" t="s">
        <v>632</v>
      </c>
      <c r="E64" t="s">
        <v>633</v>
      </c>
      <c r="F64" t="s">
        <v>381</v>
      </c>
      <c r="G64" t="s">
        <v>382</v>
      </c>
      <c r="H64" t="s">
        <v>475</v>
      </c>
      <c r="I64" t="s">
        <v>384</v>
      </c>
      <c r="J64" t="s">
        <v>34</v>
      </c>
      <c r="K64" t="s">
        <v>34</v>
      </c>
      <c r="L64" t="s">
        <v>558</v>
      </c>
      <c r="M64">
        <v>1689185760.5</v>
      </c>
      <c r="N64">
        <f t="shared" si="46"/>
        <v>1.3145576064103133E-3</v>
      </c>
      <c r="O64">
        <f t="shared" si="47"/>
        <v>1.3145576064103133</v>
      </c>
      <c r="P64">
        <f t="shared" si="48"/>
        <v>39.458604045264075</v>
      </c>
      <c r="Q64">
        <f t="shared" si="49"/>
        <v>1750.09</v>
      </c>
      <c r="R64">
        <f t="shared" si="50"/>
        <v>976.73096445744522</v>
      </c>
      <c r="S64">
        <f t="shared" si="51"/>
        <v>96.565030621901556</v>
      </c>
      <c r="T64">
        <f t="shared" si="52"/>
        <v>173.02358642326701</v>
      </c>
      <c r="U64">
        <f t="shared" si="53"/>
        <v>8.6546835151071116E-2</v>
      </c>
      <c r="V64">
        <f t="shared" si="54"/>
        <v>2.9174032106980188</v>
      </c>
      <c r="W64">
        <f t="shared" si="55"/>
        <v>8.5145384476407765E-2</v>
      </c>
      <c r="X64">
        <f t="shared" si="56"/>
        <v>5.3339889714222571E-2</v>
      </c>
      <c r="Y64">
        <f t="shared" si="57"/>
        <v>289.5632777551304</v>
      </c>
      <c r="Z64">
        <f t="shared" si="58"/>
        <v>29.757213750354438</v>
      </c>
      <c r="AA64">
        <f t="shared" si="59"/>
        <v>28.020900000000001</v>
      </c>
      <c r="AB64">
        <f t="shared" si="60"/>
        <v>3.7994657636279698</v>
      </c>
      <c r="AC64">
        <f t="shared" si="61"/>
        <v>59.780393220487205</v>
      </c>
      <c r="AD64">
        <f t="shared" si="62"/>
        <v>2.3203247041928501</v>
      </c>
      <c r="AE64">
        <f t="shared" si="63"/>
        <v>3.881414255063242</v>
      </c>
      <c r="AF64">
        <f t="shared" si="64"/>
        <v>1.4791410594351198</v>
      </c>
      <c r="AG64">
        <f t="shared" si="65"/>
        <v>-57.971990442694818</v>
      </c>
      <c r="AH64">
        <f t="shared" si="66"/>
        <v>57.659963158762302</v>
      </c>
      <c r="AI64">
        <f t="shared" si="67"/>
        <v>4.3169035222861929</v>
      </c>
      <c r="AJ64">
        <f t="shared" si="68"/>
        <v>293.56815399348403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52258.247305078265</v>
      </c>
      <c r="AP64" t="s">
        <v>387</v>
      </c>
      <c r="AQ64">
        <v>10238.9</v>
      </c>
      <c r="AR64">
        <v>302.21199999999999</v>
      </c>
      <c r="AS64">
        <v>4052.3</v>
      </c>
      <c r="AT64">
        <f t="shared" si="72"/>
        <v>0.92542210596451402</v>
      </c>
      <c r="AU64">
        <v>-0.32343011824092399</v>
      </c>
      <c r="AV64" t="s">
        <v>634</v>
      </c>
      <c r="AW64">
        <v>10296.9</v>
      </c>
      <c r="AX64">
        <v>921.04588000000001</v>
      </c>
      <c r="AY64">
        <v>1382.59</v>
      </c>
      <c r="AZ64">
        <f t="shared" si="73"/>
        <v>0.33382573286368333</v>
      </c>
      <c r="BA64">
        <v>0.5</v>
      </c>
      <c r="BB64">
        <f t="shared" si="74"/>
        <v>1513.1678993549897</v>
      </c>
      <c r="BC64">
        <f t="shared" si="75"/>
        <v>39.458604045264075</v>
      </c>
      <c r="BD64">
        <f t="shared" si="76"/>
        <v>252.56719147398982</v>
      </c>
      <c r="BE64">
        <f t="shared" si="77"/>
        <v>2.6290561794538914E-2</v>
      </c>
      <c r="BF64">
        <f t="shared" si="78"/>
        <v>1.9309484373530839</v>
      </c>
      <c r="BG64">
        <f t="shared" si="79"/>
        <v>264.16992747410632</v>
      </c>
      <c r="BH64" t="s">
        <v>635</v>
      </c>
      <c r="BI64">
        <v>639.97</v>
      </c>
      <c r="BJ64">
        <f t="shared" si="80"/>
        <v>639.97</v>
      </c>
      <c r="BK64">
        <f t="shared" si="81"/>
        <v>0.53712235731489444</v>
      </c>
      <c r="BL64">
        <f t="shared" si="82"/>
        <v>0.62150779671972201</v>
      </c>
      <c r="BM64">
        <f t="shared" si="83"/>
        <v>0.78237157601990437</v>
      </c>
      <c r="BN64">
        <f t="shared" si="84"/>
        <v>0.42720614451608596</v>
      </c>
      <c r="BO64">
        <f t="shared" si="85"/>
        <v>0.71190596060679112</v>
      </c>
      <c r="BP64">
        <f t="shared" si="86"/>
        <v>0.43184205402093595</v>
      </c>
      <c r="BQ64">
        <f t="shared" si="87"/>
        <v>0.56815794597906399</v>
      </c>
      <c r="BR64">
        <f t="shared" si="88"/>
        <v>1799.98</v>
      </c>
      <c r="BS64">
        <f t="shared" si="89"/>
        <v>1513.1678993549897</v>
      </c>
      <c r="BT64">
        <f t="shared" si="90"/>
        <v>0.84065817362136785</v>
      </c>
      <c r="BU64">
        <f t="shared" si="91"/>
        <v>0.16087027508924009</v>
      </c>
      <c r="BV64">
        <v>6</v>
      </c>
      <c r="BW64">
        <v>0.5</v>
      </c>
      <c r="BX64" t="s">
        <v>390</v>
      </c>
      <c r="BY64">
        <v>2</v>
      </c>
      <c r="BZ64">
        <v>1689185760.5</v>
      </c>
      <c r="CA64">
        <v>1750.09</v>
      </c>
      <c r="CB64">
        <v>1800.18</v>
      </c>
      <c r="CC64">
        <v>23.4695</v>
      </c>
      <c r="CD64">
        <v>21.9297</v>
      </c>
      <c r="CE64">
        <v>1749.09</v>
      </c>
      <c r="CF64">
        <v>23.414100000000001</v>
      </c>
      <c r="CG64">
        <v>500.21</v>
      </c>
      <c r="CH64">
        <v>98.766000000000005</v>
      </c>
      <c r="CI64">
        <v>9.9536299999999994E-2</v>
      </c>
      <c r="CJ64">
        <v>28.387499999999999</v>
      </c>
      <c r="CK64">
        <v>28.020900000000001</v>
      </c>
      <c r="CL64">
        <v>999.9</v>
      </c>
      <c r="CM64">
        <v>0</v>
      </c>
      <c r="CN64">
        <v>0</v>
      </c>
      <c r="CO64">
        <v>10055</v>
      </c>
      <c r="CP64">
        <v>0</v>
      </c>
      <c r="CQ64">
        <v>1.5289399999999999E-3</v>
      </c>
      <c r="CR64">
        <v>-50.091700000000003</v>
      </c>
      <c r="CS64">
        <v>1792.15</v>
      </c>
      <c r="CT64">
        <v>1840.54</v>
      </c>
      <c r="CU64">
        <v>1.5398099999999999</v>
      </c>
      <c r="CV64">
        <v>1800.18</v>
      </c>
      <c r="CW64">
        <v>21.9297</v>
      </c>
      <c r="CX64">
        <v>2.31799</v>
      </c>
      <c r="CY64">
        <v>2.1659099999999998</v>
      </c>
      <c r="CZ64">
        <v>19.8019</v>
      </c>
      <c r="DA64">
        <v>18.712299999999999</v>
      </c>
      <c r="DB64">
        <v>1799.98</v>
      </c>
      <c r="DC64">
        <v>0.97799999999999998</v>
      </c>
      <c r="DD64">
        <v>2.19998E-2</v>
      </c>
      <c r="DE64">
        <v>0</v>
      </c>
      <c r="DF64">
        <v>918.947</v>
      </c>
      <c r="DG64">
        <v>5.0009800000000002</v>
      </c>
      <c r="DH64">
        <v>17233.8</v>
      </c>
      <c r="DI64">
        <v>16375.7</v>
      </c>
      <c r="DJ64">
        <v>43.125</v>
      </c>
      <c r="DK64">
        <v>44</v>
      </c>
      <c r="DL64">
        <v>43.686999999999998</v>
      </c>
      <c r="DM64">
        <v>43.125</v>
      </c>
      <c r="DN64">
        <v>44.311999999999998</v>
      </c>
      <c r="DO64">
        <v>1755.49</v>
      </c>
      <c r="DP64">
        <v>39.49</v>
      </c>
      <c r="DQ64">
        <v>0</v>
      </c>
      <c r="DR64">
        <v>123.80000019073501</v>
      </c>
      <c r="DS64">
        <v>0</v>
      </c>
      <c r="DT64">
        <v>921.04588000000001</v>
      </c>
      <c r="DU64">
        <v>-18.0171538129464</v>
      </c>
      <c r="DV64">
        <v>-345.56923017872998</v>
      </c>
      <c r="DW64">
        <v>17273.759999999998</v>
      </c>
      <c r="DX64">
        <v>15</v>
      </c>
      <c r="DY64">
        <v>1689185702.5</v>
      </c>
      <c r="DZ64" t="s">
        <v>636</v>
      </c>
      <c r="EA64">
        <v>1689185701</v>
      </c>
      <c r="EB64">
        <v>1689185702.5</v>
      </c>
      <c r="EC64">
        <v>51</v>
      </c>
      <c r="ED64">
        <v>0.127</v>
      </c>
      <c r="EE64">
        <v>2E-3</v>
      </c>
      <c r="EF64">
        <v>0.98299999999999998</v>
      </c>
      <c r="EG64">
        <v>3.2000000000000001E-2</v>
      </c>
      <c r="EH64">
        <v>1801</v>
      </c>
      <c r="EI64">
        <v>22</v>
      </c>
      <c r="EJ64">
        <v>0.04</v>
      </c>
      <c r="EK64">
        <v>0.04</v>
      </c>
      <c r="EL64">
        <v>39.7444903273976</v>
      </c>
      <c r="EM64">
        <v>-0.98432607824887197</v>
      </c>
      <c r="EN64">
        <v>0.197652705416618</v>
      </c>
      <c r="EO64">
        <v>1</v>
      </c>
      <c r="EP64">
        <v>8.7708975332986799E-2</v>
      </c>
      <c r="EQ64">
        <v>-4.5467911958759401E-3</v>
      </c>
      <c r="ER64">
        <v>6.8171275357664098E-4</v>
      </c>
      <c r="ES64">
        <v>1</v>
      </c>
      <c r="ET64">
        <v>2</v>
      </c>
      <c r="EU64">
        <v>2</v>
      </c>
      <c r="EV64" t="s">
        <v>392</v>
      </c>
      <c r="EW64">
        <v>2.96793</v>
      </c>
      <c r="EX64">
        <v>2.84036</v>
      </c>
      <c r="EY64">
        <v>0.25240200000000002</v>
      </c>
      <c r="EZ64">
        <v>0.258544</v>
      </c>
      <c r="FA64">
        <v>0.112696</v>
      </c>
      <c r="FB64">
        <v>0.107795</v>
      </c>
      <c r="FC64">
        <v>22595.599999999999</v>
      </c>
      <c r="FD64">
        <v>22924</v>
      </c>
      <c r="FE64">
        <v>27707</v>
      </c>
      <c r="FF64">
        <v>28149.7</v>
      </c>
      <c r="FG64">
        <v>31527.3</v>
      </c>
      <c r="FH64">
        <v>30743.1</v>
      </c>
      <c r="FI64">
        <v>38599.599999999999</v>
      </c>
      <c r="FJ64">
        <v>37338.800000000003</v>
      </c>
      <c r="FK64">
        <v>2.0641799999999999</v>
      </c>
      <c r="FL64">
        <v>1.7501800000000001</v>
      </c>
      <c r="FM64">
        <v>0.135854</v>
      </c>
      <c r="FN64">
        <v>0</v>
      </c>
      <c r="FO64">
        <v>25.7988</v>
      </c>
      <c r="FP64">
        <v>999.9</v>
      </c>
      <c r="FQ64">
        <v>45.825000000000003</v>
      </c>
      <c r="FR64">
        <v>40.082999999999998</v>
      </c>
      <c r="FS64">
        <v>34.551200000000001</v>
      </c>
      <c r="FT64">
        <v>61.2346</v>
      </c>
      <c r="FU64">
        <v>35.885399999999997</v>
      </c>
      <c r="FV64">
        <v>1</v>
      </c>
      <c r="FW64">
        <v>2.0640200000000001E-2</v>
      </c>
      <c r="FX64">
        <v>-0.41967300000000002</v>
      </c>
      <c r="FY64">
        <v>20.259699999999999</v>
      </c>
      <c r="FZ64">
        <v>5.2277699999999996</v>
      </c>
      <c r="GA64">
        <v>12.0099</v>
      </c>
      <c r="GB64">
        <v>5.0010000000000003</v>
      </c>
      <c r="GC64">
        <v>3.2919999999999998</v>
      </c>
      <c r="GD64">
        <v>9999</v>
      </c>
      <c r="GE64">
        <v>9999</v>
      </c>
      <c r="GF64">
        <v>216.1</v>
      </c>
      <c r="GG64">
        <v>9999</v>
      </c>
      <c r="GH64">
        <v>1.8784799999999999</v>
      </c>
      <c r="GI64">
        <v>1.87225</v>
      </c>
      <c r="GJ64">
        <v>1.8743799999999999</v>
      </c>
      <c r="GK64">
        <v>1.87256</v>
      </c>
      <c r="GL64">
        <v>1.8727100000000001</v>
      </c>
      <c r="GM64">
        <v>1.8739300000000001</v>
      </c>
      <c r="GN64">
        <v>1.87422</v>
      </c>
      <c r="GO64">
        <v>1.8782000000000001</v>
      </c>
      <c r="GP64">
        <v>5</v>
      </c>
      <c r="GQ64">
        <v>0</v>
      </c>
      <c r="GR64">
        <v>0</v>
      </c>
      <c r="GS64">
        <v>0</v>
      </c>
      <c r="GT64" t="s">
        <v>393</v>
      </c>
      <c r="GU64" t="s">
        <v>394</v>
      </c>
      <c r="GV64" t="s">
        <v>395</v>
      </c>
      <c r="GW64" t="s">
        <v>395</v>
      </c>
      <c r="GX64" t="s">
        <v>395</v>
      </c>
      <c r="GY64" t="s">
        <v>395</v>
      </c>
      <c r="GZ64">
        <v>0</v>
      </c>
      <c r="HA64">
        <v>100</v>
      </c>
      <c r="HB64">
        <v>100</v>
      </c>
      <c r="HC64">
        <v>1</v>
      </c>
      <c r="HD64">
        <v>5.5399999999999998E-2</v>
      </c>
      <c r="HE64">
        <v>1.3834820897990501</v>
      </c>
      <c r="HF64">
        <v>7.2704984381113296E-4</v>
      </c>
      <c r="HG64">
        <v>-1.05877040029023E-6</v>
      </c>
      <c r="HH64">
        <v>2.9517966189716799E-10</v>
      </c>
      <c r="HI64">
        <v>-9.4057834077181005E-2</v>
      </c>
      <c r="HJ64">
        <v>-1.0381146261049701E-3</v>
      </c>
      <c r="HK64">
        <v>3.0864078594985901E-4</v>
      </c>
      <c r="HL64">
        <v>3.5129526352015801E-7</v>
      </c>
      <c r="HM64">
        <v>1</v>
      </c>
      <c r="HN64">
        <v>2242</v>
      </c>
      <c r="HO64">
        <v>1</v>
      </c>
      <c r="HP64">
        <v>25</v>
      </c>
      <c r="HQ64">
        <v>1</v>
      </c>
      <c r="HR64">
        <v>1</v>
      </c>
      <c r="HS64">
        <v>3.3764599999999998</v>
      </c>
      <c r="HT64">
        <v>2.6245099999999999</v>
      </c>
      <c r="HU64">
        <v>1.49536</v>
      </c>
      <c r="HV64">
        <v>2.2668499999999998</v>
      </c>
      <c r="HW64">
        <v>1.49658</v>
      </c>
      <c r="HX64">
        <v>2.3815900000000001</v>
      </c>
      <c r="HY64">
        <v>43.6447</v>
      </c>
      <c r="HZ64">
        <v>23.780999999999999</v>
      </c>
      <c r="IA64">
        <v>18</v>
      </c>
      <c r="IB64">
        <v>494.95600000000002</v>
      </c>
      <c r="IC64">
        <v>432.20100000000002</v>
      </c>
      <c r="ID64">
        <v>26.885400000000001</v>
      </c>
      <c r="IE64">
        <v>27.617100000000001</v>
      </c>
      <c r="IF64">
        <v>29.9998</v>
      </c>
      <c r="IG64">
        <v>27.574999999999999</v>
      </c>
      <c r="IH64">
        <v>27.552800000000001</v>
      </c>
      <c r="II64">
        <v>67.617599999999996</v>
      </c>
      <c r="IJ64">
        <v>43.315399999999997</v>
      </c>
      <c r="IK64">
        <v>0</v>
      </c>
      <c r="IL64">
        <v>26.869700000000002</v>
      </c>
      <c r="IM64">
        <v>1800</v>
      </c>
      <c r="IN64">
        <v>22.017900000000001</v>
      </c>
      <c r="IO64">
        <v>100.605</v>
      </c>
      <c r="IP64">
        <v>100.28700000000001</v>
      </c>
    </row>
    <row r="65" spans="1:250" x14ac:dyDescent="0.3">
      <c r="A65">
        <v>49</v>
      </c>
      <c r="B65">
        <v>1689188716</v>
      </c>
      <c r="C65">
        <v>13009.5</v>
      </c>
      <c r="D65" t="s">
        <v>637</v>
      </c>
      <c r="E65" t="s">
        <v>638</v>
      </c>
      <c r="F65" t="s">
        <v>381</v>
      </c>
      <c r="G65" t="s">
        <v>382</v>
      </c>
      <c r="H65" t="s">
        <v>34</v>
      </c>
      <c r="I65" t="s">
        <v>384</v>
      </c>
      <c r="J65" t="s">
        <v>639</v>
      </c>
      <c r="K65" t="s">
        <v>475</v>
      </c>
      <c r="L65" t="s">
        <v>640</v>
      </c>
      <c r="M65">
        <v>1689188716</v>
      </c>
      <c r="N65">
        <f t="shared" si="46"/>
        <v>6.519337291727512E-3</v>
      </c>
      <c r="O65">
        <f t="shared" si="47"/>
        <v>6.5193372917275116</v>
      </c>
      <c r="P65">
        <f t="shared" si="48"/>
        <v>30.357506754744062</v>
      </c>
      <c r="Q65">
        <f t="shared" si="49"/>
        <v>360.81700000000001</v>
      </c>
      <c r="R65">
        <f t="shared" si="50"/>
        <v>249.38470861395399</v>
      </c>
      <c r="S65">
        <f t="shared" si="51"/>
        <v>24.655031074758075</v>
      </c>
      <c r="T65">
        <f t="shared" si="52"/>
        <v>35.671611129421201</v>
      </c>
      <c r="U65">
        <f t="shared" si="53"/>
        <v>0.50237329838086009</v>
      </c>
      <c r="V65">
        <f t="shared" si="54"/>
        <v>2.9085412510893809</v>
      </c>
      <c r="W65">
        <f t="shared" si="55"/>
        <v>0.45867389301774009</v>
      </c>
      <c r="X65">
        <f t="shared" si="56"/>
        <v>0.29027996938431455</v>
      </c>
      <c r="Y65">
        <f t="shared" si="57"/>
        <v>289.5882347555563</v>
      </c>
      <c r="Z65">
        <f t="shared" si="58"/>
        <v>29.062963386620414</v>
      </c>
      <c r="AA65">
        <f t="shared" si="59"/>
        <v>27.963899999999999</v>
      </c>
      <c r="AB65">
        <f t="shared" si="60"/>
        <v>3.786860744473346</v>
      </c>
      <c r="AC65">
        <f t="shared" si="61"/>
        <v>60.14091950042576</v>
      </c>
      <c r="AD65">
        <f t="shared" si="62"/>
        <v>2.4258222019575597</v>
      </c>
      <c r="AE65">
        <f t="shared" si="63"/>
        <v>4.0335635406112909</v>
      </c>
      <c r="AF65">
        <f t="shared" si="64"/>
        <v>1.3610385425157863</v>
      </c>
      <c r="AG65">
        <f t="shared" si="65"/>
        <v>-287.5027745651833</v>
      </c>
      <c r="AH65">
        <f t="shared" si="66"/>
        <v>170.40029335175174</v>
      </c>
      <c r="AI65">
        <f t="shared" si="67"/>
        <v>12.835151741213018</v>
      </c>
      <c r="AJ65">
        <f t="shared" si="68"/>
        <v>185.32090528333774</v>
      </c>
      <c r="AK65">
        <v>1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51890.850294078147</v>
      </c>
      <c r="AP65" t="s">
        <v>387</v>
      </c>
      <c r="AQ65">
        <v>10238.9</v>
      </c>
      <c r="AR65">
        <v>302.21199999999999</v>
      </c>
      <c r="AS65">
        <v>4052.3</v>
      </c>
      <c r="AT65">
        <f t="shared" si="72"/>
        <v>0.92542210596451402</v>
      </c>
      <c r="AU65">
        <v>-0.32343011824092399</v>
      </c>
      <c r="AV65" t="s">
        <v>641</v>
      </c>
      <c r="AW65">
        <v>10295.299999999999</v>
      </c>
      <c r="AX65">
        <v>853.83323076923102</v>
      </c>
      <c r="AY65">
        <v>1387.16</v>
      </c>
      <c r="AZ65">
        <f t="shared" si="73"/>
        <v>0.3844738669156903</v>
      </c>
      <c r="BA65">
        <v>0.5</v>
      </c>
      <c r="BB65">
        <f t="shared" si="74"/>
        <v>1513.3019993552105</v>
      </c>
      <c r="BC65">
        <f t="shared" si="75"/>
        <v>30.357506754744062</v>
      </c>
      <c r="BD65">
        <f t="shared" si="76"/>
        <v>290.91253575167161</v>
      </c>
      <c r="BE65">
        <f t="shared" si="77"/>
        <v>2.0274166614500978E-2</v>
      </c>
      <c r="BF65">
        <f t="shared" si="78"/>
        <v>1.9212924248104042</v>
      </c>
      <c r="BG65">
        <f t="shared" si="79"/>
        <v>264.33632100968583</v>
      </c>
      <c r="BH65" t="s">
        <v>642</v>
      </c>
      <c r="BI65">
        <v>605.30999999999995</v>
      </c>
      <c r="BJ65">
        <f t="shared" si="80"/>
        <v>605.30999999999995</v>
      </c>
      <c r="BK65">
        <f t="shared" si="81"/>
        <v>0.56363361111912114</v>
      </c>
      <c r="BL65">
        <f t="shared" si="82"/>
        <v>0.68213438540739135</v>
      </c>
      <c r="BM65">
        <f t="shared" si="83"/>
        <v>0.77317891841867836</v>
      </c>
      <c r="BN65">
        <f t="shared" si="84"/>
        <v>0.49156896849505138</v>
      </c>
      <c r="BO65">
        <f t="shared" si="85"/>
        <v>0.71068732253749789</v>
      </c>
      <c r="BP65">
        <f t="shared" si="86"/>
        <v>0.48358713382349594</v>
      </c>
      <c r="BQ65">
        <f t="shared" si="87"/>
        <v>0.51641286617650406</v>
      </c>
      <c r="BR65">
        <f t="shared" si="88"/>
        <v>1800.14</v>
      </c>
      <c r="BS65">
        <f t="shared" si="89"/>
        <v>1513.3019993552105</v>
      </c>
      <c r="BT65">
        <f t="shared" si="90"/>
        <v>0.84065794846801378</v>
      </c>
      <c r="BU65">
        <f t="shared" si="91"/>
        <v>0.16086984054326678</v>
      </c>
      <c r="BV65">
        <v>6</v>
      </c>
      <c r="BW65">
        <v>0.5</v>
      </c>
      <c r="BX65" t="s">
        <v>390</v>
      </c>
      <c r="BY65">
        <v>2</v>
      </c>
      <c r="BZ65">
        <v>1689188716</v>
      </c>
      <c r="CA65">
        <v>360.81700000000001</v>
      </c>
      <c r="CB65">
        <v>400.05</v>
      </c>
      <c r="CC65">
        <v>24.537099999999999</v>
      </c>
      <c r="CD65">
        <v>16.909500000000001</v>
      </c>
      <c r="CE65">
        <v>360.197</v>
      </c>
      <c r="CF65">
        <v>24.463200000000001</v>
      </c>
      <c r="CG65">
        <v>500.23899999999998</v>
      </c>
      <c r="CH65">
        <v>98.763800000000003</v>
      </c>
      <c r="CI65">
        <v>9.9643599999999999E-2</v>
      </c>
      <c r="CJ65">
        <v>29.050599999999999</v>
      </c>
      <c r="CK65">
        <v>27.963899999999999</v>
      </c>
      <c r="CL65">
        <v>999.9</v>
      </c>
      <c r="CM65">
        <v>0</v>
      </c>
      <c r="CN65">
        <v>0</v>
      </c>
      <c r="CO65">
        <v>10004.4</v>
      </c>
      <c r="CP65">
        <v>0</v>
      </c>
      <c r="CQ65">
        <v>1.5289399999999999E-3</v>
      </c>
      <c r="CR65">
        <v>-39.232799999999997</v>
      </c>
      <c r="CS65">
        <v>369.89299999999997</v>
      </c>
      <c r="CT65">
        <v>406.93099999999998</v>
      </c>
      <c r="CU65">
        <v>7.6275399999999998</v>
      </c>
      <c r="CV65">
        <v>400.05</v>
      </c>
      <c r="CW65">
        <v>16.909500000000001</v>
      </c>
      <c r="CX65">
        <v>2.4233699999999998</v>
      </c>
      <c r="CY65">
        <v>1.67005</v>
      </c>
      <c r="CZ65">
        <v>20.520800000000001</v>
      </c>
      <c r="DA65">
        <v>14.620799999999999</v>
      </c>
      <c r="DB65">
        <v>1800.14</v>
      </c>
      <c r="DC65">
        <v>0.97800799999999999</v>
      </c>
      <c r="DD65">
        <v>2.19922E-2</v>
      </c>
      <c r="DE65">
        <v>0</v>
      </c>
      <c r="DF65">
        <v>854.404</v>
      </c>
      <c r="DG65">
        <v>5.0009800000000002</v>
      </c>
      <c r="DH65">
        <v>16186.4</v>
      </c>
      <c r="DI65">
        <v>16377.2</v>
      </c>
      <c r="DJ65">
        <v>44.811999999999998</v>
      </c>
      <c r="DK65">
        <v>46</v>
      </c>
      <c r="DL65">
        <v>45.186999999999998</v>
      </c>
      <c r="DM65">
        <v>44.5</v>
      </c>
      <c r="DN65">
        <v>45.936999999999998</v>
      </c>
      <c r="DO65">
        <v>1755.66</v>
      </c>
      <c r="DP65">
        <v>39.479999999999997</v>
      </c>
      <c r="DQ65">
        <v>0</v>
      </c>
      <c r="DR65">
        <v>2955.2000000476801</v>
      </c>
      <c r="DS65">
        <v>0</v>
      </c>
      <c r="DT65">
        <v>853.83323076923102</v>
      </c>
      <c r="DU65">
        <v>3.1878290633695201</v>
      </c>
      <c r="DV65">
        <v>33.309401749986797</v>
      </c>
      <c r="DW65">
        <v>16185.6423076923</v>
      </c>
      <c r="DX65">
        <v>15</v>
      </c>
      <c r="DY65">
        <v>1689188674</v>
      </c>
      <c r="DZ65" t="s">
        <v>643</v>
      </c>
      <c r="EA65">
        <v>1689188660</v>
      </c>
      <c r="EB65">
        <v>1689188674</v>
      </c>
      <c r="EC65">
        <v>53</v>
      </c>
      <c r="ED65">
        <v>0.183</v>
      </c>
      <c r="EE65">
        <v>-4.0000000000000001E-3</v>
      </c>
      <c r="EF65">
        <v>0.621</v>
      </c>
      <c r="EG65">
        <v>-1.7000000000000001E-2</v>
      </c>
      <c r="EH65">
        <v>400</v>
      </c>
      <c r="EI65">
        <v>17</v>
      </c>
      <c r="EJ65">
        <v>0.09</v>
      </c>
      <c r="EK65">
        <v>0.02</v>
      </c>
      <c r="EL65">
        <v>30.237257135906901</v>
      </c>
      <c r="EM65">
        <v>5.3166626763027199E-2</v>
      </c>
      <c r="EN65">
        <v>0.119327591070563</v>
      </c>
      <c r="EO65">
        <v>1</v>
      </c>
      <c r="EP65">
        <v>0.50711619287190002</v>
      </c>
      <c r="EQ65">
        <v>-3.8754417989607402E-2</v>
      </c>
      <c r="ER65">
        <v>9.4917178003609999E-3</v>
      </c>
      <c r="ES65">
        <v>1</v>
      </c>
      <c r="ET65">
        <v>2</v>
      </c>
      <c r="EU65">
        <v>2</v>
      </c>
      <c r="EV65" t="s">
        <v>392</v>
      </c>
      <c r="EW65">
        <v>2.9678300000000002</v>
      </c>
      <c r="EX65">
        <v>2.8400300000000001</v>
      </c>
      <c r="EY65">
        <v>8.7100800000000006E-2</v>
      </c>
      <c r="EZ65">
        <v>9.5380000000000006E-2</v>
      </c>
      <c r="FA65">
        <v>0.116184</v>
      </c>
      <c r="FB65">
        <v>8.9640999999999998E-2</v>
      </c>
      <c r="FC65">
        <v>27586.1</v>
      </c>
      <c r="FD65">
        <v>27960.9</v>
      </c>
      <c r="FE65">
        <v>27700.7</v>
      </c>
      <c r="FF65">
        <v>28140.7</v>
      </c>
      <c r="FG65">
        <v>31382.1</v>
      </c>
      <c r="FH65">
        <v>31355.200000000001</v>
      </c>
      <c r="FI65">
        <v>38590.5</v>
      </c>
      <c r="FJ65">
        <v>37331.699999999997</v>
      </c>
      <c r="FK65">
        <v>2.0617000000000001</v>
      </c>
      <c r="FL65">
        <v>1.7513000000000001</v>
      </c>
      <c r="FM65">
        <v>9.2342499999999994E-2</v>
      </c>
      <c r="FN65">
        <v>0</v>
      </c>
      <c r="FO65">
        <v>26.4543</v>
      </c>
      <c r="FP65">
        <v>999.9</v>
      </c>
      <c r="FQ65">
        <v>42.912999999999997</v>
      </c>
      <c r="FR65">
        <v>38.893999999999998</v>
      </c>
      <c r="FS65">
        <v>30.3565</v>
      </c>
      <c r="FT65">
        <v>61.339199999999998</v>
      </c>
      <c r="FU65">
        <v>35.144199999999998</v>
      </c>
      <c r="FV65">
        <v>1</v>
      </c>
      <c r="FW65">
        <v>3.0205800000000001E-2</v>
      </c>
      <c r="FX65">
        <v>-0.76241800000000004</v>
      </c>
      <c r="FY65">
        <v>20.258199999999999</v>
      </c>
      <c r="FZ65">
        <v>5.2219300000000004</v>
      </c>
      <c r="GA65">
        <v>12.0099</v>
      </c>
      <c r="GB65">
        <v>5.0006000000000004</v>
      </c>
      <c r="GC65">
        <v>3.2914500000000002</v>
      </c>
      <c r="GD65">
        <v>9999</v>
      </c>
      <c r="GE65">
        <v>9999</v>
      </c>
      <c r="GF65">
        <v>216.9</v>
      </c>
      <c r="GG65">
        <v>9999</v>
      </c>
      <c r="GH65">
        <v>1.8784400000000001</v>
      </c>
      <c r="GI65">
        <v>1.87225</v>
      </c>
      <c r="GJ65">
        <v>1.8743700000000001</v>
      </c>
      <c r="GK65">
        <v>1.87246</v>
      </c>
      <c r="GL65">
        <v>1.8727100000000001</v>
      </c>
      <c r="GM65">
        <v>1.87392</v>
      </c>
      <c r="GN65">
        <v>1.8741699999999999</v>
      </c>
      <c r="GO65">
        <v>1.87818</v>
      </c>
      <c r="GP65">
        <v>5</v>
      </c>
      <c r="GQ65">
        <v>0</v>
      </c>
      <c r="GR65">
        <v>0</v>
      </c>
      <c r="GS65">
        <v>0</v>
      </c>
      <c r="GT65" t="s">
        <v>393</v>
      </c>
      <c r="GU65" t="s">
        <v>394</v>
      </c>
      <c r="GV65" t="s">
        <v>395</v>
      </c>
      <c r="GW65" t="s">
        <v>395</v>
      </c>
      <c r="GX65" t="s">
        <v>395</v>
      </c>
      <c r="GY65" t="s">
        <v>395</v>
      </c>
      <c r="GZ65">
        <v>0</v>
      </c>
      <c r="HA65">
        <v>100</v>
      </c>
      <c r="HB65">
        <v>100</v>
      </c>
      <c r="HC65">
        <v>0.62</v>
      </c>
      <c r="HD65">
        <v>7.3899999999999993E-2</v>
      </c>
      <c r="HE65">
        <v>0.48095435518850199</v>
      </c>
      <c r="HF65">
        <v>7.2704984381113296E-4</v>
      </c>
      <c r="HG65">
        <v>-1.05877040029023E-6</v>
      </c>
      <c r="HH65">
        <v>2.9517966189716799E-10</v>
      </c>
      <c r="HI65">
        <v>-9.06116634424326E-2</v>
      </c>
      <c r="HJ65">
        <v>-1.0381146261049701E-3</v>
      </c>
      <c r="HK65">
        <v>3.0864078594985901E-4</v>
      </c>
      <c r="HL65">
        <v>3.5129526352015801E-7</v>
      </c>
      <c r="HM65">
        <v>1</v>
      </c>
      <c r="HN65">
        <v>2242</v>
      </c>
      <c r="HO65">
        <v>1</v>
      </c>
      <c r="HP65">
        <v>25</v>
      </c>
      <c r="HQ65">
        <v>0.9</v>
      </c>
      <c r="HR65">
        <v>0.7</v>
      </c>
      <c r="HS65">
        <v>0.99609400000000003</v>
      </c>
      <c r="HT65">
        <v>2.6428199999999999</v>
      </c>
      <c r="HU65">
        <v>1.49536</v>
      </c>
      <c r="HV65">
        <v>2.2692899999999998</v>
      </c>
      <c r="HW65">
        <v>1.49658</v>
      </c>
      <c r="HX65">
        <v>2.4414099999999999</v>
      </c>
      <c r="HY65">
        <v>42.966000000000001</v>
      </c>
      <c r="HZ65">
        <v>23.780999999999999</v>
      </c>
      <c r="IA65">
        <v>18</v>
      </c>
      <c r="IB65">
        <v>493.74700000000001</v>
      </c>
      <c r="IC65">
        <v>432.95800000000003</v>
      </c>
      <c r="ID65">
        <v>27.829699999999999</v>
      </c>
      <c r="IE65">
        <v>27.770099999999999</v>
      </c>
      <c r="IF65">
        <v>30.0002</v>
      </c>
      <c r="IG65">
        <v>27.6066</v>
      </c>
      <c r="IH65">
        <v>27.556100000000001</v>
      </c>
      <c r="II65">
        <v>20.009799999999998</v>
      </c>
      <c r="IJ65">
        <v>49.420900000000003</v>
      </c>
      <c r="IK65">
        <v>0</v>
      </c>
      <c r="IL65">
        <v>27.835999999999999</v>
      </c>
      <c r="IM65">
        <v>400</v>
      </c>
      <c r="IN65">
        <v>16.785799999999998</v>
      </c>
      <c r="IO65">
        <v>100.58199999999999</v>
      </c>
      <c r="IP65">
        <v>100.26300000000001</v>
      </c>
    </row>
    <row r="66" spans="1:250" x14ac:dyDescent="0.3">
      <c r="A66">
        <v>50</v>
      </c>
      <c r="B66">
        <v>1689188841</v>
      </c>
      <c r="C66">
        <v>13134.5</v>
      </c>
      <c r="D66" t="s">
        <v>644</v>
      </c>
      <c r="E66" t="s">
        <v>645</v>
      </c>
      <c r="F66" t="s">
        <v>381</v>
      </c>
      <c r="G66" t="s">
        <v>382</v>
      </c>
      <c r="H66" t="s">
        <v>34</v>
      </c>
      <c r="I66" t="s">
        <v>384</v>
      </c>
      <c r="J66" t="s">
        <v>639</v>
      </c>
      <c r="K66" t="s">
        <v>475</v>
      </c>
      <c r="L66" t="s">
        <v>640</v>
      </c>
      <c r="M66">
        <v>1689188841</v>
      </c>
      <c r="N66">
        <f t="shared" si="46"/>
        <v>6.6307551485419777E-3</v>
      </c>
      <c r="O66">
        <f t="shared" si="47"/>
        <v>6.6307551485419776</v>
      </c>
      <c r="P66">
        <f t="shared" si="48"/>
        <v>22.442785553257707</v>
      </c>
      <c r="Q66">
        <f t="shared" si="49"/>
        <v>270.94900000000001</v>
      </c>
      <c r="R66">
        <f t="shared" si="50"/>
        <v>190.48973731138383</v>
      </c>
      <c r="S66">
        <f t="shared" si="51"/>
        <v>18.83315990716935</v>
      </c>
      <c r="T66">
        <f t="shared" si="52"/>
        <v>26.787930498042002</v>
      </c>
      <c r="U66">
        <f t="shared" si="53"/>
        <v>0.51668636415029279</v>
      </c>
      <c r="V66">
        <f t="shared" si="54"/>
        <v>2.9128632751167673</v>
      </c>
      <c r="W66">
        <f t="shared" si="55"/>
        <v>0.47064554065842323</v>
      </c>
      <c r="X66">
        <f t="shared" si="56"/>
        <v>0.29794741330921454</v>
      </c>
      <c r="Y66">
        <f t="shared" si="57"/>
        <v>289.57387075549406</v>
      </c>
      <c r="Z66">
        <f t="shared" si="58"/>
        <v>29.133573424260859</v>
      </c>
      <c r="AA66">
        <f t="shared" si="59"/>
        <v>27.997499999999999</v>
      </c>
      <c r="AB66">
        <f t="shared" si="60"/>
        <v>3.794286649390139</v>
      </c>
      <c r="AC66">
        <f t="shared" si="61"/>
        <v>60.275922684396441</v>
      </c>
      <c r="AD66">
        <f t="shared" si="62"/>
        <v>2.4453382657487999</v>
      </c>
      <c r="AE66">
        <f t="shared" si="63"/>
        <v>4.0569072306906744</v>
      </c>
      <c r="AF66">
        <f t="shared" si="64"/>
        <v>1.3489483836413392</v>
      </c>
      <c r="AG66">
        <f t="shared" si="65"/>
        <v>-292.41630205070123</v>
      </c>
      <c r="AH66">
        <f t="shared" si="66"/>
        <v>181.04943864748532</v>
      </c>
      <c r="AI66">
        <f t="shared" si="67"/>
        <v>13.626093050563318</v>
      </c>
      <c r="AJ66">
        <f t="shared" si="68"/>
        <v>191.83310040284147</v>
      </c>
      <c r="AK66">
        <v>1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51996.894577622312</v>
      </c>
      <c r="AP66" t="s">
        <v>387</v>
      </c>
      <c r="AQ66">
        <v>10238.9</v>
      </c>
      <c r="AR66">
        <v>302.21199999999999</v>
      </c>
      <c r="AS66">
        <v>4052.3</v>
      </c>
      <c r="AT66">
        <f t="shared" si="72"/>
        <v>0.92542210596451402</v>
      </c>
      <c r="AU66">
        <v>-0.32343011824092399</v>
      </c>
      <c r="AV66" t="s">
        <v>646</v>
      </c>
      <c r="AW66">
        <v>10294.6</v>
      </c>
      <c r="AX66">
        <v>802.44915384615399</v>
      </c>
      <c r="AY66">
        <v>1244.8499999999999</v>
      </c>
      <c r="AZ66">
        <f t="shared" si="73"/>
        <v>0.35538486255681079</v>
      </c>
      <c r="BA66">
        <v>0.5</v>
      </c>
      <c r="BB66">
        <f t="shared" si="74"/>
        <v>1513.226399355178</v>
      </c>
      <c r="BC66">
        <f t="shared" si="75"/>
        <v>22.442785553257707</v>
      </c>
      <c r="BD66">
        <f t="shared" si="76"/>
        <v>268.88887797608879</v>
      </c>
      <c r="BE66">
        <f t="shared" si="77"/>
        <v>1.5044817934183451E-2</v>
      </c>
      <c r="BF66">
        <f t="shared" si="78"/>
        <v>2.2552516367433832</v>
      </c>
      <c r="BG66">
        <f t="shared" si="79"/>
        <v>258.70064280523468</v>
      </c>
      <c r="BH66" t="s">
        <v>647</v>
      </c>
      <c r="BI66">
        <v>593.73</v>
      </c>
      <c r="BJ66">
        <f t="shared" si="80"/>
        <v>593.73</v>
      </c>
      <c r="BK66">
        <f t="shared" si="81"/>
        <v>0.52305096999638501</v>
      </c>
      <c r="BL66">
        <f t="shared" si="82"/>
        <v>0.67944594875575315</v>
      </c>
      <c r="BM66">
        <f t="shared" si="83"/>
        <v>0.81173722087452338</v>
      </c>
      <c r="BN66">
        <f t="shared" si="84"/>
        <v>0.46932210048167583</v>
      </c>
      <c r="BO66">
        <f t="shared" si="85"/>
        <v>0.74863576534737319</v>
      </c>
      <c r="BP66">
        <f t="shared" si="86"/>
        <v>0.50272025488619909</v>
      </c>
      <c r="BQ66">
        <f t="shared" si="87"/>
        <v>0.49727974511380091</v>
      </c>
      <c r="BR66">
        <f t="shared" si="88"/>
        <v>1800.05</v>
      </c>
      <c r="BS66">
        <f t="shared" si="89"/>
        <v>1513.226399355178</v>
      </c>
      <c r="BT66">
        <f t="shared" si="90"/>
        <v>0.84065798136450554</v>
      </c>
      <c r="BU66">
        <f t="shared" si="91"/>
        <v>0.16086990403349577</v>
      </c>
      <c r="BV66">
        <v>6</v>
      </c>
      <c r="BW66">
        <v>0.5</v>
      </c>
      <c r="BX66" t="s">
        <v>390</v>
      </c>
      <c r="BY66">
        <v>2</v>
      </c>
      <c r="BZ66">
        <v>1689188841</v>
      </c>
      <c r="CA66">
        <v>270.94900000000001</v>
      </c>
      <c r="CB66">
        <v>300.02800000000002</v>
      </c>
      <c r="CC66">
        <v>24.733599999999999</v>
      </c>
      <c r="CD66">
        <v>16.9757</v>
      </c>
      <c r="CE66">
        <v>270.55099999999999</v>
      </c>
      <c r="CF66">
        <v>24.658100000000001</v>
      </c>
      <c r="CG66">
        <v>500.142</v>
      </c>
      <c r="CH66">
        <v>98.767399999999995</v>
      </c>
      <c r="CI66">
        <v>9.9657999999999997E-2</v>
      </c>
      <c r="CJ66">
        <v>29.150400000000001</v>
      </c>
      <c r="CK66">
        <v>27.997499999999999</v>
      </c>
      <c r="CL66">
        <v>999.9</v>
      </c>
      <c r="CM66">
        <v>0</v>
      </c>
      <c r="CN66">
        <v>0</v>
      </c>
      <c r="CO66">
        <v>10028.799999999999</v>
      </c>
      <c r="CP66">
        <v>0</v>
      </c>
      <c r="CQ66">
        <v>1.5289399999999999E-3</v>
      </c>
      <c r="CR66">
        <v>-29.0793</v>
      </c>
      <c r="CS66">
        <v>277.82100000000003</v>
      </c>
      <c r="CT66">
        <v>305.209</v>
      </c>
      <c r="CU66">
        <v>7.7579099999999999</v>
      </c>
      <c r="CV66">
        <v>300.02800000000002</v>
      </c>
      <c r="CW66">
        <v>16.9757</v>
      </c>
      <c r="CX66">
        <v>2.4428700000000001</v>
      </c>
      <c r="CY66">
        <v>1.6766399999999999</v>
      </c>
      <c r="CZ66">
        <v>20.6508</v>
      </c>
      <c r="DA66">
        <v>14.681900000000001</v>
      </c>
      <c r="DB66">
        <v>1800.05</v>
      </c>
      <c r="DC66">
        <v>0.97800799999999999</v>
      </c>
      <c r="DD66">
        <v>2.19922E-2</v>
      </c>
      <c r="DE66">
        <v>0</v>
      </c>
      <c r="DF66">
        <v>802.63099999999997</v>
      </c>
      <c r="DG66">
        <v>5.0009800000000002</v>
      </c>
      <c r="DH66">
        <v>15227.1</v>
      </c>
      <c r="DI66">
        <v>16376.3</v>
      </c>
      <c r="DJ66">
        <v>44.811999999999998</v>
      </c>
      <c r="DK66">
        <v>45.875</v>
      </c>
      <c r="DL66">
        <v>45.186999999999998</v>
      </c>
      <c r="DM66">
        <v>44.436999999999998</v>
      </c>
      <c r="DN66">
        <v>45.936999999999998</v>
      </c>
      <c r="DO66">
        <v>1755.57</v>
      </c>
      <c r="DP66">
        <v>39.479999999999997</v>
      </c>
      <c r="DQ66">
        <v>0</v>
      </c>
      <c r="DR66">
        <v>124.299999952316</v>
      </c>
      <c r="DS66">
        <v>0</v>
      </c>
      <c r="DT66">
        <v>802.44915384615399</v>
      </c>
      <c r="DU66">
        <v>0.25121367523759602</v>
      </c>
      <c r="DV66">
        <v>-17.063247882598599</v>
      </c>
      <c r="DW66">
        <v>15228.5730769231</v>
      </c>
      <c r="DX66">
        <v>15</v>
      </c>
      <c r="DY66">
        <v>1689188799</v>
      </c>
      <c r="DZ66" t="s">
        <v>648</v>
      </c>
      <c r="EA66">
        <v>1689188785</v>
      </c>
      <c r="EB66">
        <v>1689188799</v>
      </c>
      <c r="EC66">
        <v>54</v>
      </c>
      <c r="ED66">
        <v>-0.20799999999999999</v>
      </c>
      <c r="EE66">
        <v>-1E-3</v>
      </c>
      <c r="EF66">
        <v>0.40300000000000002</v>
      </c>
      <c r="EG66">
        <v>-1.9E-2</v>
      </c>
      <c r="EH66">
        <v>300</v>
      </c>
      <c r="EI66">
        <v>17</v>
      </c>
      <c r="EJ66">
        <v>0.06</v>
      </c>
      <c r="EK66">
        <v>0.01</v>
      </c>
      <c r="EL66">
        <v>22.440224078918</v>
      </c>
      <c r="EM66">
        <v>-0.19164615982481301</v>
      </c>
      <c r="EN66">
        <v>9.0952909288580297E-2</v>
      </c>
      <c r="EO66">
        <v>1</v>
      </c>
      <c r="EP66">
        <v>0.52691807667672697</v>
      </c>
      <c r="EQ66">
        <v>-5.7954427385350601E-2</v>
      </c>
      <c r="ER66">
        <v>1.21059336674569E-2</v>
      </c>
      <c r="ES66">
        <v>1</v>
      </c>
      <c r="ET66">
        <v>2</v>
      </c>
      <c r="EU66">
        <v>2</v>
      </c>
      <c r="EV66" t="s">
        <v>392</v>
      </c>
      <c r="EW66">
        <v>2.96753</v>
      </c>
      <c r="EX66">
        <v>2.8402599999999998</v>
      </c>
      <c r="EY66">
        <v>6.9069400000000003E-2</v>
      </c>
      <c r="EZ66">
        <v>7.59774E-2</v>
      </c>
      <c r="FA66">
        <v>0.116822</v>
      </c>
      <c r="FB66">
        <v>8.9888899999999994E-2</v>
      </c>
      <c r="FC66">
        <v>28129.8</v>
      </c>
      <c r="FD66">
        <v>28560.3</v>
      </c>
      <c r="FE66">
        <v>27699.5</v>
      </c>
      <c r="FF66">
        <v>28140.400000000001</v>
      </c>
      <c r="FG66">
        <v>31356.3</v>
      </c>
      <c r="FH66">
        <v>31344.799999999999</v>
      </c>
      <c r="FI66">
        <v>38588.699999999997</v>
      </c>
      <c r="FJ66">
        <v>37331.199999999997</v>
      </c>
      <c r="FK66">
        <v>2.0618699999999999</v>
      </c>
      <c r="FL66">
        <v>1.75082</v>
      </c>
      <c r="FM66">
        <v>8.9649099999999995E-2</v>
      </c>
      <c r="FN66">
        <v>0</v>
      </c>
      <c r="FO66">
        <v>26.532</v>
      </c>
      <c r="FP66">
        <v>999.9</v>
      </c>
      <c r="FQ66">
        <v>42.956000000000003</v>
      </c>
      <c r="FR66">
        <v>38.863999999999997</v>
      </c>
      <c r="FS66">
        <v>30.3383</v>
      </c>
      <c r="FT66">
        <v>60.6892</v>
      </c>
      <c r="FU66">
        <v>36.145800000000001</v>
      </c>
      <c r="FV66">
        <v>1</v>
      </c>
      <c r="FW66">
        <v>3.1920700000000003E-2</v>
      </c>
      <c r="FX66">
        <v>-1.1083400000000001</v>
      </c>
      <c r="FY66">
        <v>20.251999999999999</v>
      </c>
      <c r="FZ66">
        <v>5.2256799999999997</v>
      </c>
      <c r="GA66">
        <v>12.0099</v>
      </c>
      <c r="GB66">
        <v>5.0004999999999997</v>
      </c>
      <c r="GC66">
        <v>3.2919</v>
      </c>
      <c r="GD66">
        <v>9999</v>
      </c>
      <c r="GE66">
        <v>9999</v>
      </c>
      <c r="GF66">
        <v>217</v>
      </c>
      <c r="GG66">
        <v>9999</v>
      </c>
      <c r="GH66">
        <v>1.8784000000000001</v>
      </c>
      <c r="GI66">
        <v>1.87222</v>
      </c>
      <c r="GJ66">
        <v>1.8743399999999999</v>
      </c>
      <c r="GK66">
        <v>1.8724400000000001</v>
      </c>
      <c r="GL66">
        <v>1.87269</v>
      </c>
      <c r="GM66">
        <v>1.87391</v>
      </c>
      <c r="GN66">
        <v>1.87415</v>
      </c>
      <c r="GO66">
        <v>1.8781399999999999</v>
      </c>
      <c r="GP66">
        <v>5</v>
      </c>
      <c r="GQ66">
        <v>0</v>
      </c>
      <c r="GR66">
        <v>0</v>
      </c>
      <c r="GS66">
        <v>0</v>
      </c>
      <c r="GT66" t="s">
        <v>393</v>
      </c>
      <c r="GU66" t="s">
        <v>394</v>
      </c>
      <c r="GV66" t="s">
        <v>395</v>
      </c>
      <c r="GW66" t="s">
        <v>395</v>
      </c>
      <c r="GX66" t="s">
        <v>395</v>
      </c>
      <c r="GY66" t="s">
        <v>395</v>
      </c>
      <c r="GZ66">
        <v>0</v>
      </c>
      <c r="HA66">
        <v>100</v>
      </c>
      <c r="HB66">
        <v>100</v>
      </c>
      <c r="HC66">
        <v>0.39800000000000002</v>
      </c>
      <c r="HD66">
        <v>7.5499999999999998E-2</v>
      </c>
      <c r="HE66">
        <v>0.27273137923957402</v>
      </c>
      <c r="HF66">
        <v>7.2704984381113296E-4</v>
      </c>
      <c r="HG66">
        <v>-1.05877040029023E-6</v>
      </c>
      <c r="HH66">
        <v>2.9517966189716799E-10</v>
      </c>
      <c r="HI66">
        <v>-9.1843833700260599E-2</v>
      </c>
      <c r="HJ66">
        <v>-1.0381146261049701E-3</v>
      </c>
      <c r="HK66">
        <v>3.0864078594985901E-4</v>
      </c>
      <c r="HL66">
        <v>3.5129526352015801E-7</v>
      </c>
      <c r="HM66">
        <v>1</v>
      </c>
      <c r="HN66">
        <v>2242</v>
      </c>
      <c r="HO66">
        <v>1</v>
      </c>
      <c r="HP66">
        <v>25</v>
      </c>
      <c r="HQ66">
        <v>0.9</v>
      </c>
      <c r="HR66">
        <v>0.7</v>
      </c>
      <c r="HS66">
        <v>0.794678</v>
      </c>
      <c r="HT66">
        <v>2.65015</v>
      </c>
      <c r="HU66">
        <v>1.49536</v>
      </c>
      <c r="HV66">
        <v>2.2692899999999998</v>
      </c>
      <c r="HW66">
        <v>1.49658</v>
      </c>
      <c r="HX66">
        <v>2.34375</v>
      </c>
      <c r="HY66">
        <v>42.966000000000001</v>
      </c>
      <c r="HZ66">
        <v>23.772300000000001</v>
      </c>
      <c r="IA66">
        <v>18</v>
      </c>
      <c r="IB66">
        <v>494.11700000000002</v>
      </c>
      <c r="IC66">
        <v>432.91300000000001</v>
      </c>
      <c r="ID66">
        <v>27.138100000000001</v>
      </c>
      <c r="IE66">
        <v>27.7971</v>
      </c>
      <c r="IF66">
        <v>30.0002</v>
      </c>
      <c r="IG66">
        <v>27.639600000000002</v>
      </c>
      <c r="IH66">
        <v>27.590399999999999</v>
      </c>
      <c r="II66">
        <v>15.9877</v>
      </c>
      <c r="IJ66">
        <v>48.7789</v>
      </c>
      <c r="IK66">
        <v>0</v>
      </c>
      <c r="IL66">
        <v>27.577400000000001</v>
      </c>
      <c r="IM66">
        <v>300</v>
      </c>
      <c r="IN66">
        <v>16.996099999999998</v>
      </c>
      <c r="IO66">
        <v>100.577</v>
      </c>
      <c r="IP66">
        <v>100.262</v>
      </c>
    </row>
    <row r="67" spans="1:250" x14ac:dyDescent="0.3">
      <c r="A67">
        <v>51</v>
      </c>
      <c r="B67">
        <v>1689188974</v>
      </c>
      <c r="C67">
        <v>13267.5</v>
      </c>
      <c r="D67" t="s">
        <v>649</v>
      </c>
      <c r="E67" t="s">
        <v>650</v>
      </c>
      <c r="F67" t="s">
        <v>381</v>
      </c>
      <c r="G67" t="s">
        <v>382</v>
      </c>
      <c r="H67" t="s">
        <v>34</v>
      </c>
      <c r="I67" t="s">
        <v>384</v>
      </c>
      <c r="J67" t="s">
        <v>639</v>
      </c>
      <c r="K67" t="s">
        <v>475</v>
      </c>
      <c r="L67" t="s">
        <v>640</v>
      </c>
      <c r="M67">
        <v>1689188974</v>
      </c>
      <c r="N67">
        <f t="shared" si="46"/>
        <v>6.6761952807096875E-3</v>
      </c>
      <c r="O67">
        <f t="shared" si="47"/>
        <v>6.6761952807096874</v>
      </c>
      <c r="P67">
        <f t="shared" si="48"/>
        <v>13.679314292749758</v>
      </c>
      <c r="Q67">
        <f t="shared" si="49"/>
        <v>182.09299999999999</v>
      </c>
      <c r="R67">
        <f t="shared" si="50"/>
        <v>133.42038188411658</v>
      </c>
      <c r="S67">
        <f t="shared" si="51"/>
        <v>13.19104834353913</v>
      </c>
      <c r="T67">
        <f t="shared" si="52"/>
        <v>18.003228083294999</v>
      </c>
      <c r="U67">
        <f t="shared" si="53"/>
        <v>0.52567713823918849</v>
      </c>
      <c r="V67">
        <f t="shared" si="54"/>
        <v>2.907853998904709</v>
      </c>
      <c r="W67">
        <f t="shared" si="55"/>
        <v>0.47802497389657389</v>
      </c>
      <c r="X67">
        <f t="shared" si="56"/>
        <v>0.30268617836092571</v>
      </c>
      <c r="Y67">
        <f t="shared" si="57"/>
        <v>289.58344675553548</v>
      </c>
      <c r="Z67">
        <f t="shared" si="58"/>
        <v>29.01621943645069</v>
      </c>
      <c r="AA67">
        <f t="shared" si="59"/>
        <v>27.924900000000001</v>
      </c>
      <c r="AB67">
        <f t="shared" si="60"/>
        <v>3.7782572937655932</v>
      </c>
      <c r="AC67">
        <f t="shared" si="61"/>
        <v>60.533960886694537</v>
      </c>
      <c r="AD67">
        <f t="shared" si="62"/>
        <v>2.4408708475514995</v>
      </c>
      <c r="AE67">
        <f t="shared" si="63"/>
        <v>4.0322338267608835</v>
      </c>
      <c r="AF67">
        <f t="shared" si="64"/>
        <v>1.3373864462140936</v>
      </c>
      <c r="AG67">
        <f t="shared" si="65"/>
        <v>-294.4202118792972</v>
      </c>
      <c r="AH67">
        <f t="shared" si="66"/>
        <v>175.58041176362437</v>
      </c>
      <c r="AI67">
        <f t="shared" si="67"/>
        <v>13.22552338740892</v>
      </c>
      <c r="AJ67">
        <f t="shared" si="68"/>
        <v>183.96917002727159</v>
      </c>
      <c r="AK67">
        <v>1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51872.356888230679</v>
      </c>
      <c r="AP67" t="s">
        <v>387</v>
      </c>
      <c r="AQ67">
        <v>10238.9</v>
      </c>
      <c r="AR67">
        <v>302.21199999999999</v>
      </c>
      <c r="AS67">
        <v>4052.3</v>
      </c>
      <c r="AT67">
        <f t="shared" si="72"/>
        <v>0.92542210596451402</v>
      </c>
      <c r="AU67">
        <v>-0.32343011824092399</v>
      </c>
      <c r="AV67" t="s">
        <v>651</v>
      </c>
      <c r="AW67">
        <v>10294.299999999999</v>
      </c>
      <c r="AX67">
        <v>770.52567999999997</v>
      </c>
      <c r="AY67">
        <v>1115.27</v>
      </c>
      <c r="AZ67">
        <f t="shared" si="73"/>
        <v>0.30911287849579028</v>
      </c>
      <c r="BA67">
        <v>0.5</v>
      </c>
      <c r="BB67">
        <f t="shared" si="74"/>
        <v>1513.2767993551997</v>
      </c>
      <c r="BC67">
        <f t="shared" si="75"/>
        <v>13.679314292749758</v>
      </c>
      <c r="BD67">
        <f t="shared" si="76"/>
        <v>233.88667370479112</v>
      </c>
      <c r="BE67">
        <f t="shared" si="77"/>
        <v>9.253260485429491E-3</v>
      </c>
      <c r="BF67">
        <f t="shared" si="78"/>
        <v>2.6334699220816487</v>
      </c>
      <c r="BG67">
        <f t="shared" si="79"/>
        <v>252.60142371882969</v>
      </c>
      <c r="BH67" t="s">
        <v>652</v>
      </c>
      <c r="BI67">
        <v>595.37</v>
      </c>
      <c r="BJ67">
        <f t="shared" si="80"/>
        <v>595.37</v>
      </c>
      <c r="BK67">
        <f t="shared" si="81"/>
        <v>0.46616514386650765</v>
      </c>
      <c r="BL67">
        <f t="shared" si="82"/>
        <v>0.6630973648778612</v>
      </c>
      <c r="BM67">
        <f t="shared" si="83"/>
        <v>0.84960644271072883</v>
      </c>
      <c r="BN67">
        <f t="shared" si="84"/>
        <v>0.42400950485697209</v>
      </c>
      <c r="BO67">
        <f t="shared" si="85"/>
        <v>0.78318962115022372</v>
      </c>
      <c r="BP67">
        <f t="shared" si="86"/>
        <v>0.51236225913629796</v>
      </c>
      <c r="BQ67">
        <f t="shared" si="87"/>
        <v>0.48763774086370204</v>
      </c>
      <c r="BR67">
        <f t="shared" si="88"/>
        <v>1800.11</v>
      </c>
      <c r="BS67">
        <f t="shared" si="89"/>
        <v>1513.2767993551997</v>
      </c>
      <c r="BT67">
        <f t="shared" si="90"/>
        <v>0.84065795943314559</v>
      </c>
      <c r="BU67">
        <f t="shared" si="91"/>
        <v>0.16086986170597103</v>
      </c>
      <c r="BV67">
        <v>6</v>
      </c>
      <c r="BW67">
        <v>0.5</v>
      </c>
      <c r="BX67" t="s">
        <v>390</v>
      </c>
      <c r="BY67">
        <v>2</v>
      </c>
      <c r="BZ67">
        <v>1689188974</v>
      </c>
      <c r="CA67">
        <v>182.09299999999999</v>
      </c>
      <c r="CB67">
        <v>199.95500000000001</v>
      </c>
      <c r="CC67">
        <v>24.688099999999999</v>
      </c>
      <c r="CD67">
        <v>16.8797</v>
      </c>
      <c r="CE67">
        <v>181.78700000000001</v>
      </c>
      <c r="CF67">
        <v>24.621500000000001</v>
      </c>
      <c r="CG67">
        <v>500.33600000000001</v>
      </c>
      <c r="CH67">
        <v>98.7684</v>
      </c>
      <c r="CI67">
        <v>9.9915000000000004E-2</v>
      </c>
      <c r="CJ67">
        <v>29.044899999999998</v>
      </c>
      <c r="CK67">
        <v>27.924900000000001</v>
      </c>
      <c r="CL67">
        <v>999.9</v>
      </c>
      <c r="CM67">
        <v>0</v>
      </c>
      <c r="CN67">
        <v>0</v>
      </c>
      <c r="CO67">
        <v>10000</v>
      </c>
      <c r="CP67">
        <v>0</v>
      </c>
      <c r="CQ67">
        <v>1.5289399999999999E-3</v>
      </c>
      <c r="CR67">
        <v>-17.861799999999999</v>
      </c>
      <c r="CS67">
        <v>186.702</v>
      </c>
      <c r="CT67">
        <v>203.38800000000001</v>
      </c>
      <c r="CU67">
        <v>7.8084800000000003</v>
      </c>
      <c r="CV67">
        <v>199.95500000000001</v>
      </c>
      <c r="CW67">
        <v>16.8797</v>
      </c>
      <c r="CX67">
        <v>2.4384100000000002</v>
      </c>
      <c r="CY67">
        <v>1.6671800000000001</v>
      </c>
      <c r="CZ67">
        <v>20.621099999999998</v>
      </c>
      <c r="DA67">
        <v>14.594099999999999</v>
      </c>
      <c r="DB67">
        <v>1800.11</v>
      </c>
      <c r="DC67">
        <v>0.97800799999999999</v>
      </c>
      <c r="DD67">
        <v>2.19922E-2</v>
      </c>
      <c r="DE67">
        <v>0</v>
      </c>
      <c r="DF67">
        <v>769.74099999999999</v>
      </c>
      <c r="DG67">
        <v>5.0009800000000002</v>
      </c>
      <c r="DH67">
        <v>14620.5</v>
      </c>
      <c r="DI67">
        <v>16376.9</v>
      </c>
      <c r="DJ67">
        <v>44.811999999999998</v>
      </c>
      <c r="DK67">
        <v>45.811999999999998</v>
      </c>
      <c r="DL67">
        <v>45.436999999999998</v>
      </c>
      <c r="DM67">
        <v>44.875</v>
      </c>
      <c r="DN67">
        <v>46.061999999999998</v>
      </c>
      <c r="DO67">
        <v>1755.63</v>
      </c>
      <c r="DP67">
        <v>39.479999999999997</v>
      </c>
      <c r="DQ67">
        <v>0</v>
      </c>
      <c r="DR67">
        <v>132.59999990463299</v>
      </c>
      <c r="DS67">
        <v>0</v>
      </c>
      <c r="DT67">
        <v>770.52567999999997</v>
      </c>
      <c r="DU67">
        <v>-2.3019230670195299</v>
      </c>
      <c r="DV67">
        <v>-1.15384617200132</v>
      </c>
      <c r="DW67">
        <v>14620.588</v>
      </c>
      <c r="DX67">
        <v>15</v>
      </c>
      <c r="DY67">
        <v>1689188933</v>
      </c>
      <c r="DZ67" t="s">
        <v>653</v>
      </c>
      <c r="EA67">
        <v>1689188921.5</v>
      </c>
      <c r="EB67">
        <v>1689188933</v>
      </c>
      <c r="EC67">
        <v>55</v>
      </c>
      <c r="ED67">
        <v>-6.6000000000000003E-2</v>
      </c>
      <c r="EE67">
        <v>-8.0000000000000002E-3</v>
      </c>
      <c r="EF67">
        <v>0.312</v>
      </c>
      <c r="EG67">
        <v>-2.9000000000000001E-2</v>
      </c>
      <c r="EH67">
        <v>200</v>
      </c>
      <c r="EI67">
        <v>17</v>
      </c>
      <c r="EJ67">
        <v>0.08</v>
      </c>
      <c r="EK67">
        <v>0.01</v>
      </c>
      <c r="EL67">
        <v>13.6382129798024</v>
      </c>
      <c r="EM67">
        <v>-9.1695320853078396E-2</v>
      </c>
      <c r="EN67">
        <v>5.6351277414190097E-2</v>
      </c>
      <c r="EO67">
        <v>1</v>
      </c>
      <c r="EP67">
        <v>0.534849029505437</v>
      </c>
      <c r="EQ67">
        <v>-3.10081369027039E-2</v>
      </c>
      <c r="ER67">
        <v>1.8189191598579901E-2</v>
      </c>
      <c r="ES67">
        <v>1</v>
      </c>
      <c r="ET67">
        <v>2</v>
      </c>
      <c r="EU67">
        <v>2</v>
      </c>
      <c r="EV67" t="s">
        <v>392</v>
      </c>
      <c r="EW67">
        <v>2.968</v>
      </c>
      <c r="EX67">
        <v>2.8402699999999999</v>
      </c>
      <c r="EY67">
        <v>4.8899199999999997E-2</v>
      </c>
      <c r="EZ67">
        <v>5.3799300000000001E-2</v>
      </c>
      <c r="FA67">
        <v>0.116691</v>
      </c>
      <c r="FB67">
        <v>8.9514999999999997E-2</v>
      </c>
      <c r="FC67">
        <v>28736.2</v>
      </c>
      <c r="FD67">
        <v>29244</v>
      </c>
      <c r="FE67">
        <v>27696.6</v>
      </c>
      <c r="FF67">
        <v>28138.799999999999</v>
      </c>
      <c r="FG67">
        <v>31356.2</v>
      </c>
      <c r="FH67">
        <v>31354.6</v>
      </c>
      <c r="FI67">
        <v>38584.5</v>
      </c>
      <c r="FJ67">
        <v>37329.4</v>
      </c>
      <c r="FK67">
        <v>2.06148</v>
      </c>
      <c r="FL67">
        <v>1.7498</v>
      </c>
      <c r="FM67">
        <v>8.4973900000000005E-2</v>
      </c>
      <c r="FN67">
        <v>0</v>
      </c>
      <c r="FO67">
        <v>26.535799999999998</v>
      </c>
      <c r="FP67">
        <v>999.9</v>
      </c>
      <c r="FQ67">
        <v>43.058999999999997</v>
      </c>
      <c r="FR67">
        <v>38.853999999999999</v>
      </c>
      <c r="FS67">
        <v>30.394500000000001</v>
      </c>
      <c r="FT67">
        <v>61.219200000000001</v>
      </c>
      <c r="FU67">
        <v>35.104199999999999</v>
      </c>
      <c r="FV67">
        <v>1</v>
      </c>
      <c r="FW67">
        <v>3.5249000000000003E-2</v>
      </c>
      <c r="FX67">
        <v>-0.284997</v>
      </c>
      <c r="FY67">
        <v>20.2605</v>
      </c>
      <c r="FZ67">
        <v>5.2277699999999996</v>
      </c>
      <c r="GA67">
        <v>12.0099</v>
      </c>
      <c r="GB67">
        <v>5.0011000000000001</v>
      </c>
      <c r="GC67">
        <v>3.2919499999999999</v>
      </c>
      <c r="GD67">
        <v>9999</v>
      </c>
      <c r="GE67">
        <v>9999</v>
      </c>
      <c r="GF67">
        <v>217</v>
      </c>
      <c r="GG67">
        <v>9999</v>
      </c>
      <c r="GH67">
        <v>1.8783799999999999</v>
      </c>
      <c r="GI67">
        <v>1.8722399999999999</v>
      </c>
      <c r="GJ67">
        <v>1.8743799999999999</v>
      </c>
      <c r="GK67">
        <v>1.87246</v>
      </c>
      <c r="GL67">
        <v>1.87269</v>
      </c>
      <c r="GM67">
        <v>1.87391</v>
      </c>
      <c r="GN67">
        <v>1.8742000000000001</v>
      </c>
      <c r="GO67">
        <v>1.87818</v>
      </c>
      <c r="GP67">
        <v>5</v>
      </c>
      <c r="GQ67">
        <v>0</v>
      </c>
      <c r="GR67">
        <v>0</v>
      </c>
      <c r="GS67">
        <v>0</v>
      </c>
      <c r="GT67" t="s">
        <v>393</v>
      </c>
      <c r="GU67" t="s">
        <v>394</v>
      </c>
      <c r="GV67" t="s">
        <v>395</v>
      </c>
      <c r="GW67" t="s">
        <v>395</v>
      </c>
      <c r="GX67" t="s">
        <v>395</v>
      </c>
      <c r="GY67" t="s">
        <v>395</v>
      </c>
      <c r="GZ67">
        <v>0</v>
      </c>
      <c r="HA67">
        <v>100</v>
      </c>
      <c r="HB67">
        <v>100</v>
      </c>
      <c r="HC67">
        <v>0.30599999999999999</v>
      </c>
      <c r="HD67">
        <v>6.6600000000000006E-2</v>
      </c>
      <c r="HE67">
        <v>0.20668415295175799</v>
      </c>
      <c r="HF67">
        <v>7.2704984381113296E-4</v>
      </c>
      <c r="HG67">
        <v>-1.05877040029023E-6</v>
      </c>
      <c r="HH67">
        <v>2.9517966189716799E-10</v>
      </c>
      <c r="HI67">
        <v>-0.100157814343049</v>
      </c>
      <c r="HJ67">
        <v>-1.0381146261049701E-3</v>
      </c>
      <c r="HK67">
        <v>3.0864078594985901E-4</v>
      </c>
      <c r="HL67">
        <v>3.5129526352015801E-7</v>
      </c>
      <c r="HM67">
        <v>1</v>
      </c>
      <c r="HN67">
        <v>2242</v>
      </c>
      <c r="HO67">
        <v>1</v>
      </c>
      <c r="HP67">
        <v>25</v>
      </c>
      <c r="HQ67">
        <v>0.9</v>
      </c>
      <c r="HR67">
        <v>0.7</v>
      </c>
      <c r="HS67">
        <v>0.58593799999999996</v>
      </c>
      <c r="HT67">
        <v>2.65747</v>
      </c>
      <c r="HU67">
        <v>1.49536</v>
      </c>
      <c r="HV67">
        <v>2.2692899999999998</v>
      </c>
      <c r="HW67">
        <v>1.49658</v>
      </c>
      <c r="HX67">
        <v>2.4182100000000002</v>
      </c>
      <c r="HY67">
        <v>42.939</v>
      </c>
      <c r="HZ67">
        <v>23.780999999999999</v>
      </c>
      <c r="IA67">
        <v>18</v>
      </c>
      <c r="IB67">
        <v>494.22300000000001</v>
      </c>
      <c r="IC67">
        <v>432.56099999999998</v>
      </c>
      <c r="ID67">
        <v>27.188300000000002</v>
      </c>
      <c r="IE67">
        <v>27.8444</v>
      </c>
      <c r="IF67">
        <v>30.0001</v>
      </c>
      <c r="IG67">
        <v>27.681999999999999</v>
      </c>
      <c r="IH67">
        <v>27.631399999999999</v>
      </c>
      <c r="II67">
        <v>11.786300000000001</v>
      </c>
      <c r="IJ67">
        <v>49.202500000000001</v>
      </c>
      <c r="IK67">
        <v>0</v>
      </c>
      <c r="IL67">
        <v>27.255099999999999</v>
      </c>
      <c r="IM67">
        <v>200</v>
      </c>
      <c r="IN67">
        <v>16.796700000000001</v>
      </c>
      <c r="IO67">
        <v>100.56699999999999</v>
      </c>
      <c r="IP67">
        <v>100.256</v>
      </c>
    </row>
    <row r="68" spans="1:250" x14ac:dyDescent="0.3">
      <c r="A68">
        <v>52</v>
      </c>
      <c r="B68">
        <v>1689189109.5999999</v>
      </c>
      <c r="C68">
        <v>13403.0999999046</v>
      </c>
      <c r="D68" t="s">
        <v>654</v>
      </c>
      <c r="E68" t="s">
        <v>655</v>
      </c>
      <c r="F68" t="s">
        <v>381</v>
      </c>
      <c r="G68" t="s">
        <v>382</v>
      </c>
      <c r="H68" t="s">
        <v>34</v>
      </c>
      <c r="I68" t="s">
        <v>384</v>
      </c>
      <c r="J68" t="s">
        <v>639</v>
      </c>
      <c r="K68" t="s">
        <v>475</v>
      </c>
      <c r="L68" t="s">
        <v>640</v>
      </c>
      <c r="M68">
        <v>1689189109.5999999</v>
      </c>
      <c r="N68">
        <f t="shared" si="46"/>
        <v>6.9010253794624492E-3</v>
      </c>
      <c r="O68">
        <f t="shared" si="47"/>
        <v>6.9010253794624488</v>
      </c>
      <c r="P68">
        <f t="shared" si="48"/>
        <v>9.2683402785881608</v>
      </c>
      <c r="Q68">
        <f t="shared" si="49"/>
        <v>137.726</v>
      </c>
      <c r="R68">
        <f t="shared" si="50"/>
        <v>105.37897657260086</v>
      </c>
      <c r="S68">
        <f t="shared" si="51"/>
        <v>10.418172176058937</v>
      </c>
      <c r="T68">
        <f t="shared" si="52"/>
        <v>13.616123706908001</v>
      </c>
      <c r="U68">
        <f t="shared" si="53"/>
        <v>0.54422456607593361</v>
      </c>
      <c r="V68">
        <f t="shared" si="54"/>
        <v>2.9029600746142532</v>
      </c>
      <c r="W68">
        <f t="shared" si="55"/>
        <v>0.49324734603326442</v>
      </c>
      <c r="X68">
        <f t="shared" si="56"/>
        <v>0.31246080826798972</v>
      </c>
      <c r="Y68">
        <f t="shared" si="57"/>
        <v>289.58402575522024</v>
      </c>
      <c r="Z68">
        <f t="shared" si="58"/>
        <v>29.058098981675993</v>
      </c>
      <c r="AA68">
        <f t="shared" si="59"/>
        <v>27.9834</v>
      </c>
      <c r="AB68">
        <f t="shared" si="60"/>
        <v>3.7911688758216533</v>
      </c>
      <c r="AC68">
        <f t="shared" si="61"/>
        <v>60.447573075448979</v>
      </c>
      <c r="AD68">
        <f t="shared" si="62"/>
        <v>2.4516358370697997</v>
      </c>
      <c r="AE68">
        <f t="shared" si="63"/>
        <v>4.0558052413613632</v>
      </c>
      <c r="AF68">
        <f t="shared" si="64"/>
        <v>1.3395330387518536</v>
      </c>
      <c r="AG68">
        <f t="shared" si="65"/>
        <v>-304.33521923429402</v>
      </c>
      <c r="AH68">
        <f t="shared" si="66"/>
        <v>181.9050449915685</v>
      </c>
      <c r="AI68">
        <f t="shared" si="67"/>
        <v>13.735907697628146</v>
      </c>
      <c r="AJ68">
        <f t="shared" si="68"/>
        <v>180.88975921012286</v>
      </c>
      <c r="AK68">
        <v>1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51715.71031466563</v>
      </c>
      <c r="AP68" t="s">
        <v>387</v>
      </c>
      <c r="AQ68">
        <v>10238.9</v>
      </c>
      <c r="AR68">
        <v>302.21199999999999</v>
      </c>
      <c r="AS68">
        <v>4052.3</v>
      </c>
      <c r="AT68">
        <f t="shared" si="72"/>
        <v>0.92542210596451402</v>
      </c>
      <c r="AU68">
        <v>-0.32343011824092399</v>
      </c>
      <c r="AV68" t="s">
        <v>656</v>
      </c>
      <c r="AW68">
        <v>10294.299999999999</v>
      </c>
      <c r="AX68">
        <v>762.14765384615396</v>
      </c>
      <c r="AY68">
        <v>1066.82</v>
      </c>
      <c r="AZ68">
        <f t="shared" si="73"/>
        <v>0.28558927106151555</v>
      </c>
      <c r="BA68">
        <v>0.5</v>
      </c>
      <c r="BB68">
        <f t="shared" si="74"/>
        <v>1513.2770993550359</v>
      </c>
      <c r="BC68">
        <f t="shared" si="75"/>
        <v>9.2683402785881608</v>
      </c>
      <c r="BD68">
        <f t="shared" si="76"/>
        <v>216.08785185944467</v>
      </c>
      <c r="BE68">
        <f t="shared" si="77"/>
        <v>6.3384098001067566E-3</v>
      </c>
      <c r="BF68">
        <f t="shared" si="78"/>
        <v>2.7984852177499491</v>
      </c>
      <c r="BG68">
        <f t="shared" si="79"/>
        <v>250.02954938445038</v>
      </c>
      <c r="BH68" t="s">
        <v>657</v>
      </c>
      <c r="BI68">
        <v>595.69000000000005</v>
      </c>
      <c r="BJ68">
        <f t="shared" si="80"/>
        <v>595.69000000000005</v>
      </c>
      <c r="BK68">
        <f t="shared" si="81"/>
        <v>0.44162089199677534</v>
      </c>
      <c r="BL68">
        <f t="shared" si="82"/>
        <v>0.64668424034522543</v>
      </c>
      <c r="BM68">
        <f t="shared" si="83"/>
        <v>0.86370171931458872</v>
      </c>
      <c r="BN68">
        <f t="shared" si="84"/>
        <v>0.3984686874239427</v>
      </c>
      <c r="BO68">
        <f t="shared" si="85"/>
        <v>0.7961093179680051</v>
      </c>
      <c r="BP68">
        <f t="shared" si="86"/>
        <v>0.50544449384214474</v>
      </c>
      <c r="BQ68">
        <f t="shared" si="87"/>
        <v>0.49455550615785526</v>
      </c>
      <c r="BR68">
        <f t="shared" si="88"/>
        <v>1800.11</v>
      </c>
      <c r="BS68">
        <f t="shared" si="89"/>
        <v>1513.2770993550359</v>
      </c>
      <c r="BT68">
        <f t="shared" si="90"/>
        <v>0.84065812608953683</v>
      </c>
      <c r="BU68">
        <f t="shared" si="91"/>
        <v>0.16087018335280637</v>
      </c>
      <c r="BV68">
        <v>6</v>
      </c>
      <c r="BW68">
        <v>0.5</v>
      </c>
      <c r="BX68" t="s">
        <v>390</v>
      </c>
      <c r="BY68">
        <v>2</v>
      </c>
      <c r="BZ68">
        <v>1689189109.5999999</v>
      </c>
      <c r="CA68">
        <v>137.726</v>
      </c>
      <c r="CB68">
        <v>149.98099999999999</v>
      </c>
      <c r="CC68">
        <v>24.798100000000002</v>
      </c>
      <c r="CD68">
        <v>16.7272</v>
      </c>
      <c r="CE68">
        <v>137.46100000000001</v>
      </c>
      <c r="CF68">
        <v>24.7258</v>
      </c>
      <c r="CG68">
        <v>500.30799999999999</v>
      </c>
      <c r="CH68">
        <v>98.763599999999997</v>
      </c>
      <c r="CI68">
        <v>0.100258</v>
      </c>
      <c r="CJ68">
        <v>29.145700000000001</v>
      </c>
      <c r="CK68">
        <v>27.9834</v>
      </c>
      <c r="CL68">
        <v>999.9</v>
      </c>
      <c r="CM68">
        <v>0</v>
      </c>
      <c r="CN68">
        <v>0</v>
      </c>
      <c r="CO68">
        <v>9972.5</v>
      </c>
      <c r="CP68">
        <v>0</v>
      </c>
      <c r="CQ68">
        <v>1.5289399999999999E-3</v>
      </c>
      <c r="CR68">
        <v>-12.2546</v>
      </c>
      <c r="CS68">
        <v>141.22800000000001</v>
      </c>
      <c r="CT68">
        <v>152.53200000000001</v>
      </c>
      <c r="CU68">
        <v>8.0708900000000003</v>
      </c>
      <c r="CV68">
        <v>149.98099999999999</v>
      </c>
      <c r="CW68">
        <v>16.7272</v>
      </c>
      <c r="CX68">
        <v>2.4491499999999999</v>
      </c>
      <c r="CY68">
        <v>1.65204</v>
      </c>
      <c r="CZ68">
        <v>20.692499999999999</v>
      </c>
      <c r="DA68">
        <v>14.452999999999999</v>
      </c>
      <c r="DB68">
        <v>1800.11</v>
      </c>
      <c r="DC68">
        <v>0.97800399999999998</v>
      </c>
      <c r="DD68">
        <v>2.1996000000000002E-2</v>
      </c>
      <c r="DE68">
        <v>0</v>
      </c>
      <c r="DF68">
        <v>761.92200000000003</v>
      </c>
      <c r="DG68">
        <v>5.0009800000000002</v>
      </c>
      <c r="DH68">
        <v>14559.4</v>
      </c>
      <c r="DI68">
        <v>16376.9</v>
      </c>
      <c r="DJ68">
        <v>44.75</v>
      </c>
      <c r="DK68">
        <v>45.75</v>
      </c>
      <c r="DL68">
        <v>45.061999999999998</v>
      </c>
      <c r="DM68">
        <v>44.375</v>
      </c>
      <c r="DN68">
        <v>45.936999999999998</v>
      </c>
      <c r="DO68">
        <v>1755.62</v>
      </c>
      <c r="DP68">
        <v>39.49</v>
      </c>
      <c r="DQ68">
        <v>0</v>
      </c>
      <c r="DR68">
        <v>135.09999990463299</v>
      </c>
      <c r="DS68">
        <v>0</v>
      </c>
      <c r="DT68">
        <v>762.14765384615396</v>
      </c>
      <c r="DU68">
        <v>-1.52803419079712</v>
      </c>
      <c r="DV68">
        <v>30.235897549812499</v>
      </c>
      <c r="DW68">
        <v>14554.907692307699</v>
      </c>
      <c r="DX68">
        <v>15</v>
      </c>
      <c r="DY68">
        <v>1689189068.0999999</v>
      </c>
      <c r="DZ68" t="s">
        <v>658</v>
      </c>
      <c r="EA68">
        <v>1689189051.0999999</v>
      </c>
      <c r="EB68">
        <v>1689189068.0999999</v>
      </c>
      <c r="EC68">
        <v>56</v>
      </c>
      <c r="ED68">
        <v>-2.1999999999999999E-2</v>
      </c>
      <c r="EE68">
        <v>4.0000000000000001E-3</v>
      </c>
      <c r="EF68">
        <v>0.27</v>
      </c>
      <c r="EG68">
        <v>-2.7E-2</v>
      </c>
      <c r="EH68">
        <v>150</v>
      </c>
      <c r="EI68">
        <v>17</v>
      </c>
      <c r="EJ68">
        <v>0.11</v>
      </c>
      <c r="EK68">
        <v>0.01</v>
      </c>
      <c r="EL68">
        <v>9.2287107724383208</v>
      </c>
      <c r="EM68">
        <v>-0.12843121528335399</v>
      </c>
      <c r="EN68">
        <v>5.4536483644524299E-2</v>
      </c>
      <c r="EO68">
        <v>1</v>
      </c>
      <c r="EP68">
        <v>0.55130330692395302</v>
      </c>
      <c r="EQ68">
        <v>-2.73883134946152E-2</v>
      </c>
      <c r="ER68">
        <v>1.2758379883529101E-2</v>
      </c>
      <c r="ES68">
        <v>1</v>
      </c>
      <c r="ET68">
        <v>2</v>
      </c>
      <c r="EU68">
        <v>2</v>
      </c>
      <c r="EV68" t="s">
        <v>392</v>
      </c>
      <c r="EW68">
        <v>2.9679199999999999</v>
      </c>
      <c r="EX68">
        <v>2.8403700000000001</v>
      </c>
      <c r="EY68">
        <v>3.7838499999999997E-2</v>
      </c>
      <c r="EZ68">
        <v>4.1480000000000003E-2</v>
      </c>
      <c r="FA68">
        <v>0.117025</v>
      </c>
      <c r="FB68">
        <v>8.89239E-2</v>
      </c>
      <c r="FC68">
        <v>29071.1</v>
      </c>
      <c r="FD68">
        <v>29623.5</v>
      </c>
      <c r="FE68">
        <v>27697.200000000001</v>
      </c>
      <c r="FF68">
        <v>28137.599999999999</v>
      </c>
      <c r="FG68">
        <v>31344</v>
      </c>
      <c r="FH68">
        <v>31373</v>
      </c>
      <c r="FI68">
        <v>38585.300000000003</v>
      </c>
      <c r="FJ68">
        <v>37328.1</v>
      </c>
      <c r="FK68">
        <v>2.0613999999999999</v>
      </c>
      <c r="FL68">
        <v>1.74953</v>
      </c>
      <c r="FM68">
        <v>8.48994E-2</v>
      </c>
      <c r="FN68">
        <v>0</v>
      </c>
      <c r="FO68">
        <v>26.595600000000001</v>
      </c>
      <c r="FP68">
        <v>999.9</v>
      </c>
      <c r="FQ68">
        <v>43.127000000000002</v>
      </c>
      <c r="FR68">
        <v>38.834000000000003</v>
      </c>
      <c r="FS68">
        <v>30.411300000000001</v>
      </c>
      <c r="FT68">
        <v>61.2956</v>
      </c>
      <c r="FU68">
        <v>35.116199999999999</v>
      </c>
      <c r="FV68">
        <v>1</v>
      </c>
      <c r="FW68">
        <v>3.5965400000000002E-2</v>
      </c>
      <c r="FX68">
        <v>9.1228199999999995E-2</v>
      </c>
      <c r="FY68">
        <v>20.260999999999999</v>
      </c>
      <c r="FZ68">
        <v>5.2267200000000003</v>
      </c>
      <c r="GA68">
        <v>12.0099</v>
      </c>
      <c r="GB68">
        <v>5.0002500000000003</v>
      </c>
      <c r="GC68">
        <v>3.2919999999999998</v>
      </c>
      <c r="GD68">
        <v>9999</v>
      </c>
      <c r="GE68">
        <v>9999</v>
      </c>
      <c r="GF68">
        <v>217</v>
      </c>
      <c r="GG68">
        <v>9999</v>
      </c>
      <c r="GH68">
        <v>1.8784099999999999</v>
      </c>
      <c r="GI68">
        <v>1.8722300000000001</v>
      </c>
      <c r="GJ68">
        <v>1.8743700000000001</v>
      </c>
      <c r="GK68">
        <v>1.8724400000000001</v>
      </c>
      <c r="GL68">
        <v>1.87269</v>
      </c>
      <c r="GM68">
        <v>1.87392</v>
      </c>
      <c r="GN68">
        <v>1.87416</v>
      </c>
      <c r="GO68">
        <v>1.87818</v>
      </c>
      <c r="GP68">
        <v>5</v>
      </c>
      <c r="GQ68">
        <v>0</v>
      </c>
      <c r="GR68">
        <v>0</v>
      </c>
      <c r="GS68">
        <v>0</v>
      </c>
      <c r="GT68" t="s">
        <v>393</v>
      </c>
      <c r="GU68" t="s">
        <v>394</v>
      </c>
      <c r="GV68" t="s">
        <v>395</v>
      </c>
      <c r="GW68" t="s">
        <v>395</v>
      </c>
      <c r="GX68" t="s">
        <v>395</v>
      </c>
      <c r="GY68" t="s">
        <v>395</v>
      </c>
      <c r="GZ68">
        <v>0</v>
      </c>
      <c r="HA68">
        <v>100</v>
      </c>
      <c r="HB68">
        <v>100</v>
      </c>
      <c r="HC68">
        <v>0.26500000000000001</v>
      </c>
      <c r="HD68">
        <v>7.2300000000000003E-2</v>
      </c>
      <c r="HE68">
        <v>0.18423745329444699</v>
      </c>
      <c r="HF68">
        <v>7.2704984381113296E-4</v>
      </c>
      <c r="HG68">
        <v>-1.05877040029023E-6</v>
      </c>
      <c r="HH68">
        <v>2.9517966189716799E-10</v>
      </c>
      <c r="HI68">
        <v>-9.6023798538049696E-2</v>
      </c>
      <c r="HJ68">
        <v>-1.0381146261049701E-3</v>
      </c>
      <c r="HK68">
        <v>3.0864078594985901E-4</v>
      </c>
      <c r="HL68">
        <v>3.5129526352015801E-7</v>
      </c>
      <c r="HM68">
        <v>1</v>
      </c>
      <c r="HN68">
        <v>2242</v>
      </c>
      <c r="HO68">
        <v>1</v>
      </c>
      <c r="HP68">
        <v>25</v>
      </c>
      <c r="HQ68">
        <v>1</v>
      </c>
      <c r="HR68">
        <v>0.7</v>
      </c>
      <c r="HS68">
        <v>0.47729500000000002</v>
      </c>
      <c r="HT68">
        <v>2.6696800000000001</v>
      </c>
      <c r="HU68">
        <v>1.49536</v>
      </c>
      <c r="HV68">
        <v>2.2692899999999998</v>
      </c>
      <c r="HW68">
        <v>1.49658</v>
      </c>
      <c r="HX68">
        <v>2.5659200000000002</v>
      </c>
      <c r="HY68">
        <v>42.912100000000002</v>
      </c>
      <c r="HZ68">
        <v>23.7986</v>
      </c>
      <c r="IA68">
        <v>18</v>
      </c>
      <c r="IB68">
        <v>494.31099999999998</v>
      </c>
      <c r="IC68">
        <v>432.52499999999998</v>
      </c>
      <c r="ID68">
        <v>26.9694</v>
      </c>
      <c r="IE68">
        <v>27.851400000000002</v>
      </c>
      <c r="IF68">
        <v>29.9999</v>
      </c>
      <c r="IG68">
        <v>27.698499999999999</v>
      </c>
      <c r="IH68">
        <v>27.650099999999998</v>
      </c>
      <c r="II68">
        <v>9.62073</v>
      </c>
      <c r="IJ68">
        <v>49.501399999999997</v>
      </c>
      <c r="IK68">
        <v>0</v>
      </c>
      <c r="IL68">
        <v>26.9892</v>
      </c>
      <c r="IM68">
        <v>150</v>
      </c>
      <c r="IN68">
        <v>16.780799999999999</v>
      </c>
      <c r="IO68">
        <v>100.569</v>
      </c>
      <c r="IP68">
        <v>100.252</v>
      </c>
    </row>
    <row r="69" spans="1:250" x14ac:dyDescent="0.3">
      <c r="A69">
        <v>53</v>
      </c>
      <c r="B69">
        <v>1689189232.5999999</v>
      </c>
      <c r="C69">
        <v>13526.0999999046</v>
      </c>
      <c r="D69" t="s">
        <v>659</v>
      </c>
      <c r="E69" t="s">
        <v>660</v>
      </c>
      <c r="F69" t="s">
        <v>381</v>
      </c>
      <c r="G69" t="s">
        <v>382</v>
      </c>
      <c r="H69" t="s">
        <v>34</v>
      </c>
      <c r="I69" t="s">
        <v>384</v>
      </c>
      <c r="J69" t="s">
        <v>639</v>
      </c>
      <c r="K69" t="s">
        <v>475</v>
      </c>
      <c r="L69" t="s">
        <v>640</v>
      </c>
      <c r="M69">
        <v>1689189232.5999999</v>
      </c>
      <c r="N69">
        <f t="shared" si="46"/>
        <v>7.2682332913679634E-3</v>
      </c>
      <c r="O69">
        <f t="shared" si="47"/>
        <v>7.268233291367963</v>
      </c>
      <c r="P69">
        <f t="shared" si="48"/>
        <v>4.6940993031704048</v>
      </c>
      <c r="Q69">
        <f t="shared" si="49"/>
        <v>93.579099999999997</v>
      </c>
      <c r="R69">
        <f t="shared" si="50"/>
        <v>77.626844967213387</v>
      </c>
      <c r="S69">
        <f t="shared" si="51"/>
        <v>7.6744685738321481</v>
      </c>
      <c r="T69">
        <f t="shared" si="52"/>
        <v>9.2515657749690003</v>
      </c>
      <c r="U69">
        <f t="shared" si="53"/>
        <v>0.58389824578890259</v>
      </c>
      <c r="V69">
        <f t="shared" si="54"/>
        <v>2.9016399283181142</v>
      </c>
      <c r="W69">
        <f t="shared" si="55"/>
        <v>0.52561920740311796</v>
      </c>
      <c r="X69">
        <f t="shared" si="56"/>
        <v>0.33326207904081739</v>
      </c>
      <c r="Y69">
        <f t="shared" si="57"/>
        <v>289.54833475538339</v>
      </c>
      <c r="Z69">
        <f t="shared" si="58"/>
        <v>28.944038513024058</v>
      </c>
      <c r="AA69">
        <f t="shared" si="59"/>
        <v>27.927600000000002</v>
      </c>
      <c r="AB69">
        <f t="shared" si="60"/>
        <v>3.7788523673303214</v>
      </c>
      <c r="AC69">
        <f t="shared" si="61"/>
        <v>60.588973821153949</v>
      </c>
      <c r="AD69">
        <f t="shared" si="62"/>
        <v>2.4548719169310003</v>
      </c>
      <c r="AE69">
        <f t="shared" si="63"/>
        <v>4.0516809612542239</v>
      </c>
      <c r="AF69">
        <f t="shared" si="64"/>
        <v>1.3239804503993211</v>
      </c>
      <c r="AG69">
        <f t="shared" si="65"/>
        <v>-320.52908814932721</v>
      </c>
      <c r="AH69">
        <f t="shared" si="66"/>
        <v>187.79807078449085</v>
      </c>
      <c r="AI69">
        <f t="shared" si="67"/>
        <v>14.182174664709164</v>
      </c>
      <c r="AJ69">
        <f t="shared" si="68"/>
        <v>170.99949205525621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51681.177511695045</v>
      </c>
      <c r="AP69" t="s">
        <v>387</v>
      </c>
      <c r="AQ69">
        <v>10238.9</v>
      </c>
      <c r="AR69">
        <v>302.21199999999999</v>
      </c>
      <c r="AS69">
        <v>4052.3</v>
      </c>
      <c r="AT69">
        <f t="shared" si="72"/>
        <v>0.92542210596451402</v>
      </c>
      <c r="AU69">
        <v>-0.32343011824092399</v>
      </c>
      <c r="AV69" t="s">
        <v>661</v>
      </c>
      <c r="AW69">
        <v>10294.5</v>
      </c>
      <c r="AX69">
        <v>761.25091999999995</v>
      </c>
      <c r="AY69">
        <v>1031.96</v>
      </c>
      <c r="AZ69">
        <f t="shared" si="73"/>
        <v>0.26232516764215674</v>
      </c>
      <c r="BA69">
        <v>0.5</v>
      </c>
      <c r="BB69">
        <f t="shared" si="74"/>
        <v>1513.0919993551208</v>
      </c>
      <c r="BC69">
        <f t="shared" si="75"/>
        <v>4.6940993031704048</v>
      </c>
      <c r="BD69">
        <f t="shared" si="76"/>
        <v>198.46105619441909</v>
      </c>
      <c r="BE69">
        <f t="shared" si="77"/>
        <v>3.3160768965468045E-3</v>
      </c>
      <c r="BF69">
        <f t="shared" si="78"/>
        <v>2.9267994883522617</v>
      </c>
      <c r="BG69">
        <f t="shared" si="79"/>
        <v>248.06559568889156</v>
      </c>
      <c r="BH69" t="s">
        <v>662</v>
      </c>
      <c r="BI69">
        <v>595.24</v>
      </c>
      <c r="BJ69">
        <f t="shared" si="80"/>
        <v>595.24</v>
      </c>
      <c r="BK69">
        <f t="shared" si="81"/>
        <v>0.42319469746889415</v>
      </c>
      <c r="BL69">
        <f t="shared" si="82"/>
        <v>0.61986874885510179</v>
      </c>
      <c r="BM69">
        <f t="shared" si="83"/>
        <v>0.87367300538607939</v>
      </c>
      <c r="BN69">
        <f t="shared" si="84"/>
        <v>0.37096241442251304</v>
      </c>
      <c r="BO69">
        <f t="shared" si="85"/>
        <v>0.80540509982699071</v>
      </c>
      <c r="BP69">
        <f t="shared" si="86"/>
        <v>0.48468995488177646</v>
      </c>
      <c r="BQ69">
        <f t="shared" si="87"/>
        <v>0.51531004511822354</v>
      </c>
      <c r="BR69">
        <f t="shared" si="88"/>
        <v>1799.89</v>
      </c>
      <c r="BS69">
        <f t="shared" si="89"/>
        <v>1513.0919993551208</v>
      </c>
      <c r="BT69">
        <f t="shared" si="90"/>
        <v>0.84065803985528043</v>
      </c>
      <c r="BU69">
        <f t="shared" si="91"/>
        <v>0.16087001692069147</v>
      </c>
      <c r="BV69">
        <v>6</v>
      </c>
      <c r="BW69">
        <v>0.5</v>
      </c>
      <c r="BX69" t="s">
        <v>390</v>
      </c>
      <c r="BY69">
        <v>2</v>
      </c>
      <c r="BZ69">
        <v>1689189232.5999999</v>
      </c>
      <c r="CA69">
        <v>93.579099999999997</v>
      </c>
      <c r="CB69">
        <v>100.026</v>
      </c>
      <c r="CC69">
        <v>24.8309</v>
      </c>
      <c r="CD69">
        <v>16.328499999999998</v>
      </c>
      <c r="CE69">
        <v>93.253</v>
      </c>
      <c r="CF69">
        <v>24.761700000000001</v>
      </c>
      <c r="CG69">
        <v>500.17099999999999</v>
      </c>
      <c r="CH69">
        <v>98.763199999999998</v>
      </c>
      <c r="CI69">
        <v>0.10038999999999999</v>
      </c>
      <c r="CJ69">
        <v>29.1281</v>
      </c>
      <c r="CK69">
        <v>27.927600000000002</v>
      </c>
      <c r="CL69">
        <v>999.9</v>
      </c>
      <c r="CM69">
        <v>0</v>
      </c>
      <c r="CN69">
        <v>0</v>
      </c>
      <c r="CO69">
        <v>9965</v>
      </c>
      <c r="CP69">
        <v>0</v>
      </c>
      <c r="CQ69">
        <v>1.5289399999999999E-3</v>
      </c>
      <c r="CR69">
        <v>-6.4469099999999999</v>
      </c>
      <c r="CS69">
        <v>95.962000000000003</v>
      </c>
      <c r="CT69">
        <v>101.68600000000001</v>
      </c>
      <c r="CU69">
        <v>8.5024499999999996</v>
      </c>
      <c r="CV69">
        <v>100.026</v>
      </c>
      <c r="CW69">
        <v>16.328499999999998</v>
      </c>
      <c r="CX69">
        <v>2.4523799999999998</v>
      </c>
      <c r="CY69">
        <v>1.6126499999999999</v>
      </c>
      <c r="CZ69">
        <v>20.713899999999999</v>
      </c>
      <c r="DA69">
        <v>14.0802</v>
      </c>
      <c r="DB69">
        <v>1799.89</v>
      </c>
      <c r="DC69">
        <v>0.97800399999999998</v>
      </c>
      <c r="DD69">
        <v>2.1996000000000002E-2</v>
      </c>
      <c r="DE69">
        <v>0</v>
      </c>
      <c r="DF69">
        <v>760.82399999999996</v>
      </c>
      <c r="DG69">
        <v>5.0009800000000002</v>
      </c>
      <c r="DH69">
        <v>14630.9</v>
      </c>
      <c r="DI69">
        <v>16374.9</v>
      </c>
      <c r="DJ69">
        <v>44.75</v>
      </c>
      <c r="DK69">
        <v>45.811999999999998</v>
      </c>
      <c r="DL69">
        <v>44.811999999999998</v>
      </c>
      <c r="DM69">
        <v>44.436999999999998</v>
      </c>
      <c r="DN69">
        <v>45.875</v>
      </c>
      <c r="DO69">
        <v>1755.41</v>
      </c>
      <c r="DP69">
        <v>39.479999999999997</v>
      </c>
      <c r="DQ69">
        <v>0</v>
      </c>
      <c r="DR69">
        <v>122.5</v>
      </c>
      <c r="DS69">
        <v>0</v>
      </c>
      <c r="DT69">
        <v>761.25091999999995</v>
      </c>
      <c r="DU69">
        <v>-0.142076917806429</v>
      </c>
      <c r="DV69">
        <v>12.0769231254326</v>
      </c>
      <c r="DW69">
        <v>14628.932000000001</v>
      </c>
      <c r="DX69">
        <v>15</v>
      </c>
      <c r="DY69">
        <v>1689189190.0999999</v>
      </c>
      <c r="DZ69" t="s">
        <v>663</v>
      </c>
      <c r="EA69">
        <v>1689189175.5999999</v>
      </c>
      <c r="EB69">
        <v>1689189190.0999999</v>
      </c>
      <c r="EC69">
        <v>57</v>
      </c>
      <c r="ED69">
        <v>8.3000000000000004E-2</v>
      </c>
      <c r="EE69">
        <v>-4.0000000000000001E-3</v>
      </c>
      <c r="EF69">
        <v>0.33</v>
      </c>
      <c r="EG69">
        <v>-3.3000000000000002E-2</v>
      </c>
      <c r="EH69">
        <v>100</v>
      </c>
      <c r="EI69">
        <v>16</v>
      </c>
      <c r="EJ69">
        <v>0.41</v>
      </c>
      <c r="EK69">
        <v>0.01</v>
      </c>
      <c r="EL69">
        <v>4.64322525695904</v>
      </c>
      <c r="EM69">
        <v>-8.2552105006671803E-3</v>
      </c>
      <c r="EN69">
        <v>3.8316508822624003E-2</v>
      </c>
      <c r="EO69">
        <v>1</v>
      </c>
      <c r="EP69">
        <v>0.59175162674805803</v>
      </c>
      <c r="EQ69">
        <v>-5.3042629700542597E-2</v>
      </c>
      <c r="ER69">
        <v>1.1060815239332699E-2</v>
      </c>
      <c r="ES69">
        <v>1</v>
      </c>
      <c r="ET69">
        <v>2</v>
      </c>
      <c r="EU69">
        <v>2</v>
      </c>
      <c r="EV69" t="s">
        <v>392</v>
      </c>
      <c r="EW69">
        <v>2.9675099999999999</v>
      </c>
      <c r="EX69">
        <v>2.8404400000000001</v>
      </c>
      <c r="EY69">
        <v>2.6152100000000001E-2</v>
      </c>
      <c r="EZ69">
        <v>2.8299999999999999E-2</v>
      </c>
      <c r="FA69">
        <v>0.117132</v>
      </c>
      <c r="FB69">
        <v>8.7380200000000005E-2</v>
      </c>
      <c r="FC69">
        <v>29420.6</v>
      </c>
      <c r="FD69">
        <v>30029.1</v>
      </c>
      <c r="FE69">
        <v>27694</v>
      </c>
      <c r="FF69">
        <v>28136</v>
      </c>
      <c r="FG69">
        <v>31336</v>
      </c>
      <c r="FH69">
        <v>31423.599999999999</v>
      </c>
      <c r="FI69">
        <v>38581.199999999997</v>
      </c>
      <c r="FJ69">
        <v>37325.800000000003</v>
      </c>
      <c r="FK69">
        <v>2.06135</v>
      </c>
      <c r="FL69">
        <v>1.7478499999999999</v>
      </c>
      <c r="FM69">
        <v>7.7351900000000001E-2</v>
      </c>
      <c r="FN69">
        <v>0</v>
      </c>
      <c r="FO69">
        <v>26.6632</v>
      </c>
      <c r="FP69">
        <v>999.9</v>
      </c>
      <c r="FQ69">
        <v>43.188000000000002</v>
      </c>
      <c r="FR69">
        <v>38.823999999999998</v>
      </c>
      <c r="FS69">
        <v>30.4374</v>
      </c>
      <c r="FT69">
        <v>61.415599999999998</v>
      </c>
      <c r="FU69">
        <v>35.4407</v>
      </c>
      <c r="FV69">
        <v>1</v>
      </c>
      <c r="FW69">
        <v>3.9380100000000001E-2</v>
      </c>
      <c r="FX69">
        <v>-0.30332199999999998</v>
      </c>
      <c r="FY69">
        <v>20.260200000000001</v>
      </c>
      <c r="FZ69">
        <v>5.2277699999999996</v>
      </c>
      <c r="GA69">
        <v>12.0099</v>
      </c>
      <c r="GB69">
        <v>5</v>
      </c>
      <c r="GC69">
        <v>3.2919800000000001</v>
      </c>
      <c r="GD69">
        <v>9999</v>
      </c>
      <c r="GE69">
        <v>9999</v>
      </c>
      <c r="GF69">
        <v>217.1</v>
      </c>
      <c r="GG69">
        <v>9999</v>
      </c>
      <c r="GH69">
        <v>1.8784000000000001</v>
      </c>
      <c r="GI69">
        <v>1.87222</v>
      </c>
      <c r="GJ69">
        <v>1.87435</v>
      </c>
      <c r="GK69">
        <v>1.87242</v>
      </c>
      <c r="GL69">
        <v>1.87266</v>
      </c>
      <c r="GM69">
        <v>1.8738900000000001</v>
      </c>
      <c r="GN69">
        <v>1.87415</v>
      </c>
      <c r="GO69">
        <v>1.8781399999999999</v>
      </c>
      <c r="GP69">
        <v>5</v>
      </c>
      <c r="GQ69">
        <v>0</v>
      </c>
      <c r="GR69">
        <v>0</v>
      </c>
      <c r="GS69">
        <v>0</v>
      </c>
      <c r="GT69" t="s">
        <v>393</v>
      </c>
      <c r="GU69" t="s">
        <v>394</v>
      </c>
      <c r="GV69" t="s">
        <v>395</v>
      </c>
      <c r="GW69" t="s">
        <v>395</v>
      </c>
      <c r="GX69" t="s">
        <v>395</v>
      </c>
      <c r="GY69" t="s">
        <v>395</v>
      </c>
      <c r="GZ69">
        <v>0</v>
      </c>
      <c r="HA69">
        <v>100</v>
      </c>
      <c r="HB69">
        <v>100</v>
      </c>
      <c r="HC69">
        <v>0.32600000000000001</v>
      </c>
      <c r="HD69">
        <v>6.9199999999999998E-2</v>
      </c>
      <c r="HE69">
        <v>0.26727821332745699</v>
      </c>
      <c r="HF69">
        <v>7.2704984381113296E-4</v>
      </c>
      <c r="HG69">
        <v>-1.05877040029023E-6</v>
      </c>
      <c r="HH69">
        <v>2.9517966189716799E-10</v>
      </c>
      <c r="HI69">
        <v>-9.9651637258629799E-2</v>
      </c>
      <c r="HJ69">
        <v>-1.0381146261049701E-3</v>
      </c>
      <c r="HK69">
        <v>3.0864078594985901E-4</v>
      </c>
      <c r="HL69">
        <v>3.5129526352015801E-7</v>
      </c>
      <c r="HM69">
        <v>1</v>
      </c>
      <c r="HN69">
        <v>2242</v>
      </c>
      <c r="HO69">
        <v>1</v>
      </c>
      <c r="HP69">
        <v>25</v>
      </c>
      <c r="HQ69">
        <v>0.9</v>
      </c>
      <c r="HR69">
        <v>0.7</v>
      </c>
      <c r="HS69">
        <v>0.36865199999999998</v>
      </c>
      <c r="HT69">
        <v>2.6892100000000001</v>
      </c>
      <c r="HU69">
        <v>1.49536</v>
      </c>
      <c r="HV69">
        <v>2.2705099999999998</v>
      </c>
      <c r="HW69">
        <v>1.49658</v>
      </c>
      <c r="HX69">
        <v>2.36328</v>
      </c>
      <c r="HY69">
        <v>42.939</v>
      </c>
      <c r="HZ69">
        <v>23.780999999999999</v>
      </c>
      <c r="IA69">
        <v>18</v>
      </c>
      <c r="IB69">
        <v>494.59899999999999</v>
      </c>
      <c r="IC69">
        <v>431.74</v>
      </c>
      <c r="ID69">
        <v>27.322299999999998</v>
      </c>
      <c r="IE69">
        <v>27.895800000000001</v>
      </c>
      <c r="IF69">
        <v>30.0002</v>
      </c>
      <c r="IG69">
        <v>27.7379</v>
      </c>
      <c r="IH69">
        <v>27.689900000000002</v>
      </c>
      <c r="II69">
        <v>7.43405</v>
      </c>
      <c r="IJ69">
        <v>50.775199999999998</v>
      </c>
      <c r="IK69">
        <v>0</v>
      </c>
      <c r="IL69">
        <v>27.3355</v>
      </c>
      <c r="IM69">
        <v>100</v>
      </c>
      <c r="IN69">
        <v>16.2302</v>
      </c>
      <c r="IO69">
        <v>100.55800000000001</v>
      </c>
      <c r="IP69">
        <v>100.247</v>
      </c>
    </row>
    <row r="70" spans="1:250" x14ac:dyDescent="0.3">
      <c r="A70">
        <v>54</v>
      </c>
      <c r="B70">
        <v>1689189375.0999999</v>
      </c>
      <c r="C70">
        <v>13668.5999999046</v>
      </c>
      <c r="D70" t="s">
        <v>664</v>
      </c>
      <c r="E70" t="s">
        <v>665</v>
      </c>
      <c r="F70" t="s">
        <v>381</v>
      </c>
      <c r="G70" t="s">
        <v>382</v>
      </c>
      <c r="H70" t="s">
        <v>34</v>
      </c>
      <c r="I70" t="s">
        <v>384</v>
      </c>
      <c r="J70" t="s">
        <v>639</v>
      </c>
      <c r="K70" t="s">
        <v>475</v>
      </c>
      <c r="L70" t="s">
        <v>640</v>
      </c>
      <c r="M70">
        <v>1689189375.0999999</v>
      </c>
      <c r="N70">
        <f t="shared" si="46"/>
        <v>7.9586808615467446E-3</v>
      </c>
      <c r="O70">
        <f t="shared" si="47"/>
        <v>7.9586808615467444</v>
      </c>
      <c r="P70">
        <f t="shared" si="48"/>
        <v>2.3065543513365157</v>
      </c>
      <c r="Q70">
        <f t="shared" si="49"/>
        <v>71.546700000000001</v>
      </c>
      <c r="R70">
        <f t="shared" si="50"/>
        <v>63.694436032910794</v>
      </c>
      <c r="S70">
        <f t="shared" si="51"/>
        <v>6.2970675965185521</v>
      </c>
      <c r="T70">
        <f t="shared" si="52"/>
        <v>7.0733714633259899</v>
      </c>
      <c r="U70">
        <f t="shared" si="53"/>
        <v>0.63983650947815462</v>
      </c>
      <c r="V70">
        <f t="shared" si="54"/>
        <v>2.9086460460962043</v>
      </c>
      <c r="W70">
        <f t="shared" si="55"/>
        <v>0.57071123278779212</v>
      </c>
      <c r="X70">
        <f t="shared" si="56"/>
        <v>0.36228085094680285</v>
      </c>
      <c r="Y70">
        <f t="shared" si="57"/>
        <v>289.5275867552935</v>
      </c>
      <c r="Z70">
        <f t="shared" si="58"/>
        <v>29.010694912304288</v>
      </c>
      <c r="AA70">
        <f t="shared" si="59"/>
        <v>28.0642</v>
      </c>
      <c r="AB70">
        <f t="shared" si="60"/>
        <v>3.8090656055848742</v>
      </c>
      <c r="AC70">
        <f t="shared" si="61"/>
        <v>60.201774179930176</v>
      </c>
      <c r="AD70">
        <f t="shared" si="62"/>
        <v>2.4742024941720797</v>
      </c>
      <c r="AE70">
        <f t="shared" si="63"/>
        <v>4.1098497974116501</v>
      </c>
      <c r="AF70">
        <f t="shared" si="64"/>
        <v>1.3348631114127945</v>
      </c>
      <c r="AG70">
        <f t="shared" si="65"/>
        <v>-350.97782599421146</v>
      </c>
      <c r="AH70">
        <f t="shared" si="66"/>
        <v>205.53208023259759</v>
      </c>
      <c r="AI70">
        <f t="shared" si="67"/>
        <v>15.513591569088975</v>
      </c>
      <c r="AJ70">
        <f t="shared" si="68"/>
        <v>159.59543256276862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51838.178181856063</v>
      </c>
      <c r="AP70" t="s">
        <v>387</v>
      </c>
      <c r="AQ70">
        <v>10238.9</v>
      </c>
      <c r="AR70">
        <v>302.21199999999999</v>
      </c>
      <c r="AS70">
        <v>4052.3</v>
      </c>
      <c r="AT70">
        <f t="shared" si="72"/>
        <v>0.92542210596451402</v>
      </c>
      <c r="AU70">
        <v>-0.32343011824092399</v>
      </c>
      <c r="AV70" t="s">
        <v>666</v>
      </c>
      <c r="AW70">
        <v>10294.299999999999</v>
      </c>
      <c r="AX70">
        <v>761.96919230769197</v>
      </c>
      <c r="AY70">
        <v>1000.59</v>
      </c>
      <c r="AZ70">
        <f t="shared" si="73"/>
        <v>0.2384801044306939</v>
      </c>
      <c r="BA70">
        <v>0.5</v>
      </c>
      <c r="BB70">
        <f t="shared" si="74"/>
        <v>1512.9827993550741</v>
      </c>
      <c r="BC70">
        <f t="shared" si="75"/>
        <v>2.3065543513365157</v>
      </c>
      <c r="BD70">
        <f t="shared" si="76"/>
        <v>180.40814799602083</v>
      </c>
      <c r="BE70">
        <f t="shared" si="77"/>
        <v>1.7382778381211602E-3</v>
      </c>
      <c r="BF70">
        <f t="shared" si="78"/>
        <v>3.0499105527738632</v>
      </c>
      <c r="BG70">
        <f t="shared" si="79"/>
        <v>246.21006629827178</v>
      </c>
      <c r="BH70" t="s">
        <v>667</v>
      </c>
      <c r="BI70">
        <v>597.64</v>
      </c>
      <c r="BJ70">
        <f t="shared" si="80"/>
        <v>597.64</v>
      </c>
      <c r="BK70">
        <f t="shared" si="81"/>
        <v>0.40271239968418637</v>
      </c>
      <c r="BL70">
        <f t="shared" si="82"/>
        <v>0.59218465738257364</v>
      </c>
      <c r="BM70">
        <f t="shared" si="83"/>
        <v>0.88336044646940648</v>
      </c>
      <c r="BN70">
        <f t="shared" si="84"/>
        <v>0.34167858622738412</v>
      </c>
      <c r="BO70">
        <f t="shared" si="85"/>
        <v>0.81377023685844174</v>
      </c>
      <c r="BP70">
        <f t="shared" si="86"/>
        <v>0.46447184769539479</v>
      </c>
      <c r="BQ70">
        <f t="shared" si="87"/>
        <v>0.53552815230460515</v>
      </c>
      <c r="BR70">
        <f t="shared" si="88"/>
        <v>1799.76</v>
      </c>
      <c r="BS70">
        <f t="shared" si="89"/>
        <v>1512.9827993550741</v>
      </c>
      <c r="BT70">
        <f t="shared" si="90"/>
        <v>0.84065808738669279</v>
      </c>
      <c r="BU70">
        <f t="shared" si="91"/>
        <v>0.16087010865631723</v>
      </c>
      <c r="BV70">
        <v>6</v>
      </c>
      <c r="BW70">
        <v>0.5</v>
      </c>
      <c r="BX70" t="s">
        <v>390</v>
      </c>
      <c r="BY70">
        <v>2</v>
      </c>
      <c r="BZ70">
        <v>1689189375.0999999</v>
      </c>
      <c r="CA70">
        <v>71.546700000000001</v>
      </c>
      <c r="CB70">
        <v>74.995900000000006</v>
      </c>
      <c r="CC70">
        <v>25.026399999999999</v>
      </c>
      <c r="CD70">
        <v>15.7203</v>
      </c>
      <c r="CE70">
        <v>71.269000000000005</v>
      </c>
      <c r="CF70">
        <v>24.9498</v>
      </c>
      <c r="CG70">
        <v>500.28500000000003</v>
      </c>
      <c r="CH70">
        <v>98.763800000000003</v>
      </c>
      <c r="CI70">
        <v>9.9899699999999994E-2</v>
      </c>
      <c r="CJ70">
        <v>29.3749</v>
      </c>
      <c r="CK70">
        <v>28.0642</v>
      </c>
      <c r="CL70">
        <v>999.9</v>
      </c>
      <c r="CM70">
        <v>0</v>
      </c>
      <c r="CN70">
        <v>0</v>
      </c>
      <c r="CO70">
        <v>10005</v>
      </c>
      <c r="CP70">
        <v>0</v>
      </c>
      <c r="CQ70">
        <v>1.5289399999999999E-3</v>
      </c>
      <c r="CR70">
        <v>-3.4492099999999999</v>
      </c>
      <c r="CS70">
        <v>73.383200000000002</v>
      </c>
      <c r="CT70">
        <v>76.193700000000007</v>
      </c>
      <c r="CU70">
        <v>9.3061000000000007</v>
      </c>
      <c r="CV70">
        <v>74.995900000000006</v>
      </c>
      <c r="CW70">
        <v>15.7203</v>
      </c>
      <c r="CX70">
        <v>2.4716999999999998</v>
      </c>
      <c r="CY70">
        <v>1.5525899999999999</v>
      </c>
      <c r="CZ70">
        <v>20.8413</v>
      </c>
      <c r="DA70">
        <v>13.4962</v>
      </c>
      <c r="DB70">
        <v>1799.76</v>
      </c>
      <c r="DC70">
        <v>0.97800399999999998</v>
      </c>
      <c r="DD70">
        <v>2.1996000000000002E-2</v>
      </c>
      <c r="DE70">
        <v>0</v>
      </c>
      <c r="DF70">
        <v>761.81700000000001</v>
      </c>
      <c r="DG70">
        <v>5.0009800000000002</v>
      </c>
      <c r="DH70">
        <v>14711</v>
      </c>
      <c r="DI70">
        <v>16373.7</v>
      </c>
      <c r="DJ70">
        <v>44.811999999999998</v>
      </c>
      <c r="DK70">
        <v>45.811999999999998</v>
      </c>
      <c r="DL70">
        <v>45.125</v>
      </c>
      <c r="DM70">
        <v>44.436999999999998</v>
      </c>
      <c r="DN70">
        <v>45.875</v>
      </c>
      <c r="DO70">
        <v>1755.28</v>
      </c>
      <c r="DP70">
        <v>39.479999999999997</v>
      </c>
      <c r="DQ70">
        <v>0</v>
      </c>
      <c r="DR70">
        <v>142.299999952316</v>
      </c>
      <c r="DS70">
        <v>0</v>
      </c>
      <c r="DT70">
        <v>761.96919230769197</v>
      </c>
      <c r="DU70">
        <v>0.30758974241031001</v>
      </c>
      <c r="DV70">
        <v>14.9982906460833</v>
      </c>
      <c r="DW70">
        <v>14711.55</v>
      </c>
      <c r="DX70">
        <v>15</v>
      </c>
      <c r="DY70">
        <v>1689189333.0999999</v>
      </c>
      <c r="DZ70" t="s">
        <v>668</v>
      </c>
      <c r="EA70">
        <v>1689189311.5999999</v>
      </c>
      <c r="EB70">
        <v>1689189333.0999999</v>
      </c>
      <c r="EC70">
        <v>58</v>
      </c>
      <c r="ED70">
        <v>-3.5999999999999997E-2</v>
      </c>
      <c r="EE70">
        <v>5.0000000000000001E-3</v>
      </c>
      <c r="EF70">
        <v>0.28000000000000003</v>
      </c>
      <c r="EG70">
        <v>-3.3000000000000002E-2</v>
      </c>
      <c r="EH70">
        <v>75</v>
      </c>
      <c r="EI70">
        <v>16</v>
      </c>
      <c r="EJ70">
        <v>0.4</v>
      </c>
      <c r="EK70">
        <v>0.02</v>
      </c>
      <c r="EL70">
        <v>2.3066068488270002</v>
      </c>
      <c r="EM70">
        <v>-0.15236128230153101</v>
      </c>
      <c r="EN70">
        <v>3.9442527308481502E-2</v>
      </c>
      <c r="EO70">
        <v>1</v>
      </c>
      <c r="EP70">
        <v>0.64588255116702598</v>
      </c>
      <c r="EQ70">
        <v>-4.3217955372367299E-2</v>
      </c>
      <c r="ER70">
        <v>1.57222926160458E-2</v>
      </c>
      <c r="ES70">
        <v>1</v>
      </c>
      <c r="ET70">
        <v>2</v>
      </c>
      <c r="EU70">
        <v>2</v>
      </c>
      <c r="EV70" t="s">
        <v>392</v>
      </c>
      <c r="EW70">
        <v>2.96774</v>
      </c>
      <c r="EX70">
        <v>2.84029</v>
      </c>
      <c r="EY70">
        <v>2.01234E-2</v>
      </c>
      <c r="EZ70">
        <v>2.1398500000000001E-2</v>
      </c>
      <c r="FA70">
        <v>0.11773500000000001</v>
      </c>
      <c r="FB70">
        <v>8.5000699999999998E-2</v>
      </c>
      <c r="FC70">
        <v>29600.5</v>
      </c>
      <c r="FD70">
        <v>30241.599999999999</v>
      </c>
      <c r="FE70">
        <v>27692.1</v>
      </c>
      <c r="FF70">
        <v>28135.5</v>
      </c>
      <c r="FG70">
        <v>31311.9</v>
      </c>
      <c r="FH70">
        <v>31505.1</v>
      </c>
      <c r="FI70">
        <v>38578.699999999997</v>
      </c>
      <c r="FJ70">
        <v>37325.300000000003</v>
      </c>
      <c r="FK70">
        <v>2.0615999999999999</v>
      </c>
      <c r="FL70">
        <v>1.7461800000000001</v>
      </c>
      <c r="FM70">
        <v>7.8529100000000004E-2</v>
      </c>
      <c r="FN70">
        <v>0</v>
      </c>
      <c r="FO70">
        <v>26.780899999999999</v>
      </c>
      <c r="FP70">
        <v>999.9</v>
      </c>
      <c r="FQ70">
        <v>43.206000000000003</v>
      </c>
      <c r="FR70">
        <v>38.814</v>
      </c>
      <c r="FS70">
        <v>30.432300000000001</v>
      </c>
      <c r="FT70">
        <v>61.275599999999997</v>
      </c>
      <c r="FU70">
        <v>35.076099999999997</v>
      </c>
      <c r="FV70">
        <v>1</v>
      </c>
      <c r="FW70">
        <v>4.3701700000000003E-2</v>
      </c>
      <c r="FX70">
        <v>0.24158199999999999</v>
      </c>
      <c r="FY70">
        <v>20.260000000000002</v>
      </c>
      <c r="FZ70">
        <v>5.22912</v>
      </c>
      <c r="GA70">
        <v>12.0099</v>
      </c>
      <c r="GB70">
        <v>5.0008999999999997</v>
      </c>
      <c r="GC70">
        <v>3.2919200000000002</v>
      </c>
      <c r="GD70">
        <v>9999</v>
      </c>
      <c r="GE70">
        <v>9999</v>
      </c>
      <c r="GF70">
        <v>217.1</v>
      </c>
      <c r="GG70">
        <v>9999</v>
      </c>
      <c r="GH70">
        <v>1.87845</v>
      </c>
      <c r="GI70">
        <v>1.8722099999999999</v>
      </c>
      <c r="GJ70">
        <v>1.8743399999999999</v>
      </c>
      <c r="GK70">
        <v>1.87242</v>
      </c>
      <c r="GL70">
        <v>1.8726700000000001</v>
      </c>
      <c r="GM70">
        <v>1.87391</v>
      </c>
      <c r="GN70">
        <v>1.8741399999999999</v>
      </c>
      <c r="GO70">
        <v>1.87812</v>
      </c>
      <c r="GP70">
        <v>5</v>
      </c>
      <c r="GQ70">
        <v>0</v>
      </c>
      <c r="GR70">
        <v>0</v>
      </c>
      <c r="GS70">
        <v>0</v>
      </c>
      <c r="GT70" t="s">
        <v>393</v>
      </c>
      <c r="GU70" t="s">
        <v>394</v>
      </c>
      <c r="GV70" t="s">
        <v>395</v>
      </c>
      <c r="GW70" t="s">
        <v>395</v>
      </c>
      <c r="GX70" t="s">
        <v>395</v>
      </c>
      <c r="GY70" t="s">
        <v>395</v>
      </c>
      <c r="GZ70">
        <v>0</v>
      </c>
      <c r="HA70">
        <v>100</v>
      </c>
      <c r="HB70">
        <v>100</v>
      </c>
      <c r="HC70">
        <v>0.27800000000000002</v>
      </c>
      <c r="HD70">
        <v>7.6600000000000001E-2</v>
      </c>
      <c r="HE70">
        <v>0.23109257422951901</v>
      </c>
      <c r="HF70">
        <v>7.2704984381113296E-4</v>
      </c>
      <c r="HG70">
        <v>-1.05877040029023E-6</v>
      </c>
      <c r="HH70">
        <v>2.9517966189716799E-10</v>
      </c>
      <c r="HI70">
        <v>-9.5130623457084507E-2</v>
      </c>
      <c r="HJ70">
        <v>-1.0381146261049701E-3</v>
      </c>
      <c r="HK70">
        <v>3.0864078594985901E-4</v>
      </c>
      <c r="HL70">
        <v>3.5129526352015801E-7</v>
      </c>
      <c r="HM70">
        <v>1</v>
      </c>
      <c r="HN70">
        <v>2242</v>
      </c>
      <c r="HO70">
        <v>1</v>
      </c>
      <c r="HP70">
        <v>25</v>
      </c>
      <c r="HQ70">
        <v>1.1000000000000001</v>
      </c>
      <c r="HR70">
        <v>0.7</v>
      </c>
      <c r="HS70">
        <v>0.31372100000000003</v>
      </c>
      <c r="HT70">
        <v>2.6953100000000001</v>
      </c>
      <c r="HU70">
        <v>1.49536</v>
      </c>
      <c r="HV70">
        <v>2.2705099999999998</v>
      </c>
      <c r="HW70">
        <v>1.49658</v>
      </c>
      <c r="HX70">
        <v>2.4182100000000002</v>
      </c>
      <c r="HY70">
        <v>42.992899999999999</v>
      </c>
      <c r="HZ70">
        <v>23.7898</v>
      </c>
      <c r="IA70">
        <v>18</v>
      </c>
      <c r="IB70">
        <v>495.17899999999997</v>
      </c>
      <c r="IC70">
        <v>431.05</v>
      </c>
      <c r="ID70">
        <v>27.400600000000001</v>
      </c>
      <c r="IE70">
        <v>27.955500000000001</v>
      </c>
      <c r="IF70">
        <v>30.000599999999999</v>
      </c>
      <c r="IG70">
        <v>27.791399999999999</v>
      </c>
      <c r="IH70">
        <v>27.7422</v>
      </c>
      <c r="II70">
        <v>6.3440000000000003</v>
      </c>
      <c r="IJ70">
        <v>52.513599999999997</v>
      </c>
      <c r="IK70">
        <v>0</v>
      </c>
      <c r="IL70">
        <v>27.383400000000002</v>
      </c>
      <c r="IM70">
        <v>75</v>
      </c>
      <c r="IN70">
        <v>15.6556</v>
      </c>
      <c r="IO70">
        <v>100.551</v>
      </c>
      <c r="IP70">
        <v>100.245</v>
      </c>
    </row>
    <row r="71" spans="1:250" x14ac:dyDescent="0.3">
      <c r="A71">
        <v>55</v>
      </c>
      <c r="B71">
        <v>1689189491.0999999</v>
      </c>
      <c r="C71">
        <v>13784.5999999046</v>
      </c>
      <c r="D71" t="s">
        <v>669</v>
      </c>
      <c r="E71" t="s">
        <v>670</v>
      </c>
      <c r="F71" t="s">
        <v>381</v>
      </c>
      <c r="G71" t="s">
        <v>382</v>
      </c>
      <c r="H71" t="s">
        <v>34</v>
      </c>
      <c r="I71" t="s">
        <v>384</v>
      </c>
      <c r="J71" t="s">
        <v>639</v>
      </c>
      <c r="K71" t="s">
        <v>475</v>
      </c>
      <c r="L71" t="s">
        <v>640</v>
      </c>
      <c r="M71">
        <v>1689189491.0999999</v>
      </c>
      <c r="N71">
        <f t="shared" si="46"/>
        <v>8.1910243367414974E-3</v>
      </c>
      <c r="O71">
        <f t="shared" si="47"/>
        <v>8.1910243367414974</v>
      </c>
      <c r="P71">
        <f t="shared" si="48"/>
        <v>-0.15587973864018081</v>
      </c>
      <c r="Q71">
        <f t="shared" si="49"/>
        <v>49.698799999999999</v>
      </c>
      <c r="R71">
        <f t="shared" si="50"/>
        <v>49.042735448303837</v>
      </c>
      <c r="S71">
        <f t="shared" si="51"/>
        <v>4.8488067848383567</v>
      </c>
      <c r="T71">
        <f t="shared" si="52"/>
        <v>4.9136712386759598</v>
      </c>
      <c r="U71">
        <f t="shared" si="53"/>
        <v>0.67231353341152733</v>
      </c>
      <c r="V71">
        <f t="shared" si="54"/>
        <v>2.9028384733161685</v>
      </c>
      <c r="W71">
        <f t="shared" si="55"/>
        <v>0.59630339802449928</v>
      </c>
      <c r="X71">
        <f t="shared" si="56"/>
        <v>0.37880025779391835</v>
      </c>
      <c r="Y71">
        <f t="shared" si="57"/>
        <v>289.57867145440713</v>
      </c>
      <c r="Z71">
        <f t="shared" si="58"/>
        <v>28.870956453821368</v>
      </c>
      <c r="AA71">
        <f t="shared" si="59"/>
        <v>27.989000000000001</v>
      </c>
      <c r="AB71">
        <f t="shared" si="60"/>
        <v>3.792406872825218</v>
      </c>
      <c r="AC71">
        <f t="shared" si="61"/>
        <v>60.552615955394685</v>
      </c>
      <c r="AD71">
        <f t="shared" si="62"/>
        <v>2.47737071306807</v>
      </c>
      <c r="AE71">
        <f t="shared" si="63"/>
        <v>4.0912695083115711</v>
      </c>
      <c r="AF71">
        <f t="shared" si="64"/>
        <v>1.315036159757148</v>
      </c>
      <c r="AG71">
        <f t="shared" si="65"/>
        <v>-361.22417325030005</v>
      </c>
      <c r="AH71">
        <f t="shared" si="66"/>
        <v>204.60526003097061</v>
      </c>
      <c r="AI71">
        <f t="shared" si="67"/>
        <v>15.4627106795397</v>
      </c>
      <c r="AJ71">
        <f t="shared" si="68"/>
        <v>148.42246891461741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51686.588673293671</v>
      </c>
      <c r="AP71" t="s">
        <v>387</v>
      </c>
      <c r="AQ71">
        <v>10238.9</v>
      </c>
      <c r="AR71">
        <v>302.21199999999999</v>
      </c>
      <c r="AS71">
        <v>4052.3</v>
      </c>
      <c r="AT71">
        <f t="shared" si="72"/>
        <v>0.92542210596451402</v>
      </c>
      <c r="AU71">
        <v>-0.32343011824092399</v>
      </c>
      <c r="AV71" t="s">
        <v>671</v>
      </c>
      <c r="AW71">
        <v>10294</v>
      </c>
      <c r="AX71">
        <v>766.33892000000003</v>
      </c>
      <c r="AY71">
        <v>978.46</v>
      </c>
      <c r="AZ71">
        <f t="shared" si="73"/>
        <v>0.21679075281564908</v>
      </c>
      <c r="BA71">
        <v>0.5</v>
      </c>
      <c r="BB71">
        <f t="shared" si="74"/>
        <v>1513.2516059349259</v>
      </c>
      <c r="BC71">
        <f t="shared" si="75"/>
        <v>-0.15587973864018081</v>
      </c>
      <c r="BD71">
        <f t="shared" si="76"/>
        <v>164.02947742506126</v>
      </c>
      <c r="BE71">
        <f t="shared" si="77"/>
        <v>1.1072208940246009E-4</v>
      </c>
      <c r="BF71">
        <f t="shared" si="78"/>
        <v>3.1415080841322078</v>
      </c>
      <c r="BG71">
        <f t="shared" si="79"/>
        <v>244.84741882661015</v>
      </c>
      <c r="BH71" t="s">
        <v>672</v>
      </c>
      <c r="BI71">
        <v>599.92999999999995</v>
      </c>
      <c r="BJ71">
        <f t="shared" si="80"/>
        <v>599.92999999999995</v>
      </c>
      <c r="BK71">
        <f t="shared" si="81"/>
        <v>0.38686302965885178</v>
      </c>
      <c r="BL71">
        <f t="shared" si="82"/>
        <v>0.560381158692838</v>
      </c>
      <c r="BM71">
        <f t="shared" si="83"/>
        <v>0.89035647975159093</v>
      </c>
      <c r="BN71">
        <f t="shared" si="84"/>
        <v>0.31367350439483738</v>
      </c>
      <c r="BO71">
        <f t="shared" si="85"/>
        <v>0.81967143171040258</v>
      </c>
      <c r="BP71">
        <f t="shared" si="86"/>
        <v>0.43869554287363383</v>
      </c>
      <c r="BQ71">
        <f t="shared" si="87"/>
        <v>0.56130445712636612</v>
      </c>
      <c r="BR71">
        <f t="shared" si="88"/>
        <v>1800.08</v>
      </c>
      <c r="BS71">
        <f t="shared" si="89"/>
        <v>1513.2516059349259</v>
      </c>
      <c r="BT71">
        <f t="shared" si="90"/>
        <v>0.84065797405388987</v>
      </c>
      <c r="BU71">
        <f t="shared" si="91"/>
        <v>0.16086988992400733</v>
      </c>
      <c r="BV71">
        <v>6</v>
      </c>
      <c r="BW71">
        <v>0.5</v>
      </c>
      <c r="BX71" t="s">
        <v>390</v>
      </c>
      <c r="BY71">
        <v>2</v>
      </c>
      <c r="BZ71">
        <v>1689189491.0999999</v>
      </c>
      <c r="CA71">
        <v>49.698799999999999</v>
      </c>
      <c r="CB71">
        <v>50.0002</v>
      </c>
      <c r="CC71">
        <v>25.057099999999998</v>
      </c>
      <c r="CD71">
        <v>15.4756</v>
      </c>
      <c r="CE71">
        <v>49.581200000000003</v>
      </c>
      <c r="CF71">
        <v>24.983799999999999</v>
      </c>
      <c r="CG71">
        <v>500.07499999999999</v>
      </c>
      <c r="CH71">
        <v>98.769099999999995</v>
      </c>
      <c r="CI71">
        <v>9.9911700000000006E-2</v>
      </c>
      <c r="CJ71">
        <v>29.296399999999998</v>
      </c>
      <c r="CK71">
        <v>27.989000000000001</v>
      </c>
      <c r="CL71">
        <v>999.9</v>
      </c>
      <c r="CM71">
        <v>0</v>
      </c>
      <c r="CN71">
        <v>0</v>
      </c>
      <c r="CO71">
        <v>9971.25</v>
      </c>
      <c r="CP71">
        <v>0</v>
      </c>
      <c r="CQ71">
        <v>1.5289399999999999E-3</v>
      </c>
      <c r="CR71">
        <v>-0.30130400000000002</v>
      </c>
      <c r="CS71">
        <v>50.976199999999999</v>
      </c>
      <c r="CT71">
        <v>50.786099999999998</v>
      </c>
      <c r="CU71">
        <v>9.5815000000000001</v>
      </c>
      <c r="CV71">
        <v>50.0002</v>
      </c>
      <c r="CW71">
        <v>15.4756</v>
      </c>
      <c r="CX71">
        <v>2.4748700000000001</v>
      </c>
      <c r="CY71">
        <v>1.52851</v>
      </c>
      <c r="CZ71">
        <v>20.862100000000002</v>
      </c>
      <c r="DA71">
        <v>13.256399999999999</v>
      </c>
      <c r="DB71">
        <v>1800.08</v>
      </c>
      <c r="DC71">
        <v>0.97800399999999998</v>
      </c>
      <c r="DD71">
        <v>2.1996000000000002E-2</v>
      </c>
      <c r="DE71">
        <v>0</v>
      </c>
      <c r="DF71">
        <v>766.63800000000003</v>
      </c>
      <c r="DG71">
        <v>5.0009800000000002</v>
      </c>
      <c r="DH71">
        <v>14813.2</v>
      </c>
      <c r="DI71">
        <v>16376.7</v>
      </c>
      <c r="DJ71">
        <v>44.936999999999998</v>
      </c>
      <c r="DK71">
        <v>46.061999999999998</v>
      </c>
      <c r="DL71">
        <v>45.5</v>
      </c>
      <c r="DM71">
        <v>45.125</v>
      </c>
      <c r="DN71">
        <v>46.186999999999998</v>
      </c>
      <c r="DO71">
        <v>1755.59</v>
      </c>
      <c r="DP71">
        <v>39.479999999999997</v>
      </c>
      <c r="DQ71">
        <v>0</v>
      </c>
      <c r="DR71">
        <v>115.299999952316</v>
      </c>
      <c r="DS71">
        <v>0</v>
      </c>
      <c r="DT71">
        <v>766.33892000000003</v>
      </c>
      <c r="DU71">
        <v>2.0766922880449501</v>
      </c>
      <c r="DV71">
        <v>96.330769205723598</v>
      </c>
      <c r="DW71">
        <v>14802.832</v>
      </c>
      <c r="DX71">
        <v>15</v>
      </c>
      <c r="DY71">
        <v>1689189449.5999999</v>
      </c>
      <c r="DZ71" t="s">
        <v>673</v>
      </c>
      <c r="EA71">
        <v>1689189449.5999999</v>
      </c>
      <c r="EB71">
        <v>1689189448.0999999</v>
      </c>
      <c r="EC71">
        <v>59</v>
      </c>
      <c r="ED71">
        <v>-0.14699999999999999</v>
      </c>
      <c r="EE71">
        <v>-4.0000000000000001E-3</v>
      </c>
      <c r="EF71">
        <v>0.11799999999999999</v>
      </c>
      <c r="EG71">
        <v>-3.7999999999999999E-2</v>
      </c>
      <c r="EH71">
        <v>50</v>
      </c>
      <c r="EI71">
        <v>16</v>
      </c>
      <c r="EJ71">
        <v>0.39</v>
      </c>
      <c r="EK71">
        <v>0.01</v>
      </c>
      <c r="EL71">
        <v>-0.127426811659724</v>
      </c>
      <c r="EM71">
        <v>-0.149477558203193</v>
      </c>
      <c r="EN71">
        <v>4.0738301220444403E-2</v>
      </c>
      <c r="EO71">
        <v>1</v>
      </c>
      <c r="EP71">
        <v>0.68265423132932201</v>
      </c>
      <c r="EQ71">
        <v>-5.3227693652885003E-2</v>
      </c>
      <c r="ER71">
        <v>1.7957071282673501E-2</v>
      </c>
      <c r="ES71">
        <v>1</v>
      </c>
      <c r="ET71">
        <v>2</v>
      </c>
      <c r="EU71">
        <v>2</v>
      </c>
      <c r="EV71" t="s">
        <v>392</v>
      </c>
      <c r="EW71">
        <v>2.9670700000000001</v>
      </c>
      <c r="EX71">
        <v>2.84</v>
      </c>
      <c r="EY71">
        <v>1.40663E-2</v>
      </c>
      <c r="EZ71">
        <v>1.4350999999999999E-2</v>
      </c>
      <c r="FA71">
        <v>0.11783399999999999</v>
      </c>
      <c r="FB71">
        <v>8.4027900000000003E-2</v>
      </c>
      <c r="FC71">
        <v>29779.5</v>
      </c>
      <c r="FD71">
        <v>30454.9</v>
      </c>
      <c r="FE71">
        <v>27688.799999999999</v>
      </c>
      <c r="FF71">
        <v>28131.7</v>
      </c>
      <c r="FG71">
        <v>31304.1</v>
      </c>
      <c r="FH71">
        <v>31534.1</v>
      </c>
      <c r="FI71">
        <v>38573.800000000003</v>
      </c>
      <c r="FJ71">
        <v>37320.400000000001</v>
      </c>
      <c r="FK71">
        <v>2.0609299999999999</v>
      </c>
      <c r="FL71">
        <v>1.74468</v>
      </c>
      <c r="FM71">
        <v>6.0759500000000001E-2</v>
      </c>
      <c r="FN71">
        <v>0</v>
      </c>
      <c r="FO71">
        <v>26.996200000000002</v>
      </c>
      <c r="FP71">
        <v>999.9</v>
      </c>
      <c r="FQ71">
        <v>43.206000000000003</v>
      </c>
      <c r="FR71">
        <v>38.823999999999998</v>
      </c>
      <c r="FS71">
        <v>30.448</v>
      </c>
      <c r="FT71">
        <v>61.465600000000002</v>
      </c>
      <c r="FU71">
        <v>35.584899999999998</v>
      </c>
      <c r="FV71">
        <v>1</v>
      </c>
      <c r="FW71">
        <v>5.0076200000000001E-2</v>
      </c>
      <c r="FX71">
        <v>0.56404100000000001</v>
      </c>
      <c r="FY71">
        <v>20.258800000000001</v>
      </c>
      <c r="FZ71">
        <v>5.2277699999999996</v>
      </c>
      <c r="GA71">
        <v>12.0099</v>
      </c>
      <c r="GB71">
        <v>5.0007000000000001</v>
      </c>
      <c r="GC71">
        <v>3.2918799999999999</v>
      </c>
      <c r="GD71">
        <v>9999</v>
      </c>
      <c r="GE71">
        <v>9999</v>
      </c>
      <c r="GF71">
        <v>217.1</v>
      </c>
      <c r="GG71">
        <v>9999</v>
      </c>
      <c r="GH71">
        <v>1.87839</v>
      </c>
      <c r="GI71">
        <v>1.8722399999999999</v>
      </c>
      <c r="GJ71">
        <v>1.8743399999999999</v>
      </c>
      <c r="GK71">
        <v>1.87243</v>
      </c>
      <c r="GL71">
        <v>1.8726700000000001</v>
      </c>
      <c r="GM71">
        <v>1.8738999999999999</v>
      </c>
      <c r="GN71">
        <v>1.8741300000000001</v>
      </c>
      <c r="GO71">
        <v>1.87818</v>
      </c>
      <c r="GP71">
        <v>5</v>
      </c>
      <c r="GQ71">
        <v>0</v>
      </c>
      <c r="GR71">
        <v>0</v>
      </c>
      <c r="GS71">
        <v>0</v>
      </c>
      <c r="GT71" t="s">
        <v>393</v>
      </c>
      <c r="GU71" t="s">
        <v>394</v>
      </c>
      <c r="GV71" t="s">
        <v>395</v>
      </c>
      <c r="GW71" t="s">
        <v>395</v>
      </c>
      <c r="GX71" t="s">
        <v>395</v>
      </c>
      <c r="GY71" t="s">
        <v>395</v>
      </c>
      <c r="GZ71">
        <v>0</v>
      </c>
      <c r="HA71">
        <v>100</v>
      </c>
      <c r="HB71">
        <v>100</v>
      </c>
      <c r="HC71">
        <v>0.11799999999999999</v>
      </c>
      <c r="HD71">
        <v>7.3300000000000004E-2</v>
      </c>
      <c r="HE71">
        <v>8.4140122693927094E-2</v>
      </c>
      <c r="HF71">
        <v>7.2704984381113296E-4</v>
      </c>
      <c r="HG71">
        <v>-1.05877040029023E-6</v>
      </c>
      <c r="HH71">
        <v>2.9517966189716799E-10</v>
      </c>
      <c r="HI71">
        <v>-9.8957412580938903E-2</v>
      </c>
      <c r="HJ71">
        <v>-1.0381146261049701E-3</v>
      </c>
      <c r="HK71">
        <v>3.0864078594985901E-4</v>
      </c>
      <c r="HL71">
        <v>3.5129526352015801E-7</v>
      </c>
      <c r="HM71">
        <v>1</v>
      </c>
      <c r="HN71">
        <v>2242</v>
      </c>
      <c r="HO71">
        <v>1</v>
      </c>
      <c r="HP71">
        <v>25</v>
      </c>
      <c r="HQ71">
        <v>0.7</v>
      </c>
      <c r="HR71">
        <v>0.7</v>
      </c>
      <c r="HS71">
        <v>0.26001000000000002</v>
      </c>
      <c r="HT71">
        <v>2.7026400000000002</v>
      </c>
      <c r="HU71">
        <v>1.49536</v>
      </c>
      <c r="HV71">
        <v>2.2692899999999998</v>
      </c>
      <c r="HW71">
        <v>1.49658</v>
      </c>
      <c r="HX71">
        <v>2.5158700000000001</v>
      </c>
      <c r="HY71">
        <v>43.046900000000001</v>
      </c>
      <c r="HZ71">
        <v>23.7898</v>
      </c>
      <c r="IA71">
        <v>18</v>
      </c>
      <c r="IB71">
        <v>495.34800000000001</v>
      </c>
      <c r="IC71">
        <v>430.6</v>
      </c>
      <c r="ID71">
        <v>26.6858</v>
      </c>
      <c r="IE71">
        <v>28.048500000000001</v>
      </c>
      <c r="IF71">
        <v>30.000399999999999</v>
      </c>
      <c r="IG71">
        <v>27.861999999999998</v>
      </c>
      <c r="IH71">
        <v>27.811</v>
      </c>
      <c r="II71">
        <v>5.2681300000000002</v>
      </c>
      <c r="IJ71">
        <v>53.892600000000002</v>
      </c>
      <c r="IK71">
        <v>0</v>
      </c>
      <c r="IL71">
        <v>26.690799999999999</v>
      </c>
      <c r="IM71">
        <v>50</v>
      </c>
      <c r="IN71">
        <v>15.3553</v>
      </c>
      <c r="IO71">
        <v>100.539</v>
      </c>
      <c r="IP71">
        <v>100.232</v>
      </c>
    </row>
    <row r="72" spans="1:250" x14ac:dyDescent="0.3">
      <c r="A72">
        <v>56</v>
      </c>
      <c r="B72">
        <v>1689189609.0999999</v>
      </c>
      <c r="C72">
        <v>13902.5999999046</v>
      </c>
      <c r="D72" t="s">
        <v>674</v>
      </c>
      <c r="E72" t="s">
        <v>675</v>
      </c>
      <c r="F72" t="s">
        <v>381</v>
      </c>
      <c r="G72" t="s">
        <v>382</v>
      </c>
      <c r="H72" t="s">
        <v>34</v>
      </c>
      <c r="I72" t="s">
        <v>384</v>
      </c>
      <c r="J72" t="s">
        <v>639</v>
      </c>
      <c r="K72" t="s">
        <v>475</v>
      </c>
      <c r="L72" t="s">
        <v>640</v>
      </c>
      <c r="M72">
        <v>1689189609.0999999</v>
      </c>
      <c r="N72">
        <f t="shared" si="46"/>
        <v>8.4870233483546071E-3</v>
      </c>
      <c r="O72">
        <f t="shared" si="47"/>
        <v>8.4870233483546063</v>
      </c>
      <c r="P72">
        <f t="shared" si="48"/>
        <v>-3.1926404314257844</v>
      </c>
      <c r="Q72">
        <f t="shared" si="49"/>
        <v>23.5745</v>
      </c>
      <c r="R72">
        <f t="shared" si="50"/>
        <v>31.157137053178708</v>
      </c>
      <c r="S72">
        <f t="shared" si="51"/>
        <v>3.0805605096519368</v>
      </c>
      <c r="T72">
        <f t="shared" si="52"/>
        <v>2.3308519525025004</v>
      </c>
      <c r="U72">
        <f t="shared" si="53"/>
        <v>0.69507849377693665</v>
      </c>
      <c r="V72">
        <f t="shared" si="54"/>
        <v>2.9088870716990245</v>
      </c>
      <c r="W72">
        <f t="shared" si="55"/>
        <v>0.61431155692308803</v>
      </c>
      <c r="X72">
        <f t="shared" si="56"/>
        <v>0.39041643031071438</v>
      </c>
      <c r="Y72">
        <f t="shared" si="57"/>
        <v>289.57067875548017</v>
      </c>
      <c r="Z72">
        <f t="shared" si="58"/>
        <v>28.780161827752796</v>
      </c>
      <c r="AA72">
        <f t="shared" si="59"/>
        <v>27.961400000000001</v>
      </c>
      <c r="AB72">
        <f t="shared" si="60"/>
        <v>3.7863087289606558</v>
      </c>
      <c r="AC72">
        <f t="shared" si="61"/>
        <v>60.263417013852127</v>
      </c>
      <c r="AD72">
        <f t="shared" si="62"/>
        <v>2.4635180599435</v>
      </c>
      <c r="AE72">
        <f t="shared" si="63"/>
        <v>4.087916321401484</v>
      </c>
      <c r="AF72">
        <f t="shared" si="64"/>
        <v>1.3227906690171558</v>
      </c>
      <c r="AG72">
        <f t="shared" si="65"/>
        <v>-374.27772966243816</v>
      </c>
      <c r="AH72">
        <f t="shared" si="66"/>
        <v>207.13303328430524</v>
      </c>
      <c r="AI72">
        <f t="shared" si="67"/>
        <v>15.617948107943304</v>
      </c>
      <c r="AJ72">
        <f t="shared" si="68"/>
        <v>138.04393048529053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51861.100405133737</v>
      </c>
      <c r="AP72" t="s">
        <v>387</v>
      </c>
      <c r="AQ72">
        <v>10238.9</v>
      </c>
      <c r="AR72">
        <v>302.21199999999999</v>
      </c>
      <c r="AS72">
        <v>4052.3</v>
      </c>
      <c r="AT72">
        <f t="shared" si="72"/>
        <v>0.92542210596451402</v>
      </c>
      <c r="AU72">
        <v>-0.32343011824092399</v>
      </c>
      <c r="AV72" t="s">
        <v>676</v>
      </c>
      <c r="AW72">
        <v>10293.6</v>
      </c>
      <c r="AX72">
        <v>776.78516000000002</v>
      </c>
      <c r="AY72">
        <v>955.37900000000002</v>
      </c>
      <c r="AZ72">
        <f t="shared" si="73"/>
        <v>0.18693506974718932</v>
      </c>
      <c r="BA72">
        <v>0.5</v>
      </c>
      <c r="BB72">
        <f t="shared" si="74"/>
        <v>1513.2095993551709</v>
      </c>
      <c r="BC72">
        <f t="shared" si="75"/>
        <v>-3.1926404314257844</v>
      </c>
      <c r="BD72">
        <f t="shared" si="76"/>
        <v>141.43597099878764</v>
      </c>
      <c r="BE72">
        <f t="shared" si="77"/>
        <v>-1.8961089821314422E-3</v>
      </c>
      <c r="BF72">
        <f t="shared" si="78"/>
        <v>3.2415627724704019</v>
      </c>
      <c r="BG72">
        <f t="shared" si="79"/>
        <v>243.37609151627109</v>
      </c>
      <c r="BH72" t="s">
        <v>677</v>
      </c>
      <c r="BI72">
        <v>610.36</v>
      </c>
      <c r="BJ72">
        <f t="shared" si="80"/>
        <v>610.36</v>
      </c>
      <c r="BK72">
        <f t="shared" si="81"/>
        <v>0.36113312099177397</v>
      </c>
      <c r="BL72">
        <f t="shared" si="82"/>
        <v>0.51763479692422731</v>
      </c>
      <c r="BM72">
        <f t="shared" si="83"/>
        <v>0.89976030959284592</v>
      </c>
      <c r="BN72">
        <f t="shared" si="84"/>
        <v>0.27342753078462323</v>
      </c>
      <c r="BO72">
        <f t="shared" si="85"/>
        <v>0.82582622061135635</v>
      </c>
      <c r="BP72">
        <f t="shared" si="86"/>
        <v>0.40673224840015143</v>
      </c>
      <c r="BQ72">
        <f t="shared" si="87"/>
        <v>0.59326775159984857</v>
      </c>
      <c r="BR72">
        <f t="shared" si="88"/>
        <v>1800.03</v>
      </c>
      <c r="BS72">
        <f t="shared" si="89"/>
        <v>1513.2095993551709</v>
      </c>
      <c r="BT72">
        <f t="shared" si="90"/>
        <v>0.84065798867528374</v>
      </c>
      <c r="BU72">
        <f t="shared" si="91"/>
        <v>0.16086991814329771</v>
      </c>
      <c r="BV72">
        <v>6</v>
      </c>
      <c r="BW72">
        <v>0.5</v>
      </c>
      <c r="BX72" t="s">
        <v>390</v>
      </c>
      <c r="BY72">
        <v>2</v>
      </c>
      <c r="BZ72">
        <v>1689189609.0999999</v>
      </c>
      <c r="CA72">
        <v>23.5745</v>
      </c>
      <c r="CB72">
        <v>19.985800000000001</v>
      </c>
      <c r="CC72">
        <v>24.9163</v>
      </c>
      <c r="CD72">
        <v>14.9922</v>
      </c>
      <c r="CE72">
        <v>23.468800000000002</v>
      </c>
      <c r="CF72">
        <v>24.844999999999999</v>
      </c>
      <c r="CG72">
        <v>500.33100000000002</v>
      </c>
      <c r="CH72">
        <v>98.771500000000003</v>
      </c>
      <c r="CI72">
        <v>0.100245</v>
      </c>
      <c r="CJ72">
        <v>29.2822</v>
      </c>
      <c r="CK72">
        <v>27.961400000000001</v>
      </c>
      <c r="CL72">
        <v>999.9</v>
      </c>
      <c r="CM72">
        <v>0</v>
      </c>
      <c r="CN72">
        <v>0</v>
      </c>
      <c r="CO72">
        <v>10005.6</v>
      </c>
      <c r="CP72">
        <v>0</v>
      </c>
      <c r="CQ72">
        <v>1.5289399999999999E-3</v>
      </c>
      <c r="CR72">
        <v>3.5887199999999999</v>
      </c>
      <c r="CS72">
        <v>24.1769</v>
      </c>
      <c r="CT72">
        <v>20.29</v>
      </c>
      <c r="CU72">
        <v>9.9240399999999998</v>
      </c>
      <c r="CV72">
        <v>19.985800000000001</v>
      </c>
      <c r="CW72">
        <v>14.9922</v>
      </c>
      <c r="CX72">
        <v>2.46102</v>
      </c>
      <c r="CY72">
        <v>1.48081</v>
      </c>
      <c r="CZ72">
        <v>20.771000000000001</v>
      </c>
      <c r="DA72">
        <v>12.7714</v>
      </c>
      <c r="DB72">
        <v>1800.03</v>
      </c>
      <c r="DC72">
        <v>0.97800799999999999</v>
      </c>
      <c r="DD72">
        <v>2.19922E-2</v>
      </c>
      <c r="DE72">
        <v>0</v>
      </c>
      <c r="DF72">
        <v>777.35500000000002</v>
      </c>
      <c r="DG72">
        <v>5.0009800000000002</v>
      </c>
      <c r="DH72">
        <v>15071.2</v>
      </c>
      <c r="DI72">
        <v>16376.2</v>
      </c>
      <c r="DJ72">
        <v>45.061999999999998</v>
      </c>
      <c r="DK72">
        <v>46.186999999999998</v>
      </c>
      <c r="DL72">
        <v>45.625</v>
      </c>
      <c r="DM72">
        <v>45.25</v>
      </c>
      <c r="DN72">
        <v>46.25</v>
      </c>
      <c r="DO72">
        <v>1755.55</v>
      </c>
      <c r="DP72">
        <v>39.479999999999997</v>
      </c>
      <c r="DQ72">
        <v>0</v>
      </c>
      <c r="DR72">
        <v>117.799999952316</v>
      </c>
      <c r="DS72">
        <v>0</v>
      </c>
      <c r="DT72">
        <v>776.78516000000002</v>
      </c>
      <c r="DU72">
        <v>4.4732307711603596</v>
      </c>
      <c r="DV72">
        <v>119.446154054156</v>
      </c>
      <c r="DW72">
        <v>15055.048000000001</v>
      </c>
      <c r="DX72">
        <v>15</v>
      </c>
      <c r="DY72">
        <v>1689189567.0999999</v>
      </c>
      <c r="DZ72" t="s">
        <v>678</v>
      </c>
      <c r="EA72">
        <v>1689189556.5999999</v>
      </c>
      <c r="EB72">
        <v>1689189567.0999999</v>
      </c>
      <c r="EC72">
        <v>60</v>
      </c>
      <c r="ED72">
        <v>5.0000000000000001E-3</v>
      </c>
      <c r="EE72">
        <v>0</v>
      </c>
      <c r="EF72">
        <v>0.10299999999999999</v>
      </c>
      <c r="EG72">
        <v>-4.2999999999999997E-2</v>
      </c>
      <c r="EH72">
        <v>20</v>
      </c>
      <c r="EI72">
        <v>15</v>
      </c>
      <c r="EJ72">
        <v>0.24</v>
      </c>
      <c r="EK72">
        <v>0.01</v>
      </c>
      <c r="EL72">
        <v>-3.2001466235062899</v>
      </c>
      <c r="EM72">
        <v>-6.94938119170668E-2</v>
      </c>
      <c r="EN72">
        <v>2.7061732961970099E-2</v>
      </c>
      <c r="EO72">
        <v>1</v>
      </c>
      <c r="EP72">
        <v>0.70556285358545101</v>
      </c>
      <c r="EQ72">
        <v>-4.5822921151411199E-2</v>
      </c>
      <c r="ER72">
        <v>1.44495411541884E-2</v>
      </c>
      <c r="ES72">
        <v>1</v>
      </c>
      <c r="ET72">
        <v>2</v>
      </c>
      <c r="EU72">
        <v>2</v>
      </c>
      <c r="EV72" t="s">
        <v>392</v>
      </c>
      <c r="EW72">
        <v>2.9676499999999999</v>
      </c>
      <c r="EX72">
        <v>2.8406400000000001</v>
      </c>
      <c r="EY72">
        <v>6.6761299999999997E-3</v>
      </c>
      <c r="EZ72">
        <v>5.7540100000000004E-3</v>
      </c>
      <c r="FA72">
        <v>0.11736000000000001</v>
      </c>
      <c r="FB72">
        <v>8.2094899999999998E-2</v>
      </c>
      <c r="FC72">
        <v>29998.400000000001</v>
      </c>
      <c r="FD72">
        <v>30717.1</v>
      </c>
      <c r="FE72">
        <v>27685.200000000001</v>
      </c>
      <c r="FF72">
        <v>28128.799999999999</v>
      </c>
      <c r="FG72">
        <v>31316.1</v>
      </c>
      <c r="FH72">
        <v>31597.7</v>
      </c>
      <c r="FI72">
        <v>38568</v>
      </c>
      <c r="FJ72">
        <v>37317.300000000003</v>
      </c>
      <c r="FK72">
        <v>2.06107</v>
      </c>
      <c r="FL72">
        <v>1.7421199999999999</v>
      </c>
      <c r="FM72">
        <v>6.0703600000000003E-2</v>
      </c>
      <c r="FN72">
        <v>0</v>
      </c>
      <c r="FO72">
        <v>26.9694</v>
      </c>
      <c r="FP72">
        <v>999.9</v>
      </c>
      <c r="FQ72">
        <v>43.255000000000003</v>
      </c>
      <c r="FR72">
        <v>38.834000000000003</v>
      </c>
      <c r="FS72">
        <v>30.497499999999999</v>
      </c>
      <c r="FT72">
        <v>61.305700000000002</v>
      </c>
      <c r="FU72">
        <v>35.212299999999999</v>
      </c>
      <c r="FV72">
        <v>1</v>
      </c>
      <c r="FW72">
        <v>5.5678400000000003E-2</v>
      </c>
      <c r="FX72">
        <v>8.3534899999999995E-2</v>
      </c>
      <c r="FY72">
        <v>20.259499999999999</v>
      </c>
      <c r="FZ72">
        <v>5.2244799999999998</v>
      </c>
      <c r="GA72">
        <v>12.0099</v>
      </c>
      <c r="GB72">
        <v>5.0008499999999998</v>
      </c>
      <c r="GC72">
        <v>3.2919499999999999</v>
      </c>
      <c r="GD72">
        <v>9999</v>
      </c>
      <c r="GE72">
        <v>9999</v>
      </c>
      <c r="GF72">
        <v>217.2</v>
      </c>
      <c r="GG72">
        <v>9999</v>
      </c>
      <c r="GH72">
        <v>1.87845</v>
      </c>
      <c r="GI72">
        <v>1.87225</v>
      </c>
      <c r="GJ72">
        <v>1.8743799999999999</v>
      </c>
      <c r="GK72">
        <v>1.8724400000000001</v>
      </c>
      <c r="GL72">
        <v>1.87266</v>
      </c>
      <c r="GM72">
        <v>1.87392</v>
      </c>
      <c r="GN72">
        <v>1.8742099999999999</v>
      </c>
      <c r="GO72">
        <v>1.87818</v>
      </c>
      <c r="GP72">
        <v>5</v>
      </c>
      <c r="GQ72">
        <v>0</v>
      </c>
      <c r="GR72">
        <v>0</v>
      </c>
      <c r="GS72">
        <v>0</v>
      </c>
      <c r="GT72" t="s">
        <v>393</v>
      </c>
      <c r="GU72" t="s">
        <v>394</v>
      </c>
      <c r="GV72" t="s">
        <v>395</v>
      </c>
      <c r="GW72" t="s">
        <v>395</v>
      </c>
      <c r="GX72" t="s">
        <v>395</v>
      </c>
      <c r="GY72" t="s">
        <v>395</v>
      </c>
      <c r="GZ72">
        <v>0</v>
      </c>
      <c r="HA72">
        <v>100</v>
      </c>
      <c r="HB72">
        <v>100</v>
      </c>
      <c r="HC72">
        <v>0.106</v>
      </c>
      <c r="HD72">
        <v>7.1300000000000002E-2</v>
      </c>
      <c r="HE72">
        <v>8.9226059283547099E-2</v>
      </c>
      <c r="HF72">
        <v>7.2704984381113296E-4</v>
      </c>
      <c r="HG72">
        <v>-1.05877040029023E-6</v>
      </c>
      <c r="HH72">
        <v>2.9517966189716799E-10</v>
      </c>
      <c r="HI72">
        <v>-9.8775212350016295E-2</v>
      </c>
      <c r="HJ72">
        <v>-1.0381146261049701E-3</v>
      </c>
      <c r="HK72">
        <v>3.0864078594985901E-4</v>
      </c>
      <c r="HL72">
        <v>3.5129526352015801E-7</v>
      </c>
      <c r="HM72">
        <v>1</v>
      </c>
      <c r="HN72">
        <v>2242</v>
      </c>
      <c r="HO72">
        <v>1</v>
      </c>
      <c r="HP72">
        <v>25</v>
      </c>
      <c r="HQ72">
        <v>0.9</v>
      </c>
      <c r="HR72">
        <v>0.7</v>
      </c>
      <c r="HS72">
        <v>0.19653300000000001</v>
      </c>
      <c r="HT72">
        <v>2.7343799999999998</v>
      </c>
      <c r="HU72">
        <v>1.49536</v>
      </c>
      <c r="HV72">
        <v>2.2705099999999998</v>
      </c>
      <c r="HW72">
        <v>1.49658</v>
      </c>
      <c r="HX72">
        <v>2.4243199999999998</v>
      </c>
      <c r="HY72">
        <v>43.127899999999997</v>
      </c>
      <c r="HZ72">
        <v>23.7898</v>
      </c>
      <c r="IA72">
        <v>18</v>
      </c>
      <c r="IB72">
        <v>496.07</v>
      </c>
      <c r="IC72">
        <v>429.51799999999997</v>
      </c>
      <c r="ID72">
        <v>27.130500000000001</v>
      </c>
      <c r="IE72">
        <v>28.136299999999999</v>
      </c>
      <c r="IF72">
        <v>30.0002</v>
      </c>
      <c r="IG72">
        <v>27.9404</v>
      </c>
      <c r="IH72">
        <v>27.886500000000002</v>
      </c>
      <c r="II72">
        <v>3.9986999999999999</v>
      </c>
      <c r="IJ72">
        <v>55.390999999999998</v>
      </c>
      <c r="IK72">
        <v>0</v>
      </c>
      <c r="IL72">
        <v>27.165700000000001</v>
      </c>
      <c r="IM72">
        <v>20</v>
      </c>
      <c r="IN72">
        <v>14.9924</v>
      </c>
      <c r="IO72">
        <v>100.524</v>
      </c>
      <c r="IP72">
        <v>100.223</v>
      </c>
    </row>
    <row r="73" spans="1:250" x14ac:dyDescent="0.3">
      <c r="A73">
        <v>57</v>
      </c>
      <c r="B73">
        <v>1689189736.0999999</v>
      </c>
      <c r="C73">
        <v>14029.5999999046</v>
      </c>
      <c r="D73" t="s">
        <v>679</v>
      </c>
      <c r="E73" t="s">
        <v>680</v>
      </c>
      <c r="F73" t="s">
        <v>381</v>
      </c>
      <c r="G73" t="s">
        <v>382</v>
      </c>
      <c r="H73" t="s">
        <v>34</v>
      </c>
      <c r="I73" t="s">
        <v>384</v>
      </c>
      <c r="J73" t="s">
        <v>639</v>
      </c>
      <c r="K73" t="s">
        <v>475</v>
      </c>
      <c r="L73" t="s">
        <v>640</v>
      </c>
      <c r="M73">
        <v>1689189736.0999999</v>
      </c>
      <c r="N73">
        <f t="shared" si="46"/>
        <v>8.3784612147069972E-3</v>
      </c>
      <c r="O73">
        <f t="shared" si="47"/>
        <v>8.3784612147069968</v>
      </c>
      <c r="P73">
        <f t="shared" si="48"/>
        <v>31.069168520859453</v>
      </c>
      <c r="Q73">
        <f t="shared" si="49"/>
        <v>359.05</v>
      </c>
      <c r="R73">
        <f t="shared" si="50"/>
        <v>270.75327802718056</v>
      </c>
      <c r="S73">
        <f t="shared" si="51"/>
        <v>26.769212143006268</v>
      </c>
      <c r="T73">
        <f t="shared" si="52"/>
        <v>35.49905541303</v>
      </c>
      <c r="U73">
        <f t="shared" si="53"/>
        <v>0.67792722120147231</v>
      </c>
      <c r="V73">
        <f t="shared" si="54"/>
        <v>2.9107058745489569</v>
      </c>
      <c r="W73">
        <f t="shared" si="55"/>
        <v>0.60090359858957743</v>
      </c>
      <c r="X73">
        <f t="shared" si="56"/>
        <v>0.38175323994653765</v>
      </c>
      <c r="Y73">
        <f t="shared" si="57"/>
        <v>289.57067875548017</v>
      </c>
      <c r="Z73">
        <f t="shared" si="58"/>
        <v>28.910245419358596</v>
      </c>
      <c r="AA73">
        <f t="shared" si="59"/>
        <v>28.009699999999999</v>
      </c>
      <c r="AB73">
        <f t="shared" si="60"/>
        <v>3.7969861023157843</v>
      </c>
      <c r="AC73">
        <f t="shared" si="61"/>
        <v>59.876630532345011</v>
      </c>
      <c r="AD73">
        <f t="shared" si="62"/>
        <v>2.46207527534298</v>
      </c>
      <c r="AE73">
        <f t="shared" si="63"/>
        <v>4.111913535303195</v>
      </c>
      <c r="AF73">
        <f t="shared" si="64"/>
        <v>1.3349108269728043</v>
      </c>
      <c r="AG73">
        <f t="shared" si="65"/>
        <v>-369.49013956857857</v>
      </c>
      <c r="AH73">
        <f t="shared" si="66"/>
        <v>215.59510160182049</v>
      </c>
      <c r="AI73">
        <f t="shared" si="67"/>
        <v>16.257939004845241</v>
      </c>
      <c r="AJ73">
        <f t="shared" si="68"/>
        <v>151.93357979356733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51895.426925099455</v>
      </c>
      <c r="AP73" t="s">
        <v>387</v>
      </c>
      <c r="AQ73">
        <v>10238.9</v>
      </c>
      <c r="AR73">
        <v>302.21199999999999</v>
      </c>
      <c r="AS73">
        <v>4052.3</v>
      </c>
      <c r="AT73">
        <f t="shared" si="72"/>
        <v>0.92542210596451402</v>
      </c>
      <c r="AU73">
        <v>-0.32343011824092399</v>
      </c>
      <c r="AV73" t="s">
        <v>681</v>
      </c>
      <c r="AW73">
        <v>10294.299999999999</v>
      </c>
      <c r="AX73">
        <v>789.92123076923099</v>
      </c>
      <c r="AY73">
        <v>1196.6500000000001</v>
      </c>
      <c r="AZ73">
        <f t="shared" si="73"/>
        <v>0.33988949921093814</v>
      </c>
      <c r="BA73">
        <v>0.5</v>
      </c>
      <c r="BB73">
        <f t="shared" si="74"/>
        <v>1513.2095993551709</v>
      </c>
      <c r="BC73">
        <f t="shared" si="75"/>
        <v>31.069168520859453</v>
      </c>
      <c r="BD73">
        <f t="shared" si="76"/>
        <v>257.16202646300667</v>
      </c>
      <c r="BE73">
        <f t="shared" si="77"/>
        <v>2.0745704132776988E-2</v>
      </c>
      <c r="BF73">
        <f t="shared" si="78"/>
        <v>2.3863702837086866</v>
      </c>
      <c r="BG73">
        <f t="shared" si="79"/>
        <v>256.55312052267857</v>
      </c>
      <c r="BH73" t="s">
        <v>682</v>
      </c>
      <c r="BI73">
        <v>575.53</v>
      </c>
      <c r="BJ73">
        <f t="shared" si="80"/>
        <v>575.53</v>
      </c>
      <c r="BK73">
        <f t="shared" si="81"/>
        <v>0.51904901182467733</v>
      </c>
      <c r="BL73">
        <f t="shared" si="82"/>
        <v>0.65483122300162455</v>
      </c>
      <c r="BM73">
        <f t="shared" si="83"/>
        <v>0.82135142675529293</v>
      </c>
      <c r="BN73">
        <f t="shared" si="84"/>
        <v>0.45473109285469654</v>
      </c>
      <c r="BO73">
        <f t="shared" si="85"/>
        <v>0.76148879706289563</v>
      </c>
      <c r="BP73">
        <f t="shared" si="86"/>
        <v>0.47710455054755441</v>
      </c>
      <c r="BQ73">
        <f t="shared" si="87"/>
        <v>0.52289544945244559</v>
      </c>
      <c r="BR73">
        <f t="shared" si="88"/>
        <v>1800.03</v>
      </c>
      <c r="BS73">
        <f t="shared" si="89"/>
        <v>1513.2095993551709</v>
      </c>
      <c r="BT73">
        <f t="shared" si="90"/>
        <v>0.84065798867528374</v>
      </c>
      <c r="BU73">
        <f t="shared" si="91"/>
        <v>0.16086991814329771</v>
      </c>
      <c r="BV73">
        <v>6</v>
      </c>
      <c r="BW73">
        <v>0.5</v>
      </c>
      <c r="BX73" t="s">
        <v>390</v>
      </c>
      <c r="BY73">
        <v>2</v>
      </c>
      <c r="BZ73">
        <v>1689189736.0999999</v>
      </c>
      <c r="CA73">
        <v>359.05</v>
      </c>
      <c r="CB73">
        <v>399.923</v>
      </c>
      <c r="CC73">
        <v>24.9023</v>
      </c>
      <c r="CD73">
        <v>15.103300000000001</v>
      </c>
      <c r="CE73">
        <v>358.52300000000002</v>
      </c>
      <c r="CF73">
        <v>24.823599999999999</v>
      </c>
      <c r="CG73">
        <v>500.24400000000003</v>
      </c>
      <c r="CH73">
        <v>98.7697</v>
      </c>
      <c r="CI73">
        <v>9.9692600000000006E-2</v>
      </c>
      <c r="CJ73">
        <v>29.383600000000001</v>
      </c>
      <c r="CK73">
        <v>28.009699999999999</v>
      </c>
      <c r="CL73">
        <v>999.9</v>
      </c>
      <c r="CM73">
        <v>0</v>
      </c>
      <c r="CN73">
        <v>0</v>
      </c>
      <c r="CO73">
        <v>10016.200000000001</v>
      </c>
      <c r="CP73">
        <v>0</v>
      </c>
      <c r="CQ73">
        <v>1.5289399999999999E-3</v>
      </c>
      <c r="CR73">
        <v>-40.872500000000002</v>
      </c>
      <c r="CS73">
        <v>368.22</v>
      </c>
      <c r="CT73">
        <v>406.05599999999998</v>
      </c>
      <c r="CU73">
        <v>9.7989999999999995</v>
      </c>
      <c r="CV73">
        <v>399.923</v>
      </c>
      <c r="CW73">
        <v>15.103300000000001</v>
      </c>
      <c r="CX73">
        <v>2.4595899999999999</v>
      </c>
      <c r="CY73">
        <v>1.4917499999999999</v>
      </c>
      <c r="CZ73">
        <v>20.761600000000001</v>
      </c>
      <c r="DA73">
        <v>12.883900000000001</v>
      </c>
      <c r="DB73">
        <v>1800.03</v>
      </c>
      <c r="DC73">
        <v>0.97800799999999999</v>
      </c>
      <c r="DD73">
        <v>2.19922E-2</v>
      </c>
      <c r="DE73">
        <v>0</v>
      </c>
      <c r="DF73">
        <v>789.79899999999998</v>
      </c>
      <c r="DG73">
        <v>5.0009800000000002</v>
      </c>
      <c r="DH73">
        <v>15358.6</v>
      </c>
      <c r="DI73">
        <v>16376.2</v>
      </c>
      <c r="DJ73">
        <v>45</v>
      </c>
      <c r="DK73">
        <v>46.25</v>
      </c>
      <c r="DL73">
        <v>45.125</v>
      </c>
      <c r="DM73">
        <v>44.936999999999998</v>
      </c>
      <c r="DN73">
        <v>46.125</v>
      </c>
      <c r="DO73">
        <v>1755.55</v>
      </c>
      <c r="DP73">
        <v>39.479999999999997</v>
      </c>
      <c r="DQ73">
        <v>0</v>
      </c>
      <c r="DR73">
        <v>126.799999952316</v>
      </c>
      <c r="DS73">
        <v>0</v>
      </c>
      <c r="DT73">
        <v>789.92123076923099</v>
      </c>
      <c r="DU73">
        <v>-2.8259829106092398</v>
      </c>
      <c r="DV73">
        <v>-67.237606797707002</v>
      </c>
      <c r="DW73">
        <v>15368.3269230769</v>
      </c>
      <c r="DX73">
        <v>15</v>
      </c>
      <c r="DY73">
        <v>1689189689.5999999</v>
      </c>
      <c r="DZ73" t="s">
        <v>683</v>
      </c>
      <c r="EA73">
        <v>1689189679.0999999</v>
      </c>
      <c r="EB73">
        <v>1689189689.5999999</v>
      </c>
      <c r="EC73">
        <v>61</v>
      </c>
      <c r="ED73">
        <v>0.3</v>
      </c>
      <c r="EE73">
        <v>8.0000000000000002E-3</v>
      </c>
      <c r="EF73">
        <v>0.52900000000000003</v>
      </c>
      <c r="EG73">
        <v>-3.6999999999999998E-2</v>
      </c>
      <c r="EH73">
        <v>400</v>
      </c>
      <c r="EI73">
        <v>15</v>
      </c>
      <c r="EJ73">
        <v>0.04</v>
      </c>
      <c r="EK73">
        <v>0.01</v>
      </c>
      <c r="EL73">
        <v>31.373402429871501</v>
      </c>
      <c r="EM73">
        <v>-0.96494349385210998</v>
      </c>
      <c r="EN73">
        <v>0.159056293639077</v>
      </c>
      <c r="EO73">
        <v>1</v>
      </c>
      <c r="EP73">
        <v>0.69929220862336705</v>
      </c>
      <c r="EQ73">
        <v>-0.107586965721224</v>
      </c>
      <c r="ER73">
        <v>1.6263037923192902E-2</v>
      </c>
      <c r="ES73">
        <v>1</v>
      </c>
      <c r="ET73">
        <v>2</v>
      </c>
      <c r="EU73">
        <v>2</v>
      </c>
      <c r="EV73" t="s">
        <v>392</v>
      </c>
      <c r="EW73">
        <v>2.9672900000000002</v>
      </c>
      <c r="EX73">
        <v>2.8401800000000001</v>
      </c>
      <c r="EY73">
        <v>8.6694499999999994E-2</v>
      </c>
      <c r="EZ73">
        <v>9.5244200000000001E-2</v>
      </c>
      <c r="FA73">
        <v>0.11726300000000001</v>
      </c>
      <c r="FB73">
        <v>8.2518800000000003E-2</v>
      </c>
      <c r="FC73">
        <v>27576.7</v>
      </c>
      <c r="FD73">
        <v>27948.7</v>
      </c>
      <c r="FE73">
        <v>27680.6</v>
      </c>
      <c r="FF73">
        <v>28125.9</v>
      </c>
      <c r="FG73">
        <v>31321.1</v>
      </c>
      <c r="FH73">
        <v>31585.5</v>
      </c>
      <c r="FI73">
        <v>38562.300000000003</v>
      </c>
      <c r="FJ73">
        <v>37312.400000000001</v>
      </c>
      <c r="FK73">
        <v>2.0598800000000002</v>
      </c>
      <c r="FL73">
        <v>1.7419500000000001</v>
      </c>
      <c r="FM73">
        <v>6.1683399999999999E-2</v>
      </c>
      <c r="FN73">
        <v>0</v>
      </c>
      <c r="FO73">
        <v>27.001799999999999</v>
      </c>
      <c r="FP73">
        <v>999.9</v>
      </c>
      <c r="FQ73">
        <v>43.23</v>
      </c>
      <c r="FR73">
        <v>38.863999999999997</v>
      </c>
      <c r="FS73">
        <v>30.529399999999999</v>
      </c>
      <c r="FT73">
        <v>61.295699999999997</v>
      </c>
      <c r="FU73">
        <v>35.008000000000003</v>
      </c>
      <c r="FV73">
        <v>1</v>
      </c>
      <c r="FW73">
        <v>6.2393299999999999E-2</v>
      </c>
      <c r="FX73">
        <v>-5.5806099999999997E-2</v>
      </c>
      <c r="FY73">
        <v>20.259599999999999</v>
      </c>
      <c r="FZ73">
        <v>5.2279200000000001</v>
      </c>
      <c r="GA73">
        <v>12.0099</v>
      </c>
      <c r="GB73">
        <v>5.0009499999999996</v>
      </c>
      <c r="GC73">
        <v>3.2918500000000002</v>
      </c>
      <c r="GD73">
        <v>9999</v>
      </c>
      <c r="GE73">
        <v>9999</v>
      </c>
      <c r="GF73">
        <v>217.2</v>
      </c>
      <c r="GG73">
        <v>9999</v>
      </c>
      <c r="GH73">
        <v>1.8784099999999999</v>
      </c>
      <c r="GI73">
        <v>1.87225</v>
      </c>
      <c r="GJ73">
        <v>1.8743799999999999</v>
      </c>
      <c r="GK73">
        <v>1.8724499999999999</v>
      </c>
      <c r="GL73">
        <v>1.8726700000000001</v>
      </c>
      <c r="GM73">
        <v>1.87392</v>
      </c>
      <c r="GN73">
        <v>1.87422</v>
      </c>
      <c r="GO73">
        <v>1.87819</v>
      </c>
      <c r="GP73">
        <v>5</v>
      </c>
      <c r="GQ73">
        <v>0</v>
      </c>
      <c r="GR73">
        <v>0</v>
      </c>
      <c r="GS73">
        <v>0</v>
      </c>
      <c r="GT73" t="s">
        <v>393</v>
      </c>
      <c r="GU73" t="s">
        <v>394</v>
      </c>
      <c r="GV73" t="s">
        <v>395</v>
      </c>
      <c r="GW73" t="s">
        <v>395</v>
      </c>
      <c r="GX73" t="s">
        <v>395</v>
      </c>
      <c r="GY73" t="s">
        <v>395</v>
      </c>
      <c r="GZ73">
        <v>0</v>
      </c>
      <c r="HA73">
        <v>100</v>
      </c>
      <c r="HB73">
        <v>100</v>
      </c>
      <c r="HC73">
        <v>0.52700000000000002</v>
      </c>
      <c r="HD73">
        <v>7.8700000000000006E-2</v>
      </c>
      <c r="HE73">
        <v>0.38884653818829001</v>
      </c>
      <c r="HF73">
        <v>7.2704984381113296E-4</v>
      </c>
      <c r="HG73">
        <v>-1.05877040029023E-6</v>
      </c>
      <c r="HH73">
        <v>2.9517966189716799E-10</v>
      </c>
      <c r="HI73">
        <v>-9.1045014788375803E-2</v>
      </c>
      <c r="HJ73">
        <v>-1.0381146261049701E-3</v>
      </c>
      <c r="HK73">
        <v>3.0864078594985901E-4</v>
      </c>
      <c r="HL73">
        <v>3.5129526352015801E-7</v>
      </c>
      <c r="HM73">
        <v>1</v>
      </c>
      <c r="HN73">
        <v>2242</v>
      </c>
      <c r="HO73">
        <v>1</v>
      </c>
      <c r="HP73">
        <v>25</v>
      </c>
      <c r="HQ73">
        <v>0.9</v>
      </c>
      <c r="HR73">
        <v>0.8</v>
      </c>
      <c r="HS73">
        <v>0.99487300000000001</v>
      </c>
      <c r="HT73">
        <v>2.65991</v>
      </c>
      <c r="HU73">
        <v>1.49536</v>
      </c>
      <c r="HV73">
        <v>2.2717299999999998</v>
      </c>
      <c r="HW73">
        <v>1.49658</v>
      </c>
      <c r="HX73">
        <v>2.4182100000000002</v>
      </c>
      <c r="HY73">
        <v>43.182000000000002</v>
      </c>
      <c r="HZ73">
        <v>23.780999999999999</v>
      </c>
      <c r="IA73">
        <v>18</v>
      </c>
      <c r="IB73">
        <v>496.07900000000001</v>
      </c>
      <c r="IC73">
        <v>430.08199999999999</v>
      </c>
      <c r="ID73">
        <v>27.485099999999999</v>
      </c>
      <c r="IE73">
        <v>28.2317</v>
      </c>
      <c r="IF73">
        <v>30.0001</v>
      </c>
      <c r="IG73">
        <v>28.03</v>
      </c>
      <c r="IH73">
        <v>27.975899999999999</v>
      </c>
      <c r="II73">
        <v>19.984000000000002</v>
      </c>
      <c r="IJ73">
        <v>55.307000000000002</v>
      </c>
      <c r="IK73">
        <v>0</v>
      </c>
      <c r="IL73">
        <v>27.481200000000001</v>
      </c>
      <c r="IM73">
        <v>400</v>
      </c>
      <c r="IN73">
        <v>15.1648</v>
      </c>
      <c r="IO73">
        <v>100.509</v>
      </c>
      <c r="IP73">
        <v>100.211</v>
      </c>
    </row>
    <row r="74" spans="1:250" x14ac:dyDescent="0.3">
      <c r="A74">
        <v>58</v>
      </c>
      <c r="B74">
        <v>1689189926.0999999</v>
      </c>
      <c r="C74">
        <v>14219.5999999046</v>
      </c>
      <c r="D74" t="s">
        <v>684</v>
      </c>
      <c r="E74" t="s">
        <v>685</v>
      </c>
      <c r="F74" t="s">
        <v>381</v>
      </c>
      <c r="G74" t="s">
        <v>382</v>
      </c>
      <c r="H74" t="s">
        <v>34</v>
      </c>
      <c r="I74" t="s">
        <v>384</v>
      </c>
      <c r="J74" t="s">
        <v>639</v>
      </c>
      <c r="K74" t="s">
        <v>475</v>
      </c>
      <c r="L74" t="s">
        <v>640</v>
      </c>
      <c r="M74">
        <v>1689189926.0999999</v>
      </c>
      <c r="N74">
        <f t="shared" si="46"/>
        <v>5.9542306413435508E-3</v>
      </c>
      <c r="O74">
        <f t="shared" si="47"/>
        <v>5.9542306413435506</v>
      </c>
      <c r="P74">
        <f t="shared" si="48"/>
        <v>27.835928018091295</v>
      </c>
      <c r="Q74">
        <f t="shared" si="49"/>
        <v>364.01499999999999</v>
      </c>
      <c r="R74">
        <f t="shared" si="50"/>
        <v>245.25774061055009</v>
      </c>
      <c r="S74">
        <f t="shared" si="51"/>
        <v>24.249549857383002</v>
      </c>
      <c r="T74">
        <f t="shared" si="52"/>
        <v>35.99152413848649</v>
      </c>
      <c r="U74">
        <f t="shared" si="53"/>
        <v>0.42722738540002064</v>
      </c>
      <c r="V74">
        <f t="shared" si="54"/>
        <v>2.9090343232192581</v>
      </c>
      <c r="W74">
        <f t="shared" si="55"/>
        <v>0.39518198892894191</v>
      </c>
      <c r="X74">
        <f t="shared" si="56"/>
        <v>0.24966729091817236</v>
      </c>
      <c r="Y74">
        <f t="shared" si="57"/>
        <v>289.56226075480822</v>
      </c>
      <c r="Z74">
        <f t="shared" si="58"/>
        <v>29.073641698283826</v>
      </c>
      <c r="AA74">
        <f t="shared" si="59"/>
        <v>28.130800000000001</v>
      </c>
      <c r="AB74">
        <f t="shared" si="60"/>
        <v>3.8238724872459784</v>
      </c>
      <c r="AC74">
        <f t="shared" si="61"/>
        <v>59.496220909549656</v>
      </c>
      <c r="AD74">
        <f t="shared" si="62"/>
        <v>2.3808796375279999</v>
      </c>
      <c r="AE74">
        <f t="shared" si="63"/>
        <v>4.0017325489421935</v>
      </c>
      <c r="AF74">
        <f t="shared" si="64"/>
        <v>1.4429928497179785</v>
      </c>
      <c r="AG74">
        <f t="shared" si="65"/>
        <v>-262.58157128325058</v>
      </c>
      <c r="AH74">
        <f t="shared" si="66"/>
        <v>122.78366196750589</v>
      </c>
      <c r="AI74">
        <f t="shared" si="67"/>
        <v>9.2482970772568791</v>
      </c>
      <c r="AJ74">
        <f t="shared" si="68"/>
        <v>159.01264851632044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51928.647105724638</v>
      </c>
      <c r="AP74" t="s">
        <v>387</v>
      </c>
      <c r="AQ74">
        <v>10238.9</v>
      </c>
      <c r="AR74">
        <v>302.21199999999999</v>
      </c>
      <c r="AS74">
        <v>4052.3</v>
      </c>
      <c r="AT74">
        <f t="shared" si="72"/>
        <v>0.92542210596451402</v>
      </c>
      <c r="AU74">
        <v>-0.32343011824092399</v>
      </c>
      <c r="AV74" t="s">
        <v>686</v>
      </c>
      <c r="AW74">
        <v>10292.700000000001</v>
      </c>
      <c r="AX74">
        <v>790.03923999999995</v>
      </c>
      <c r="AY74">
        <v>1236.51</v>
      </c>
      <c r="AZ74">
        <f t="shared" si="73"/>
        <v>0.36107331117419195</v>
      </c>
      <c r="BA74">
        <v>0.5</v>
      </c>
      <c r="BB74">
        <f t="shared" si="74"/>
        <v>1513.1597993548228</v>
      </c>
      <c r="BC74">
        <f t="shared" si="75"/>
        <v>27.835928018091295</v>
      </c>
      <c r="BD74">
        <f t="shared" si="76"/>
        <v>273.1808095443609</v>
      </c>
      <c r="BE74">
        <f t="shared" si="77"/>
        <v>1.8609639344330145E-2</v>
      </c>
      <c r="BF74">
        <f t="shared" si="78"/>
        <v>2.277207624685607</v>
      </c>
      <c r="BG74">
        <f t="shared" si="79"/>
        <v>258.33853482669605</v>
      </c>
      <c r="BH74" t="s">
        <v>687</v>
      </c>
      <c r="BI74">
        <v>581.4</v>
      </c>
      <c r="BJ74">
        <f t="shared" si="80"/>
        <v>581.4</v>
      </c>
      <c r="BK74">
        <f t="shared" si="81"/>
        <v>0.52980566271198781</v>
      </c>
      <c r="BL74">
        <f t="shared" si="82"/>
        <v>0.68152029430172034</v>
      </c>
      <c r="BM74">
        <f t="shared" si="83"/>
        <v>0.81125644645480999</v>
      </c>
      <c r="BN74">
        <f t="shared" si="84"/>
        <v>0.4778676182545612</v>
      </c>
      <c r="BO74">
        <f t="shared" si="85"/>
        <v>0.75085971315873112</v>
      </c>
      <c r="BP74">
        <f t="shared" si="86"/>
        <v>0.5015395173371644</v>
      </c>
      <c r="BQ74">
        <f t="shared" si="87"/>
        <v>0.4984604826628356</v>
      </c>
      <c r="BR74">
        <f t="shared" si="88"/>
        <v>1799.97</v>
      </c>
      <c r="BS74">
        <f t="shared" si="89"/>
        <v>1513.1597993548228</v>
      </c>
      <c r="BT74">
        <f t="shared" si="90"/>
        <v>0.84065834394730066</v>
      </c>
      <c r="BU74">
        <f t="shared" si="91"/>
        <v>0.16087060381829044</v>
      </c>
      <c r="BV74">
        <v>6</v>
      </c>
      <c r="BW74">
        <v>0.5</v>
      </c>
      <c r="BX74" t="s">
        <v>390</v>
      </c>
      <c r="BY74">
        <v>2</v>
      </c>
      <c r="BZ74">
        <v>1689189926.0999999</v>
      </c>
      <c r="CA74">
        <v>364.01499999999999</v>
      </c>
      <c r="CB74">
        <v>400.00599999999997</v>
      </c>
      <c r="CC74">
        <v>24.08</v>
      </c>
      <c r="CD74">
        <v>17.109500000000001</v>
      </c>
      <c r="CE74">
        <v>363.48700000000002</v>
      </c>
      <c r="CF74">
        <v>24.0108</v>
      </c>
      <c r="CG74">
        <v>500.18099999999998</v>
      </c>
      <c r="CH74">
        <v>98.773899999999998</v>
      </c>
      <c r="CI74">
        <v>9.98391E-2</v>
      </c>
      <c r="CJ74">
        <v>28.913699999999999</v>
      </c>
      <c r="CK74">
        <v>28.130800000000001</v>
      </c>
      <c r="CL74">
        <v>999.9</v>
      </c>
      <c r="CM74">
        <v>0</v>
      </c>
      <c r="CN74">
        <v>0</v>
      </c>
      <c r="CO74">
        <v>10006.200000000001</v>
      </c>
      <c r="CP74">
        <v>0</v>
      </c>
      <c r="CQ74">
        <v>1.5289399999999999E-3</v>
      </c>
      <c r="CR74">
        <v>-35.990600000000001</v>
      </c>
      <c r="CS74">
        <v>372.99700000000001</v>
      </c>
      <c r="CT74">
        <v>406.96899999999999</v>
      </c>
      <c r="CU74">
        <v>6.9705300000000001</v>
      </c>
      <c r="CV74">
        <v>400.00599999999997</v>
      </c>
      <c r="CW74">
        <v>17.109500000000001</v>
      </c>
      <c r="CX74">
        <v>2.3784700000000001</v>
      </c>
      <c r="CY74">
        <v>1.68997</v>
      </c>
      <c r="CZ74">
        <v>20.218</v>
      </c>
      <c r="DA74">
        <v>14.804600000000001</v>
      </c>
      <c r="DB74">
        <v>1799.97</v>
      </c>
      <c r="DC74">
        <v>0.97799400000000003</v>
      </c>
      <c r="DD74">
        <v>2.20057E-2</v>
      </c>
      <c r="DE74">
        <v>0</v>
      </c>
      <c r="DF74">
        <v>790.50599999999997</v>
      </c>
      <c r="DG74">
        <v>5.0009800000000002</v>
      </c>
      <c r="DH74">
        <v>15323.7</v>
      </c>
      <c r="DI74">
        <v>16375.6</v>
      </c>
      <c r="DJ74">
        <v>45.375</v>
      </c>
      <c r="DK74">
        <v>46.561999999999998</v>
      </c>
      <c r="DL74">
        <v>45.561999999999998</v>
      </c>
      <c r="DM74">
        <v>45.25</v>
      </c>
      <c r="DN74">
        <v>46.436999999999998</v>
      </c>
      <c r="DO74">
        <v>1755.47</v>
      </c>
      <c r="DP74">
        <v>39.5</v>
      </c>
      <c r="DQ74">
        <v>0</v>
      </c>
      <c r="DR74">
        <v>189.799999952316</v>
      </c>
      <c r="DS74">
        <v>0</v>
      </c>
      <c r="DT74">
        <v>790.03923999999995</v>
      </c>
      <c r="DU74">
        <v>3.4861538552026898</v>
      </c>
      <c r="DV74">
        <v>61.869230843391897</v>
      </c>
      <c r="DW74">
        <v>15313.896000000001</v>
      </c>
      <c r="DX74">
        <v>15</v>
      </c>
      <c r="DY74">
        <v>1689189819.0999999</v>
      </c>
      <c r="DZ74" t="s">
        <v>688</v>
      </c>
      <c r="EA74">
        <v>1689189801.5999999</v>
      </c>
      <c r="EB74">
        <v>1689189819.0999999</v>
      </c>
      <c r="EC74">
        <v>62</v>
      </c>
      <c r="ED74">
        <v>1E-3</v>
      </c>
      <c r="EE74">
        <v>2E-3</v>
      </c>
      <c r="EF74">
        <v>0.53</v>
      </c>
      <c r="EG74">
        <v>-2.9000000000000001E-2</v>
      </c>
      <c r="EH74">
        <v>400</v>
      </c>
      <c r="EI74">
        <v>16</v>
      </c>
      <c r="EJ74">
        <v>0.05</v>
      </c>
      <c r="EK74">
        <v>0.01</v>
      </c>
      <c r="EL74">
        <v>28.1613484550492</v>
      </c>
      <c r="EM74">
        <v>-1.2650919714336299</v>
      </c>
      <c r="EN74">
        <v>0.18937967280222401</v>
      </c>
      <c r="EO74">
        <v>0</v>
      </c>
      <c r="EP74">
        <v>0.44164056806517799</v>
      </c>
      <c r="EQ74">
        <v>-4.2469752529740702E-2</v>
      </c>
      <c r="ER74">
        <v>6.3772432431430399E-3</v>
      </c>
      <c r="ES74">
        <v>1</v>
      </c>
      <c r="ET74">
        <v>1</v>
      </c>
      <c r="EU74">
        <v>2</v>
      </c>
      <c r="EV74" t="s">
        <v>451</v>
      </c>
      <c r="EW74">
        <v>2.9668399999999999</v>
      </c>
      <c r="EX74">
        <v>2.8402400000000001</v>
      </c>
      <c r="EY74">
        <v>8.7594099999999994E-2</v>
      </c>
      <c r="EZ74">
        <v>9.5240500000000006E-2</v>
      </c>
      <c r="FA74">
        <v>0.114537</v>
      </c>
      <c r="FB74">
        <v>9.0283799999999997E-2</v>
      </c>
      <c r="FC74">
        <v>27541.5</v>
      </c>
      <c r="FD74">
        <v>27940.6</v>
      </c>
      <c r="FE74">
        <v>27673.3</v>
      </c>
      <c r="FF74">
        <v>28118.7</v>
      </c>
      <c r="FG74">
        <v>31411.1</v>
      </c>
      <c r="FH74">
        <v>31308.7</v>
      </c>
      <c r="FI74">
        <v>38552</v>
      </c>
      <c r="FJ74">
        <v>37303</v>
      </c>
      <c r="FK74">
        <v>2.0559500000000002</v>
      </c>
      <c r="FL74">
        <v>1.74177</v>
      </c>
      <c r="FM74">
        <v>6.4142000000000005E-2</v>
      </c>
      <c r="FN74">
        <v>0</v>
      </c>
      <c r="FO74">
        <v>27.082899999999999</v>
      </c>
      <c r="FP74">
        <v>999.9</v>
      </c>
      <c r="FQ74">
        <v>43.401000000000003</v>
      </c>
      <c r="FR74">
        <v>38.935000000000002</v>
      </c>
      <c r="FS74">
        <v>30.7667</v>
      </c>
      <c r="FT74">
        <v>61.255699999999997</v>
      </c>
      <c r="FU74">
        <v>35.232399999999998</v>
      </c>
      <c r="FV74">
        <v>1</v>
      </c>
      <c r="FW74">
        <v>7.9120899999999994E-2</v>
      </c>
      <c r="FX74">
        <v>1.5139100000000001</v>
      </c>
      <c r="FY74">
        <v>20.250900000000001</v>
      </c>
      <c r="FZ74">
        <v>5.2267200000000003</v>
      </c>
      <c r="GA74">
        <v>12.0137</v>
      </c>
      <c r="GB74">
        <v>5.0004499999999998</v>
      </c>
      <c r="GC74">
        <v>3.29142</v>
      </c>
      <c r="GD74">
        <v>9999</v>
      </c>
      <c r="GE74">
        <v>9999</v>
      </c>
      <c r="GF74">
        <v>217.3</v>
      </c>
      <c r="GG74">
        <v>9999</v>
      </c>
      <c r="GH74">
        <v>1.8784000000000001</v>
      </c>
      <c r="GI74">
        <v>1.87225</v>
      </c>
      <c r="GJ74">
        <v>1.8743799999999999</v>
      </c>
      <c r="GK74">
        <v>1.8725099999999999</v>
      </c>
      <c r="GL74">
        <v>1.8726400000000001</v>
      </c>
      <c r="GM74">
        <v>1.8738900000000001</v>
      </c>
      <c r="GN74">
        <v>1.8742000000000001</v>
      </c>
      <c r="GO74">
        <v>1.8781600000000001</v>
      </c>
      <c r="GP74">
        <v>5</v>
      </c>
      <c r="GQ74">
        <v>0</v>
      </c>
      <c r="GR74">
        <v>0</v>
      </c>
      <c r="GS74">
        <v>0</v>
      </c>
      <c r="GT74" t="s">
        <v>393</v>
      </c>
      <c r="GU74" t="s">
        <v>394</v>
      </c>
      <c r="GV74" t="s">
        <v>395</v>
      </c>
      <c r="GW74" t="s">
        <v>395</v>
      </c>
      <c r="GX74" t="s">
        <v>395</v>
      </c>
      <c r="GY74" t="s">
        <v>395</v>
      </c>
      <c r="GZ74">
        <v>0</v>
      </c>
      <c r="HA74">
        <v>100</v>
      </c>
      <c r="HB74">
        <v>100</v>
      </c>
      <c r="HC74">
        <v>0.52800000000000002</v>
      </c>
      <c r="HD74">
        <v>6.9199999999999998E-2</v>
      </c>
      <c r="HE74">
        <v>0.39013200953376997</v>
      </c>
      <c r="HF74">
        <v>7.2704984381113296E-4</v>
      </c>
      <c r="HG74">
        <v>-1.05877040029023E-6</v>
      </c>
      <c r="HH74">
        <v>2.9517966189716799E-10</v>
      </c>
      <c r="HI74">
        <v>-8.8653007289232297E-2</v>
      </c>
      <c r="HJ74">
        <v>-1.0381146261049701E-3</v>
      </c>
      <c r="HK74">
        <v>3.0864078594985901E-4</v>
      </c>
      <c r="HL74">
        <v>3.5129526352015801E-7</v>
      </c>
      <c r="HM74">
        <v>1</v>
      </c>
      <c r="HN74">
        <v>2242</v>
      </c>
      <c r="HO74">
        <v>1</v>
      </c>
      <c r="HP74">
        <v>25</v>
      </c>
      <c r="HQ74">
        <v>2.1</v>
      </c>
      <c r="HR74">
        <v>1.8</v>
      </c>
      <c r="HS74">
        <v>0.99609400000000003</v>
      </c>
      <c r="HT74">
        <v>2.64893</v>
      </c>
      <c r="HU74">
        <v>1.49536</v>
      </c>
      <c r="HV74">
        <v>2.2692899999999998</v>
      </c>
      <c r="HW74">
        <v>1.49658</v>
      </c>
      <c r="HX74">
        <v>2.5463900000000002</v>
      </c>
      <c r="HY74">
        <v>43.344799999999999</v>
      </c>
      <c r="HZ74">
        <v>23.780999999999999</v>
      </c>
      <c r="IA74">
        <v>18</v>
      </c>
      <c r="IB74">
        <v>495.101</v>
      </c>
      <c r="IC74">
        <v>431.25700000000001</v>
      </c>
      <c r="ID74">
        <v>25.836500000000001</v>
      </c>
      <c r="IE74">
        <v>28.440300000000001</v>
      </c>
      <c r="IF74">
        <v>30.001100000000001</v>
      </c>
      <c r="IG74">
        <v>28.198799999999999</v>
      </c>
      <c r="IH74">
        <v>28.145600000000002</v>
      </c>
      <c r="II74">
        <v>20.0047</v>
      </c>
      <c r="IJ74">
        <v>49.2622</v>
      </c>
      <c r="IK74">
        <v>0</v>
      </c>
      <c r="IL74">
        <v>25.666</v>
      </c>
      <c r="IM74">
        <v>400</v>
      </c>
      <c r="IN74">
        <v>17.2195</v>
      </c>
      <c r="IO74">
        <v>100.482</v>
      </c>
      <c r="IP74">
        <v>100.185</v>
      </c>
    </row>
    <row r="75" spans="1:250" x14ac:dyDescent="0.3">
      <c r="A75">
        <v>59</v>
      </c>
      <c r="B75">
        <v>1689190088.5999999</v>
      </c>
      <c r="C75">
        <v>14382.0999999046</v>
      </c>
      <c r="D75" t="s">
        <v>689</v>
      </c>
      <c r="E75" t="s">
        <v>690</v>
      </c>
      <c r="F75" t="s">
        <v>381</v>
      </c>
      <c r="G75" t="s">
        <v>382</v>
      </c>
      <c r="H75" t="s">
        <v>34</v>
      </c>
      <c r="I75" t="s">
        <v>384</v>
      </c>
      <c r="J75" t="s">
        <v>639</v>
      </c>
      <c r="K75" t="s">
        <v>475</v>
      </c>
      <c r="L75" t="s">
        <v>640</v>
      </c>
      <c r="M75">
        <v>1689190088.5999999</v>
      </c>
      <c r="N75">
        <f t="shared" si="46"/>
        <v>4.4075505960959648E-3</v>
      </c>
      <c r="O75">
        <f t="shared" si="47"/>
        <v>4.4075505960959651</v>
      </c>
      <c r="P75">
        <f t="shared" si="48"/>
        <v>36.045042230625953</v>
      </c>
      <c r="Q75">
        <f t="shared" si="49"/>
        <v>553.95000000000005</v>
      </c>
      <c r="R75">
        <f t="shared" si="50"/>
        <v>347.77305094201523</v>
      </c>
      <c r="S75">
        <f t="shared" si="51"/>
        <v>34.38498228065653</v>
      </c>
      <c r="T75">
        <f t="shared" si="52"/>
        <v>54.770088949605004</v>
      </c>
      <c r="U75">
        <f t="shared" si="53"/>
        <v>0.310042695060673</v>
      </c>
      <c r="V75">
        <f t="shared" si="54"/>
        <v>2.910004846429862</v>
      </c>
      <c r="W75">
        <f t="shared" si="55"/>
        <v>0.29279050264255868</v>
      </c>
      <c r="X75">
        <f t="shared" si="56"/>
        <v>0.1844640605544916</v>
      </c>
      <c r="Y75">
        <f t="shared" si="57"/>
        <v>289.53991675471138</v>
      </c>
      <c r="Z75">
        <f t="shared" si="58"/>
        <v>29.107620926360472</v>
      </c>
      <c r="AA75">
        <f t="shared" si="59"/>
        <v>27.976400000000002</v>
      </c>
      <c r="AB75">
        <f t="shared" si="60"/>
        <v>3.7896218754057118</v>
      </c>
      <c r="AC75">
        <f t="shared" si="61"/>
        <v>59.93325823382164</v>
      </c>
      <c r="AD75">
        <f t="shared" si="62"/>
        <v>2.3474364218057797</v>
      </c>
      <c r="AE75">
        <f t="shared" si="63"/>
        <v>3.9167508842045069</v>
      </c>
      <c r="AF75">
        <f t="shared" si="64"/>
        <v>1.4421854535999321</v>
      </c>
      <c r="AG75">
        <f t="shared" si="65"/>
        <v>-194.37298128783203</v>
      </c>
      <c r="AH75">
        <f t="shared" si="66"/>
        <v>88.969019204300125</v>
      </c>
      <c r="AI75">
        <f t="shared" si="67"/>
        <v>6.6816063013487819</v>
      </c>
      <c r="AJ75">
        <f t="shared" si="68"/>
        <v>190.81756097252827</v>
      </c>
      <c r="AK75">
        <v>1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52020.061703636071</v>
      </c>
      <c r="AP75" t="s">
        <v>387</v>
      </c>
      <c r="AQ75">
        <v>10238.9</v>
      </c>
      <c r="AR75">
        <v>302.21199999999999</v>
      </c>
      <c r="AS75">
        <v>4052.3</v>
      </c>
      <c r="AT75">
        <f t="shared" si="72"/>
        <v>0.92542210596451402</v>
      </c>
      <c r="AU75">
        <v>-0.32343011824092399</v>
      </c>
      <c r="AV75" t="s">
        <v>691</v>
      </c>
      <c r="AW75">
        <v>10292.299999999999</v>
      </c>
      <c r="AX75">
        <v>838.50936000000002</v>
      </c>
      <c r="AY75">
        <v>1356.78</v>
      </c>
      <c r="AZ75">
        <f t="shared" si="73"/>
        <v>0.38198576040330778</v>
      </c>
      <c r="BA75">
        <v>0.5</v>
      </c>
      <c r="BB75">
        <f t="shared" si="74"/>
        <v>1513.0421993547727</v>
      </c>
      <c r="BC75">
        <f t="shared" si="75"/>
        <v>36.045042230625953</v>
      </c>
      <c r="BD75">
        <f t="shared" si="76"/>
        <v>288.980287521413</v>
      </c>
      <c r="BE75">
        <f t="shared" si="77"/>
        <v>2.4036654340755321E-2</v>
      </c>
      <c r="BF75">
        <f t="shared" si="78"/>
        <v>1.9867038134406465</v>
      </c>
      <c r="BG75">
        <f t="shared" si="79"/>
        <v>263.21322643485331</v>
      </c>
      <c r="BH75" t="s">
        <v>692</v>
      </c>
      <c r="BI75">
        <v>597.51</v>
      </c>
      <c r="BJ75">
        <f t="shared" si="80"/>
        <v>597.51</v>
      </c>
      <c r="BK75">
        <f t="shared" si="81"/>
        <v>0.55961172776721357</v>
      </c>
      <c r="BL75">
        <f t="shared" si="82"/>
        <v>0.6825906989608439</v>
      </c>
      <c r="BM75">
        <f t="shared" si="83"/>
        <v>0.78022687341343477</v>
      </c>
      <c r="BN75">
        <f t="shared" si="84"/>
        <v>0.49145303100416471</v>
      </c>
      <c r="BO75">
        <f t="shared" si="85"/>
        <v>0.71878846576400346</v>
      </c>
      <c r="BP75">
        <f t="shared" si="86"/>
        <v>0.48640455073285505</v>
      </c>
      <c r="BQ75">
        <f t="shared" si="87"/>
        <v>0.51359544926714495</v>
      </c>
      <c r="BR75">
        <f t="shared" si="88"/>
        <v>1799.83</v>
      </c>
      <c r="BS75">
        <f t="shared" si="89"/>
        <v>1513.0421993547727</v>
      </c>
      <c r="BT75">
        <f t="shared" si="90"/>
        <v>0.84065839515663854</v>
      </c>
      <c r="BU75">
        <f t="shared" si="91"/>
        <v>0.16087070265231238</v>
      </c>
      <c r="BV75">
        <v>6</v>
      </c>
      <c r="BW75">
        <v>0.5</v>
      </c>
      <c r="BX75" t="s">
        <v>390</v>
      </c>
      <c r="BY75">
        <v>2</v>
      </c>
      <c r="BZ75">
        <v>1689190088.5999999</v>
      </c>
      <c r="CA75">
        <v>553.95000000000005</v>
      </c>
      <c r="CB75">
        <v>600.10900000000004</v>
      </c>
      <c r="CC75">
        <v>23.7422</v>
      </c>
      <c r="CD75">
        <v>18.581499999999998</v>
      </c>
      <c r="CE75">
        <v>553.35500000000002</v>
      </c>
      <c r="CF75">
        <v>23.683299999999999</v>
      </c>
      <c r="CG75">
        <v>500.27</v>
      </c>
      <c r="CH75">
        <v>98.772499999999994</v>
      </c>
      <c r="CI75">
        <v>9.9399899999999999E-2</v>
      </c>
      <c r="CJ75">
        <v>28.543500000000002</v>
      </c>
      <c r="CK75">
        <v>27.976400000000002</v>
      </c>
      <c r="CL75">
        <v>999.9</v>
      </c>
      <c r="CM75">
        <v>0</v>
      </c>
      <c r="CN75">
        <v>0</v>
      </c>
      <c r="CO75">
        <v>10011.9</v>
      </c>
      <c r="CP75">
        <v>0</v>
      </c>
      <c r="CQ75">
        <v>1.5289399999999999E-3</v>
      </c>
      <c r="CR75">
        <v>-46.159100000000002</v>
      </c>
      <c r="CS75">
        <v>567.42100000000005</v>
      </c>
      <c r="CT75">
        <v>611.471</v>
      </c>
      <c r="CU75">
        <v>5.1606899999999998</v>
      </c>
      <c r="CV75">
        <v>600.10900000000004</v>
      </c>
      <c r="CW75">
        <v>18.581499999999998</v>
      </c>
      <c r="CX75">
        <v>2.3450700000000002</v>
      </c>
      <c r="CY75">
        <v>1.83534</v>
      </c>
      <c r="CZ75">
        <v>19.9894</v>
      </c>
      <c r="DA75">
        <v>16.091100000000001</v>
      </c>
      <c r="DB75">
        <v>1799.83</v>
      </c>
      <c r="DC75">
        <v>0.97799400000000003</v>
      </c>
      <c r="DD75">
        <v>2.20057E-2</v>
      </c>
      <c r="DE75">
        <v>0</v>
      </c>
      <c r="DF75">
        <v>838.91099999999994</v>
      </c>
      <c r="DG75">
        <v>5.0009800000000002</v>
      </c>
      <c r="DH75">
        <v>16135.6</v>
      </c>
      <c r="DI75">
        <v>16374.3</v>
      </c>
      <c r="DJ75">
        <v>45.561999999999998</v>
      </c>
      <c r="DK75">
        <v>46.875</v>
      </c>
      <c r="DL75">
        <v>45.936999999999998</v>
      </c>
      <c r="DM75">
        <v>45.25</v>
      </c>
      <c r="DN75">
        <v>46.625</v>
      </c>
      <c r="DO75">
        <v>1755.33</v>
      </c>
      <c r="DP75">
        <v>39.5</v>
      </c>
      <c r="DQ75">
        <v>0</v>
      </c>
      <c r="DR75">
        <v>162.09999990463299</v>
      </c>
      <c r="DS75">
        <v>0</v>
      </c>
      <c r="DT75">
        <v>838.50936000000002</v>
      </c>
      <c r="DU75">
        <v>0.145076925343637</v>
      </c>
      <c r="DV75">
        <v>-65.946153809114804</v>
      </c>
      <c r="DW75">
        <v>16144.08</v>
      </c>
      <c r="DX75">
        <v>15</v>
      </c>
      <c r="DY75">
        <v>1689190043.5999999</v>
      </c>
      <c r="DZ75" t="s">
        <v>693</v>
      </c>
      <c r="EA75">
        <v>1689190038.0999999</v>
      </c>
      <c r="EB75">
        <v>1689190043.5999999</v>
      </c>
      <c r="EC75">
        <v>63</v>
      </c>
      <c r="ED75">
        <v>7.5999999999999998E-2</v>
      </c>
      <c r="EE75">
        <v>-6.0000000000000001E-3</v>
      </c>
      <c r="EF75">
        <v>0.58499999999999996</v>
      </c>
      <c r="EG75">
        <v>-0.01</v>
      </c>
      <c r="EH75">
        <v>600</v>
      </c>
      <c r="EI75">
        <v>18</v>
      </c>
      <c r="EJ75">
        <v>0.03</v>
      </c>
      <c r="EK75">
        <v>0.02</v>
      </c>
      <c r="EL75">
        <v>36.121753675566303</v>
      </c>
      <c r="EM75">
        <v>-0.93830591627263904</v>
      </c>
      <c r="EN75">
        <v>0.15065482010525</v>
      </c>
      <c r="EO75">
        <v>1</v>
      </c>
      <c r="EP75">
        <v>0.32749578018428499</v>
      </c>
      <c r="EQ75">
        <v>-6.6140423117170499E-2</v>
      </c>
      <c r="ER75">
        <v>9.6812153872053008E-3</v>
      </c>
      <c r="ES75">
        <v>1</v>
      </c>
      <c r="ET75">
        <v>2</v>
      </c>
      <c r="EU75">
        <v>2</v>
      </c>
      <c r="EV75" t="s">
        <v>392</v>
      </c>
      <c r="EW75">
        <v>2.9669099999999999</v>
      </c>
      <c r="EX75">
        <v>2.8398500000000002</v>
      </c>
      <c r="EY75">
        <v>0.119934</v>
      </c>
      <c r="EZ75">
        <v>0.12817999999999999</v>
      </c>
      <c r="FA75">
        <v>0.11340600000000001</v>
      </c>
      <c r="FB75">
        <v>9.5744700000000002E-2</v>
      </c>
      <c r="FC75">
        <v>26559.4</v>
      </c>
      <c r="FD75">
        <v>26918.799999999999</v>
      </c>
      <c r="FE75">
        <v>27668</v>
      </c>
      <c r="FF75">
        <v>28114.799999999999</v>
      </c>
      <c r="FG75">
        <v>31447.7</v>
      </c>
      <c r="FH75">
        <v>31117.200000000001</v>
      </c>
      <c r="FI75">
        <v>38544</v>
      </c>
      <c r="FJ75">
        <v>37297.300000000003</v>
      </c>
      <c r="FK75">
        <v>2.0529000000000002</v>
      </c>
      <c r="FL75">
        <v>1.74238</v>
      </c>
      <c r="FM75">
        <v>7.2043399999999994E-2</v>
      </c>
      <c r="FN75">
        <v>0</v>
      </c>
      <c r="FO75">
        <v>26.798999999999999</v>
      </c>
      <c r="FP75">
        <v>999.9</v>
      </c>
      <c r="FQ75">
        <v>43.334000000000003</v>
      </c>
      <c r="FR75">
        <v>38.994999999999997</v>
      </c>
      <c r="FS75">
        <v>30.818000000000001</v>
      </c>
      <c r="FT75">
        <v>61.225700000000003</v>
      </c>
      <c r="FU75">
        <v>34.951900000000002</v>
      </c>
      <c r="FV75">
        <v>1</v>
      </c>
      <c r="FW75">
        <v>8.8437500000000002E-2</v>
      </c>
      <c r="FX75">
        <v>1.2991900000000001</v>
      </c>
      <c r="FY75">
        <v>20.253699999999998</v>
      </c>
      <c r="FZ75">
        <v>5.2286700000000002</v>
      </c>
      <c r="GA75">
        <v>12.0128</v>
      </c>
      <c r="GB75">
        <v>4.9997499999999997</v>
      </c>
      <c r="GC75">
        <v>3.2919999999999998</v>
      </c>
      <c r="GD75">
        <v>9999</v>
      </c>
      <c r="GE75">
        <v>9999</v>
      </c>
      <c r="GF75">
        <v>217.3</v>
      </c>
      <c r="GG75">
        <v>9999</v>
      </c>
      <c r="GH75">
        <v>1.8784400000000001</v>
      </c>
      <c r="GI75">
        <v>1.8722399999999999</v>
      </c>
      <c r="GJ75">
        <v>1.8743799999999999</v>
      </c>
      <c r="GK75">
        <v>1.87249</v>
      </c>
      <c r="GL75">
        <v>1.8726799999999999</v>
      </c>
      <c r="GM75">
        <v>1.8738999999999999</v>
      </c>
      <c r="GN75">
        <v>1.87418</v>
      </c>
      <c r="GO75">
        <v>1.8781300000000001</v>
      </c>
      <c r="GP75">
        <v>5</v>
      </c>
      <c r="GQ75">
        <v>0</v>
      </c>
      <c r="GR75">
        <v>0</v>
      </c>
      <c r="GS75">
        <v>0</v>
      </c>
      <c r="GT75" t="s">
        <v>393</v>
      </c>
      <c r="GU75" t="s">
        <v>394</v>
      </c>
      <c r="GV75" t="s">
        <v>395</v>
      </c>
      <c r="GW75" t="s">
        <v>395</v>
      </c>
      <c r="GX75" t="s">
        <v>395</v>
      </c>
      <c r="GY75" t="s">
        <v>395</v>
      </c>
      <c r="GZ75">
        <v>0</v>
      </c>
      <c r="HA75">
        <v>100</v>
      </c>
      <c r="HB75">
        <v>100</v>
      </c>
      <c r="HC75">
        <v>0.59499999999999997</v>
      </c>
      <c r="HD75">
        <v>5.8900000000000001E-2</v>
      </c>
      <c r="HE75">
        <v>0.466385670410909</v>
      </c>
      <c r="HF75">
        <v>7.2704984381113296E-4</v>
      </c>
      <c r="HG75">
        <v>-1.05877040029023E-6</v>
      </c>
      <c r="HH75">
        <v>2.9517966189716799E-10</v>
      </c>
      <c r="HI75">
        <v>-9.4328355346934595E-2</v>
      </c>
      <c r="HJ75">
        <v>-1.0381146261049701E-3</v>
      </c>
      <c r="HK75">
        <v>3.0864078594985901E-4</v>
      </c>
      <c r="HL75">
        <v>3.5129526352015801E-7</v>
      </c>
      <c r="HM75">
        <v>1</v>
      </c>
      <c r="HN75">
        <v>2242</v>
      </c>
      <c r="HO75">
        <v>1</v>
      </c>
      <c r="HP75">
        <v>25</v>
      </c>
      <c r="HQ75">
        <v>0.8</v>
      </c>
      <c r="HR75">
        <v>0.8</v>
      </c>
      <c r="HS75">
        <v>1.3781699999999999</v>
      </c>
      <c r="HT75">
        <v>2.6403799999999999</v>
      </c>
      <c r="HU75">
        <v>1.49536</v>
      </c>
      <c r="HV75">
        <v>2.2705099999999998</v>
      </c>
      <c r="HW75">
        <v>1.49658</v>
      </c>
      <c r="HX75">
        <v>2.5891099999999998</v>
      </c>
      <c r="HY75">
        <v>43.426400000000001</v>
      </c>
      <c r="HZ75">
        <v>23.7898</v>
      </c>
      <c r="IA75">
        <v>18</v>
      </c>
      <c r="IB75">
        <v>494.38299999999998</v>
      </c>
      <c r="IC75">
        <v>432.661</v>
      </c>
      <c r="ID75">
        <v>24.911300000000001</v>
      </c>
      <c r="IE75">
        <v>28.568000000000001</v>
      </c>
      <c r="IF75">
        <v>29.9999</v>
      </c>
      <c r="IG75">
        <v>28.335599999999999</v>
      </c>
      <c r="IH75">
        <v>28.278700000000001</v>
      </c>
      <c r="II75">
        <v>27.6662</v>
      </c>
      <c r="IJ75">
        <v>45.189900000000002</v>
      </c>
      <c r="IK75">
        <v>0</v>
      </c>
      <c r="IL75">
        <v>24.918500000000002</v>
      </c>
      <c r="IM75">
        <v>600</v>
      </c>
      <c r="IN75">
        <v>18.654299999999999</v>
      </c>
      <c r="IO75">
        <v>100.462</v>
      </c>
      <c r="IP75">
        <v>100.17100000000001</v>
      </c>
    </row>
    <row r="76" spans="1:250" x14ac:dyDescent="0.3">
      <c r="A76">
        <v>60</v>
      </c>
      <c r="B76">
        <v>1689190238.5999999</v>
      </c>
      <c r="C76">
        <v>14532.0999999046</v>
      </c>
      <c r="D76" t="s">
        <v>694</v>
      </c>
      <c r="E76" t="s">
        <v>695</v>
      </c>
      <c r="F76" t="s">
        <v>381</v>
      </c>
      <c r="G76" t="s">
        <v>382</v>
      </c>
      <c r="H76" t="s">
        <v>34</v>
      </c>
      <c r="I76" t="s">
        <v>384</v>
      </c>
      <c r="J76" t="s">
        <v>639</v>
      </c>
      <c r="K76" t="s">
        <v>475</v>
      </c>
      <c r="L76" t="s">
        <v>640</v>
      </c>
      <c r="M76">
        <v>1689190238.5999999</v>
      </c>
      <c r="N76">
        <f t="shared" si="46"/>
        <v>3.605525729156863E-3</v>
      </c>
      <c r="O76">
        <f t="shared" si="47"/>
        <v>3.605525729156863</v>
      </c>
      <c r="P76">
        <f t="shared" si="48"/>
        <v>40.982660818371954</v>
      </c>
      <c r="Q76">
        <f t="shared" si="49"/>
        <v>747.71699999999998</v>
      </c>
      <c r="R76">
        <f t="shared" si="50"/>
        <v>461.60890871778548</v>
      </c>
      <c r="S76">
        <f t="shared" si="51"/>
        <v>45.640707947024652</v>
      </c>
      <c r="T76">
        <f t="shared" si="52"/>
        <v>73.92910444215299</v>
      </c>
      <c r="U76">
        <f t="shared" si="53"/>
        <v>0.25128361634343854</v>
      </c>
      <c r="V76">
        <f t="shared" si="54"/>
        <v>2.9037789819095985</v>
      </c>
      <c r="W76">
        <f t="shared" si="55"/>
        <v>0.23979780039831203</v>
      </c>
      <c r="X76">
        <f t="shared" si="56"/>
        <v>0.1508618245095541</v>
      </c>
      <c r="Y76">
        <f t="shared" si="57"/>
        <v>289.57605845743569</v>
      </c>
      <c r="Z76">
        <f t="shared" si="58"/>
        <v>29.209895838123256</v>
      </c>
      <c r="AA76">
        <f t="shared" si="59"/>
        <v>27.9513</v>
      </c>
      <c r="AB76">
        <f t="shared" si="60"/>
        <v>3.7840793009753901</v>
      </c>
      <c r="AC76">
        <f t="shared" si="61"/>
        <v>60.213991916007394</v>
      </c>
      <c r="AD76">
        <f t="shared" si="62"/>
        <v>2.3435200914507002</v>
      </c>
      <c r="AE76">
        <f t="shared" si="63"/>
        <v>3.891985926991322</v>
      </c>
      <c r="AF76">
        <f t="shared" si="64"/>
        <v>1.44055920952469</v>
      </c>
      <c r="AG76">
        <f t="shared" si="65"/>
        <v>-159.00368465581766</v>
      </c>
      <c r="AH76">
        <f t="shared" si="66"/>
        <v>75.612941184319155</v>
      </c>
      <c r="AI76">
        <f t="shared" si="67"/>
        <v>5.6869291637396602</v>
      </c>
      <c r="AJ76">
        <f t="shared" si="68"/>
        <v>211.87224414967682</v>
      </c>
      <c r="AK76">
        <v>1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51861.300440973042</v>
      </c>
      <c r="AP76" t="s">
        <v>387</v>
      </c>
      <c r="AQ76">
        <v>10238.9</v>
      </c>
      <c r="AR76">
        <v>302.21199999999999</v>
      </c>
      <c r="AS76">
        <v>4052.3</v>
      </c>
      <c r="AT76">
        <f t="shared" si="72"/>
        <v>0.92542210596451402</v>
      </c>
      <c r="AU76">
        <v>-0.32343011824092399</v>
      </c>
      <c r="AV76" t="s">
        <v>696</v>
      </c>
      <c r="AW76">
        <v>10291.9</v>
      </c>
      <c r="AX76">
        <v>850.281269230769</v>
      </c>
      <c r="AY76">
        <v>1386.19</v>
      </c>
      <c r="AZ76">
        <f t="shared" si="73"/>
        <v>0.38660553803535669</v>
      </c>
      <c r="BA76">
        <v>0.5</v>
      </c>
      <c r="BB76">
        <f t="shared" si="74"/>
        <v>1513.2351059364948</v>
      </c>
      <c r="BC76">
        <f t="shared" si="75"/>
        <v>40.982660818371954</v>
      </c>
      <c r="BD76">
        <f t="shared" si="76"/>
        <v>292.51253615228427</v>
      </c>
      <c r="BE76">
        <f t="shared" si="77"/>
        <v>2.7296545510057939E-2</v>
      </c>
      <c r="BF76">
        <f t="shared" si="78"/>
        <v>1.9233366277350148</v>
      </c>
      <c r="BG76">
        <f t="shared" si="79"/>
        <v>264.30107757789403</v>
      </c>
      <c r="BH76" t="s">
        <v>697</v>
      </c>
      <c r="BI76">
        <v>597.91</v>
      </c>
      <c r="BJ76">
        <f t="shared" si="80"/>
        <v>597.91</v>
      </c>
      <c r="BK76">
        <f t="shared" si="81"/>
        <v>0.56866663300124809</v>
      </c>
      <c r="BL76">
        <f t="shared" si="82"/>
        <v>0.67984565226725402</v>
      </c>
      <c r="BM76">
        <f t="shared" si="83"/>
        <v>0.7718034153642177</v>
      </c>
      <c r="BN76">
        <f t="shared" si="84"/>
        <v>0.49439078170334733</v>
      </c>
      <c r="BO76">
        <f t="shared" si="85"/>
        <v>0.71094598313426249</v>
      </c>
      <c r="BP76">
        <f t="shared" si="86"/>
        <v>0.47806123533081396</v>
      </c>
      <c r="BQ76">
        <f t="shared" si="87"/>
        <v>0.52193876466918598</v>
      </c>
      <c r="BR76">
        <f t="shared" si="88"/>
        <v>1800.06</v>
      </c>
      <c r="BS76">
        <f t="shared" si="89"/>
        <v>1513.2351059364948</v>
      </c>
      <c r="BT76">
        <f t="shared" si="90"/>
        <v>0.84065814802645189</v>
      </c>
      <c r="BU76">
        <f t="shared" si="91"/>
        <v>0.16087022569105236</v>
      </c>
      <c r="BV76">
        <v>6</v>
      </c>
      <c r="BW76">
        <v>0.5</v>
      </c>
      <c r="BX76" t="s">
        <v>390</v>
      </c>
      <c r="BY76">
        <v>2</v>
      </c>
      <c r="BZ76">
        <v>1689190238.5999999</v>
      </c>
      <c r="CA76">
        <v>747.71699999999998</v>
      </c>
      <c r="CB76">
        <v>800.10299999999995</v>
      </c>
      <c r="CC76">
        <v>23.702300000000001</v>
      </c>
      <c r="CD76">
        <v>19.480499999999999</v>
      </c>
      <c r="CE76">
        <v>746.87800000000004</v>
      </c>
      <c r="CF76">
        <v>23.639500000000002</v>
      </c>
      <c r="CG76">
        <v>500.27</v>
      </c>
      <c r="CH76">
        <v>98.772800000000004</v>
      </c>
      <c r="CI76">
        <v>0.100309</v>
      </c>
      <c r="CJ76">
        <v>28.4343</v>
      </c>
      <c r="CK76">
        <v>27.9513</v>
      </c>
      <c r="CL76">
        <v>999.9</v>
      </c>
      <c r="CM76">
        <v>0</v>
      </c>
      <c r="CN76">
        <v>0</v>
      </c>
      <c r="CO76">
        <v>9976.25</v>
      </c>
      <c r="CP76">
        <v>0</v>
      </c>
      <c r="CQ76">
        <v>1.5289399999999999E-3</v>
      </c>
      <c r="CR76">
        <v>-52.385599999999997</v>
      </c>
      <c r="CS76">
        <v>765.87</v>
      </c>
      <c r="CT76">
        <v>815.99900000000002</v>
      </c>
      <c r="CU76">
        <v>4.2218200000000001</v>
      </c>
      <c r="CV76">
        <v>800.10299999999995</v>
      </c>
      <c r="CW76">
        <v>19.480499999999999</v>
      </c>
      <c r="CX76">
        <v>2.3411400000000002</v>
      </c>
      <c r="CY76">
        <v>1.92414</v>
      </c>
      <c r="CZ76">
        <v>19.962299999999999</v>
      </c>
      <c r="DA76">
        <v>16.833500000000001</v>
      </c>
      <c r="DB76">
        <v>1800.06</v>
      </c>
      <c r="DC76">
        <v>0.97799800000000003</v>
      </c>
      <c r="DD76">
        <v>2.2001900000000001E-2</v>
      </c>
      <c r="DE76">
        <v>0</v>
      </c>
      <c r="DF76">
        <v>850.29100000000005</v>
      </c>
      <c r="DG76">
        <v>5.0009800000000002</v>
      </c>
      <c r="DH76">
        <v>16328.4</v>
      </c>
      <c r="DI76">
        <v>16376.4</v>
      </c>
      <c r="DJ76">
        <v>45.686999999999998</v>
      </c>
      <c r="DK76">
        <v>47</v>
      </c>
      <c r="DL76">
        <v>46.25</v>
      </c>
      <c r="DM76">
        <v>45.936999999999998</v>
      </c>
      <c r="DN76">
        <v>46.811999999999998</v>
      </c>
      <c r="DO76">
        <v>1755.56</v>
      </c>
      <c r="DP76">
        <v>39.49</v>
      </c>
      <c r="DQ76">
        <v>0</v>
      </c>
      <c r="DR76">
        <v>149.60000014305101</v>
      </c>
      <c r="DS76">
        <v>0</v>
      </c>
      <c r="DT76">
        <v>850.281269230769</v>
      </c>
      <c r="DU76">
        <v>-2.0293675173597898</v>
      </c>
      <c r="DV76">
        <v>-22.748717916265001</v>
      </c>
      <c r="DW76">
        <v>16330.3615384615</v>
      </c>
      <c r="DX76">
        <v>15</v>
      </c>
      <c r="DY76">
        <v>1689190164.5999999</v>
      </c>
      <c r="DZ76" t="s">
        <v>698</v>
      </c>
      <c r="EA76">
        <v>1689190157.5999999</v>
      </c>
      <c r="EB76">
        <v>1689190164.5999999</v>
      </c>
      <c r="EC76">
        <v>64</v>
      </c>
      <c r="ED76">
        <v>0.29699999999999999</v>
      </c>
      <c r="EE76">
        <v>5.0000000000000001E-3</v>
      </c>
      <c r="EF76">
        <v>0.81899999999999995</v>
      </c>
      <c r="EG76">
        <v>0</v>
      </c>
      <c r="EH76">
        <v>800</v>
      </c>
      <c r="EI76">
        <v>19</v>
      </c>
      <c r="EJ76">
        <v>0.05</v>
      </c>
      <c r="EK76">
        <v>0.02</v>
      </c>
      <c r="EL76">
        <v>41.2733538416703</v>
      </c>
      <c r="EM76">
        <v>-0.97566461194297105</v>
      </c>
      <c r="EN76">
        <v>0.155677283048718</v>
      </c>
      <c r="EO76">
        <v>1</v>
      </c>
      <c r="EP76">
        <v>0.25400541980813002</v>
      </c>
      <c r="EQ76">
        <v>-2.38310306828735E-2</v>
      </c>
      <c r="ER76">
        <v>3.76552681121999E-3</v>
      </c>
      <c r="ES76">
        <v>1</v>
      </c>
      <c r="ET76">
        <v>2</v>
      </c>
      <c r="EU76">
        <v>2</v>
      </c>
      <c r="EV76" t="s">
        <v>392</v>
      </c>
      <c r="EW76">
        <v>2.9668800000000002</v>
      </c>
      <c r="EX76">
        <v>2.8404400000000001</v>
      </c>
      <c r="EY76">
        <v>0.147677</v>
      </c>
      <c r="EZ76">
        <v>0.15598799999999999</v>
      </c>
      <c r="FA76">
        <v>0.113248</v>
      </c>
      <c r="FB76">
        <v>9.90008E-2</v>
      </c>
      <c r="FC76">
        <v>25720.3</v>
      </c>
      <c r="FD76">
        <v>26057.599999999999</v>
      </c>
      <c r="FE76">
        <v>27666.5</v>
      </c>
      <c r="FF76">
        <v>28112.6</v>
      </c>
      <c r="FG76">
        <v>31454.1</v>
      </c>
      <c r="FH76">
        <v>31004.1</v>
      </c>
      <c r="FI76">
        <v>38542.199999999997</v>
      </c>
      <c r="FJ76">
        <v>37294.5</v>
      </c>
      <c r="FK76">
        <v>2.0520999999999998</v>
      </c>
      <c r="FL76">
        <v>1.7443500000000001</v>
      </c>
      <c r="FM76">
        <v>7.7396599999999996E-2</v>
      </c>
      <c r="FN76">
        <v>0</v>
      </c>
      <c r="FO76">
        <v>26.686299999999999</v>
      </c>
      <c r="FP76">
        <v>999.9</v>
      </c>
      <c r="FQ76">
        <v>43.23</v>
      </c>
      <c r="FR76">
        <v>39.024999999999999</v>
      </c>
      <c r="FS76">
        <v>30.796500000000002</v>
      </c>
      <c r="FT76">
        <v>61.375700000000002</v>
      </c>
      <c r="FU76">
        <v>35.364600000000003</v>
      </c>
      <c r="FV76">
        <v>1</v>
      </c>
      <c r="FW76">
        <v>8.8155499999999998E-2</v>
      </c>
      <c r="FX76">
        <v>0.65112199999999998</v>
      </c>
      <c r="FY76">
        <v>20.257899999999999</v>
      </c>
      <c r="FZ76">
        <v>5.2279200000000001</v>
      </c>
      <c r="GA76">
        <v>12.010199999999999</v>
      </c>
      <c r="GB76">
        <v>5.0011000000000001</v>
      </c>
      <c r="GC76">
        <v>3.2918799999999999</v>
      </c>
      <c r="GD76">
        <v>9999</v>
      </c>
      <c r="GE76">
        <v>9999</v>
      </c>
      <c r="GF76">
        <v>217.4</v>
      </c>
      <c r="GG76">
        <v>9999</v>
      </c>
      <c r="GH76">
        <v>1.87839</v>
      </c>
      <c r="GI76">
        <v>1.87225</v>
      </c>
      <c r="GJ76">
        <v>1.87436</v>
      </c>
      <c r="GK76">
        <v>1.8724799999999999</v>
      </c>
      <c r="GL76">
        <v>1.87269</v>
      </c>
      <c r="GM76">
        <v>1.8738999999999999</v>
      </c>
      <c r="GN76">
        <v>1.87422</v>
      </c>
      <c r="GO76">
        <v>1.87819</v>
      </c>
      <c r="GP76">
        <v>5</v>
      </c>
      <c r="GQ76">
        <v>0</v>
      </c>
      <c r="GR76">
        <v>0</v>
      </c>
      <c r="GS76">
        <v>0</v>
      </c>
      <c r="GT76" t="s">
        <v>393</v>
      </c>
      <c r="GU76" t="s">
        <v>394</v>
      </c>
      <c r="GV76" t="s">
        <v>395</v>
      </c>
      <c r="GW76" t="s">
        <v>395</v>
      </c>
      <c r="GX76" t="s">
        <v>395</v>
      </c>
      <c r="GY76" t="s">
        <v>395</v>
      </c>
      <c r="GZ76">
        <v>0</v>
      </c>
      <c r="HA76">
        <v>100</v>
      </c>
      <c r="HB76">
        <v>100</v>
      </c>
      <c r="HC76">
        <v>0.83899999999999997</v>
      </c>
      <c r="HD76">
        <v>6.2799999999999995E-2</v>
      </c>
      <c r="HE76">
        <v>0.76359683974928105</v>
      </c>
      <c r="HF76">
        <v>7.2704984381113296E-4</v>
      </c>
      <c r="HG76">
        <v>-1.05877040029023E-6</v>
      </c>
      <c r="HH76">
        <v>2.9517966189716799E-10</v>
      </c>
      <c r="HI76">
        <v>-8.9720639580386202E-2</v>
      </c>
      <c r="HJ76">
        <v>-1.0381146261049701E-3</v>
      </c>
      <c r="HK76">
        <v>3.0864078594985901E-4</v>
      </c>
      <c r="HL76">
        <v>3.5129526352015801E-7</v>
      </c>
      <c r="HM76">
        <v>1</v>
      </c>
      <c r="HN76">
        <v>2242</v>
      </c>
      <c r="HO76">
        <v>1</v>
      </c>
      <c r="HP76">
        <v>25</v>
      </c>
      <c r="HQ76">
        <v>1.4</v>
      </c>
      <c r="HR76">
        <v>1.2</v>
      </c>
      <c r="HS76">
        <v>1.74072</v>
      </c>
      <c r="HT76">
        <v>2.6403799999999999</v>
      </c>
      <c r="HU76">
        <v>1.49536</v>
      </c>
      <c r="HV76">
        <v>2.2692899999999998</v>
      </c>
      <c r="HW76">
        <v>1.49658</v>
      </c>
      <c r="HX76">
        <v>2.6000999999999999</v>
      </c>
      <c r="HY76">
        <v>43.508099999999999</v>
      </c>
      <c r="HZ76">
        <v>23.7898</v>
      </c>
      <c r="IA76">
        <v>18</v>
      </c>
      <c r="IB76">
        <v>494.26799999999997</v>
      </c>
      <c r="IC76">
        <v>434.35899999999998</v>
      </c>
      <c r="ID76">
        <v>24.834800000000001</v>
      </c>
      <c r="IE76">
        <v>28.580200000000001</v>
      </c>
      <c r="IF76">
        <v>29.9986</v>
      </c>
      <c r="IG76">
        <v>28.380700000000001</v>
      </c>
      <c r="IH76">
        <v>28.331700000000001</v>
      </c>
      <c r="II76">
        <v>34.918900000000001</v>
      </c>
      <c r="IJ76">
        <v>43.107100000000003</v>
      </c>
      <c r="IK76">
        <v>0</v>
      </c>
      <c r="IL76">
        <v>24.912199999999999</v>
      </c>
      <c r="IM76">
        <v>800</v>
      </c>
      <c r="IN76">
        <v>19.394400000000001</v>
      </c>
      <c r="IO76">
        <v>100.45699999999999</v>
      </c>
      <c r="IP76">
        <v>100.163</v>
      </c>
    </row>
    <row r="77" spans="1:250" x14ac:dyDescent="0.3">
      <c r="A77">
        <v>61</v>
      </c>
      <c r="B77">
        <v>1689190398.5999999</v>
      </c>
      <c r="C77">
        <v>14692.0999999046</v>
      </c>
      <c r="D77" t="s">
        <v>699</v>
      </c>
      <c r="E77" t="s">
        <v>700</v>
      </c>
      <c r="F77" t="s">
        <v>381</v>
      </c>
      <c r="G77" t="s">
        <v>382</v>
      </c>
      <c r="H77" t="s">
        <v>34</v>
      </c>
      <c r="I77" t="s">
        <v>384</v>
      </c>
      <c r="J77" t="s">
        <v>639</v>
      </c>
      <c r="K77" t="s">
        <v>475</v>
      </c>
      <c r="L77" t="s">
        <v>640</v>
      </c>
      <c r="M77">
        <v>1689190398.5999999</v>
      </c>
      <c r="N77">
        <f t="shared" si="46"/>
        <v>2.6252081346787729E-3</v>
      </c>
      <c r="O77">
        <f t="shared" si="47"/>
        <v>2.6252081346787728</v>
      </c>
      <c r="P77">
        <f t="shared" si="48"/>
        <v>42.457564092957327</v>
      </c>
      <c r="Q77">
        <f t="shared" si="49"/>
        <v>946.15200000000004</v>
      </c>
      <c r="R77">
        <f t="shared" si="50"/>
        <v>533.42575904290482</v>
      </c>
      <c r="S77">
        <f t="shared" si="51"/>
        <v>52.741969971727961</v>
      </c>
      <c r="T77">
        <f t="shared" si="52"/>
        <v>93.549888670968002</v>
      </c>
      <c r="U77">
        <f t="shared" si="53"/>
        <v>0.17709492692226381</v>
      </c>
      <c r="V77">
        <f t="shared" si="54"/>
        <v>2.9094901348993778</v>
      </c>
      <c r="W77">
        <f t="shared" si="55"/>
        <v>0.17131700378380843</v>
      </c>
      <c r="X77">
        <f t="shared" si="56"/>
        <v>0.10757654704595701</v>
      </c>
      <c r="Y77">
        <f t="shared" si="57"/>
        <v>289.58141275489123</v>
      </c>
      <c r="Z77">
        <f t="shared" si="58"/>
        <v>29.382998412835981</v>
      </c>
      <c r="AA77">
        <f t="shared" si="59"/>
        <v>28.001799999999999</v>
      </c>
      <c r="AB77">
        <f t="shared" si="60"/>
        <v>3.7952379047777924</v>
      </c>
      <c r="AC77">
        <f t="shared" si="61"/>
        <v>60.075628530024119</v>
      </c>
      <c r="AD77">
        <f t="shared" si="62"/>
        <v>2.3270306407827004</v>
      </c>
      <c r="AE77">
        <f t="shared" si="63"/>
        <v>3.8735019469995482</v>
      </c>
      <c r="AF77">
        <f t="shared" si="64"/>
        <v>1.468207263995092</v>
      </c>
      <c r="AG77">
        <f t="shared" si="65"/>
        <v>-115.77167873933388</v>
      </c>
      <c r="AH77">
        <f t="shared" si="66"/>
        <v>54.993865112734959</v>
      </c>
      <c r="AI77">
        <f t="shared" si="67"/>
        <v>4.1273809151323428</v>
      </c>
      <c r="AJ77">
        <f t="shared" si="68"/>
        <v>232.93098004342465</v>
      </c>
      <c r="AK77">
        <v>1</v>
      </c>
      <c r="AL77">
        <v>0</v>
      </c>
      <c r="AM77">
        <f t="shared" si="69"/>
        <v>1</v>
      </c>
      <c r="AN77">
        <f t="shared" si="70"/>
        <v>0</v>
      </c>
      <c r="AO77">
        <f t="shared" si="71"/>
        <v>52038.385443283973</v>
      </c>
      <c r="AP77" t="s">
        <v>387</v>
      </c>
      <c r="AQ77">
        <v>10238.9</v>
      </c>
      <c r="AR77">
        <v>302.21199999999999</v>
      </c>
      <c r="AS77">
        <v>4052.3</v>
      </c>
      <c r="AT77">
        <f t="shared" si="72"/>
        <v>0.92542210596451402</v>
      </c>
      <c r="AU77">
        <v>-0.32343011824092399</v>
      </c>
      <c r="AV77" t="s">
        <v>701</v>
      </c>
      <c r="AW77">
        <v>10291.9</v>
      </c>
      <c r="AX77">
        <v>850.38476000000003</v>
      </c>
      <c r="AY77">
        <v>1398.46</v>
      </c>
      <c r="AZ77">
        <f t="shared" si="73"/>
        <v>0.39191341904666566</v>
      </c>
      <c r="BA77">
        <v>0.5</v>
      </c>
      <c r="BB77">
        <f t="shared" si="74"/>
        <v>1513.2605993548657</v>
      </c>
      <c r="BC77">
        <f t="shared" si="75"/>
        <v>42.457564092957327</v>
      </c>
      <c r="BD77">
        <f t="shared" si="76"/>
        <v>296.53356770088595</v>
      </c>
      <c r="BE77">
        <f t="shared" si="77"/>
        <v>2.8270738185766992E-2</v>
      </c>
      <c r="BF77">
        <f t="shared" si="78"/>
        <v>1.897687456201822</v>
      </c>
      <c r="BG77">
        <f t="shared" si="79"/>
        <v>264.74396848175661</v>
      </c>
      <c r="BH77" t="s">
        <v>702</v>
      </c>
      <c r="BI77">
        <v>600.75</v>
      </c>
      <c r="BJ77">
        <f t="shared" si="80"/>
        <v>600.75</v>
      </c>
      <c r="BK77">
        <f t="shared" si="81"/>
        <v>0.57042031949430094</v>
      </c>
      <c r="BL77">
        <f t="shared" si="82"/>
        <v>0.68706076142959216</v>
      </c>
      <c r="BM77">
        <f t="shared" si="83"/>
        <v>0.76888354507395229</v>
      </c>
      <c r="BN77">
        <f t="shared" si="84"/>
        <v>0.49995552101349328</v>
      </c>
      <c r="BO77">
        <f t="shared" si="85"/>
        <v>0.707674059915394</v>
      </c>
      <c r="BP77">
        <f t="shared" si="86"/>
        <v>0.48537058969498403</v>
      </c>
      <c r="BQ77">
        <f t="shared" si="87"/>
        <v>0.51462941030501597</v>
      </c>
      <c r="BR77">
        <f t="shared" si="88"/>
        <v>1800.09</v>
      </c>
      <c r="BS77">
        <f t="shared" si="89"/>
        <v>1513.2605993548657</v>
      </c>
      <c r="BT77">
        <f t="shared" si="90"/>
        <v>0.84065830005992248</v>
      </c>
      <c r="BU77">
        <f t="shared" si="91"/>
        <v>0.16087051911565048</v>
      </c>
      <c r="BV77">
        <v>6</v>
      </c>
      <c r="BW77">
        <v>0.5</v>
      </c>
      <c r="BX77" t="s">
        <v>390</v>
      </c>
      <c r="BY77">
        <v>2</v>
      </c>
      <c r="BZ77">
        <v>1689190398.5999999</v>
      </c>
      <c r="CA77">
        <v>946.15200000000004</v>
      </c>
      <c r="CB77">
        <v>1000.05</v>
      </c>
      <c r="CC77">
        <v>23.535299999999999</v>
      </c>
      <c r="CD77">
        <v>20.460999999999999</v>
      </c>
      <c r="CE77">
        <v>945.39499999999998</v>
      </c>
      <c r="CF77">
        <v>23.478000000000002</v>
      </c>
      <c r="CG77">
        <v>500.29399999999998</v>
      </c>
      <c r="CH77">
        <v>98.774000000000001</v>
      </c>
      <c r="CI77">
        <v>0.100059</v>
      </c>
      <c r="CJ77">
        <v>28.352399999999999</v>
      </c>
      <c r="CK77">
        <v>28.001799999999999</v>
      </c>
      <c r="CL77">
        <v>999.9</v>
      </c>
      <c r="CM77">
        <v>0</v>
      </c>
      <c r="CN77">
        <v>0</v>
      </c>
      <c r="CO77">
        <v>10008.799999999999</v>
      </c>
      <c r="CP77">
        <v>0</v>
      </c>
      <c r="CQ77">
        <v>1.5289399999999999E-3</v>
      </c>
      <c r="CR77">
        <v>-53.901200000000003</v>
      </c>
      <c r="CS77">
        <v>968.95699999999999</v>
      </c>
      <c r="CT77">
        <v>1020.94</v>
      </c>
      <c r="CU77">
        <v>3.07429</v>
      </c>
      <c r="CV77">
        <v>1000.05</v>
      </c>
      <c r="CW77">
        <v>20.460999999999999</v>
      </c>
      <c r="CX77">
        <v>2.3246799999999999</v>
      </c>
      <c r="CY77">
        <v>2.02102</v>
      </c>
      <c r="CZ77">
        <v>19.848400000000002</v>
      </c>
      <c r="DA77">
        <v>17.61</v>
      </c>
      <c r="DB77">
        <v>1800.09</v>
      </c>
      <c r="DC77">
        <v>0.97799800000000003</v>
      </c>
      <c r="DD77">
        <v>2.2001900000000001E-2</v>
      </c>
      <c r="DE77">
        <v>0</v>
      </c>
      <c r="DF77">
        <v>851.625</v>
      </c>
      <c r="DG77">
        <v>5.0009800000000002</v>
      </c>
      <c r="DH77">
        <v>16409.099999999999</v>
      </c>
      <c r="DI77">
        <v>16376.7</v>
      </c>
      <c r="DJ77">
        <v>45.686999999999998</v>
      </c>
      <c r="DK77">
        <v>47.061999999999998</v>
      </c>
      <c r="DL77">
        <v>46</v>
      </c>
      <c r="DM77">
        <v>45.625</v>
      </c>
      <c r="DN77">
        <v>46.686999999999998</v>
      </c>
      <c r="DO77">
        <v>1755.59</v>
      </c>
      <c r="DP77">
        <v>39.5</v>
      </c>
      <c r="DQ77">
        <v>0</v>
      </c>
      <c r="DR77">
        <v>159.700000047684</v>
      </c>
      <c r="DS77">
        <v>0</v>
      </c>
      <c r="DT77">
        <v>850.38476000000003</v>
      </c>
      <c r="DU77">
        <v>8.4681538168066908</v>
      </c>
      <c r="DV77">
        <v>138.553846004153</v>
      </c>
      <c r="DW77">
        <v>16389.531999999999</v>
      </c>
      <c r="DX77">
        <v>15</v>
      </c>
      <c r="DY77">
        <v>1689190337.5999999</v>
      </c>
      <c r="DZ77" t="s">
        <v>703</v>
      </c>
      <c r="EA77">
        <v>1689190335.5999999</v>
      </c>
      <c r="EB77">
        <v>1689190337.5999999</v>
      </c>
      <c r="EC77">
        <v>65</v>
      </c>
      <c r="ED77">
        <v>4.0000000000000001E-3</v>
      </c>
      <c r="EE77">
        <v>-3.0000000000000001E-3</v>
      </c>
      <c r="EF77">
        <v>0.73099999999999998</v>
      </c>
      <c r="EG77">
        <v>8.9999999999999993E-3</v>
      </c>
      <c r="EH77">
        <v>1000</v>
      </c>
      <c r="EI77">
        <v>20</v>
      </c>
      <c r="EJ77">
        <v>0.03</v>
      </c>
      <c r="EK77">
        <v>0.03</v>
      </c>
      <c r="EL77">
        <v>42.470745600685099</v>
      </c>
      <c r="EM77">
        <v>-0.99277024752857401</v>
      </c>
      <c r="EN77">
        <v>0.163424797140623</v>
      </c>
      <c r="EO77">
        <v>1</v>
      </c>
      <c r="EP77">
        <v>0.18372562842217399</v>
      </c>
      <c r="EQ77">
        <v>-3.3645450680051397E-2</v>
      </c>
      <c r="ER77">
        <v>5.0319884640920498E-3</v>
      </c>
      <c r="ES77">
        <v>1</v>
      </c>
      <c r="ET77">
        <v>2</v>
      </c>
      <c r="EU77">
        <v>2</v>
      </c>
      <c r="EV77" t="s">
        <v>392</v>
      </c>
      <c r="EW77">
        <v>2.9670000000000001</v>
      </c>
      <c r="EX77">
        <v>2.84049</v>
      </c>
      <c r="EY77">
        <v>0.17256099999999999</v>
      </c>
      <c r="EZ77">
        <v>0.18043300000000001</v>
      </c>
      <c r="FA77">
        <v>0.112707</v>
      </c>
      <c r="FB77">
        <v>0.102494</v>
      </c>
      <c r="FC77">
        <v>24970</v>
      </c>
      <c r="FD77">
        <v>25302.799999999999</v>
      </c>
      <c r="FE77">
        <v>27667.5</v>
      </c>
      <c r="FF77">
        <v>28112.9</v>
      </c>
      <c r="FG77">
        <v>31476.799999999999</v>
      </c>
      <c r="FH77">
        <v>30885.1</v>
      </c>
      <c r="FI77">
        <v>38544</v>
      </c>
      <c r="FJ77">
        <v>37294.699999999997</v>
      </c>
      <c r="FK77">
        <v>2.0510199999999998</v>
      </c>
      <c r="FL77">
        <v>1.7468999999999999</v>
      </c>
      <c r="FM77">
        <v>8.73506E-2</v>
      </c>
      <c r="FN77">
        <v>0</v>
      </c>
      <c r="FO77">
        <v>26.574000000000002</v>
      </c>
      <c r="FP77">
        <v>999.9</v>
      </c>
      <c r="FQ77">
        <v>43.23</v>
      </c>
      <c r="FR77">
        <v>39.045000000000002</v>
      </c>
      <c r="FS77">
        <v>30.830300000000001</v>
      </c>
      <c r="FT77">
        <v>61.095700000000001</v>
      </c>
      <c r="FU77">
        <v>35.120199999999997</v>
      </c>
      <c r="FV77">
        <v>1</v>
      </c>
      <c r="FW77">
        <v>9.0873999999999996E-2</v>
      </c>
      <c r="FX77">
        <v>2.2263999999999999</v>
      </c>
      <c r="FY77">
        <v>20.241700000000002</v>
      </c>
      <c r="FZ77">
        <v>5.2249299999999996</v>
      </c>
      <c r="GA77">
        <v>12.0116</v>
      </c>
      <c r="GB77">
        <v>5.0003000000000002</v>
      </c>
      <c r="GC77">
        <v>3.2913999999999999</v>
      </c>
      <c r="GD77">
        <v>9999</v>
      </c>
      <c r="GE77">
        <v>9999</v>
      </c>
      <c r="GF77">
        <v>217.4</v>
      </c>
      <c r="GG77">
        <v>9999</v>
      </c>
      <c r="GH77">
        <v>1.87839</v>
      </c>
      <c r="GI77">
        <v>1.87225</v>
      </c>
      <c r="GJ77">
        <v>1.87439</v>
      </c>
      <c r="GK77">
        <v>1.87249</v>
      </c>
      <c r="GL77">
        <v>1.8726799999999999</v>
      </c>
      <c r="GM77">
        <v>1.87392</v>
      </c>
      <c r="GN77">
        <v>1.8742099999999999</v>
      </c>
      <c r="GO77">
        <v>1.87819</v>
      </c>
      <c r="GP77">
        <v>5</v>
      </c>
      <c r="GQ77">
        <v>0</v>
      </c>
      <c r="GR77">
        <v>0</v>
      </c>
      <c r="GS77">
        <v>0</v>
      </c>
      <c r="GT77" t="s">
        <v>393</v>
      </c>
      <c r="GU77" t="s">
        <v>394</v>
      </c>
      <c r="GV77" t="s">
        <v>395</v>
      </c>
      <c r="GW77" t="s">
        <v>395</v>
      </c>
      <c r="GX77" t="s">
        <v>395</v>
      </c>
      <c r="GY77" t="s">
        <v>395</v>
      </c>
      <c r="GZ77">
        <v>0</v>
      </c>
      <c r="HA77">
        <v>100</v>
      </c>
      <c r="HB77">
        <v>100</v>
      </c>
      <c r="HC77">
        <v>0.75700000000000001</v>
      </c>
      <c r="HD77">
        <v>5.7299999999999997E-2</v>
      </c>
      <c r="HE77">
        <v>0.76707885747828197</v>
      </c>
      <c r="HF77">
        <v>7.2704984381113296E-4</v>
      </c>
      <c r="HG77">
        <v>-1.05877040029023E-6</v>
      </c>
      <c r="HH77">
        <v>2.9517966189716799E-10</v>
      </c>
      <c r="HI77">
        <v>-9.2968290196790704E-2</v>
      </c>
      <c r="HJ77">
        <v>-1.0381146261049701E-3</v>
      </c>
      <c r="HK77">
        <v>3.0864078594985901E-4</v>
      </c>
      <c r="HL77">
        <v>3.5129526352015801E-7</v>
      </c>
      <c r="HM77">
        <v>1</v>
      </c>
      <c r="HN77">
        <v>2242</v>
      </c>
      <c r="HO77">
        <v>1</v>
      </c>
      <c r="HP77">
        <v>25</v>
      </c>
      <c r="HQ77">
        <v>1.1000000000000001</v>
      </c>
      <c r="HR77">
        <v>1</v>
      </c>
      <c r="HS77">
        <v>2.0910600000000001</v>
      </c>
      <c r="HT77">
        <v>2.63062</v>
      </c>
      <c r="HU77">
        <v>1.49536</v>
      </c>
      <c r="HV77">
        <v>2.2692899999999998</v>
      </c>
      <c r="HW77">
        <v>1.49658</v>
      </c>
      <c r="HX77">
        <v>2.5903299999999998</v>
      </c>
      <c r="HY77">
        <v>43.508099999999999</v>
      </c>
      <c r="HZ77">
        <v>23.780999999999999</v>
      </c>
      <c r="IA77">
        <v>18</v>
      </c>
      <c r="IB77">
        <v>493.66800000000001</v>
      </c>
      <c r="IC77">
        <v>436.13799999999998</v>
      </c>
      <c r="ID77">
        <v>24.016500000000001</v>
      </c>
      <c r="IE77">
        <v>28.545999999999999</v>
      </c>
      <c r="IF77">
        <v>29.9999</v>
      </c>
      <c r="IG77">
        <v>28.3855</v>
      </c>
      <c r="IH77">
        <v>28.345099999999999</v>
      </c>
      <c r="II77">
        <v>41.908999999999999</v>
      </c>
      <c r="IJ77">
        <v>40.273499999999999</v>
      </c>
      <c r="IK77">
        <v>0</v>
      </c>
      <c r="IL77">
        <v>24.029199999999999</v>
      </c>
      <c r="IM77">
        <v>1000</v>
      </c>
      <c r="IN77">
        <v>20.4434</v>
      </c>
      <c r="IO77">
        <v>100.461</v>
      </c>
      <c r="IP77">
        <v>100.164</v>
      </c>
    </row>
    <row r="78" spans="1:250" x14ac:dyDescent="0.3">
      <c r="A78">
        <v>62</v>
      </c>
      <c r="B78">
        <v>1689190519.5999999</v>
      </c>
      <c r="C78">
        <v>14813.0999999046</v>
      </c>
      <c r="D78" t="s">
        <v>704</v>
      </c>
      <c r="E78" t="s">
        <v>705</v>
      </c>
      <c r="F78" t="s">
        <v>381</v>
      </c>
      <c r="G78" t="s">
        <v>382</v>
      </c>
      <c r="H78" t="s">
        <v>34</v>
      </c>
      <c r="I78" t="s">
        <v>384</v>
      </c>
      <c r="J78" t="s">
        <v>639</v>
      </c>
      <c r="K78" t="s">
        <v>475</v>
      </c>
      <c r="L78" t="s">
        <v>640</v>
      </c>
      <c r="M78">
        <v>1689190519.5999999</v>
      </c>
      <c r="N78">
        <f t="shared" si="46"/>
        <v>2.3876395972950268E-3</v>
      </c>
      <c r="O78">
        <f t="shared" si="47"/>
        <v>2.3876395972950268</v>
      </c>
      <c r="P78">
        <f t="shared" si="48"/>
        <v>45.339847419989823</v>
      </c>
      <c r="Q78">
        <f t="shared" si="49"/>
        <v>1142.25</v>
      </c>
      <c r="R78">
        <f t="shared" si="50"/>
        <v>652.71841924235412</v>
      </c>
      <c r="S78">
        <f t="shared" si="51"/>
        <v>64.536780465531962</v>
      </c>
      <c r="T78">
        <f t="shared" si="52"/>
        <v>112.9386505935</v>
      </c>
      <c r="U78">
        <f t="shared" si="53"/>
        <v>0.15923102968456382</v>
      </c>
      <c r="V78">
        <f t="shared" si="54"/>
        <v>2.9058730359373675</v>
      </c>
      <c r="W78">
        <f t="shared" si="55"/>
        <v>0.1545377190313231</v>
      </c>
      <c r="X78">
        <f t="shared" si="56"/>
        <v>9.6996226848816536E-2</v>
      </c>
      <c r="Y78">
        <f t="shared" si="57"/>
        <v>289.58939275492588</v>
      </c>
      <c r="Z78">
        <f t="shared" si="58"/>
        <v>29.349606232187725</v>
      </c>
      <c r="AA78">
        <f t="shared" si="59"/>
        <v>28.002800000000001</v>
      </c>
      <c r="AB78">
        <f t="shared" si="60"/>
        <v>3.7954591567789628</v>
      </c>
      <c r="AC78">
        <f t="shared" si="61"/>
        <v>60.103932067404934</v>
      </c>
      <c r="AD78">
        <f t="shared" si="62"/>
        <v>2.3150421176285998</v>
      </c>
      <c r="AE78">
        <f t="shared" si="63"/>
        <v>3.8517315556532021</v>
      </c>
      <c r="AF78">
        <f t="shared" si="64"/>
        <v>1.480417039150363</v>
      </c>
      <c r="AG78">
        <f t="shared" si="65"/>
        <v>-105.29490624071069</v>
      </c>
      <c r="AH78">
        <f t="shared" si="66"/>
        <v>39.588342631570292</v>
      </c>
      <c r="AI78">
        <f t="shared" si="67"/>
        <v>2.9734481124533048</v>
      </c>
      <c r="AJ78">
        <f t="shared" si="68"/>
        <v>226.85627725823878</v>
      </c>
      <c r="AK78">
        <v>1</v>
      </c>
      <c r="AL78">
        <v>0</v>
      </c>
      <c r="AM78">
        <f t="shared" si="69"/>
        <v>1</v>
      </c>
      <c r="AN78">
        <f t="shared" si="70"/>
        <v>0</v>
      </c>
      <c r="AO78">
        <f t="shared" si="71"/>
        <v>51951.850971733686</v>
      </c>
      <c r="AP78" t="s">
        <v>387</v>
      </c>
      <c r="AQ78">
        <v>10238.9</v>
      </c>
      <c r="AR78">
        <v>302.21199999999999</v>
      </c>
      <c r="AS78">
        <v>4052.3</v>
      </c>
      <c r="AT78">
        <f t="shared" si="72"/>
        <v>0.92542210596451402</v>
      </c>
      <c r="AU78">
        <v>-0.32343011824092399</v>
      </c>
      <c r="AV78" t="s">
        <v>706</v>
      </c>
      <c r="AW78">
        <v>10291.1</v>
      </c>
      <c r="AX78">
        <v>861.05411538461499</v>
      </c>
      <c r="AY78">
        <v>1427.47</v>
      </c>
      <c r="AZ78">
        <f t="shared" si="73"/>
        <v>0.3967970497561315</v>
      </c>
      <c r="BA78">
        <v>0.5</v>
      </c>
      <c r="BB78">
        <f t="shared" si="74"/>
        <v>1513.302599354884</v>
      </c>
      <c r="BC78">
        <f t="shared" si="75"/>
        <v>45.339847419989823</v>
      </c>
      <c r="BD78">
        <f t="shared" si="76"/>
        <v>300.23700340615153</v>
      </c>
      <c r="BE78">
        <f t="shared" si="77"/>
        <v>3.0174584751058282E-2</v>
      </c>
      <c r="BF78">
        <f t="shared" si="78"/>
        <v>1.8387987138083461</v>
      </c>
      <c r="BG78">
        <f t="shared" si="79"/>
        <v>265.76645343505254</v>
      </c>
      <c r="BH78" t="s">
        <v>707</v>
      </c>
      <c r="BI78">
        <v>602.01</v>
      </c>
      <c r="BJ78">
        <f t="shared" si="80"/>
        <v>602.01</v>
      </c>
      <c r="BK78">
        <f t="shared" si="81"/>
        <v>0.57826784450811575</v>
      </c>
      <c r="BL78">
        <f t="shared" si="82"/>
        <v>0.68618211011482688</v>
      </c>
      <c r="BM78">
        <f t="shared" si="83"/>
        <v>0.76075634222050903</v>
      </c>
      <c r="BN78">
        <f t="shared" si="84"/>
        <v>0.50336534787167475</v>
      </c>
      <c r="BO78">
        <f t="shared" si="85"/>
        <v>0.69993824144926731</v>
      </c>
      <c r="BP78">
        <f t="shared" si="86"/>
        <v>0.47974742206035315</v>
      </c>
      <c r="BQ78">
        <f t="shared" si="87"/>
        <v>0.52025257793964685</v>
      </c>
      <c r="BR78">
        <f t="shared" si="88"/>
        <v>1800.14</v>
      </c>
      <c r="BS78">
        <f t="shared" si="89"/>
        <v>1513.302599354884</v>
      </c>
      <c r="BT78">
        <f t="shared" si="90"/>
        <v>0.84065828177524193</v>
      </c>
      <c r="BU78">
        <f t="shared" si="91"/>
        <v>0.16087048382621677</v>
      </c>
      <c r="BV78">
        <v>6</v>
      </c>
      <c r="BW78">
        <v>0.5</v>
      </c>
      <c r="BX78" t="s">
        <v>390</v>
      </c>
      <c r="BY78">
        <v>2</v>
      </c>
      <c r="BZ78">
        <v>1689190519.5999999</v>
      </c>
      <c r="CA78">
        <v>1142.25</v>
      </c>
      <c r="CB78">
        <v>1199.9000000000001</v>
      </c>
      <c r="CC78">
        <v>23.414100000000001</v>
      </c>
      <c r="CD78">
        <v>20.6175</v>
      </c>
      <c r="CE78">
        <v>1141.3499999999999</v>
      </c>
      <c r="CF78">
        <v>23.350899999999999</v>
      </c>
      <c r="CG78">
        <v>500.26499999999999</v>
      </c>
      <c r="CH78">
        <v>98.773799999999994</v>
      </c>
      <c r="CI78">
        <v>0.100046</v>
      </c>
      <c r="CJ78">
        <v>28.255500000000001</v>
      </c>
      <c r="CK78">
        <v>28.002800000000001</v>
      </c>
      <c r="CL78">
        <v>999.9</v>
      </c>
      <c r="CM78">
        <v>0</v>
      </c>
      <c r="CN78">
        <v>0</v>
      </c>
      <c r="CO78">
        <v>9988.1200000000008</v>
      </c>
      <c r="CP78">
        <v>0</v>
      </c>
      <c r="CQ78">
        <v>1.5289399999999999E-3</v>
      </c>
      <c r="CR78">
        <v>-57.654499999999999</v>
      </c>
      <c r="CS78">
        <v>1169.6400000000001</v>
      </c>
      <c r="CT78">
        <v>1225.1600000000001</v>
      </c>
      <c r="CU78">
        <v>2.7966299999999999</v>
      </c>
      <c r="CV78">
        <v>1199.9000000000001</v>
      </c>
      <c r="CW78">
        <v>20.6175</v>
      </c>
      <c r="CX78">
        <v>2.3127</v>
      </c>
      <c r="CY78">
        <v>2.03647</v>
      </c>
      <c r="CZ78">
        <v>19.7651</v>
      </c>
      <c r="DA78">
        <v>17.730699999999999</v>
      </c>
      <c r="DB78">
        <v>1800.14</v>
      </c>
      <c r="DC78">
        <v>0.97799800000000003</v>
      </c>
      <c r="DD78">
        <v>2.2001900000000001E-2</v>
      </c>
      <c r="DE78">
        <v>0</v>
      </c>
      <c r="DF78">
        <v>860.73599999999999</v>
      </c>
      <c r="DG78">
        <v>5.0009800000000002</v>
      </c>
      <c r="DH78">
        <v>16623.5</v>
      </c>
      <c r="DI78">
        <v>16377.1</v>
      </c>
      <c r="DJ78">
        <v>45.875</v>
      </c>
      <c r="DK78">
        <v>47.25</v>
      </c>
      <c r="DL78">
        <v>46.125</v>
      </c>
      <c r="DM78">
        <v>45.686999999999998</v>
      </c>
      <c r="DN78">
        <v>46.875</v>
      </c>
      <c r="DO78">
        <v>1755.64</v>
      </c>
      <c r="DP78">
        <v>39.5</v>
      </c>
      <c r="DQ78">
        <v>0</v>
      </c>
      <c r="DR78">
        <v>120.59999990463299</v>
      </c>
      <c r="DS78">
        <v>0</v>
      </c>
      <c r="DT78">
        <v>861.05411538461499</v>
      </c>
      <c r="DU78">
        <v>-1.9834188143840401</v>
      </c>
      <c r="DV78">
        <v>17.350427145770102</v>
      </c>
      <c r="DW78">
        <v>16619.773076923098</v>
      </c>
      <c r="DX78">
        <v>15</v>
      </c>
      <c r="DY78">
        <v>1689190475.5999999</v>
      </c>
      <c r="DZ78" t="s">
        <v>708</v>
      </c>
      <c r="EA78">
        <v>1689190475.5999999</v>
      </c>
      <c r="EB78">
        <v>1689190473.5999999</v>
      </c>
      <c r="EC78">
        <v>66</v>
      </c>
      <c r="ED78">
        <v>0.246</v>
      </c>
      <c r="EE78">
        <v>8.0000000000000002E-3</v>
      </c>
      <c r="EF78">
        <v>0.87</v>
      </c>
      <c r="EG78">
        <v>2.4E-2</v>
      </c>
      <c r="EH78">
        <v>1200</v>
      </c>
      <c r="EI78">
        <v>20</v>
      </c>
      <c r="EJ78">
        <v>0.05</v>
      </c>
      <c r="EK78">
        <v>0.03</v>
      </c>
      <c r="EL78">
        <v>45.502597132085299</v>
      </c>
      <c r="EM78">
        <v>-0.78193070300283396</v>
      </c>
      <c r="EN78">
        <v>0.18426732874996199</v>
      </c>
      <c r="EO78">
        <v>1</v>
      </c>
      <c r="EP78">
        <v>0.16104563461459701</v>
      </c>
      <c r="EQ78">
        <v>3.25152342325232E-3</v>
      </c>
      <c r="ER78">
        <v>2.7654917614610402E-3</v>
      </c>
      <c r="ES78">
        <v>1</v>
      </c>
      <c r="ET78">
        <v>2</v>
      </c>
      <c r="EU78">
        <v>2</v>
      </c>
      <c r="EV78" t="s">
        <v>392</v>
      </c>
      <c r="EW78">
        <v>2.9668800000000002</v>
      </c>
      <c r="EX78">
        <v>2.8402799999999999</v>
      </c>
      <c r="EY78">
        <v>0.194576</v>
      </c>
      <c r="EZ78">
        <v>0.20239299999999999</v>
      </c>
      <c r="FA78">
        <v>0.112272</v>
      </c>
      <c r="FB78">
        <v>0.103038</v>
      </c>
      <c r="FC78">
        <v>24302.400000000001</v>
      </c>
      <c r="FD78">
        <v>24622.3</v>
      </c>
      <c r="FE78">
        <v>27664.400000000001</v>
      </c>
      <c r="FF78">
        <v>28110.799999999999</v>
      </c>
      <c r="FG78">
        <v>31490.5</v>
      </c>
      <c r="FH78">
        <v>30865.599999999999</v>
      </c>
      <c r="FI78">
        <v>38539.699999999997</v>
      </c>
      <c r="FJ78">
        <v>37292.1</v>
      </c>
      <c r="FK78">
        <v>2.0506700000000002</v>
      </c>
      <c r="FL78">
        <v>1.74688</v>
      </c>
      <c r="FM78">
        <v>8.4221400000000002E-2</v>
      </c>
      <c r="FN78">
        <v>0</v>
      </c>
      <c r="FO78">
        <v>26.626200000000001</v>
      </c>
      <c r="FP78">
        <v>999.9</v>
      </c>
      <c r="FQ78">
        <v>43.31</v>
      </c>
      <c r="FR78">
        <v>39.076000000000001</v>
      </c>
      <c r="FS78">
        <v>30.9345</v>
      </c>
      <c r="FT78">
        <v>61.3857</v>
      </c>
      <c r="FU78">
        <v>34.683500000000002</v>
      </c>
      <c r="FV78">
        <v>1</v>
      </c>
      <c r="FW78">
        <v>9.1468499999999994E-2</v>
      </c>
      <c r="FX78">
        <v>1.6648799999999999</v>
      </c>
      <c r="FY78">
        <v>20.249300000000002</v>
      </c>
      <c r="FZ78">
        <v>5.2211800000000004</v>
      </c>
      <c r="GA78">
        <v>12.011699999999999</v>
      </c>
      <c r="GB78">
        <v>4.9996499999999999</v>
      </c>
      <c r="GC78">
        <v>3.29115</v>
      </c>
      <c r="GD78">
        <v>9999</v>
      </c>
      <c r="GE78">
        <v>9999</v>
      </c>
      <c r="GF78">
        <v>217.4</v>
      </c>
      <c r="GG78">
        <v>9999</v>
      </c>
      <c r="GH78">
        <v>1.8784400000000001</v>
      </c>
      <c r="GI78">
        <v>1.87225</v>
      </c>
      <c r="GJ78">
        <v>1.8743799999999999</v>
      </c>
      <c r="GK78">
        <v>1.87249</v>
      </c>
      <c r="GL78">
        <v>1.8726499999999999</v>
      </c>
      <c r="GM78">
        <v>1.8738900000000001</v>
      </c>
      <c r="GN78">
        <v>1.87419</v>
      </c>
      <c r="GO78">
        <v>1.87818</v>
      </c>
      <c r="GP78">
        <v>5</v>
      </c>
      <c r="GQ78">
        <v>0</v>
      </c>
      <c r="GR78">
        <v>0</v>
      </c>
      <c r="GS78">
        <v>0</v>
      </c>
      <c r="GT78" t="s">
        <v>393</v>
      </c>
      <c r="GU78" t="s">
        <v>394</v>
      </c>
      <c r="GV78" t="s">
        <v>395</v>
      </c>
      <c r="GW78" t="s">
        <v>395</v>
      </c>
      <c r="GX78" t="s">
        <v>395</v>
      </c>
      <c r="GY78" t="s">
        <v>395</v>
      </c>
      <c r="GZ78">
        <v>0</v>
      </c>
      <c r="HA78">
        <v>100</v>
      </c>
      <c r="HB78">
        <v>100</v>
      </c>
      <c r="HC78">
        <v>0.9</v>
      </c>
      <c r="HD78">
        <v>6.3200000000000006E-2</v>
      </c>
      <c r="HE78">
        <v>1.01220549594772</v>
      </c>
      <c r="HF78">
        <v>7.2704984381113296E-4</v>
      </c>
      <c r="HG78">
        <v>-1.05877040029023E-6</v>
      </c>
      <c r="HH78">
        <v>2.9517966189716799E-10</v>
      </c>
      <c r="HI78">
        <v>-8.5293563692810603E-2</v>
      </c>
      <c r="HJ78">
        <v>-1.0381146261049701E-3</v>
      </c>
      <c r="HK78">
        <v>3.0864078594985901E-4</v>
      </c>
      <c r="HL78">
        <v>3.5129526352015801E-7</v>
      </c>
      <c r="HM78">
        <v>1</v>
      </c>
      <c r="HN78">
        <v>2242</v>
      </c>
      <c r="HO78">
        <v>1</v>
      </c>
      <c r="HP78">
        <v>25</v>
      </c>
      <c r="HQ78">
        <v>0.7</v>
      </c>
      <c r="HR78">
        <v>0.8</v>
      </c>
      <c r="HS78">
        <v>2.4279799999999998</v>
      </c>
      <c r="HT78">
        <v>2.6208499999999999</v>
      </c>
      <c r="HU78">
        <v>1.49536</v>
      </c>
      <c r="HV78">
        <v>2.2705099999999998</v>
      </c>
      <c r="HW78">
        <v>1.49658</v>
      </c>
      <c r="HX78">
        <v>2.5402800000000001</v>
      </c>
      <c r="HY78">
        <v>43.6173</v>
      </c>
      <c r="HZ78">
        <v>23.7898</v>
      </c>
      <c r="IA78">
        <v>18</v>
      </c>
      <c r="IB78">
        <v>493.69200000000001</v>
      </c>
      <c r="IC78">
        <v>436.351</v>
      </c>
      <c r="ID78">
        <v>24.180299999999999</v>
      </c>
      <c r="IE78">
        <v>28.579899999999999</v>
      </c>
      <c r="IF78">
        <v>29.9999</v>
      </c>
      <c r="IG78">
        <v>28.4147</v>
      </c>
      <c r="IH78">
        <v>28.3751</v>
      </c>
      <c r="II78">
        <v>48.645899999999997</v>
      </c>
      <c r="IJ78">
        <v>40.235799999999998</v>
      </c>
      <c r="IK78">
        <v>0</v>
      </c>
      <c r="IL78">
        <v>24.188600000000001</v>
      </c>
      <c r="IM78">
        <v>1200</v>
      </c>
      <c r="IN78">
        <v>20.608000000000001</v>
      </c>
      <c r="IO78">
        <v>100.45</v>
      </c>
      <c r="IP78">
        <v>100.15600000000001</v>
      </c>
    </row>
    <row r="79" spans="1:250" x14ac:dyDescent="0.3">
      <c r="A79">
        <v>63</v>
      </c>
      <c r="B79">
        <v>1689190709.5999999</v>
      </c>
      <c r="C79">
        <v>15003.0999999046</v>
      </c>
      <c r="D79" t="s">
        <v>709</v>
      </c>
      <c r="E79" t="s">
        <v>710</v>
      </c>
      <c r="F79" t="s">
        <v>381</v>
      </c>
      <c r="G79" t="s">
        <v>382</v>
      </c>
      <c r="H79" t="s">
        <v>34</v>
      </c>
      <c r="I79" t="s">
        <v>384</v>
      </c>
      <c r="J79" t="s">
        <v>639</v>
      </c>
      <c r="K79" t="s">
        <v>475</v>
      </c>
      <c r="L79" t="s">
        <v>640</v>
      </c>
      <c r="M79">
        <v>1689190709.5999999</v>
      </c>
      <c r="N79">
        <f t="shared" si="46"/>
        <v>2.0067583955182501E-3</v>
      </c>
      <c r="O79">
        <f t="shared" si="47"/>
        <v>2.0067583955182502</v>
      </c>
      <c r="P79">
        <f t="shared" si="48"/>
        <v>45.937754304204006</v>
      </c>
      <c r="Q79">
        <f t="shared" si="49"/>
        <v>1441.34</v>
      </c>
      <c r="R79">
        <f t="shared" si="50"/>
        <v>838.98154809496498</v>
      </c>
      <c r="S79">
        <f t="shared" si="51"/>
        <v>82.954794560225181</v>
      </c>
      <c r="T79">
        <f t="shared" si="52"/>
        <v>142.51334116099198</v>
      </c>
      <c r="U79">
        <f t="shared" si="53"/>
        <v>0.13083492167271271</v>
      </c>
      <c r="V79">
        <f t="shared" si="54"/>
        <v>2.9086469809834394</v>
      </c>
      <c r="W79">
        <f t="shared" si="55"/>
        <v>0.12765121488029729</v>
      </c>
      <c r="X79">
        <f t="shared" si="56"/>
        <v>8.0061600127373053E-2</v>
      </c>
      <c r="Y79">
        <f t="shared" si="57"/>
        <v>289.55529775509581</v>
      </c>
      <c r="Z79">
        <f t="shared" si="58"/>
        <v>29.353841659943395</v>
      </c>
      <c r="AA79">
        <f t="shared" si="59"/>
        <v>28.005500000000001</v>
      </c>
      <c r="AB79">
        <f t="shared" si="60"/>
        <v>3.7960565933926573</v>
      </c>
      <c r="AC79">
        <f t="shared" si="61"/>
        <v>59.768057353804103</v>
      </c>
      <c r="AD79">
        <f t="shared" si="62"/>
        <v>2.2895038088995201</v>
      </c>
      <c r="AE79">
        <f t="shared" si="63"/>
        <v>3.8306478581803831</v>
      </c>
      <c r="AF79">
        <f t="shared" si="64"/>
        <v>1.5065527844931372</v>
      </c>
      <c r="AG79">
        <f t="shared" si="65"/>
        <v>-88.498045242354834</v>
      </c>
      <c r="AH79">
        <f t="shared" si="66"/>
        <v>24.415468969237846</v>
      </c>
      <c r="AI79">
        <f t="shared" si="67"/>
        <v>1.831241034508938</v>
      </c>
      <c r="AJ79">
        <f t="shared" si="68"/>
        <v>227.30396251648776</v>
      </c>
      <c r="AK79">
        <v>1</v>
      </c>
      <c r="AL79">
        <v>0</v>
      </c>
      <c r="AM79">
        <f t="shared" si="69"/>
        <v>1</v>
      </c>
      <c r="AN79">
        <f t="shared" si="70"/>
        <v>0</v>
      </c>
      <c r="AO79">
        <f t="shared" si="71"/>
        <v>52047.373217257911</v>
      </c>
      <c r="AP79" t="s">
        <v>387</v>
      </c>
      <c r="AQ79">
        <v>10238.9</v>
      </c>
      <c r="AR79">
        <v>302.21199999999999</v>
      </c>
      <c r="AS79">
        <v>4052.3</v>
      </c>
      <c r="AT79">
        <f t="shared" si="72"/>
        <v>0.92542210596451402</v>
      </c>
      <c r="AU79">
        <v>-0.32343011824092399</v>
      </c>
      <c r="AV79" t="s">
        <v>711</v>
      </c>
      <c r="AW79">
        <v>10289.799999999999</v>
      </c>
      <c r="AX79">
        <v>825.05956000000003</v>
      </c>
      <c r="AY79">
        <v>1331.77</v>
      </c>
      <c r="AZ79">
        <f t="shared" si="73"/>
        <v>0.38047894155897788</v>
      </c>
      <c r="BA79">
        <v>0.5</v>
      </c>
      <c r="BB79">
        <f t="shared" si="74"/>
        <v>1513.125899354972</v>
      </c>
      <c r="BC79">
        <f t="shared" si="75"/>
        <v>45.937754304204006</v>
      </c>
      <c r="BD79">
        <f t="shared" si="76"/>
        <v>287.85627031602814</v>
      </c>
      <c r="BE79">
        <f t="shared" si="77"/>
        <v>3.0573255300279725E-2</v>
      </c>
      <c r="BF79">
        <f t="shared" si="78"/>
        <v>2.0427926744107467</v>
      </c>
      <c r="BG79">
        <f t="shared" si="79"/>
        <v>262.25776953058534</v>
      </c>
      <c r="BH79" t="s">
        <v>712</v>
      </c>
      <c r="BI79">
        <v>587.04</v>
      </c>
      <c r="BJ79">
        <f t="shared" si="80"/>
        <v>587.04</v>
      </c>
      <c r="BK79">
        <f t="shared" si="81"/>
        <v>0.55920316571179707</v>
      </c>
      <c r="BL79">
        <f t="shared" si="82"/>
        <v>0.68039482765566039</v>
      </c>
      <c r="BM79">
        <f t="shared" si="83"/>
        <v>0.78508683331120899</v>
      </c>
      <c r="BN79">
        <f t="shared" si="84"/>
        <v>0.49216308357567029</v>
      </c>
      <c r="BO79">
        <f t="shared" si="85"/>
        <v>0.72545764259398715</v>
      </c>
      <c r="BP79">
        <f t="shared" si="86"/>
        <v>0.48410926797451914</v>
      </c>
      <c r="BQ79">
        <f t="shared" si="87"/>
        <v>0.51589073202548086</v>
      </c>
      <c r="BR79">
        <f t="shared" si="88"/>
        <v>1799.93</v>
      </c>
      <c r="BS79">
        <f t="shared" si="89"/>
        <v>1513.125899354972</v>
      </c>
      <c r="BT79">
        <f t="shared" si="90"/>
        <v>0.84065819190466962</v>
      </c>
      <c r="BU79">
        <f t="shared" si="91"/>
        <v>0.16087031037601229</v>
      </c>
      <c r="BV79">
        <v>6</v>
      </c>
      <c r="BW79">
        <v>0.5</v>
      </c>
      <c r="BX79" t="s">
        <v>390</v>
      </c>
      <c r="BY79">
        <v>2</v>
      </c>
      <c r="BZ79">
        <v>1689190709.5999999</v>
      </c>
      <c r="CA79">
        <v>1441.34</v>
      </c>
      <c r="CB79">
        <v>1499.93</v>
      </c>
      <c r="CC79">
        <v>23.1554</v>
      </c>
      <c r="CD79">
        <v>20.8033</v>
      </c>
      <c r="CE79">
        <v>1440.4</v>
      </c>
      <c r="CF79">
        <v>23.099799999999998</v>
      </c>
      <c r="CG79">
        <v>500.053</v>
      </c>
      <c r="CH79">
        <v>98.775700000000001</v>
      </c>
      <c r="CI79">
        <v>9.98888E-2</v>
      </c>
      <c r="CJ79">
        <v>28.161200000000001</v>
      </c>
      <c r="CK79">
        <v>28.005500000000001</v>
      </c>
      <c r="CL79">
        <v>999.9</v>
      </c>
      <c r="CM79">
        <v>0</v>
      </c>
      <c r="CN79">
        <v>0</v>
      </c>
      <c r="CO79">
        <v>10003.799999999999</v>
      </c>
      <c r="CP79">
        <v>0</v>
      </c>
      <c r="CQ79">
        <v>1.5289399999999999E-3</v>
      </c>
      <c r="CR79">
        <v>-58.590299999999999</v>
      </c>
      <c r="CS79">
        <v>1475.51</v>
      </c>
      <c r="CT79">
        <v>1531.8</v>
      </c>
      <c r="CU79">
        <v>2.3520300000000001</v>
      </c>
      <c r="CV79">
        <v>1499.93</v>
      </c>
      <c r="CW79">
        <v>20.8033</v>
      </c>
      <c r="CX79">
        <v>2.2871899999999998</v>
      </c>
      <c r="CY79">
        <v>2.0548700000000002</v>
      </c>
      <c r="CZ79">
        <v>19.586500000000001</v>
      </c>
      <c r="DA79">
        <v>17.8736</v>
      </c>
      <c r="DB79">
        <v>1799.93</v>
      </c>
      <c r="DC79">
        <v>0.97800200000000004</v>
      </c>
      <c r="DD79">
        <v>2.19981E-2</v>
      </c>
      <c r="DE79">
        <v>0</v>
      </c>
      <c r="DF79">
        <v>824.31799999999998</v>
      </c>
      <c r="DG79">
        <v>5.0009800000000002</v>
      </c>
      <c r="DH79">
        <v>16191.9</v>
      </c>
      <c r="DI79">
        <v>16375.2</v>
      </c>
      <c r="DJ79">
        <v>46.125</v>
      </c>
      <c r="DK79">
        <v>47.625</v>
      </c>
      <c r="DL79">
        <v>46.561999999999998</v>
      </c>
      <c r="DM79">
        <v>46.186999999999998</v>
      </c>
      <c r="DN79">
        <v>47.125</v>
      </c>
      <c r="DO79">
        <v>1755.44</v>
      </c>
      <c r="DP79">
        <v>39.49</v>
      </c>
      <c r="DQ79">
        <v>0</v>
      </c>
      <c r="DR79">
        <v>189.69999980926499</v>
      </c>
      <c r="DS79">
        <v>0</v>
      </c>
      <c r="DT79">
        <v>825.05956000000003</v>
      </c>
      <c r="DU79">
        <v>-3.1037692279654698</v>
      </c>
      <c r="DV79">
        <v>92.192307838464501</v>
      </c>
      <c r="DW79">
        <v>16178.896000000001</v>
      </c>
      <c r="DX79">
        <v>15</v>
      </c>
      <c r="DY79">
        <v>1689190612.5999999</v>
      </c>
      <c r="DZ79" t="s">
        <v>713</v>
      </c>
      <c r="EA79">
        <v>1689190612.5999999</v>
      </c>
      <c r="EB79">
        <v>1689190599.5999999</v>
      </c>
      <c r="EC79">
        <v>67</v>
      </c>
      <c r="ED79">
        <v>0.2</v>
      </c>
      <c r="EE79">
        <v>-4.0000000000000001E-3</v>
      </c>
      <c r="EF79">
        <v>0.91800000000000004</v>
      </c>
      <c r="EG79">
        <v>2.3E-2</v>
      </c>
      <c r="EH79">
        <v>1500</v>
      </c>
      <c r="EI79">
        <v>21</v>
      </c>
      <c r="EJ79">
        <v>7.0000000000000007E-2</v>
      </c>
      <c r="EK79">
        <v>0.03</v>
      </c>
      <c r="EL79">
        <v>46.266813287294603</v>
      </c>
      <c r="EM79">
        <v>-1.2317069378471599</v>
      </c>
      <c r="EN79">
        <v>0.194172216948193</v>
      </c>
      <c r="EO79">
        <v>0</v>
      </c>
      <c r="EP79">
        <v>0.13409715944081699</v>
      </c>
      <c r="EQ79">
        <v>-1.32875555781848E-2</v>
      </c>
      <c r="ER79">
        <v>1.9852184098457502E-3</v>
      </c>
      <c r="ES79">
        <v>1</v>
      </c>
      <c r="ET79">
        <v>1</v>
      </c>
      <c r="EU79">
        <v>2</v>
      </c>
      <c r="EV79" t="s">
        <v>451</v>
      </c>
      <c r="EW79">
        <v>2.96618</v>
      </c>
      <c r="EX79">
        <v>2.8402699999999999</v>
      </c>
      <c r="EY79">
        <v>0.22455</v>
      </c>
      <c r="EZ79">
        <v>0.23186899999999999</v>
      </c>
      <c r="FA79">
        <v>0.11140600000000001</v>
      </c>
      <c r="FB79">
        <v>0.103673</v>
      </c>
      <c r="FC79">
        <v>23394</v>
      </c>
      <c r="FD79">
        <v>23707.9</v>
      </c>
      <c r="FE79">
        <v>27661.200000000001</v>
      </c>
      <c r="FF79">
        <v>28107.1</v>
      </c>
      <c r="FG79">
        <v>31519.7</v>
      </c>
      <c r="FH79">
        <v>30841</v>
      </c>
      <c r="FI79">
        <v>38534.400000000001</v>
      </c>
      <c r="FJ79">
        <v>37286.300000000003</v>
      </c>
      <c r="FK79">
        <v>2.0497999999999998</v>
      </c>
      <c r="FL79">
        <v>1.7456499999999999</v>
      </c>
      <c r="FM79">
        <v>8.3059099999999997E-2</v>
      </c>
      <c r="FN79">
        <v>0</v>
      </c>
      <c r="FO79">
        <v>26.6479</v>
      </c>
      <c r="FP79">
        <v>999.9</v>
      </c>
      <c r="FQ79">
        <v>43.389000000000003</v>
      </c>
      <c r="FR79">
        <v>39.146000000000001</v>
      </c>
      <c r="FS79">
        <v>31.110199999999999</v>
      </c>
      <c r="FT79">
        <v>61.435699999999997</v>
      </c>
      <c r="FU79">
        <v>35.709099999999999</v>
      </c>
      <c r="FV79">
        <v>1</v>
      </c>
      <c r="FW79">
        <v>9.9301299999999995E-2</v>
      </c>
      <c r="FX79">
        <v>1.8611500000000001</v>
      </c>
      <c r="FY79">
        <v>20.247199999999999</v>
      </c>
      <c r="FZ79">
        <v>5.2274700000000003</v>
      </c>
      <c r="GA79">
        <v>12.011900000000001</v>
      </c>
      <c r="GB79">
        <v>5.0005499999999996</v>
      </c>
      <c r="GC79">
        <v>3.2917299999999998</v>
      </c>
      <c r="GD79">
        <v>9999</v>
      </c>
      <c r="GE79">
        <v>9999</v>
      </c>
      <c r="GF79">
        <v>217.5</v>
      </c>
      <c r="GG79">
        <v>9999</v>
      </c>
      <c r="GH79">
        <v>1.87846</v>
      </c>
      <c r="GI79">
        <v>1.87225</v>
      </c>
      <c r="GJ79">
        <v>1.8743799999999999</v>
      </c>
      <c r="GK79">
        <v>1.87253</v>
      </c>
      <c r="GL79">
        <v>1.87269</v>
      </c>
      <c r="GM79">
        <v>1.87392</v>
      </c>
      <c r="GN79">
        <v>1.87418</v>
      </c>
      <c r="GO79">
        <v>1.87819</v>
      </c>
      <c r="GP79">
        <v>5</v>
      </c>
      <c r="GQ79">
        <v>0</v>
      </c>
      <c r="GR79">
        <v>0</v>
      </c>
      <c r="GS79">
        <v>0</v>
      </c>
      <c r="GT79" t="s">
        <v>393</v>
      </c>
      <c r="GU79" t="s">
        <v>394</v>
      </c>
      <c r="GV79" t="s">
        <v>395</v>
      </c>
      <c r="GW79" t="s">
        <v>395</v>
      </c>
      <c r="GX79" t="s">
        <v>395</v>
      </c>
      <c r="GY79" t="s">
        <v>395</v>
      </c>
      <c r="GZ79">
        <v>0</v>
      </c>
      <c r="HA79">
        <v>100</v>
      </c>
      <c r="HB79">
        <v>100</v>
      </c>
      <c r="HC79">
        <v>0.94</v>
      </c>
      <c r="HD79">
        <v>5.5599999999999997E-2</v>
      </c>
      <c r="HE79">
        <v>1.21255663521402</v>
      </c>
      <c r="HF79">
        <v>7.2704984381113296E-4</v>
      </c>
      <c r="HG79">
        <v>-1.05877040029023E-6</v>
      </c>
      <c r="HH79">
        <v>2.9517966189716799E-10</v>
      </c>
      <c r="HI79">
        <v>-8.9431491271639102E-2</v>
      </c>
      <c r="HJ79">
        <v>-1.0381146261049701E-3</v>
      </c>
      <c r="HK79">
        <v>3.0864078594985901E-4</v>
      </c>
      <c r="HL79">
        <v>3.5129526352015801E-7</v>
      </c>
      <c r="HM79">
        <v>1</v>
      </c>
      <c r="HN79">
        <v>2242</v>
      </c>
      <c r="HO79">
        <v>1</v>
      </c>
      <c r="HP79">
        <v>25</v>
      </c>
      <c r="HQ79">
        <v>1.6</v>
      </c>
      <c r="HR79">
        <v>1.8</v>
      </c>
      <c r="HS79">
        <v>2.9125999999999999</v>
      </c>
      <c r="HT79">
        <v>2.6208499999999999</v>
      </c>
      <c r="HU79">
        <v>1.49536</v>
      </c>
      <c r="HV79">
        <v>2.2692899999999998</v>
      </c>
      <c r="HW79">
        <v>1.49658</v>
      </c>
      <c r="HX79">
        <v>2.5744600000000002</v>
      </c>
      <c r="HY79">
        <v>43.809199999999997</v>
      </c>
      <c r="HZ79">
        <v>23.7898</v>
      </c>
      <c r="IA79">
        <v>18</v>
      </c>
      <c r="IB79">
        <v>493.839</v>
      </c>
      <c r="IC79">
        <v>436.16899999999998</v>
      </c>
      <c r="ID79">
        <v>24.0242</v>
      </c>
      <c r="IE79">
        <v>28.6858</v>
      </c>
      <c r="IF79">
        <v>30.0002</v>
      </c>
      <c r="IG79">
        <v>28.4985</v>
      </c>
      <c r="IH79">
        <v>28.456900000000001</v>
      </c>
      <c r="II79">
        <v>58.339799999999997</v>
      </c>
      <c r="IJ79">
        <v>39.750399999999999</v>
      </c>
      <c r="IK79">
        <v>0</v>
      </c>
      <c r="IL79">
        <v>24.0352</v>
      </c>
      <c r="IM79">
        <v>1500</v>
      </c>
      <c r="IN79">
        <v>20.919699999999999</v>
      </c>
      <c r="IO79">
        <v>100.437</v>
      </c>
      <c r="IP79">
        <v>100.142</v>
      </c>
    </row>
    <row r="80" spans="1:250" x14ac:dyDescent="0.3">
      <c r="A80">
        <v>64</v>
      </c>
      <c r="B80">
        <v>1689190869</v>
      </c>
      <c r="C80">
        <v>15162.5</v>
      </c>
      <c r="D80" t="s">
        <v>714</v>
      </c>
      <c r="E80" t="s">
        <v>715</v>
      </c>
      <c r="F80" t="s">
        <v>381</v>
      </c>
      <c r="G80" t="s">
        <v>382</v>
      </c>
      <c r="H80" t="s">
        <v>34</v>
      </c>
      <c r="I80" t="s">
        <v>384</v>
      </c>
      <c r="J80" t="s">
        <v>639</v>
      </c>
      <c r="K80" t="s">
        <v>475</v>
      </c>
      <c r="L80" t="s">
        <v>640</v>
      </c>
      <c r="M80">
        <v>1689190869</v>
      </c>
      <c r="N80">
        <f t="shared" si="46"/>
        <v>1.7510939611286153E-3</v>
      </c>
      <c r="O80">
        <f t="shared" si="47"/>
        <v>1.7510939611286154</v>
      </c>
      <c r="P80">
        <f t="shared" si="48"/>
        <v>47.963774392268789</v>
      </c>
      <c r="Q80">
        <f t="shared" si="49"/>
        <v>1738.78</v>
      </c>
      <c r="R80">
        <f t="shared" si="50"/>
        <v>1014.2205537529351</v>
      </c>
      <c r="S80">
        <f t="shared" si="51"/>
        <v>100.26352847849093</v>
      </c>
      <c r="T80">
        <f t="shared" si="52"/>
        <v>171.89182116525998</v>
      </c>
      <c r="U80">
        <f t="shared" si="53"/>
        <v>0.11329713546971168</v>
      </c>
      <c r="V80">
        <f t="shared" si="54"/>
        <v>2.9074445499987887</v>
      </c>
      <c r="W80">
        <f t="shared" si="55"/>
        <v>0.11090035673157286</v>
      </c>
      <c r="X80">
        <f t="shared" si="56"/>
        <v>6.9523840970561468E-2</v>
      </c>
      <c r="Y80">
        <f t="shared" si="57"/>
        <v>289.57546675550094</v>
      </c>
      <c r="Z80">
        <f t="shared" si="58"/>
        <v>29.390353482469806</v>
      </c>
      <c r="AA80">
        <f t="shared" si="59"/>
        <v>28.054300000000001</v>
      </c>
      <c r="AB80">
        <f t="shared" si="60"/>
        <v>3.8068688585916655</v>
      </c>
      <c r="AC80">
        <f t="shared" si="61"/>
        <v>59.996047320188637</v>
      </c>
      <c r="AD80">
        <f t="shared" si="62"/>
        <v>2.2940921807020001</v>
      </c>
      <c r="AE80">
        <f t="shared" si="63"/>
        <v>3.8237388680937974</v>
      </c>
      <c r="AF80">
        <f t="shared" si="64"/>
        <v>1.5127766778896654</v>
      </c>
      <c r="AG80">
        <f t="shared" si="65"/>
        <v>-77.223243685771934</v>
      </c>
      <c r="AH80">
        <f t="shared" si="66"/>
        <v>11.897032828986244</v>
      </c>
      <c r="AI80">
        <f t="shared" si="67"/>
        <v>0.89276501929770302</v>
      </c>
      <c r="AJ80">
        <f t="shared" si="68"/>
        <v>225.14202091801297</v>
      </c>
      <c r="AK80">
        <v>1</v>
      </c>
      <c r="AL80">
        <v>0</v>
      </c>
      <c r="AM80">
        <f t="shared" si="69"/>
        <v>1</v>
      </c>
      <c r="AN80">
        <f t="shared" si="70"/>
        <v>0</v>
      </c>
      <c r="AO80">
        <f t="shared" si="71"/>
        <v>52017.995456256605</v>
      </c>
      <c r="AP80" t="s">
        <v>387</v>
      </c>
      <c r="AQ80">
        <v>10238.9</v>
      </c>
      <c r="AR80">
        <v>302.21199999999999</v>
      </c>
      <c r="AS80">
        <v>4052.3</v>
      </c>
      <c r="AT80">
        <f t="shared" si="72"/>
        <v>0.92542210596451402</v>
      </c>
      <c r="AU80">
        <v>-0.32343011824092399</v>
      </c>
      <c r="AV80" t="s">
        <v>716</v>
      </c>
      <c r="AW80">
        <v>10288.9</v>
      </c>
      <c r="AX80">
        <v>813.944769230769</v>
      </c>
      <c r="AY80">
        <v>1312.09</v>
      </c>
      <c r="AZ80">
        <f t="shared" si="73"/>
        <v>0.3796578213150249</v>
      </c>
      <c r="BA80">
        <v>0.5</v>
      </c>
      <c r="BB80">
        <f t="shared" si="74"/>
        <v>1513.2347993551816</v>
      </c>
      <c r="BC80">
        <f t="shared" si="75"/>
        <v>47.963774392268789</v>
      </c>
      <c r="BD80">
        <f t="shared" si="76"/>
        <v>287.25571353063356</v>
      </c>
      <c r="BE80">
        <f t="shared" si="77"/>
        <v>3.1909922063043897E-2</v>
      </c>
      <c r="BF80">
        <f t="shared" si="78"/>
        <v>2.0884314338193266</v>
      </c>
      <c r="BG80">
        <f t="shared" si="79"/>
        <v>261.48543029202364</v>
      </c>
      <c r="BH80" t="s">
        <v>717</v>
      </c>
      <c r="BI80">
        <v>581.73</v>
      </c>
      <c r="BJ80">
        <f t="shared" si="80"/>
        <v>581.73</v>
      </c>
      <c r="BK80">
        <f t="shared" si="81"/>
        <v>0.55663864521488615</v>
      </c>
      <c r="BL80">
        <f t="shared" si="82"/>
        <v>0.68205437150067227</v>
      </c>
      <c r="BM80">
        <f t="shared" si="83"/>
        <v>0.78955618241383974</v>
      </c>
      <c r="BN80">
        <f t="shared" si="84"/>
        <v>0.49327268320453654</v>
      </c>
      <c r="BO80">
        <f t="shared" si="85"/>
        <v>0.73070551944381035</v>
      </c>
      <c r="BP80">
        <f t="shared" si="86"/>
        <v>0.48746733750505095</v>
      </c>
      <c r="BQ80">
        <f t="shared" si="87"/>
        <v>0.51253266249494911</v>
      </c>
      <c r="BR80">
        <f t="shared" si="88"/>
        <v>1800.06</v>
      </c>
      <c r="BS80">
        <f t="shared" si="89"/>
        <v>1513.2347993551816</v>
      </c>
      <c r="BT80">
        <f t="shared" si="90"/>
        <v>0.84065797770917727</v>
      </c>
      <c r="BU80">
        <f t="shared" si="91"/>
        <v>0.16086989697871235</v>
      </c>
      <c r="BV80">
        <v>6</v>
      </c>
      <c r="BW80">
        <v>0.5</v>
      </c>
      <c r="BX80" t="s">
        <v>390</v>
      </c>
      <c r="BY80">
        <v>2</v>
      </c>
      <c r="BZ80">
        <v>1689190869</v>
      </c>
      <c r="CA80">
        <v>1738.78</v>
      </c>
      <c r="CB80">
        <v>1799.95</v>
      </c>
      <c r="CC80">
        <v>23.206</v>
      </c>
      <c r="CD80">
        <v>21.154800000000002</v>
      </c>
      <c r="CE80">
        <v>1738.11</v>
      </c>
      <c r="CF80">
        <v>23.147400000000001</v>
      </c>
      <c r="CG80">
        <v>500.32900000000001</v>
      </c>
      <c r="CH80">
        <v>98.757599999999996</v>
      </c>
      <c r="CI80">
        <v>0.100117</v>
      </c>
      <c r="CJ80">
        <v>28.130199999999999</v>
      </c>
      <c r="CK80">
        <v>28.054300000000001</v>
      </c>
      <c r="CL80">
        <v>999.9</v>
      </c>
      <c r="CM80">
        <v>0</v>
      </c>
      <c r="CN80">
        <v>0</v>
      </c>
      <c r="CO80">
        <v>9998.75</v>
      </c>
      <c r="CP80">
        <v>0</v>
      </c>
      <c r="CQ80">
        <v>1.5289399999999999E-3</v>
      </c>
      <c r="CR80">
        <v>-61.168799999999997</v>
      </c>
      <c r="CS80">
        <v>1780.09</v>
      </c>
      <c r="CT80">
        <v>1838.85</v>
      </c>
      <c r="CU80">
        <v>2.0511900000000001</v>
      </c>
      <c r="CV80">
        <v>1799.95</v>
      </c>
      <c r="CW80">
        <v>21.154800000000002</v>
      </c>
      <c r="CX80">
        <v>2.2917700000000001</v>
      </c>
      <c r="CY80">
        <v>2.0891899999999999</v>
      </c>
      <c r="CZ80">
        <v>19.618600000000001</v>
      </c>
      <c r="DA80">
        <v>18.137</v>
      </c>
      <c r="DB80">
        <v>1800.06</v>
      </c>
      <c r="DC80">
        <v>0.97800600000000004</v>
      </c>
      <c r="DD80">
        <v>2.1994300000000001E-2</v>
      </c>
      <c r="DE80">
        <v>0</v>
      </c>
      <c r="DF80">
        <v>813.89499999999998</v>
      </c>
      <c r="DG80">
        <v>5.0009800000000002</v>
      </c>
      <c r="DH80">
        <v>16095.9</v>
      </c>
      <c r="DI80">
        <v>16376.5</v>
      </c>
      <c r="DJ80">
        <v>46.436999999999998</v>
      </c>
      <c r="DK80">
        <v>47.875</v>
      </c>
      <c r="DL80">
        <v>47</v>
      </c>
      <c r="DM80">
        <v>46.936999999999998</v>
      </c>
      <c r="DN80">
        <v>47.436999999999998</v>
      </c>
      <c r="DO80">
        <v>1755.58</v>
      </c>
      <c r="DP80">
        <v>39.479999999999997</v>
      </c>
      <c r="DQ80">
        <v>0</v>
      </c>
      <c r="DR80">
        <v>159.200000047684</v>
      </c>
      <c r="DS80">
        <v>0</v>
      </c>
      <c r="DT80">
        <v>813.944769230769</v>
      </c>
      <c r="DU80">
        <v>-1.2003418862622199</v>
      </c>
      <c r="DV80">
        <v>50.242735033455702</v>
      </c>
      <c r="DW80">
        <v>16084.4</v>
      </c>
      <c r="DX80">
        <v>15</v>
      </c>
      <c r="DY80">
        <v>1689190785.5</v>
      </c>
      <c r="DZ80" t="s">
        <v>718</v>
      </c>
      <c r="EA80">
        <v>1689190785.5</v>
      </c>
      <c r="EB80">
        <v>1689190771</v>
      </c>
      <c r="EC80">
        <v>68</v>
      </c>
      <c r="ED80">
        <v>-0.156</v>
      </c>
      <c r="EE80">
        <v>2E-3</v>
      </c>
      <c r="EF80">
        <v>0.65600000000000003</v>
      </c>
      <c r="EG80">
        <v>0.03</v>
      </c>
      <c r="EH80">
        <v>1800</v>
      </c>
      <c r="EI80">
        <v>21</v>
      </c>
      <c r="EJ80">
        <v>0.04</v>
      </c>
      <c r="EK80">
        <v>7.0000000000000007E-2</v>
      </c>
      <c r="EL80">
        <v>48.279109379217303</v>
      </c>
      <c r="EM80">
        <v>-0.97295980354844402</v>
      </c>
      <c r="EN80">
        <v>0.19961049138454001</v>
      </c>
      <c r="EO80">
        <v>1</v>
      </c>
      <c r="EP80">
        <v>0.11543838599346599</v>
      </c>
      <c r="EQ80">
        <v>-9.7614984995697401E-3</v>
      </c>
      <c r="ER80">
        <v>1.4570655860189101E-3</v>
      </c>
      <c r="ES80">
        <v>1</v>
      </c>
      <c r="ET80">
        <v>2</v>
      </c>
      <c r="EU80">
        <v>2</v>
      </c>
      <c r="EV80" t="s">
        <v>392</v>
      </c>
      <c r="EW80">
        <v>2.9667300000000001</v>
      </c>
      <c r="EX80">
        <v>2.8404500000000001</v>
      </c>
      <c r="EY80">
        <v>0.25093900000000002</v>
      </c>
      <c r="EZ80">
        <v>0.257963</v>
      </c>
      <c r="FA80">
        <v>0.111515</v>
      </c>
      <c r="FB80">
        <v>0.104853</v>
      </c>
      <c r="FC80">
        <v>22589.9</v>
      </c>
      <c r="FD80">
        <v>22894.7</v>
      </c>
      <c r="FE80">
        <v>27653.200000000001</v>
      </c>
      <c r="FF80">
        <v>28099.4</v>
      </c>
      <c r="FG80">
        <v>31508.799999999999</v>
      </c>
      <c r="FH80">
        <v>30793.5</v>
      </c>
      <c r="FI80">
        <v>38523.199999999997</v>
      </c>
      <c r="FJ80">
        <v>37275.699999999997</v>
      </c>
      <c r="FK80">
        <v>2.0483699999999998</v>
      </c>
      <c r="FL80">
        <v>1.7439800000000001</v>
      </c>
      <c r="FM80">
        <v>7.6115100000000005E-2</v>
      </c>
      <c r="FN80">
        <v>0</v>
      </c>
      <c r="FO80">
        <v>26.810400000000001</v>
      </c>
      <c r="FP80">
        <v>999.9</v>
      </c>
      <c r="FQ80">
        <v>43.334000000000003</v>
      </c>
      <c r="FR80">
        <v>39.206000000000003</v>
      </c>
      <c r="FS80">
        <v>31.176200000000001</v>
      </c>
      <c r="FT80">
        <v>61.0657</v>
      </c>
      <c r="FU80">
        <v>34.763599999999997</v>
      </c>
      <c r="FV80">
        <v>1</v>
      </c>
      <c r="FW80">
        <v>0.11339399999999999</v>
      </c>
      <c r="FX80">
        <v>2.8029000000000002</v>
      </c>
      <c r="FY80">
        <v>20.288900000000002</v>
      </c>
      <c r="FZ80">
        <v>5.2286700000000002</v>
      </c>
      <c r="GA80">
        <v>12.015599999999999</v>
      </c>
      <c r="GB80">
        <v>5.0012999999999996</v>
      </c>
      <c r="GC80">
        <v>3.2919</v>
      </c>
      <c r="GD80">
        <v>9999</v>
      </c>
      <c r="GE80">
        <v>9999</v>
      </c>
      <c r="GF80">
        <v>217.5</v>
      </c>
      <c r="GG80">
        <v>9999</v>
      </c>
      <c r="GH80">
        <v>1.87785</v>
      </c>
      <c r="GI80">
        <v>1.87164</v>
      </c>
      <c r="GJ80">
        <v>1.87378</v>
      </c>
      <c r="GK80">
        <v>1.8718600000000001</v>
      </c>
      <c r="GL80">
        <v>1.87208</v>
      </c>
      <c r="GM80">
        <v>1.8733200000000001</v>
      </c>
      <c r="GN80">
        <v>1.87361</v>
      </c>
      <c r="GO80">
        <v>1.87758</v>
      </c>
      <c r="GP80">
        <v>5</v>
      </c>
      <c r="GQ80">
        <v>0</v>
      </c>
      <c r="GR80">
        <v>0</v>
      </c>
      <c r="GS80">
        <v>0</v>
      </c>
      <c r="GT80" t="s">
        <v>393</v>
      </c>
      <c r="GU80" t="s">
        <v>394</v>
      </c>
      <c r="GV80" t="s">
        <v>395</v>
      </c>
      <c r="GW80" t="s">
        <v>395</v>
      </c>
      <c r="GX80" t="s">
        <v>395</v>
      </c>
      <c r="GY80" t="s">
        <v>395</v>
      </c>
      <c r="GZ80">
        <v>0</v>
      </c>
      <c r="HA80">
        <v>100</v>
      </c>
      <c r="HB80">
        <v>100</v>
      </c>
      <c r="HC80">
        <v>0.67</v>
      </c>
      <c r="HD80">
        <v>5.8599999999999999E-2</v>
      </c>
      <c r="HE80">
        <v>1.0561840651901799</v>
      </c>
      <c r="HF80">
        <v>7.2704984381113296E-4</v>
      </c>
      <c r="HG80">
        <v>-1.05877040029023E-6</v>
      </c>
      <c r="HH80">
        <v>2.9517966189716799E-10</v>
      </c>
      <c r="HI80">
        <v>-8.7156312121321897E-2</v>
      </c>
      <c r="HJ80">
        <v>-1.0381146261049701E-3</v>
      </c>
      <c r="HK80">
        <v>3.0864078594985901E-4</v>
      </c>
      <c r="HL80">
        <v>3.5129526352015801E-7</v>
      </c>
      <c r="HM80">
        <v>1</v>
      </c>
      <c r="HN80">
        <v>2242</v>
      </c>
      <c r="HO80">
        <v>1</v>
      </c>
      <c r="HP80">
        <v>25</v>
      </c>
      <c r="HQ80">
        <v>1.4</v>
      </c>
      <c r="HR80">
        <v>1.6</v>
      </c>
      <c r="HS80">
        <v>3.3740199999999998</v>
      </c>
      <c r="HT80">
        <v>2.6269499999999999</v>
      </c>
      <c r="HU80">
        <v>1.49536</v>
      </c>
      <c r="HV80">
        <v>2.2692899999999998</v>
      </c>
      <c r="HW80">
        <v>1.49658</v>
      </c>
      <c r="HX80">
        <v>2.3852500000000001</v>
      </c>
      <c r="HY80">
        <v>43.6173</v>
      </c>
      <c r="HZ80">
        <v>16.1371</v>
      </c>
      <c r="IA80">
        <v>18</v>
      </c>
      <c r="IB80">
        <v>493.98</v>
      </c>
      <c r="IC80">
        <v>435.98899999999998</v>
      </c>
      <c r="ID80">
        <v>23.365200000000002</v>
      </c>
      <c r="IE80">
        <v>28.829499999999999</v>
      </c>
      <c r="IF80">
        <v>30.000499999999999</v>
      </c>
      <c r="IG80">
        <v>28.623000000000001</v>
      </c>
      <c r="IH80">
        <v>28.577999999999999</v>
      </c>
      <c r="II80">
        <v>67.560199999999995</v>
      </c>
      <c r="IJ80">
        <v>38.9238</v>
      </c>
      <c r="IK80">
        <v>0</v>
      </c>
      <c r="IL80">
        <v>23.359100000000002</v>
      </c>
      <c r="IM80">
        <v>1800</v>
      </c>
      <c r="IN80">
        <v>21.195900000000002</v>
      </c>
      <c r="IO80">
        <v>100.408</v>
      </c>
      <c r="IP80">
        <v>100.114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31</v>
      </c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2023-07-13T14:35:23Z</dcterms:created>
  <dcterms:modified xsi:type="dcterms:W3CDTF">2023-07-13T21:04:39Z</dcterms:modified>
</cp:coreProperties>
</file>