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och\Box Sync\Field Season 2023\time 1 aci\"/>
    </mc:Choice>
  </mc:AlternateContent>
  <bookViews>
    <workbookView xWindow="240" yWindow="12" windowWidth="16092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BT84" i="1" l="1"/>
  <c r="BS84" i="1"/>
  <c r="BQ84" i="1"/>
  <c r="BN84" i="1"/>
  <c r="BM84" i="1"/>
  <c r="BI84" i="1"/>
  <c r="BJ84" i="1" s="1"/>
  <c r="BE84" i="1"/>
  <c r="AY84" i="1"/>
  <c r="AS84" i="1"/>
  <c r="BF84" i="1" s="1"/>
  <c r="AN84" i="1"/>
  <c r="AL84" i="1" s="1"/>
  <c r="S84" i="1" s="1"/>
  <c r="AD84" i="1"/>
  <c r="AC84" i="1"/>
  <c r="AB84" i="1" s="1"/>
  <c r="U84" i="1"/>
  <c r="BT83" i="1"/>
  <c r="BS83" i="1"/>
  <c r="BQ83" i="1"/>
  <c r="BN83" i="1"/>
  <c r="BM83" i="1"/>
  <c r="BI83" i="1"/>
  <c r="BJ83" i="1" s="1"/>
  <c r="BE83" i="1"/>
  <c r="AY83" i="1"/>
  <c r="AS83" i="1"/>
  <c r="BF83" i="1" s="1"/>
  <c r="AN83" i="1"/>
  <c r="AL83" i="1" s="1"/>
  <c r="P83" i="1" s="1"/>
  <c r="AD83" i="1"/>
  <c r="AC83" i="1"/>
  <c r="U83" i="1"/>
  <c r="BT82" i="1"/>
  <c r="BS82" i="1"/>
  <c r="BQ82" i="1"/>
  <c r="BN82" i="1"/>
  <c r="BM82" i="1"/>
  <c r="BI82" i="1"/>
  <c r="BJ82" i="1" s="1"/>
  <c r="BE82" i="1"/>
  <c r="AY82" i="1"/>
  <c r="AS82" i="1"/>
  <c r="BF82" i="1" s="1"/>
  <c r="AN82" i="1"/>
  <c r="AL82" i="1" s="1"/>
  <c r="AD82" i="1"/>
  <c r="AC82" i="1"/>
  <c r="U82" i="1"/>
  <c r="BT81" i="1"/>
  <c r="BS81" i="1"/>
  <c r="BQ81" i="1"/>
  <c r="BN81" i="1"/>
  <c r="BM81" i="1"/>
  <c r="BI81" i="1"/>
  <c r="BL81" i="1" s="1"/>
  <c r="BE81" i="1"/>
  <c r="AY81" i="1"/>
  <c r="AS81" i="1"/>
  <c r="BF81" i="1" s="1"/>
  <c r="AN81" i="1"/>
  <c r="AL81" i="1" s="1"/>
  <c r="AM81" i="1" s="1"/>
  <c r="AD81" i="1"/>
  <c r="AC81" i="1"/>
  <c r="U81" i="1"/>
  <c r="BT80" i="1"/>
  <c r="BS80" i="1"/>
  <c r="BQ80" i="1"/>
  <c r="BN80" i="1"/>
  <c r="BM80" i="1"/>
  <c r="BI80" i="1"/>
  <c r="BL80" i="1" s="1"/>
  <c r="BE80" i="1"/>
  <c r="AY80" i="1"/>
  <c r="AS80" i="1"/>
  <c r="BF80" i="1" s="1"/>
  <c r="AN80" i="1"/>
  <c r="AL80" i="1" s="1"/>
  <c r="S80" i="1" s="1"/>
  <c r="AD80" i="1"/>
  <c r="AC80" i="1"/>
  <c r="U80" i="1"/>
  <c r="BT79" i="1"/>
  <c r="BS79" i="1"/>
  <c r="BQ79" i="1"/>
  <c r="BN79" i="1"/>
  <c r="BM79" i="1"/>
  <c r="BI79" i="1"/>
  <c r="BJ79" i="1" s="1"/>
  <c r="BE79" i="1"/>
  <c r="AY79" i="1"/>
  <c r="AS79" i="1"/>
  <c r="BF79" i="1" s="1"/>
  <c r="AN79" i="1"/>
  <c r="AL79" i="1" s="1"/>
  <c r="AD79" i="1"/>
  <c r="AC79" i="1"/>
  <c r="U79" i="1"/>
  <c r="BT78" i="1"/>
  <c r="BS78" i="1"/>
  <c r="BQ78" i="1"/>
  <c r="BN78" i="1"/>
  <c r="BM78" i="1"/>
  <c r="BI78" i="1"/>
  <c r="BL78" i="1" s="1"/>
  <c r="BE78" i="1"/>
  <c r="AY78" i="1"/>
  <c r="AS78" i="1"/>
  <c r="BF78" i="1" s="1"/>
  <c r="AN78" i="1"/>
  <c r="AL78" i="1" s="1"/>
  <c r="AD78" i="1"/>
  <c r="AC78" i="1"/>
  <c r="U78" i="1"/>
  <c r="BT77" i="1"/>
  <c r="BS77" i="1"/>
  <c r="BQ77" i="1"/>
  <c r="BN77" i="1"/>
  <c r="BM77" i="1"/>
  <c r="BI77" i="1"/>
  <c r="BK77" i="1" s="1"/>
  <c r="BO77" i="1" s="1"/>
  <c r="BP77" i="1" s="1"/>
  <c r="BE77" i="1"/>
  <c r="AY77" i="1"/>
  <c r="AS77" i="1"/>
  <c r="BF77" i="1" s="1"/>
  <c r="AN77" i="1"/>
  <c r="AL77" i="1" s="1"/>
  <c r="AD77" i="1"/>
  <c r="AC77" i="1"/>
  <c r="U77" i="1"/>
  <c r="BT76" i="1"/>
  <c r="BS76" i="1"/>
  <c r="BQ76" i="1"/>
  <c r="BN76" i="1"/>
  <c r="BM76" i="1"/>
  <c r="BI76" i="1"/>
  <c r="BE76" i="1"/>
  <c r="AY76" i="1"/>
  <c r="AS76" i="1"/>
  <c r="BF76" i="1" s="1"/>
  <c r="AN76" i="1"/>
  <c r="AL76" i="1" s="1"/>
  <c r="S76" i="1" s="1"/>
  <c r="AD76" i="1"/>
  <c r="AC76" i="1"/>
  <c r="U76" i="1"/>
  <c r="BT75" i="1"/>
  <c r="BS75" i="1"/>
  <c r="BQ75" i="1"/>
  <c r="BN75" i="1"/>
  <c r="BM75" i="1"/>
  <c r="BI75" i="1"/>
  <c r="BJ75" i="1" s="1"/>
  <c r="BE75" i="1"/>
  <c r="AY75" i="1"/>
  <c r="AS75" i="1"/>
  <c r="BF75" i="1" s="1"/>
  <c r="AN75" i="1"/>
  <c r="AL75" i="1" s="1"/>
  <c r="AD75" i="1"/>
  <c r="AC75" i="1"/>
  <c r="U75" i="1"/>
  <c r="BT74" i="1"/>
  <c r="BS74" i="1"/>
  <c r="BQ74" i="1"/>
  <c r="BN74" i="1"/>
  <c r="BM74" i="1"/>
  <c r="BI74" i="1"/>
  <c r="BL74" i="1" s="1"/>
  <c r="BE74" i="1"/>
  <c r="AY74" i="1"/>
  <c r="AS74" i="1"/>
  <c r="BF74" i="1" s="1"/>
  <c r="AN74" i="1"/>
  <c r="AL74" i="1" s="1"/>
  <c r="N74" i="1" s="1"/>
  <c r="M74" i="1" s="1"/>
  <c r="AF74" i="1" s="1"/>
  <c r="AD74" i="1"/>
  <c r="AC74" i="1"/>
  <c r="U74" i="1"/>
  <c r="BT73" i="1"/>
  <c r="BS73" i="1"/>
  <c r="BQ73" i="1"/>
  <c r="BN73" i="1"/>
  <c r="BM73" i="1"/>
  <c r="BI73" i="1"/>
  <c r="BE73" i="1"/>
  <c r="AY73" i="1"/>
  <c r="AS73" i="1"/>
  <c r="BF73" i="1" s="1"/>
  <c r="AN73" i="1"/>
  <c r="AL73" i="1" s="1"/>
  <c r="P73" i="1" s="1"/>
  <c r="AD73" i="1"/>
  <c r="AC73" i="1"/>
  <c r="U73" i="1"/>
  <c r="BT72" i="1"/>
  <c r="BS72" i="1"/>
  <c r="BQ72" i="1"/>
  <c r="BN72" i="1"/>
  <c r="BM72" i="1"/>
  <c r="BI72" i="1"/>
  <c r="BE72" i="1"/>
  <c r="AY72" i="1"/>
  <c r="AS72" i="1"/>
  <c r="BF72" i="1" s="1"/>
  <c r="AN72" i="1"/>
  <c r="AL72" i="1" s="1"/>
  <c r="S72" i="1" s="1"/>
  <c r="AD72" i="1"/>
  <c r="AC72" i="1"/>
  <c r="U72" i="1"/>
  <c r="BT71" i="1"/>
  <c r="BS71" i="1"/>
  <c r="BQ71" i="1"/>
  <c r="BN71" i="1"/>
  <c r="BM71" i="1"/>
  <c r="BI71" i="1"/>
  <c r="BJ71" i="1" s="1"/>
  <c r="BE71" i="1"/>
  <c r="AY71" i="1"/>
  <c r="AS71" i="1"/>
  <c r="BF71" i="1" s="1"/>
  <c r="AN71" i="1"/>
  <c r="AL71" i="1" s="1"/>
  <c r="S71" i="1" s="1"/>
  <c r="AD71" i="1"/>
  <c r="AC71" i="1"/>
  <c r="U71" i="1"/>
  <c r="BT70" i="1"/>
  <c r="BS70" i="1"/>
  <c r="BQ70" i="1"/>
  <c r="BN70" i="1"/>
  <c r="BM70" i="1"/>
  <c r="BI70" i="1"/>
  <c r="BE70" i="1"/>
  <c r="AY70" i="1"/>
  <c r="AS70" i="1"/>
  <c r="BF70" i="1" s="1"/>
  <c r="AN70" i="1"/>
  <c r="AL70" i="1" s="1"/>
  <c r="N70" i="1" s="1"/>
  <c r="M70" i="1" s="1"/>
  <c r="AD70" i="1"/>
  <c r="AC70" i="1"/>
  <c r="U70" i="1"/>
  <c r="BT69" i="1"/>
  <c r="BS69" i="1"/>
  <c r="BQ69" i="1"/>
  <c r="BN69" i="1"/>
  <c r="BM69" i="1"/>
  <c r="BI69" i="1"/>
  <c r="BE69" i="1"/>
  <c r="AY69" i="1"/>
  <c r="AS69" i="1"/>
  <c r="BF69" i="1" s="1"/>
  <c r="AN69" i="1"/>
  <c r="AL69" i="1" s="1"/>
  <c r="P69" i="1" s="1"/>
  <c r="AD69" i="1"/>
  <c r="AC69" i="1"/>
  <c r="U69" i="1"/>
  <c r="BT68" i="1"/>
  <c r="BS68" i="1"/>
  <c r="BQ68" i="1"/>
  <c r="BN68" i="1"/>
  <c r="BM68" i="1"/>
  <c r="BI68" i="1"/>
  <c r="BK68" i="1" s="1"/>
  <c r="BO68" i="1" s="1"/>
  <c r="BP68" i="1" s="1"/>
  <c r="BE68" i="1"/>
  <c r="AY68" i="1"/>
  <c r="AS68" i="1"/>
  <c r="BF68" i="1" s="1"/>
  <c r="AN68" i="1"/>
  <c r="AL68" i="1" s="1"/>
  <c r="AD68" i="1"/>
  <c r="AC68" i="1"/>
  <c r="U68" i="1"/>
  <c r="BT67" i="1"/>
  <c r="BS67" i="1"/>
  <c r="BQ67" i="1"/>
  <c r="BN67" i="1"/>
  <c r="BM67" i="1"/>
  <c r="BI67" i="1"/>
  <c r="BE67" i="1"/>
  <c r="AY67" i="1"/>
  <c r="AS67" i="1"/>
  <c r="BF67" i="1" s="1"/>
  <c r="AN67" i="1"/>
  <c r="AL67" i="1" s="1"/>
  <c r="AM67" i="1" s="1"/>
  <c r="AD67" i="1"/>
  <c r="AC67" i="1"/>
  <c r="U67" i="1"/>
  <c r="BT66" i="1"/>
  <c r="BS66" i="1"/>
  <c r="BQ66" i="1"/>
  <c r="BN66" i="1"/>
  <c r="BM66" i="1"/>
  <c r="BI66" i="1"/>
  <c r="BL66" i="1" s="1"/>
  <c r="BE66" i="1"/>
  <c r="AY66" i="1"/>
  <c r="AS66" i="1"/>
  <c r="BF66" i="1" s="1"/>
  <c r="AN66" i="1"/>
  <c r="AL66" i="1" s="1"/>
  <c r="O66" i="1" s="1"/>
  <c r="BB66" i="1" s="1"/>
  <c r="AD66" i="1"/>
  <c r="AC66" i="1"/>
  <c r="U66" i="1"/>
  <c r="BT65" i="1"/>
  <c r="BS65" i="1"/>
  <c r="BQ65" i="1"/>
  <c r="BN65" i="1"/>
  <c r="BM65" i="1"/>
  <c r="BI65" i="1"/>
  <c r="BE65" i="1"/>
  <c r="AY65" i="1"/>
  <c r="AS65" i="1"/>
  <c r="BF65" i="1" s="1"/>
  <c r="AN65" i="1"/>
  <c r="AL65" i="1" s="1"/>
  <c r="N65" i="1" s="1"/>
  <c r="M65" i="1" s="1"/>
  <c r="AF65" i="1" s="1"/>
  <c r="AD65" i="1"/>
  <c r="AC65" i="1"/>
  <c r="U65" i="1"/>
  <c r="BT64" i="1"/>
  <c r="BS64" i="1"/>
  <c r="BQ64" i="1"/>
  <c r="BN64" i="1"/>
  <c r="BM64" i="1"/>
  <c r="BI64" i="1"/>
  <c r="BE64" i="1"/>
  <c r="AY64" i="1"/>
  <c r="AS64" i="1"/>
  <c r="BF64" i="1" s="1"/>
  <c r="AN64" i="1"/>
  <c r="AL64" i="1" s="1"/>
  <c r="O64" i="1" s="1"/>
  <c r="BB64" i="1" s="1"/>
  <c r="AD64" i="1"/>
  <c r="AC64" i="1"/>
  <c r="U64" i="1"/>
  <c r="BT63" i="1"/>
  <c r="BS63" i="1"/>
  <c r="BQ63" i="1"/>
  <c r="BN63" i="1"/>
  <c r="BM63" i="1"/>
  <c r="BI63" i="1"/>
  <c r="BJ63" i="1" s="1"/>
  <c r="BE63" i="1"/>
  <c r="AY63" i="1"/>
  <c r="AS63" i="1"/>
  <c r="BF63" i="1" s="1"/>
  <c r="AN63" i="1"/>
  <c r="AL63" i="1" s="1"/>
  <c r="AD63" i="1"/>
  <c r="AC63" i="1"/>
  <c r="U63" i="1"/>
  <c r="BT62" i="1"/>
  <c r="BS62" i="1"/>
  <c r="BQ62" i="1"/>
  <c r="BN62" i="1"/>
  <c r="BM62" i="1"/>
  <c r="BI62" i="1"/>
  <c r="BE62" i="1"/>
  <c r="AY62" i="1"/>
  <c r="AS62" i="1"/>
  <c r="BF62" i="1" s="1"/>
  <c r="AN62" i="1"/>
  <c r="AL62" i="1" s="1"/>
  <c r="N62" i="1" s="1"/>
  <c r="M62" i="1" s="1"/>
  <c r="AD62" i="1"/>
  <c r="AC62" i="1"/>
  <c r="U62" i="1"/>
  <c r="BT61" i="1"/>
  <c r="BS61" i="1"/>
  <c r="BQ61" i="1"/>
  <c r="BN61" i="1"/>
  <c r="BM61" i="1"/>
  <c r="BI61" i="1"/>
  <c r="BL61" i="1" s="1"/>
  <c r="BE61" i="1"/>
  <c r="AY61" i="1"/>
  <c r="AS61" i="1"/>
  <c r="BF61" i="1" s="1"/>
  <c r="AN61" i="1"/>
  <c r="AL61" i="1" s="1"/>
  <c r="AD61" i="1"/>
  <c r="AC61" i="1"/>
  <c r="U61" i="1"/>
  <c r="BT60" i="1"/>
  <c r="BS60" i="1"/>
  <c r="BQ60" i="1"/>
  <c r="BN60" i="1"/>
  <c r="BM60" i="1"/>
  <c r="BI60" i="1"/>
  <c r="BE60" i="1"/>
  <c r="AY60" i="1"/>
  <c r="AS60" i="1"/>
  <c r="BF60" i="1" s="1"/>
  <c r="AN60" i="1"/>
  <c r="AL60" i="1" s="1"/>
  <c r="AD60" i="1"/>
  <c r="AC60" i="1"/>
  <c r="U60" i="1"/>
  <c r="BT59" i="1"/>
  <c r="BS59" i="1"/>
  <c r="BQ59" i="1"/>
  <c r="BN59" i="1"/>
  <c r="BM59" i="1"/>
  <c r="BI59" i="1"/>
  <c r="BE59" i="1"/>
  <c r="AY59" i="1"/>
  <c r="AS59" i="1"/>
  <c r="BF59" i="1" s="1"/>
  <c r="AN59" i="1"/>
  <c r="AL59" i="1" s="1"/>
  <c r="O59" i="1" s="1"/>
  <c r="BB59" i="1" s="1"/>
  <c r="AD59" i="1"/>
  <c r="AC59" i="1"/>
  <c r="U59" i="1"/>
  <c r="BT58" i="1"/>
  <c r="BS58" i="1"/>
  <c r="BQ58" i="1"/>
  <c r="BN58" i="1"/>
  <c r="BM58" i="1"/>
  <c r="BI58" i="1"/>
  <c r="BL58" i="1" s="1"/>
  <c r="BE58" i="1"/>
  <c r="AY58" i="1"/>
  <c r="AS58" i="1"/>
  <c r="BF58" i="1" s="1"/>
  <c r="AN58" i="1"/>
  <c r="AL58" i="1" s="1"/>
  <c r="AD58" i="1"/>
  <c r="AC58" i="1"/>
  <c r="U58" i="1"/>
  <c r="BT57" i="1"/>
  <c r="BS57" i="1"/>
  <c r="BQ57" i="1"/>
  <c r="BN57" i="1"/>
  <c r="BM57" i="1"/>
  <c r="BI57" i="1"/>
  <c r="BE57" i="1"/>
  <c r="AY57" i="1"/>
  <c r="AS57" i="1"/>
  <c r="BF57" i="1" s="1"/>
  <c r="AN57" i="1"/>
  <c r="AL57" i="1" s="1"/>
  <c r="P57" i="1" s="1"/>
  <c r="AD57" i="1"/>
  <c r="AC57" i="1"/>
  <c r="U57" i="1"/>
  <c r="BT56" i="1"/>
  <c r="BS56" i="1"/>
  <c r="BQ56" i="1"/>
  <c r="BN56" i="1"/>
  <c r="BM56" i="1"/>
  <c r="BI56" i="1"/>
  <c r="BE56" i="1"/>
  <c r="AY56" i="1"/>
  <c r="AS56" i="1"/>
  <c r="BF56" i="1" s="1"/>
  <c r="AN56" i="1"/>
  <c r="AL56" i="1" s="1"/>
  <c r="AD56" i="1"/>
  <c r="AC56" i="1"/>
  <c r="U56" i="1"/>
  <c r="BT55" i="1"/>
  <c r="BS55" i="1"/>
  <c r="BQ55" i="1"/>
  <c r="BN55" i="1"/>
  <c r="BM55" i="1"/>
  <c r="BI55" i="1"/>
  <c r="BE55" i="1"/>
  <c r="AY55" i="1"/>
  <c r="AS55" i="1"/>
  <c r="BF55" i="1" s="1"/>
  <c r="AN55" i="1"/>
  <c r="AL55" i="1" s="1"/>
  <c r="AD55" i="1"/>
  <c r="AC55" i="1"/>
  <c r="U55" i="1"/>
  <c r="BT54" i="1"/>
  <c r="BS54" i="1"/>
  <c r="BQ54" i="1"/>
  <c r="BN54" i="1"/>
  <c r="BM54" i="1"/>
  <c r="BI54" i="1"/>
  <c r="BK54" i="1" s="1"/>
  <c r="BO54" i="1" s="1"/>
  <c r="BP54" i="1" s="1"/>
  <c r="BE54" i="1"/>
  <c r="AY54" i="1"/>
  <c r="AS54" i="1"/>
  <c r="BF54" i="1" s="1"/>
  <c r="AN54" i="1"/>
  <c r="AL54" i="1" s="1"/>
  <c r="AM54" i="1" s="1"/>
  <c r="AD54" i="1"/>
  <c r="AC54" i="1"/>
  <c r="U54" i="1"/>
  <c r="BT53" i="1"/>
  <c r="BS53" i="1"/>
  <c r="BQ53" i="1"/>
  <c r="BN53" i="1"/>
  <c r="BM53" i="1"/>
  <c r="BI53" i="1"/>
  <c r="BK53" i="1" s="1"/>
  <c r="BO53" i="1" s="1"/>
  <c r="BP53" i="1" s="1"/>
  <c r="BE53" i="1"/>
  <c r="AY53" i="1"/>
  <c r="AS53" i="1"/>
  <c r="BF53" i="1" s="1"/>
  <c r="AN53" i="1"/>
  <c r="AL53" i="1" s="1"/>
  <c r="AD53" i="1"/>
  <c r="AC53" i="1"/>
  <c r="U53" i="1"/>
  <c r="BT52" i="1"/>
  <c r="BS52" i="1"/>
  <c r="BQ52" i="1"/>
  <c r="BN52" i="1"/>
  <c r="BM52" i="1"/>
  <c r="BI52" i="1"/>
  <c r="BL52" i="1" s="1"/>
  <c r="BE52" i="1"/>
  <c r="AY52" i="1"/>
  <c r="AS52" i="1"/>
  <c r="BF52" i="1" s="1"/>
  <c r="AN52" i="1"/>
  <c r="AL52" i="1" s="1"/>
  <c r="N52" i="1" s="1"/>
  <c r="M52" i="1" s="1"/>
  <c r="AD52" i="1"/>
  <c r="AC52" i="1"/>
  <c r="U52" i="1"/>
  <c r="BT51" i="1"/>
  <c r="BS51" i="1"/>
  <c r="BQ51" i="1"/>
  <c r="BN51" i="1"/>
  <c r="BM51" i="1"/>
  <c r="BI51" i="1"/>
  <c r="BE51" i="1"/>
  <c r="AY51" i="1"/>
  <c r="AS51" i="1"/>
  <c r="BF51" i="1" s="1"/>
  <c r="AN51" i="1"/>
  <c r="AL51" i="1" s="1"/>
  <c r="P51" i="1" s="1"/>
  <c r="AD51" i="1"/>
  <c r="AC51" i="1"/>
  <c r="U51" i="1"/>
  <c r="BT50" i="1"/>
  <c r="BS50" i="1"/>
  <c r="BQ50" i="1"/>
  <c r="BN50" i="1"/>
  <c r="BM50" i="1"/>
  <c r="BI50" i="1"/>
  <c r="BL50" i="1" s="1"/>
  <c r="BE50" i="1"/>
  <c r="AY50" i="1"/>
  <c r="AS50" i="1"/>
  <c r="BF50" i="1" s="1"/>
  <c r="AN50" i="1"/>
  <c r="AL50" i="1" s="1"/>
  <c r="N50" i="1" s="1"/>
  <c r="M50" i="1" s="1"/>
  <c r="AF50" i="1" s="1"/>
  <c r="AD50" i="1"/>
  <c r="AC50" i="1"/>
  <c r="U50" i="1"/>
  <c r="BT49" i="1"/>
  <c r="BS49" i="1"/>
  <c r="BQ49" i="1"/>
  <c r="BN49" i="1"/>
  <c r="BM49" i="1"/>
  <c r="BI49" i="1"/>
  <c r="BL49" i="1" s="1"/>
  <c r="BE49" i="1"/>
  <c r="AY49" i="1"/>
  <c r="AS49" i="1"/>
  <c r="BF49" i="1" s="1"/>
  <c r="AN49" i="1"/>
  <c r="AL49" i="1" s="1"/>
  <c r="AM49" i="1" s="1"/>
  <c r="AD49" i="1"/>
  <c r="AC49" i="1"/>
  <c r="U49" i="1"/>
  <c r="BT48" i="1"/>
  <c r="BS48" i="1"/>
  <c r="BQ48" i="1"/>
  <c r="BN48" i="1"/>
  <c r="BM48" i="1"/>
  <c r="BI48" i="1"/>
  <c r="BJ48" i="1" s="1"/>
  <c r="BE48" i="1"/>
  <c r="AY48" i="1"/>
  <c r="AS48" i="1"/>
  <c r="BF48" i="1" s="1"/>
  <c r="AN48" i="1"/>
  <c r="AL48" i="1" s="1"/>
  <c r="S48" i="1" s="1"/>
  <c r="AD48" i="1"/>
  <c r="AC48" i="1"/>
  <c r="U48" i="1"/>
  <c r="BT47" i="1"/>
  <c r="BS47" i="1"/>
  <c r="BQ47" i="1"/>
  <c r="BN47" i="1"/>
  <c r="BM47" i="1"/>
  <c r="BI47" i="1"/>
  <c r="BL47" i="1" s="1"/>
  <c r="BE47" i="1"/>
  <c r="AY47" i="1"/>
  <c r="AS47" i="1"/>
  <c r="BF47" i="1" s="1"/>
  <c r="AN47" i="1"/>
  <c r="AL47" i="1" s="1"/>
  <c r="P47" i="1" s="1"/>
  <c r="AD47" i="1"/>
  <c r="AC47" i="1"/>
  <c r="U47" i="1"/>
  <c r="BT46" i="1"/>
  <c r="BS46" i="1"/>
  <c r="BQ46" i="1"/>
  <c r="BN46" i="1"/>
  <c r="BM46" i="1"/>
  <c r="BI46" i="1"/>
  <c r="BE46" i="1"/>
  <c r="AY46" i="1"/>
  <c r="AS46" i="1"/>
  <c r="BF46" i="1" s="1"/>
  <c r="AN46" i="1"/>
  <c r="AL46" i="1" s="1"/>
  <c r="AD46" i="1"/>
  <c r="AC46" i="1"/>
  <c r="U46" i="1"/>
  <c r="BT45" i="1"/>
  <c r="BS45" i="1"/>
  <c r="BQ45" i="1"/>
  <c r="BN45" i="1"/>
  <c r="BM45" i="1"/>
  <c r="BI45" i="1"/>
  <c r="BL45" i="1" s="1"/>
  <c r="BE45" i="1"/>
  <c r="AY45" i="1"/>
  <c r="AS45" i="1"/>
  <c r="BF45" i="1" s="1"/>
  <c r="AN45" i="1"/>
  <c r="AL45" i="1" s="1"/>
  <c r="AD45" i="1"/>
  <c r="AC45" i="1"/>
  <c r="U45" i="1"/>
  <c r="BT44" i="1"/>
  <c r="BS44" i="1"/>
  <c r="BQ44" i="1"/>
  <c r="BN44" i="1"/>
  <c r="BM44" i="1"/>
  <c r="BI44" i="1"/>
  <c r="BJ44" i="1" s="1"/>
  <c r="BE44" i="1"/>
  <c r="AY44" i="1"/>
  <c r="AS44" i="1"/>
  <c r="BF44" i="1" s="1"/>
  <c r="AN44" i="1"/>
  <c r="AL44" i="1" s="1"/>
  <c r="S44" i="1" s="1"/>
  <c r="AD44" i="1"/>
  <c r="AC44" i="1"/>
  <c r="U44" i="1"/>
  <c r="BT43" i="1"/>
  <c r="BS43" i="1"/>
  <c r="BQ43" i="1"/>
  <c r="BN43" i="1"/>
  <c r="BM43" i="1"/>
  <c r="BI43" i="1"/>
  <c r="BL43" i="1" s="1"/>
  <c r="BE43" i="1"/>
  <c r="AY43" i="1"/>
  <c r="AS43" i="1"/>
  <c r="BF43" i="1" s="1"/>
  <c r="AN43" i="1"/>
  <c r="AL43" i="1" s="1"/>
  <c r="AD43" i="1"/>
  <c r="AC43" i="1"/>
  <c r="U43" i="1"/>
  <c r="BT42" i="1"/>
  <c r="BS42" i="1"/>
  <c r="BQ42" i="1"/>
  <c r="BN42" i="1"/>
  <c r="BM42" i="1"/>
  <c r="BI42" i="1"/>
  <c r="BJ42" i="1" s="1"/>
  <c r="BE42" i="1"/>
  <c r="AY42" i="1"/>
  <c r="AS42" i="1"/>
  <c r="BF42" i="1" s="1"/>
  <c r="AN42" i="1"/>
  <c r="AL42" i="1" s="1"/>
  <c r="P42" i="1" s="1"/>
  <c r="AD42" i="1"/>
  <c r="AC42" i="1"/>
  <c r="U42" i="1"/>
  <c r="BT41" i="1"/>
  <c r="BS41" i="1"/>
  <c r="BQ41" i="1"/>
  <c r="BN41" i="1"/>
  <c r="BM41" i="1"/>
  <c r="BI41" i="1"/>
  <c r="BJ41" i="1" s="1"/>
  <c r="BE41" i="1"/>
  <c r="AY41" i="1"/>
  <c r="AS41" i="1"/>
  <c r="BF41" i="1" s="1"/>
  <c r="AN41" i="1"/>
  <c r="AL41" i="1" s="1"/>
  <c r="S41" i="1" s="1"/>
  <c r="AD41" i="1"/>
  <c r="AC41" i="1"/>
  <c r="U41" i="1"/>
  <c r="BT40" i="1"/>
  <c r="BS40" i="1"/>
  <c r="BQ40" i="1"/>
  <c r="BN40" i="1"/>
  <c r="BM40" i="1"/>
  <c r="BI40" i="1"/>
  <c r="BJ40" i="1" s="1"/>
  <c r="BE40" i="1"/>
  <c r="AY40" i="1"/>
  <c r="AS40" i="1"/>
  <c r="BF40" i="1" s="1"/>
  <c r="AN40" i="1"/>
  <c r="AL40" i="1"/>
  <c r="N40" i="1" s="1"/>
  <c r="M40" i="1" s="1"/>
  <c r="AD40" i="1"/>
  <c r="AC40" i="1"/>
  <c r="U40" i="1"/>
  <c r="BT39" i="1"/>
  <c r="BS39" i="1"/>
  <c r="BQ39" i="1"/>
  <c r="BN39" i="1"/>
  <c r="BM39" i="1"/>
  <c r="BI39" i="1"/>
  <c r="BL39" i="1" s="1"/>
  <c r="BE39" i="1"/>
  <c r="AY39" i="1"/>
  <c r="AS39" i="1"/>
  <c r="BF39" i="1" s="1"/>
  <c r="AN39" i="1"/>
  <c r="AL39" i="1" s="1"/>
  <c r="AM39" i="1" s="1"/>
  <c r="AD39" i="1"/>
  <c r="AC39" i="1"/>
  <c r="U39" i="1"/>
  <c r="BT38" i="1"/>
  <c r="BS38" i="1"/>
  <c r="BQ38" i="1"/>
  <c r="BN38" i="1"/>
  <c r="BM38" i="1"/>
  <c r="BI38" i="1"/>
  <c r="BE38" i="1"/>
  <c r="AY38" i="1"/>
  <c r="AS38" i="1"/>
  <c r="BF38" i="1" s="1"/>
  <c r="AN38" i="1"/>
  <c r="AL38" i="1" s="1"/>
  <c r="P38" i="1" s="1"/>
  <c r="AD38" i="1"/>
  <c r="AC38" i="1"/>
  <c r="U38" i="1"/>
  <c r="BT37" i="1"/>
  <c r="BS37" i="1"/>
  <c r="BQ37" i="1"/>
  <c r="BN37" i="1"/>
  <c r="BM37" i="1"/>
  <c r="BI37" i="1"/>
  <c r="BJ37" i="1" s="1"/>
  <c r="BE37" i="1"/>
  <c r="AY37" i="1"/>
  <c r="AS37" i="1"/>
  <c r="BF37" i="1" s="1"/>
  <c r="AN37" i="1"/>
  <c r="AL37" i="1" s="1"/>
  <c r="AM37" i="1" s="1"/>
  <c r="AD37" i="1"/>
  <c r="AC37" i="1"/>
  <c r="U37" i="1"/>
  <c r="BT36" i="1"/>
  <c r="BS36" i="1"/>
  <c r="BQ36" i="1"/>
  <c r="BN36" i="1"/>
  <c r="BM36" i="1"/>
  <c r="BI36" i="1"/>
  <c r="BE36" i="1"/>
  <c r="AY36" i="1"/>
  <c r="AS36" i="1"/>
  <c r="BF36" i="1" s="1"/>
  <c r="AN36" i="1"/>
  <c r="AL36" i="1" s="1"/>
  <c r="S36" i="1" s="1"/>
  <c r="AD36" i="1"/>
  <c r="AC36" i="1"/>
  <c r="U36" i="1"/>
  <c r="BT35" i="1"/>
  <c r="BS35" i="1"/>
  <c r="BQ35" i="1"/>
  <c r="BN35" i="1"/>
  <c r="BM35" i="1"/>
  <c r="BI35" i="1"/>
  <c r="BE35" i="1"/>
  <c r="AY35" i="1"/>
  <c r="AS35" i="1"/>
  <c r="BF35" i="1" s="1"/>
  <c r="AN35" i="1"/>
  <c r="AL35" i="1" s="1"/>
  <c r="AD35" i="1"/>
  <c r="AC35" i="1"/>
  <c r="U35" i="1"/>
  <c r="BT34" i="1"/>
  <c r="BS34" i="1"/>
  <c r="BQ34" i="1"/>
  <c r="BN34" i="1"/>
  <c r="BM34" i="1"/>
  <c r="BI34" i="1"/>
  <c r="BE34" i="1"/>
  <c r="AY34" i="1"/>
  <c r="AS34" i="1"/>
  <c r="BF34" i="1" s="1"/>
  <c r="AN34" i="1"/>
  <c r="AL34" i="1" s="1"/>
  <c r="P34" i="1" s="1"/>
  <c r="AD34" i="1"/>
  <c r="AC34" i="1"/>
  <c r="U34" i="1"/>
  <c r="BT33" i="1"/>
  <c r="BS33" i="1"/>
  <c r="BQ33" i="1"/>
  <c r="BN33" i="1"/>
  <c r="BM33" i="1"/>
  <c r="BI33" i="1"/>
  <c r="BE33" i="1"/>
  <c r="AY33" i="1"/>
  <c r="AS33" i="1"/>
  <c r="BF33" i="1" s="1"/>
  <c r="AN33" i="1"/>
  <c r="AL33" i="1" s="1"/>
  <c r="S33" i="1" s="1"/>
  <c r="AD33" i="1"/>
  <c r="AC33" i="1"/>
  <c r="U33" i="1"/>
  <c r="BT32" i="1"/>
  <c r="BS32" i="1"/>
  <c r="BQ32" i="1"/>
  <c r="BN32" i="1"/>
  <c r="BM32" i="1"/>
  <c r="BI32" i="1"/>
  <c r="BE32" i="1"/>
  <c r="AY32" i="1"/>
  <c r="AS32" i="1"/>
  <c r="BF32" i="1" s="1"/>
  <c r="AN32" i="1"/>
  <c r="AL32" i="1" s="1"/>
  <c r="S32" i="1" s="1"/>
  <c r="AD32" i="1"/>
  <c r="AC32" i="1"/>
  <c r="U32" i="1"/>
  <c r="BT31" i="1"/>
  <c r="BS31" i="1"/>
  <c r="BQ31" i="1"/>
  <c r="BN31" i="1"/>
  <c r="BM31" i="1"/>
  <c r="BI31" i="1"/>
  <c r="BL31" i="1" s="1"/>
  <c r="BE31" i="1"/>
  <c r="AY31" i="1"/>
  <c r="AS31" i="1"/>
  <c r="BF31" i="1" s="1"/>
  <c r="AN31" i="1"/>
  <c r="AL31" i="1" s="1"/>
  <c r="AD31" i="1"/>
  <c r="AC31" i="1"/>
  <c r="U31" i="1"/>
  <c r="BT30" i="1"/>
  <c r="BS30" i="1"/>
  <c r="BQ30" i="1"/>
  <c r="BN30" i="1"/>
  <c r="BM30" i="1"/>
  <c r="BI30" i="1"/>
  <c r="BJ30" i="1" s="1"/>
  <c r="BE30" i="1"/>
  <c r="AY30" i="1"/>
  <c r="AS30" i="1"/>
  <c r="BF30" i="1" s="1"/>
  <c r="AN30" i="1"/>
  <c r="AL30" i="1" s="1"/>
  <c r="P30" i="1" s="1"/>
  <c r="AD30" i="1"/>
  <c r="AC30" i="1"/>
  <c r="U30" i="1"/>
  <c r="BT29" i="1"/>
  <c r="BS29" i="1"/>
  <c r="BQ29" i="1"/>
  <c r="BN29" i="1"/>
  <c r="BM29" i="1"/>
  <c r="BI29" i="1"/>
  <c r="BL29" i="1" s="1"/>
  <c r="BE29" i="1"/>
  <c r="AY29" i="1"/>
  <c r="AS29" i="1"/>
  <c r="BF29" i="1" s="1"/>
  <c r="AN29" i="1"/>
  <c r="AL29" i="1" s="1"/>
  <c r="N29" i="1" s="1"/>
  <c r="M29" i="1" s="1"/>
  <c r="AD29" i="1"/>
  <c r="AC29" i="1"/>
  <c r="U29" i="1"/>
  <c r="BT28" i="1"/>
  <c r="BS28" i="1"/>
  <c r="BQ28" i="1"/>
  <c r="BN28" i="1"/>
  <c r="BM28" i="1"/>
  <c r="BI28" i="1"/>
  <c r="BJ28" i="1" s="1"/>
  <c r="BE28" i="1"/>
  <c r="AY28" i="1"/>
  <c r="AS28" i="1"/>
  <c r="BF28" i="1" s="1"/>
  <c r="AN28" i="1"/>
  <c r="AL28" i="1" s="1"/>
  <c r="AD28" i="1"/>
  <c r="AC28" i="1"/>
  <c r="U28" i="1"/>
  <c r="BT27" i="1"/>
  <c r="BS27" i="1"/>
  <c r="BQ27" i="1"/>
  <c r="BN27" i="1"/>
  <c r="BM27" i="1"/>
  <c r="BI27" i="1"/>
  <c r="BJ27" i="1" s="1"/>
  <c r="BE27" i="1"/>
  <c r="AY27" i="1"/>
  <c r="AS27" i="1"/>
  <c r="BF27" i="1" s="1"/>
  <c r="AN27" i="1"/>
  <c r="AL27" i="1" s="1"/>
  <c r="S27" i="1" s="1"/>
  <c r="AD27" i="1"/>
  <c r="AC27" i="1"/>
  <c r="AB27" i="1" s="1"/>
  <c r="U27" i="1"/>
  <c r="BT26" i="1"/>
  <c r="BS26" i="1"/>
  <c r="BQ26" i="1"/>
  <c r="BN26" i="1"/>
  <c r="BM26" i="1"/>
  <c r="BI26" i="1"/>
  <c r="BL26" i="1" s="1"/>
  <c r="BE26" i="1"/>
  <c r="AY26" i="1"/>
  <c r="AS26" i="1"/>
  <c r="BF26" i="1" s="1"/>
  <c r="AN26" i="1"/>
  <c r="AL26" i="1" s="1"/>
  <c r="S26" i="1" s="1"/>
  <c r="AD26" i="1"/>
  <c r="AC26" i="1"/>
  <c r="U26" i="1"/>
  <c r="BT25" i="1"/>
  <c r="BS25" i="1"/>
  <c r="BQ25" i="1"/>
  <c r="BN25" i="1"/>
  <c r="BM25" i="1"/>
  <c r="BI25" i="1"/>
  <c r="BL25" i="1" s="1"/>
  <c r="BE25" i="1"/>
  <c r="AY25" i="1"/>
  <c r="AS25" i="1"/>
  <c r="BF25" i="1" s="1"/>
  <c r="AN25" i="1"/>
  <c r="AL25" i="1" s="1"/>
  <c r="S25" i="1" s="1"/>
  <c r="AD25" i="1"/>
  <c r="AC25" i="1"/>
  <c r="U25" i="1"/>
  <c r="BT24" i="1"/>
  <c r="BS24" i="1"/>
  <c r="BQ24" i="1"/>
  <c r="BN24" i="1"/>
  <c r="BM24" i="1"/>
  <c r="BI24" i="1"/>
  <c r="BE24" i="1"/>
  <c r="AY24" i="1"/>
  <c r="AS24" i="1"/>
  <c r="BF24" i="1" s="1"/>
  <c r="AN24" i="1"/>
  <c r="AL24" i="1" s="1"/>
  <c r="S24" i="1" s="1"/>
  <c r="AD24" i="1"/>
  <c r="AC24" i="1"/>
  <c r="U24" i="1"/>
  <c r="BT23" i="1"/>
  <c r="BS23" i="1"/>
  <c r="BQ23" i="1"/>
  <c r="BN23" i="1"/>
  <c r="BM23" i="1"/>
  <c r="BI23" i="1"/>
  <c r="BJ23" i="1" s="1"/>
  <c r="BE23" i="1"/>
  <c r="AY23" i="1"/>
  <c r="AS23" i="1"/>
  <c r="BF23" i="1" s="1"/>
  <c r="AN23" i="1"/>
  <c r="AL23" i="1" s="1"/>
  <c r="AD23" i="1"/>
  <c r="AC23" i="1"/>
  <c r="U23" i="1"/>
  <c r="BT22" i="1"/>
  <c r="BS22" i="1"/>
  <c r="BQ22" i="1"/>
  <c r="BN22" i="1"/>
  <c r="BM22" i="1"/>
  <c r="BI22" i="1"/>
  <c r="BK22" i="1" s="1"/>
  <c r="BO22" i="1" s="1"/>
  <c r="BP22" i="1" s="1"/>
  <c r="BE22" i="1"/>
  <c r="AY22" i="1"/>
  <c r="AS22" i="1"/>
  <c r="BF22" i="1" s="1"/>
  <c r="AN22" i="1"/>
  <c r="AL22" i="1" s="1"/>
  <c r="S22" i="1" s="1"/>
  <c r="AD22" i="1"/>
  <c r="AC22" i="1"/>
  <c r="U22" i="1"/>
  <c r="BT21" i="1"/>
  <c r="BS21" i="1"/>
  <c r="BQ21" i="1"/>
  <c r="BN21" i="1"/>
  <c r="BM21" i="1"/>
  <c r="BI21" i="1"/>
  <c r="BL21" i="1" s="1"/>
  <c r="BE21" i="1"/>
  <c r="AY21" i="1"/>
  <c r="AS21" i="1"/>
  <c r="BF21" i="1" s="1"/>
  <c r="AN21" i="1"/>
  <c r="AL21" i="1" s="1"/>
  <c r="N21" i="1" s="1"/>
  <c r="M21" i="1" s="1"/>
  <c r="AD21" i="1"/>
  <c r="AC21" i="1"/>
  <c r="U21" i="1"/>
  <c r="AB62" i="1" l="1"/>
  <c r="BR80" i="1"/>
  <c r="BA80" i="1" s="1"/>
  <c r="X39" i="1"/>
  <c r="X45" i="1"/>
  <c r="X26" i="1"/>
  <c r="AB76" i="1"/>
  <c r="X37" i="1"/>
  <c r="AB41" i="1"/>
  <c r="X49" i="1"/>
  <c r="N54" i="1"/>
  <c r="M54" i="1" s="1"/>
  <c r="AF54" i="1" s="1"/>
  <c r="X35" i="1"/>
  <c r="AB40" i="1"/>
  <c r="X55" i="1"/>
  <c r="N38" i="1"/>
  <c r="M38" i="1" s="1"/>
  <c r="AB21" i="1"/>
  <c r="BJ29" i="1"/>
  <c r="AB35" i="1"/>
  <c r="O38" i="1"/>
  <c r="BB38" i="1" s="1"/>
  <c r="AB45" i="1"/>
  <c r="AB80" i="1"/>
  <c r="AB74" i="1"/>
  <c r="BK41" i="1"/>
  <c r="BO41" i="1" s="1"/>
  <c r="BP41" i="1" s="1"/>
  <c r="AB37" i="1"/>
  <c r="AB53" i="1"/>
  <c r="BR53" i="1"/>
  <c r="BA53" i="1" s="1"/>
  <c r="X62" i="1"/>
  <c r="AB22" i="1"/>
  <c r="BL44" i="1"/>
  <c r="BJ58" i="1"/>
  <c r="X22" i="1"/>
  <c r="AB28" i="1"/>
  <c r="AB47" i="1"/>
  <c r="BR52" i="1"/>
  <c r="BA52" i="1" s="1"/>
  <c r="BC52" i="1" s="1"/>
  <c r="BK58" i="1"/>
  <c r="BO58" i="1" s="1"/>
  <c r="BP58" i="1" s="1"/>
  <c r="X65" i="1"/>
  <c r="O67" i="1"/>
  <c r="BB67" i="1" s="1"/>
  <c r="BR28" i="1"/>
  <c r="BA28" i="1" s="1"/>
  <c r="BC28" i="1" s="1"/>
  <c r="AB36" i="1"/>
  <c r="AB51" i="1"/>
  <c r="X56" i="1"/>
  <c r="BJ53" i="1"/>
  <c r="BC80" i="1"/>
  <c r="BR24" i="1"/>
  <c r="BA24" i="1" s="1"/>
  <c r="BC24" i="1" s="1"/>
  <c r="AB39" i="1"/>
  <c r="BL53" i="1"/>
  <c r="BL42" i="1"/>
  <c r="AB49" i="1"/>
  <c r="BJ49" i="1"/>
  <c r="X24" i="1"/>
  <c r="AB26" i="1"/>
  <c r="AB32" i="1"/>
  <c r="BR39" i="1"/>
  <c r="BA39" i="1" s="1"/>
  <c r="BC39" i="1" s="1"/>
  <c r="AB60" i="1"/>
  <c r="X70" i="1"/>
  <c r="P79" i="1"/>
  <c r="S79" i="1"/>
  <c r="X29" i="1"/>
  <c r="Y29" i="1" s="1"/>
  <c r="Z29" i="1" s="1"/>
  <c r="V29" i="1" s="1"/>
  <c r="T29" i="1" s="1"/>
  <c r="W29" i="1" s="1"/>
  <c r="X41" i="1"/>
  <c r="AB43" i="1"/>
  <c r="BK48" i="1"/>
  <c r="BO48" i="1" s="1"/>
  <c r="BP48" i="1" s="1"/>
  <c r="AB54" i="1"/>
  <c r="O57" i="1"/>
  <c r="BB57" i="1" s="1"/>
  <c r="O62" i="1"/>
  <c r="BB62" i="1" s="1"/>
  <c r="AB64" i="1"/>
  <c r="AB68" i="1"/>
  <c r="AB71" i="1"/>
  <c r="O74" i="1"/>
  <c r="BB74" i="1" s="1"/>
  <c r="BL75" i="1"/>
  <c r="AB83" i="1"/>
  <c r="O21" i="1"/>
  <c r="BB21" i="1" s="1"/>
  <c r="BJ22" i="1"/>
  <c r="BK23" i="1"/>
  <c r="BO23" i="1" s="1"/>
  <c r="BP23" i="1" s="1"/>
  <c r="BR44" i="1"/>
  <c r="BA44" i="1" s="1"/>
  <c r="BC44" i="1" s="1"/>
  <c r="BL48" i="1"/>
  <c r="BR54" i="1"/>
  <c r="BA54" i="1" s="1"/>
  <c r="BC54" i="1" s="1"/>
  <c r="P62" i="1"/>
  <c r="BK83" i="1"/>
  <c r="BO83" i="1" s="1"/>
  <c r="BP83" i="1" s="1"/>
  <c r="S62" i="1"/>
  <c r="BK75" i="1"/>
  <c r="BO75" i="1" s="1"/>
  <c r="BP75" i="1" s="1"/>
  <c r="O29" i="1"/>
  <c r="BB29" i="1" s="1"/>
  <c r="BL22" i="1"/>
  <c r="X25" i="1"/>
  <c r="P29" i="1"/>
  <c r="BK30" i="1"/>
  <c r="BO30" i="1" s="1"/>
  <c r="BP30" i="1" s="1"/>
  <c r="BL41" i="1"/>
  <c r="AB46" i="1"/>
  <c r="X47" i="1"/>
  <c r="BK49" i="1"/>
  <c r="BO49" i="1" s="1"/>
  <c r="BP49" i="1" s="1"/>
  <c r="BR51" i="1"/>
  <c r="BA51" i="1" s="1"/>
  <c r="BC51" i="1" s="1"/>
  <c r="AB63" i="1"/>
  <c r="AB70" i="1"/>
  <c r="BR79" i="1"/>
  <c r="BA79" i="1" s="1"/>
  <c r="BC79" i="1" s="1"/>
  <c r="BK26" i="1"/>
  <c r="BO26" i="1" s="1"/>
  <c r="BP26" i="1" s="1"/>
  <c r="BL27" i="1"/>
  <c r="P21" i="1"/>
  <c r="BL23" i="1"/>
  <c r="X53" i="1"/>
  <c r="X66" i="1"/>
  <c r="AM74" i="1"/>
  <c r="X83" i="1"/>
  <c r="AM62" i="1"/>
  <c r="BR21" i="1"/>
  <c r="BA21" i="1" s="1"/>
  <c r="BK29" i="1"/>
  <c r="BO29" i="1" s="1"/>
  <c r="BP29" i="1" s="1"/>
  <c r="BK39" i="1"/>
  <c r="BO39" i="1" s="1"/>
  <c r="BP39" i="1" s="1"/>
  <c r="BK44" i="1"/>
  <c r="BO44" i="1" s="1"/>
  <c r="BP44" i="1" s="1"/>
  <c r="AB55" i="1"/>
  <c r="AB56" i="1"/>
  <c r="S59" i="1"/>
  <c r="AB69" i="1"/>
  <c r="N56" i="1"/>
  <c r="M56" i="1" s="1"/>
  <c r="AF56" i="1" s="1"/>
  <c r="AM56" i="1"/>
  <c r="S56" i="1"/>
  <c r="P56" i="1"/>
  <c r="O56" i="1"/>
  <c r="BB56" i="1" s="1"/>
  <c r="AM35" i="1"/>
  <c r="O35" i="1"/>
  <c r="BB35" i="1" s="1"/>
  <c r="N35" i="1"/>
  <c r="M35" i="1" s="1"/>
  <c r="AF35" i="1" s="1"/>
  <c r="P35" i="1"/>
  <c r="S35" i="1"/>
  <c r="AM45" i="1"/>
  <c r="S45" i="1"/>
  <c r="P43" i="1"/>
  <c r="O43" i="1"/>
  <c r="BB43" i="1" s="1"/>
  <c r="N58" i="1"/>
  <c r="M58" i="1" s="1"/>
  <c r="S58" i="1"/>
  <c r="P58" i="1"/>
  <c r="O58" i="1"/>
  <c r="BB58" i="1" s="1"/>
  <c r="AM58" i="1"/>
  <c r="N31" i="1"/>
  <c r="M31" i="1" s="1"/>
  <c r="AF31" i="1" s="1"/>
  <c r="S31" i="1"/>
  <c r="O31" i="1"/>
  <c r="BB31" i="1" s="1"/>
  <c r="P31" i="1"/>
  <c r="AM31" i="1"/>
  <c r="S21" i="1"/>
  <c r="N25" i="1"/>
  <c r="M25" i="1" s="1"/>
  <c r="AF25" i="1" s="1"/>
  <c r="AM34" i="1"/>
  <c r="O40" i="1"/>
  <c r="BB40" i="1" s="1"/>
  <c r="N42" i="1"/>
  <c r="M42" i="1" s="1"/>
  <c r="AF42" i="1" s="1"/>
  <c r="BR45" i="1"/>
  <c r="BA45" i="1" s="1"/>
  <c r="BC45" i="1" s="1"/>
  <c r="BR49" i="1"/>
  <c r="BA49" i="1" s="1"/>
  <c r="BC49" i="1" s="1"/>
  <c r="AM50" i="1"/>
  <c r="AB52" i="1"/>
  <c r="BJ52" i="1"/>
  <c r="X52" i="1"/>
  <c r="Y52" i="1" s="1"/>
  <c r="Z52" i="1" s="1"/>
  <c r="BK61" i="1"/>
  <c r="BO61" i="1" s="1"/>
  <c r="BP61" i="1" s="1"/>
  <c r="BR62" i="1"/>
  <c r="BA62" i="1" s="1"/>
  <c r="BR63" i="1"/>
  <c r="BA63" i="1" s="1"/>
  <c r="BC63" i="1" s="1"/>
  <c r="BR66" i="1"/>
  <c r="BA66" i="1" s="1"/>
  <c r="AB24" i="1"/>
  <c r="O25" i="1"/>
  <c r="BB25" i="1" s="1"/>
  <c r="BR26" i="1"/>
  <c r="BA26" i="1" s="1"/>
  <c r="BC26" i="1" s="1"/>
  <c r="BK27" i="1"/>
  <c r="BO27" i="1" s="1"/>
  <c r="BP27" i="1" s="1"/>
  <c r="AB29" i="1"/>
  <c r="S30" i="1"/>
  <c r="BR31" i="1"/>
  <c r="BA31" i="1" s="1"/>
  <c r="BC31" i="1" s="1"/>
  <c r="AM32" i="1"/>
  <c r="P40" i="1"/>
  <c r="O42" i="1"/>
  <c r="BB42" i="1" s="1"/>
  <c r="BR43" i="1"/>
  <c r="BA43" i="1" s="1"/>
  <c r="BC43" i="1" s="1"/>
  <c r="BK52" i="1"/>
  <c r="BO52" i="1" s="1"/>
  <c r="BP52" i="1" s="1"/>
  <c r="BC53" i="1"/>
  <c r="N57" i="1"/>
  <c r="M57" i="1" s="1"/>
  <c r="AF57" i="1" s="1"/>
  <c r="AB59" i="1"/>
  <c r="AM69" i="1"/>
  <c r="AM71" i="1"/>
  <c r="AB79" i="1"/>
  <c r="AB82" i="1"/>
  <c r="BR84" i="1"/>
  <c r="BA84" i="1" s="1"/>
  <c r="BC84" i="1" s="1"/>
  <c r="P25" i="1"/>
  <c r="O73" i="1"/>
  <c r="BB73" i="1" s="1"/>
  <c r="BL30" i="1"/>
  <c r="O34" i="1"/>
  <c r="BB34" i="1" s="1"/>
  <c r="BK37" i="1"/>
  <c r="BO37" i="1" s="1"/>
  <c r="BP37" i="1" s="1"/>
  <c r="AB48" i="1"/>
  <c r="BR48" i="1"/>
  <c r="BA48" i="1" s="1"/>
  <c r="BC48" i="1" s="1"/>
  <c r="BL54" i="1"/>
  <c r="AM59" i="1"/>
  <c r="BR61" i="1"/>
  <c r="BA61" i="1" s="1"/>
  <c r="BC61" i="1" s="1"/>
  <c r="BK63" i="1"/>
  <c r="BO63" i="1" s="1"/>
  <c r="BP63" i="1" s="1"/>
  <c r="AM76" i="1"/>
  <c r="BK79" i="1"/>
  <c r="BO79" i="1" s="1"/>
  <c r="BP79" i="1" s="1"/>
  <c r="BL83" i="1"/>
  <c r="X21" i="1"/>
  <c r="Y21" i="1" s="1"/>
  <c r="Z21" i="1" s="1"/>
  <c r="BK21" i="1"/>
  <c r="BO21" i="1" s="1"/>
  <c r="BP21" i="1" s="1"/>
  <c r="O32" i="1"/>
  <c r="BB32" i="1" s="1"/>
  <c r="S34" i="1"/>
  <c r="BK42" i="1"/>
  <c r="BO42" i="1" s="1"/>
  <c r="BP42" i="1" s="1"/>
  <c r="BJ45" i="1"/>
  <c r="X48" i="1"/>
  <c r="O51" i="1"/>
  <c r="BB51" i="1" s="1"/>
  <c r="AB57" i="1"/>
  <c r="BL63" i="1"/>
  <c r="BK66" i="1"/>
  <c r="BO66" i="1" s="1"/>
  <c r="BP66" i="1" s="1"/>
  <c r="N69" i="1"/>
  <c r="M69" i="1" s="1"/>
  <c r="O70" i="1"/>
  <c r="BB70" i="1" s="1"/>
  <c r="O71" i="1"/>
  <c r="BB71" i="1" s="1"/>
  <c r="AB73" i="1"/>
  <c r="P74" i="1"/>
  <c r="O76" i="1"/>
  <c r="BB76" i="1" s="1"/>
  <c r="N79" i="1"/>
  <c r="M79" i="1" s="1"/>
  <c r="AF79" i="1" s="1"/>
  <c r="AM79" i="1"/>
  <c r="BL79" i="1"/>
  <c r="S42" i="1"/>
  <c r="AM21" i="1"/>
  <c r="N24" i="1"/>
  <c r="M24" i="1" s="1"/>
  <c r="AF24" i="1" s="1"/>
  <c r="N27" i="1"/>
  <c r="M27" i="1" s="1"/>
  <c r="AF27" i="1" s="1"/>
  <c r="BR41" i="1"/>
  <c r="BA41" i="1" s="1"/>
  <c r="BC41" i="1" s="1"/>
  <c r="AB65" i="1"/>
  <c r="AB66" i="1"/>
  <c r="AB67" i="1"/>
  <c r="S69" i="1"/>
  <c r="S70" i="1"/>
  <c r="AB72" i="1"/>
  <c r="S74" i="1"/>
  <c r="BK78" i="1"/>
  <c r="BO78" i="1" s="1"/>
  <c r="BP78" i="1" s="1"/>
  <c r="O79" i="1"/>
  <c r="BB79" i="1" s="1"/>
  <c r="BR81" i="1"/>
  <c r="BA81" i="1" s="1"/>
  <c r="BC81" i="1" s="1"/>
  <c r="BK84" i="1"/>
  <c r="BO84" i="1" s="1"/>
  <c r="BP84" i="1" s="1"/>
  <c r="S40" i="1"/>
  <c r="AB23" i="1"/>
  <c r="AM25" i="1"/>
  <c r="AB31" i="1"/>
  <c r="AB33" i="1"/>
  <c r="BK40" i="1"/>
  <c r="BO40" i="1" s="1"/>
  <c r="BP40" i="1" s="1"/>
  <c r="AM42" i="1"/>
  <c r="AB44" i="1"/>
  <c r="BR47" i="1"/>
  <c r="BA47" i="1" s="1"/>
  <c r="BC47" i="1" s="1"/>
  <c r="AB50" i="1"/>
  <c r="X51" i="1"/>
  <c r="BR56" i="1"/>
  <c r="BA56" i="1" s="1"/>
  <c r="BC56" i="1" s="1"/>
  <c r="AB58" i="1"/>
  <c r="AB61" i="1"/>
  <c r="AM73" i="1"/>
  <c r="AB75" i="1"/>
  <c r="AB78" i="1"/>
  <c r="S83" i="1"/>
  <c r="BR83" i="1"/>
  <c r="BA83" i="1" s="1"/>
  <c r="BC83" i="1" s="1"/>
  <c r="BL84" i="1"/>
  <c r="AF21" i="1"/>
  <c r="P23" i="1"/>
  <c r="O23" i="1"/>
  <c r="BB23" i="1" s="1"/>
  <c r="S23" i="1"/>
  <c r="AM23" i="1"/>
  <c r="N23" i="1"/>
  <c r="M23" i="1" s="1"/>
  <c r="AM28" i="1"/>
  <c r="S28" i="1"/>
  <c r="O28" i="1"/>
  <c r="BB28" i="1" s="1"/>
  <c r="P28" i="1"/>
  <c r="N28" i="1"/>
  <c r="M28" i="1" s="1"/>
  <c r="AF38" i="1"/>
  <c r="AF29" i="1"/>
  <c r="BJ31" i="1"/>
  <c r="BL34" i="1"/>
  <c r="BJ34" i="1"/>
  <c r="BK34" i="1"/>
  <c r="BO34" i="1" s="1"/>
  <c r="BP34" i="1" s="1"/>
  <c r="P63" i="1"/>
  <c r="O63" i="1"/>
  <c r="BB63" i="1" s="1"/>
  <c r="N63" i="1"/>
  <c r="M63" i="1" s="1"/>
  <c r="S63" i="1"/>
  <c r="AM63" i="1"/>
  <c r="N26" i="1"/>
  <c r="M26" i="1" s="1"/>
  <c r="Y26" i="1" s="1"/>
  <c r="Z26" i="1" s="1"/>
  <c r="AM26" i="1"/>
  <c r="BR38" i="1"/>
  <c r="BA38" i="1" s="1"/>
  <c r="BC38" i="1" s="1"/>
  <c r="X38" i="1"/>
  <c r="BL64" i="1"/>
  <c r="BK64" i="1"/>
  <c r="BO64" i="1" s="1"/>
  <c r="BP64" i="1" s="1"/>
  <c r="BJ64" i="1"/>
  <c r="N22" i="1"/>
  <c r="M22" i="1" s="1"/>
  <c r="Y22" i="1" s="1"/>
  <c r="Z22" i="1" s="1"/>
  <c r="AM22" i="1"/>
  <c r="BR22" i="1"/>
  <c r="BA22" i="1" s="1"/>
  <c r="BC22" i="1" s="1"/>
  <c r="BJ25" i="1"/>
  <c r="BR25" i="1"/>
  <c r="BA25" i="1" s="1"/>
  <c r="BD25" i="1" s="1"/>
  <c r="BJ21" i="1"/>
  <c r="AB25" i="1"/>
  <c r="BK25" i="1"/>
  <c r="BO25" i="1" s="1"/>
  <c r="BP25" i="1" s="1"/>
  <c r="BJ26" i="1"/>
  <c r="X28" i="1"/>
  <c r="X31" i="1"/>
  <c r="BK31" i="1"/>
  <c r="BO31" i="1" s="1"/>
  <c r="BP31" i="1" s="1"/>
  <c r="BR32" i="1"/>
  <c r="BA32" i="1" s="1"/>
  <c r="BC32" i="1" s="1"/>
  <c r="X32" i="1"/>
  <c r="BR35" i="1"/>
  <c r="BA35" i="1" s="1"/>
  <c r="BC35" i="1" s="1"/>
  <c r="BR36" i="1"/>
  <c r="BA36" i="1" s="1"/>
  <c r="BC36" i="1" s="1"/>
  <c r="X36" i="1"/>
  <c r="AB38" i="1"/>
  <c r="BJ39" i="1"/>
  <c r="BR40" i="1"/>
  <c r="BA40" i="1" s="1"/>
  <c r="BC40" i="1" s="1"/>
  <c r="X40" i="1"/>
  <c r="BL60" i="1"/>
  <c r="BJ60" i="1"/>
  <c r="BK60" i="1"/>
  <c r="BO60" i="1" s="1"/>
  <c r="BP60" i="1" s="1"/>
  <c r="BC21" i="1"/>
  <c r="O24" i="1"/>
  <c r="BB24" i="1" s="1"/>
  <c r="AM24" i="1"/>
  <c r="P27" i="1"/>
  <c r="O27" i="1"/>
  <c r="BB27" i="1" s="1"/>
  <c r="X43" i="1"/>
  <c r="BL28" i="1"/>
  <c r="BK28" i="1"/>
  <c r="BO28" i="1" s="1"/>
  <c r="BP28" i="1" s="1"/>
  <c r="AF52" i="1"/>
  <c r="BR29" i="1"/>
  <c r="BA29" i="1" s="1"/>
  <c r="BC29" i="1" s="1"/>
  <c r="BL35" i="1"/>
  <c r="BK35" i="1"/>
  <c r="BO35" i="1" s="1"/>
  <c r="BP35" i="1" s="1"/>
  <c r="BJ35" i="1"/>
  <c r="S39" i="1"/>
  <c r="N39" i="1"/>
  <c r="M39" i="1" s="1"/>
  <c r="P39" i="1"/>
  <c r="O39" i="1"/>
  <c r="BB39" i="1" s="1"/>
  <c r="BD39" i="1" s="1"/>
  <c r="BL51" i="1"/>
  <c r="BK51" i="1"/>
  <c r="BO51" i="1" s="1"/>
  <c r="BP51" i="1" s="1"/>
  <c r="BJ51" i="1"/>
  <c r="BR33" i="1"/>
  <c r="BA33" i="1" s="1"/>
  <c r="BC33" i="1" s="1"/>
  <c r="X33" i="1"/>
  <c r="BL24" i="1"/>
  <c r="BK24" i="1"/>
  <c r="BO24" i="1" s="1"/>
  <c r="BP24" i="1" s="1"/>
  <c r="O26" i="1"/>
  <c r="BB26" i="1" s="1"/>
  <c r="O22" i="1"/>
  <c r="BB22" i="1" s="1"/>
  <c r="P24" i="1"/>
  <c r="BJ24" i="1"/>
  <c r="P26" i="1"/>
  <c r="AM27" i="1"/>
  <c r="P22" i="1"/>
  <c r="BR27" i="1"/>
  <c r="BA27" i="1" s="1"/>
  <c r="BC27" i="1" s="1"/>
  <c r="AB30" i="1"/>
  <c r="BJ32" i="1"/>
  <c r="BL32" i="1"/>
  <c r="BK32" i="1"/>
  <c r="BO32" i="1" s="1"/>
  <c r="BP32" i="1" s="1"/>
  <c r="BR34" i="1"/>
  <c r="BA34" i="1" s="1"/>
  <c r="BC34" i="1" s="1"/>
  <c r="X34" i="1"/>
  <c r="P37" i="1"/>
  <c r="O37" i="1"/>
  <c r="BB37" i="1" s="1"/>
  <c r="N37" i="1"/>
  <c r="M37" i="1" s="1"/>
  <c r="S37" i="1"/>
  <c r="BR23" i="1"/>
  <c r="BA23" i="1" s="1"/>
  <c r="BC23" i="1" s="1"/>
  <c r="AM29" i="1"/>
  <c r="S29" i="1"/>
  <c r="P33" i="1"/>
  <c r="N33" i="1"/>
  <c r="M33" i="1" s="1"/>
  <c r="O33" i="1"/>
  <c r="BB33" i="1" s="1"/>
  <c r="AM33" i="1"/>
  <c r="BJ36" i="1"/>
  <c r="BL36" i="1"/>
  <c r="BK36" i="1"/>
  <c r="BO36" i="1" s="1"/>
  <c r="BP36" i="1" s="1"/>
  <c r="S55" i="1"/>
  <c r="N55" i="1"/>
  <c r="M55" i="1" s="1"/>
  <c r="AM55" i="1"/>
  <c r="P55" i="1"/>
  <c r="O55" i="1"/>
  <c r="BB55" i="1" s="1"/>
  <c r="AF40" i="1"/>
  <c r="BR42" i="1"/>
  <c r="BA42" i="1" s="1"/>
  <c r="BC42" i="1" s="1"/>
  <c r="X42" i="1"/>
  <c r="P46" i="1"/>
  <c r="S46" i="1"/>
  <c r="AM46" i="1"/>
  <c r="O46" i="1"/>
  <c r="BB46" i="1" s="1"/>
  <c r="N46" i="1"/>
  <c r="M46" i="1" s="1"/>
  <c r="P60" i="1"/>
  <c r="N60" i="1"/>
  <c r="M60" i="1" s="1"/>
  <c r="AM60" i="1"/>
  <c r="O60" i="1"/>
  <c r="BB60" i="1" s="1"/>
  <c r="N30" i="1"/>
  <c r="M30" i="1" s="1"/>
  <c r="N32" i="1"/>
  <c r="M32" i="1" s="1"/>
  <c r="P32" i="1"/>
  <c r="BJ33" i="1"/>
  <c r="BL33" i="1"/>
  <c r="N36" i="1"/>
  <c r="M36" i="1" s="1"/>
  <c r="AM36" i="1"/>
  <c r="P36" i="1"/>
  <c r="S38" i="1"/>
  <c r="BL38" i="1"/>
  <c r="BK38" i="1"/>
  <c r="BO38" i="1" s="1"/>
  <c r="BP38" i="1" s="1"/>
  <c r="BJ38" i="1"/>
  <c r="BL40" i="1"/>
  <c r="AM48" i="1"/>
  <c r="P48" i="1"/>
  <c r="O48" i="1"/>
  <c r="BB48" i="1" s="1"/>
  <c r="N48" i="1"/>
  <c r="M48" i="1" s="1"/>
  <c r="X23" i="1"/>
  <c r="X27" i="1"/>
  <c r="O30" i="1"/>
  <c r="BB30" i="1" s="1"/>
  <c r="AM30" i="1"/>
  <c r="BR30" i="1"/>
  <c r="BA30" i="1" s="1"/>
  <c r="BC30" i="1" s="1"/>
  <c r="X30" i="1"/>
  <c r="BK33" i="1"/>
  <c r="BO33" i="1" s="1"/>
  <c r="BP33" i="1" s="1"/>
  <c r="N34" i="1"/>
  <c r="M34" i="1" s="1"/>
  <c r="O36" i="1"/>
  <c r="BB36" i="1" s="1"/>
  <c r="AM38" i="1"/>
  <c r="P41" i="1"/>
  <c r="O41" i="1"/>
  <c r="BB41" i="1" s="1"/>
  <c r="N41" i="1"/>
  <c r="M41" i="1" s="1"/>
  <c r="AM41" i="1"/>
  <c r="AB42" i="1"/>
  <c r="O45" i="1"/>
  <c r="BB45" i="1" s="1"/>
  <c r="N45" i="1"/>
  <c r="M45" i="1" s="1"/>
  <c r="Y45" i="1" s="1"/>
  <c r="Z45" i="1" s="1"/>
  <c r="AG45" i="1" s="1"/>
  <c r="P45" i="1"/>
  <c r="AB34" i="1"/>
  <c r="BR37" i="1"/>
  <c r="BA37" i="1" s="1"/>
  <c r="BC37" i="1" s="1"/>
  <c r="BL56" i="1"/>
  <c r="BK56" i="1"/>
  <c r="BO56" i="1" s="1"/>
  <c r="BP56" i="1" s="1"/>
  <c r="BJ56" i="1"/>
  <c r="S60" i="1"/>
  <c r="BL37" i="1"/>
  <c r="O49" i="1"/>
  <c r="BB49" i="1" s="1"/>
  <c r="BD49" i="1" s="1"/>
  <c r="N49" i="1"/>
  <c r="M49" i="1" s="1"/>
  <c r="Y49" i="1" s="1"/>
  <c r="Z49" i="1" s="1"/>
  <c r="P50" i="1"/>
  <c r="S50" i="1"/>
  <c r="O53" i="1"/>
  <c r="BB53" i="1" s="1"/>
  <c r="N53" i="1"/>
  <c r="M53" i="1" s="1"/>
  <c r="AM53" i="1"/>
  <c r="BR58" i="1"/>
  <c r="BA58" i="1" s="1"/>
  <c r="BC58" i="1" s="1"/>
  <c r="X58" i="1"/>
  <c r="BJ67" i="1"/>
  <c r="BL67" i="1"/>
  <c r="BK67" i="1"/>
  <c r="BO67" i="1" s="1"/>
  <c r="BP67" i="1" s="1"/>
  <c r="BR71" i="1"/>
  <c r="BA71" i="1" s="1"/>
  <c r="BC71" i="1" s="1"/>
  <c r="X71" i="1"/>
  <c r="BR60" i="1"/>
  <c r="BA60" i="1" s="1"/>
  <c r="BC60" i="1" s="1"/>
  <c r="X60" i="1"/>
  <c r="BR64" i="1"/>
  <c r="BA64" i="1" s="1"/>
  <c r="X64" i="1"/>
  <c r="BL70" i="1"/>
  <c r="BK70" i="1"/>
  <c r="BO70" i="1" s="1"/>
  <c r="BP70" i="1" s="1"/>
  <c r="BJ70" i="1"/>
  <c r="P75" i="1"/>
  <c r="N75" i="1"/>
  <c r="M75" i="1" s="1"/>
  <c r="AM75" i="1"/>
  <c r="S75" i="1"/>
  <c r="O75" i="1"/>
  <c r="BB75" i="1" s="1"/>
  <c r="BR46" i="1"/>
  <c r="BA46" i="1" s="1"/>
  <c r="BC46" i="1" s="1"/>
  <c r="X46" i="1"/>
  <c r="S51" i="1"/>
  <c r="N51" i="1"/>
  <c r="M51" i="1" s="1"/>
  <c r="AM51" i="1"/>
  <c r="BJ59" i="1"/>
  <c r="BL59" i="1"/>
  <c r="BK59" i="1"/>
  <c r="BO59" i="1" s="1"/>
  <c r="BP59" i="1" s="1"/>
  <c r="P61" i="1"/>
  <c r="O61" i="1"/>
  <c r="BB61" i="1" s="1"/>
  <c r="BD61" i="1" s="1"/>
  <c r="AM61" i="1"/>
  <c r="S61" i="1"/>
  <c r="AF62" i="1"/>
  <c r="BL62" i="1"/>
  <c r="BK62" i="1"/>
  <c r="BO62" i="1" s="1"/>
  <c r="BP62" i="1" s="1"/>
  <c r="BJ62" i="1"/>
  <c r="BL76" i="1"/>
  <c r="BJ76" i="1"/>
  <c r="BK76" i="1"/>
  <c r="BO76" i="1" s="1"/>
  <c r="BP76" i="1" s="1"/>
  <c r="X78" i="1"/>
  <c r="BR78" i="1"/>
  <c r="BA78" i="1" s="1"/>
  <c r="BC78" i="1" s="1"/>
  <c r="N43" i="1"/>
  <c r="M43" i="1" s="1"/>
  <c r="AM43" i="1"/>
  <c r="AM44" i="1"/>
  <c r="P44" i="1"/>
  <c r="O44" i="1"/>
  <c r="BB44" i="1" s="1"/>
  <c r="S47" i="1"/>
  <c r="N47" i="1"/>
  <c r="M47" i="1" s="1"/>
  <c r="AM47" i="1"/>
  <c r="BJ47" i="1"/>
  <c r="BR50" i="1"/>
  <c r="BA50" i="1" s="1"/>
  <c r="BC50" i="1" s="1"/>
  <c r="X50" i="1"/>
  <c r="AM52" i="1"/>
  <c r="S52" i="1"/>
  <c r="P52" i="1"/>
  <c r="O52" i="1"/>
  <c r="BB52" i="1" s="1"/>
  <c r="AM40" i="1"/>
  <c r="BJ43" i="1"/>
  <c r="BK46" i="1"/>
  <c r="BO46" i="1" s="1"/>
  <c r="BP46" i="1" s="1"/>
  <c r="BJ46" i="1"/>
  <c r="BK47" i="1"/>
  <c r="BO47" i="1" s="1"/>
  <c r="BP47" i="1" s="1"/>
  <c r="P49" i="1"/>
  <c r="O50" i="1"/>
  <c r="BB50" i="1" s="1"/>
  <c r="P53" i="1"/>
  <c r="P54" i="1"/>
  <c r="O54" i="1"/>
  <c r="BB54" i="1" s="1"/>
  <c r="S54" i="1"/>
  <c r="BJ55" i="1"/>
  <c r="BL55" i="1"/>
  <c r="S43" i="1"/>
  <c r="BK43" i="1"/>
  <c r="BO43" i="1" s="1"/>
  <c r="BP43" i="1" s="1"/>
  <c r="N44" i="1"/>
  <c r="M44" i="1" s="1"/>
  <c r="BL46" i="1"/>
  <c r="O47" i="1"/>
  <c r="BB47" i="1" s="1"/>
  <c r="S49" i="1"/>
  <c r="BK50" i="1"/>
  <c r="BO50" i="1" s="1"/>
  <c r="BP50" i="1" s="1"/>
  <c r="BJ50" i="1"/>
  <c r="S53" i="1"/>
  <c r="BK55" i="1"/>
  <c r="BO55" i="1" s="1"/>
  <c r="BP55" i="1" s="1"/>
  <c r="N61" i="1"/>
  <c r="M61" i="1" s="1"/>
  <c r="AF70" i="1"/>
  <c r="N82" i="1"/>
  <c r="M82" i="1" s="1"/>
  <c r="AM82" i="1"/>
  <c r="S82" i="1"/>
  <c r="O82" i="1"/>
  <c r="BB82" i="1" s="1"/>
  <c r="P82" i="1"/>
  <c r="X82" i="1"/>
  <c r="BR82" i="1"/>
  <c r="BA82" i="1" s="1"/>
  <c r="BC82" i="1" s="1"/>
  <c r="BK45" i="1"/>
  <c r="BO45" i="1" s="1"/>
  <c r="BP45" i="1" s="1"/>
  <c r="AM57" i="1"/>
  <c r="BL57" i="1"/>
  <c r="BJ57" i="1"/>
  <c r="P68" i="1"/>
  <c r="N68" i="1"/>
  <c r="M68" i="1" s="1"/>
  <c r="S68" i="1"/>
  <c r="O68" i="1"/>
  <c r="BB68" i="1" s="1"/>
  <c r="AM68" i="1"/>
  <c r="BR72" i="1"/>
  <c r="BA72" i="1" s="1"/>
  <c r="BC72" i="1" s="1"/>
  <c r="X72" i="1"/>
  <c r="X44" i="1"/>
  <c r="BR55" i="1"/>
  <c r="BA55" i="1" s="1"/>
  <c r="BC55" i="1" s="1"/>
  <c r="BK57" i="1"/>
  <c r="BO57" i="1" s="1"/>
  <c r="BP57" i="1" s="1"/>
  <c r="BR59" i="1"/>
  <c r="BA59" i="1" s="1"/>
  <c r="BC59" i="1" s="1"/>
  <c r="X59" i="1"/>
  <c r="S64" i="1"/>
  <c r="P64" i="1"/>
  <c r="N64" i="1"/>
  <c r="M64" i="1" s="1"/>
  <c r="AM64" i="1"/>
  <c r="Y65" i="1"/>
  <c r="Z65" i="1" s="1"/>
  <c r="BD66" i="1"/>
  <c r="N66" i="1"/>
  <c r="M66" i="1" s="1"/>
  <c r="Y66" i="1" s="1"/>
  <c r="Z66" i="1" s="1"/>
  <c r="S66" i="1"/>
  <c r="P66" i="1"/>
  <c r="AM66" i="1"/>
  <c r="BR73" i="1"/>
  <c r="BA73" i="1" s="1"/>
  <c r="BC73" i="1" s="1"/>
  <c r="X73" i="1"/>
  <c r="N78" i="1"/>
  <c r="M78" i="1" s="1"/>
  <c r="AM78" i="1"/>
  <c r="S78" i="1"/>
  <c r="P78" i="1"/>
  <c r="O78" i="1"/>
  <c r="BB78" i="1" s="1"/>
  <c r="BC66" i="1"/>
  <c r="BL69" i="1"/>
  <c r="BJ69" i="1"/>
  <c r="BK69" i="1"/>
  <c r="BO69" i="1" s="1"/>
  <c r="BP69" i="1" s="1"/>
  <c r="BR70" i="1"/>
  <c r="BA70" i="1" s="1"/>
  <c r="BC70" i="1" s="1"/>
  <c r="P59" i="1"/>
  <c r="N59" i="1"/>
  <c r="M59" i="1" s="1"/>
  <c r="X54" i="1"/>
  <c r="BJ54" i="1"/>
  <c r="S57" i="1"/>
  <c r="Y62" i="1"/>
  <c r="Z62" i="1" s="1"/>
  <c r="AM65" i="1"/>
  <c r="S65" i="1"/>
  <c r="P65" i="1"/>
  <c r="O65" i="1"/>
  <c r="BB65" i="1" s="1"/>
  <c r="Y70" i="1"/>
  <c r="Z70" i="1" s="1"/>
  <c r="X74" i="1"/>
  <c r="BR74" i="1"/>
  <c r="BA74" i="1" s="1"/>
  <c r="BC74" i="1" s="1"/>
  <c r="BR57" i="1"/>
  <c r="BA57" i="1" s="1"/>
  <c r="BC57" i="1" s="1"/>
  <c r="X57" i="1"/>
  <c r="AF58" i="1"/>
  <c r="AF69" i="1"/>
  <c r="P77" i="1"/>
  <c r="AM77" i="1"/>
  <c r="S77" i="1"/>
  <c r="O77" i="1"/>
  <c r="BB77" i="1" s="1"/>
  <c r="N77" i="1"/>
  <c r="M77" i="1" s="1"/>
  <c r="BL65" i="1"/>
  <c r="BJ65" i="1"/>
  <c r="BR67" i="1"/>
  <c r="BA67" i="1" s="1"/>
  <c r="BC67" i="1" s="1"/>
  <c r="X67" i="1"/>
  <c r="BR68" i="1"/>
  <c r="BA68" i="1" s="1"/>
  <c r="BC68" i="1" s="1"/>
  <c r="X68" i="1"/>
  <c r="BR69" i="1"/>
  <c r="BA69" i="1" s="1"/>
  <c r="BC69" i="1" s="1"/>
  <c r="X69" i="1"/>
  <c r="P80" i="1"/>
  <c r="O80" i="1"/>
  <c r="BB80" i="1" s="1"/>
  <c r="BD80" i="1" s="1"/>
  <c r="N80" i="1"/>
  <c r="M80" i="1" s="1"/>
  <c r="AM80" i="1"/>
  <c r="P84" i="1"/>
  <c r="O84" i="1"/>
  <c r="BB84" i="1" s="1"/>
  <c r="N84" i="1"/>
  <c r="M84" i="1" s="1"/>
  <c r="AM84" i="1"/>
  <c r="X61" i="1"/>
  <c r="BJ61" i="1"/>
  <c r="BK65" i="1"/>
  <c r="BO65" i="1" s="1"/>
  <c r="BP65" i="1" s="1"/>
  <c r="BJ66" i="1"/>
  <c r="S73" i="1"/>
  <c r="AB77" i="1"/>
  <c r="AB81" i="1"/>
  <c r="P67" i="1"/>
  <c r="N67" i="1"/>
  <c r="M67" i="1" s="1"/>
  <c r="BL68" i="1"/>
  <c r="BJ68" i="1"/>
  <c r="AM70" i="1"/>
  <c r="P72" i="1"/>
  <c r="N72" i="1"/>
  <c r="M72" i="1" s="1"/>
  <c r="BL73" i="1"/>
  <c r="BJ73" i="1"/>
  <c r="BR75" i="1"/>
  <c r="BA75" i="1" s="1"/>
  <c r="BC75" i="1" s="1"/>
  <c r="X75" i="1"/>
  <c r="BR76" i="1"/>
  <c r="BA76" i="1" s="1"/>
  <c r="BC76" i="1" s="1"/>
  <c r="X76" i="1"/>
  <c r="BR77" i="1"/>
  <c r="BA77" i="1" s="1"/>
  <c r="BC77" i="1" s="1"/>
  <c r="X77" i="1"/>
  <c r="S81" i="1"/>
  <c r="P81" i="1"/>
  <c r="O81" i="1"/>
  <c r="BB81" i="1" s="1"/>
  <c r="BD81" i="1" s="1"/>
  <c r="X63" i="1"/>
  <c r="O69" i="1"/>
  <c r="BB69" i="1" s="1"/>
  <c r="P70" i="1"/>
  <c r="P71" i="1"/>
  <c r="N71" i="1"/>
  <c r="M71" i="1" s="1"/>
  <c r="BK71" i="1"/>
  <c r="BO71" i="1" s="1"/>
  <c r="BP71" i="1" s="1"/>
  <c r="AM72" i="1"/>
  <c r="BL72" i="1"/>
  <c r="BJ72" i="1"/>
  <c r="BK73" i="1"/>
  <c r="BO73" i="1" s="1"/>
  <c r="BP73" i="1" s="1"/>
  <c r="BJ74" i="1"/>
  <c r="BR65" i="1"/>
  <c r="BA65" i="1" s="1"/>
  <c r="BC65" i="1" s="1"/>
  <c r="S67" i="1"/>
  <c r="BL71" i="1"/>
  <c r="O72" i="1"/>
  <c r="BB72" i="1" s="1"/>
  <c r="BK72" i="1"/>
  <c r="BO72" i="1" s="1"/>
  <c r="BP72" i="1" s="1"/>
  <c r="N73" i="1"/>
  <c r="M73" i="1" s="1"/>
  <c r="BK74" i="1"/>
  <c r="BO74" i="1" s="1"/>
  <c r="BP74" i="1" s="1"/>
  <c r="P76" i="1"/>
  <c r="N76" i="1"/>
  <c r="M76" i="1" s="1"/>
  <c r="BL77" i="1"/>
  <c r="BJ77" i="1"/>
  <c r="BJ78" i="1"/>
  <c r="N81" i="1"/>
  <c r="M81" i="1" s="1"/>
  <c r="BL82" i="1"/>
  <c r="BK82" i="1"/>
  <c r="BO82" i="1" s="1"/>
  <c r="BP82" i="1" s="1"/>
  <c r="X81" i="1"/>
  <c r="BJ81" i="1"/>
  <c r="BK81" i="1"/>
  <c r="BO81" i="1" s="1"/>
  <c r="BP81" i="1" s="1"/>
  <c r="AM83" i="1"/>
  <c r="X80" i="1"/>
  <c r="BJ80" i="1"/>
  <c r="N83" i="1"/>
  <c r="M83" i="1" s="1"/>
  <c r="Y83" i="1" s="1"/>
  <c r="Z83" i="1" s="1"/>
  <c r="X84" i="1"/>
  <c r="BK80" i="1"/>
  <c r="BO80" i="1" s="1"/>
  <c r="BP80" i="1" s="1"/>
  <c r="O83" i="1"/>
  <c r="BB83" i="1" s="1"/>
  <c r="X79" i="1"/>
  <c r="BD26" i="1" l="1"/>
  <c r="Y55" i="1"/>
  <c r="Z55" i="1" s="1"/>
  <c r="Y47" i="1"/>
  <c r="Z47" i="1" s="1"/>
  <c r="AH47" i="1" s="1"/>
  <c r="Q29" i="1"/>
  <c r="R29" i="1" s="1"/>
  <c r="BD41" i="1"/>
  <c r="BD24" i="1"/>
  <c r="BD79" i="1"/>
  <c r="BD51" i="1"/>
  <c r="BD54" i="1"/>
  <c r="BD56" i="1"/>
  <c r="BD52" i="1"/>
  <c r="BD48" i="1"/>
  <c r="BD53" i="1"/>
  <c r="BD44" i="1"/>
  <c r="BD31" i="1"/>
  <c r="Y51" i="1"/>
  <c r="Z51" i="1" s="1"/>
  <c r="Y25" i="1"/>
  <c r="Z25" i="1" s="1"/>
  <c r="AG25" i="1" s="1"/>
  <c r="BD76" i="1"/>
  <c r="BD29" i="1"/>
  <c r="Y56" i="1"/>
  <c r="Z56" i="1" s="1"/>
  <c r="AG56" i="1" s="1"/>
  <c r="BD63" i="1"/>
  <c r="BD47" i="1"/>
  <c r="BD72" i="1"/>
  <c r="BD28" i="1"/>
  <c r="BD21" i="1"/>
  <c r="BD32" i="1"/>
  <c r="Y53" i="1"/>
  <c r="Z53" i="1" s="1"/>
  <c r="AA53" i="1" s="1"/>
  <c r="AE53" i="1" s="1"/>
  <c r="BD45" i="1"/>
  <c r="BD62" i="1"/>
  <c r="BD83" i="1"/>
  <c r="BC62" i="1"/>
  <c r="BD35" i="1"/>
  <c r="BC25" i="1"/>
  <c r="BD69" i="1"/>
  <c r="BD22" i="1"/>
  <c r="BD40" i="1"/>
  <c r="BD78" i="1"/>
  <c r="Y35" i="1"/>
  <c r="Z35" i="1" s="1"/>
  <c r="AA35" i="1" s="1"/>
  <c r="AE35" i="1" s="1"/>
  <c r="BD43" i="1"/>
  <c r="BD68" i="1"/>
  <c r="BD46" i="1"/>
  <c r="Y24" i="1"/>
  <c r="Z24" i="1" s="1"/>
  <c r="AG24" i="1" s="1"/>
  <c r="BD77" i="1"/>
  <c r="BD60" i="1"/>
  <c r="BD37" i="1"/>
  <c r="BD84" i="1"/>
  <c r="BD70" i="1"/>
  <c r="BD23" i="1"/>
  <c r="BD71" i="1"/>
  <c r="BD57" i="1"/>
  <c r="BD50" i="1"/>
  <c r="AA26" i="1"/>
  <c r="AE26" i="1" s="1"/>
  <c r="AH26" i="1"/>
  <c r="AG26" i="1"/>
  <c r="AA47" i="1"/>
  <c r="AE47" i="1" s="1"/>
  <c r="AG47" i="1"/>
  <c r="AH49" i="1"/>
  <c r="AA49" i="1"/>
  <c r="AE49" i="1" s="1"/>
  <c r="AG49" i="1"/>
  <c r="Y81" i="1"/>
  <c r="Z81" i="1" s="1"/>
  <c r="V81" i="1" s="1"/>
  <c r="T81" i="1" s="1"/>
  <c r="W81" i="1" s="1"/>
  <c r="Q81" i="1" s="1"/>
  <c r="R81" i="1" s="1"/>
  <c r="Y73" i="1"/>
  <c r="Z73" i="1" s="1"/>
  <c r="V73" i="1" s="1"/>
  <c r="T73" i="1" s="1"/>
  <c r="W73" i="1" s="1"/>
  <c r="Q73" i="1" s="1"/>
  <c r="R73" i="1" s="1"/>
  <c r="V45" i="1"/>
  <c r="T45" i="1" s="1"/>
  <c r="W45" i="1" s="1"/>
  <c r="Q45" i="1" s="1"/>
  <c r="R45" i="1" s="1"/>
  <c r="AF45" i="1"/>
  <c r="Y27" i="1"/>
  <c r="Z27" i="1" s="1"/>
  <c r="AF36" i="1"/>
  <c r="V22" i="1"/>
  <c r="T22" i="1" s="1"/>
  <c r="W22" i="1" s="1"/>
  <c r="Q22" i="1" s="1"/>
  <c r="R22" i="1" s="1"/>
  <c r="AF22" i="1"/>
  <c r="AG35" i="1"/>
  <c r="AA29" i="1"/>
  <c r="AE29" i="1" s="1"/>
  <c r="AH29" i="1"/>
  <c r="AG29" i="1"/>
  <c r="AH66" i="1"/>
  <c r="AA66" i="1"/>
  <c r="AE66" i="1" s="1"/>
  <c r="AG66" i="1"/>
  <c r="AF43" i="1"/>
  <c r="AF32" i="1"/>
  <c r="Y31" i="1"/>
  <c r="Z31" i="1" s="1"/>
  <c r="AF76" i="1"/>
  <c r="V49" i="1"/>
  <c r="T49" i="1" s="1"/>
  <c r="W49" i="1" s="1"/>
  <c r="Q49" i="1" s="1"/>
  <c r="R49" i="1" s="1"/>
  <c r="AF49" i="1"/>
  <c r="AF30" i="1"/>
  <c r="Y28" i="1"/>
  <c r="Z28" i="1" s="1"/>
  <c r="V28" i="1" s="1"/>
  <c r="T28" i="1" s="1"/>
  <c r="W28" i="1" s="1"/>
  <c r="Q28" i="1" s="1"/>
  <c r="R28" i="1" s="1"/>
  <c r="Y71" i="1"/>
  <c r="Z71" i="1" s="1"/>
  <c r="V71" i="1" s="1"/>
  <c r="T71" i="1" s="1"/>
  <c r="W71" i="1" s="1"/>
  <c r="Q71" i="1" s="1"/>
  <c r="R71" i="1" s="1"/>
  <c r="AH70" i="1"/>
  <c r="AA70" i="1"/>
  <c r="AE70" i="1" s="1"/>
  <c r="Y64" i="1"/>
  <c r="Z64" i="1" s="1"/>
  <c r="BD74" i="1"/>
  <c r="Y77" i="1"/>
  <c r="Z77" i="1" s="1"/>
  <c r="AF84" i="1"/>
  <c r="AF77" i="1"/>
  <c r="BD65" i="1"/>
  <c r="AF68" i="1"/>
  <c r="Y82" i="1"/>
  <c r="Z82" i="1" s="1"/>
  <c r="V82" i="1" s="1"/>
  <c r="T82" i="1" s="1"/>
  <c r="W82" i="1" s="1"/>
  <c r="Q82" i="1" s="1"/>
  <c r="R82" i="1" s="1"/>
  <c r="AA52" i="1"/>
  <c r="AE52" i="1" s="1"/>
  <c r="AH52" i="1"/>
  <c r="AG52" i="1"/>
  <c r="AF44" i="1"/>
  <c r="Y78" i="1"/>
  <c r="Z78" i="1" s="1"/>
  <c r="BC64" i="1"/>
  <c r="BD64" i="1"/>
  <c r="BD36" i="1"/>
  <c r="Y23" i="1"/>
  <c r="Z23" i="1" s="1"/>
  <c r="V23" i="1" s="1"/>
  <c r="T23" i="1" s="1"/>
  <c r="W23" i="1" s="1"/>
  <c r="Q23" i="1" s="1"/>
  <c r="R23" i="1" s="1"/>
  <c r="AF60" i="1"/>
  <c r="Y42" i="1"/>
  <c r="Z42" i="1" s="1"/>
  <c r="BD33" i="1"/>
  <c r="Y34" i="1"/>
  <c r="Z34" i="1" s="1"/>
  <c r="V34" i="1" s="1"/>
  <c r="T34" i="1" s="1"/>
  <c r="W34" i="1" s="1"/>
  <c r="Q34" i="1" s="1"/>
  <c r="R34" i="1" s="1"/>
  <c r="AF80" i="1"/>
  <c r="AF37" i="1"/>
  <c r="Y37" i="1"/>
  <c r="Z37" i="1" s="1"/>
  <c r="AH62" i="1"/>
  <c r="AA62" i="1"/>
  <c r="AE62" i="1" s="1"/>
  <c r="AA83" i="1"/>
  <c r="AE83" i="1" s="1"/>
  <c r="AH83" i="1"/>
  <c r="AG83" i="1"/>
  <c r="Y46" i="1"/>
  <c r="Z46" i="1" s="1"/>
  <c r="Y39" i="1"/>
  <c r="Z39" i="1" s="1"/>
  <c r="V39" i="1" s="1"/>
  <c r="T39" i="1" s="1"/>
  <c r="W39" i="1" s="1"/>
  <c r="Q39" i="1" s="1"/>
  <c r="R39" i="1" s="1"/>
  <c r="AF39" i="1"/>
  <c r="Y36" i="1"/>
  <c r="Z36" i="1" s="1"/>
  <c r="V36" i="1" s="1"/>
  <c r="T36" i="1" s="1"/>
  <c r="W36" i="1" s="1"/>
  <c r="Q36" i="1" s="1"/>
  <c r="R36" i="1" s="1"/>
  <c r="AH45" i="1"/>
  <c r="AA45" i="1"/>
  <c r="AE45" i="1" s="1"/>
  <c r="AF81" i="1"/>
  <c r="Y69" i="1"/>
  <c r="Z69" i="1" s="1"/>
  <c r="AF53" i="1"/>
  <c r="Y80" i="1"/>
  <c r="Z80" i="1" s="1"/>
  <c r="V62" i="1"/>
  <c r="T62" i="1" s="1"/>
  <c r="W62" i="1" s="1"/>
  <c r="Q62" i="1" s="1"/>
  <c r="R62" i="1" s="1"/>
  <c r="AF34" i="1"/>
  <c r="V55" i="1"/>
  <c r="T55" i="1" s="1"/>
  <c r="W55" i="1" s="1"/>
  <c r="Q55" i="1" s="1"/>
  <c r="R55" i="1" s="1"/>
  <c r="AF55" i="1"/>
  <c r="AF33" i="1"/>
  <c r="Y43" i="1"/>
  <c r="Z43" i="1" s="1"/>
  <c r="V43" i="1" s="1"/>
  <c r="T43" i="1" s="1"/>
  <c r="W43" i="1" s="1"/>
  <c r="Q43" i="1" s="1"/>
  <c r="R43" i="1" s="1"/>
  <c r="Y40" i="1"/>
  <c r="Z40" i="1" s="1"/>
  <c r="Y32" i="1"/>
  <c r="Z32" i="1" s="1"/>
  <c r="AF28" i="1"/>
  <c r="AG21" i="1"/>
  <c r="AH21" i="1"/>
  <c r="AA21" i="1"/>
  <c r="AE21" i="1" s="1"/>
  <c r="AA25" i="1"/>
  <c r="AE25" i="1" s="1"/>
  <c r="AH25" i="1"/>
  <c r="AA65" i="1"/>
  <c r="AE65" i="1" s="1"/>
  <c r="AH65" i="1"/>
  <c r="AG65" i="1"/>
  <c r="V65" i="1"/>
  <c r="T65" i="1" s="1"/>
  <c r="W65" i="1" s="1"/>
  <c r="Q65" i="1" s="1"/>
  <c r="R65" i="1" s="1"/>
  <c r="AH22" i="1"/>
  <c r="AG22" i="1"/>
  <c r="AA22" i="1"/>
  <c r="AE22" i="1" s="1"/>
  <c r="AF59" i="1"/>
  <c r="AF67" i="1"/>
  <c r="AF64" i="1"/>
  <c r="Y44" i="1"/>
  <c r="Z44" i="1" s="1"/>
  <c r="V44" i="1" s="1"/>
  <c r="T44" i="1" s="1"/>
  <c r="W44" i="1" s="1"/>
  <c r="Q44" i="1" s="1"/>
  <c r="R44" i="1" s="1"/>
  <c r="V47" i="1"/>
  <c r="T47" i="1" s="1"/>
  <c r="W47" i="1" s="1"/>
  <c r="Q47" i="1" s="1"/>
  <c r="R47" i="1" s="1"/>
  <c r="AF47" i="1"/>
  <c r="BD55" i="1"/>
  <c r="V26" i="1"/>
  <c r="T26" i="1" s="1"/>
  <c r="W26" i="1" s="1"/>
  <c r="Q26" i="1" s="1"/>
  <c r="R26" i="1" s="1"/>
  <c r="AF26" i="1"/>
  <c r="AH56" i="1"/>
  <c r="AI56" i="1" s="1"/>
  <c r="AA56" i="1"/>
  <c r="AE56" i="1" s="1"/>
  <c r="V70" i="1"/>
  <c r="T70" i="1" s="1"/>
  <c r="W70" i="1" s="1"/>
  <c r="Q70" i="1" s="1"/>
  <c r="R70" i="1" s="1"/>
  <c r="BD75" i="1"/>
  <c r="AF72" i="1"/>
  <c r="Y68" i="1"/>
  <c r="Z68" i="1" s="1"/>
  <c r="V68" i="1" s="1"/>
  <c r="T68" i="1" s="1"/>
  <c r="W68" i="1" s="1"/>
  <c r="Q68" i="1" s="1"/>
  <c r="R68" i="1" s="1"/>
  <c r="Y54" i="1"/>
  <c r="Z54" i="1" s="1"/>
  <c r="BD73" i="1"/>
  <c r="Y59" i="1"/>
  <c r="Z59" i="1" s="1"/>
  <c r="AF61" i="1"/>
  <c r="BD58" i="1"/>
  <c r="Y60" i="1"/>
  <c r="Z60" i="1" s="1"/>
  <c r="V60" i="1" s="1"/>
  <c r="T60" i="1" s="1"/>
  <c r="W60" i="1" s="1"/>
  <c r="Q60" i="1" s="1"/>
  <c r="R60" i="1" s="1"/>
  <c r="AG62" i="1"/>
  <c r="Y76" i="1"/>
  <c r="Z76" i="1" s="1"/>
  <c r="Y57" i="1"/>
  <c r="Z57" i="1" s="1"/>
  <c r="V66" i="1"/>
  <c r="T66" i="1" s="1"/>
  <c r="W66" i="1" s="1"/>
  <c r="Q66" i="1" s="1"/>
  <c r="R66" i="1" s="1"/>
  <c r="AF66" i="1"/>
  <c r="Y72" i="1"/>
  <c r="Z72" i="1" s="1"/>
  <c r="V72" i="1" s="1"/>
  <c r="T72" i="1" s="1"/>
  <c r="W72" i="1" s="1"/>
  <c r="Q72" i="1" s="1"/>
  <c r="R72" i="1" s="1"/>
  <c r="BD67" i="1"/>
  <c r="BD82" i="1"/>
  <c r="AA51" i="1"/>
  <c r="AE51" i="1" s="1"/>
  <c r="AH51" i="1"/>
  <c r="AG51" i="1"/>
  <c r="Y50" i="1"/>
  <c r="Z50" i="1" s="1"/>
  <c r="AF75" i="1"/>
  <c r="BD38" i="1"/>
  <c r="BD42" i="1"/>
  <c r="AH24" i="1"/>
  <c r="AI24" i="1" s="1"/>
  <c r="AF63" i="1"/>
  <c r="AF23" i="1"/>
  <c r="V21" i="1"/>
  <c r="T21" i="1" s="1"/>
  <c r="W21" i="1" s="1"/>
  <c r="Q21" i="1" s="1"/>
  <c r="R21" i="1" s="1"/>
  <c r="Y75" i="1"/>
  <c r="Z75" i="1" s="1"/>
  <c r="AA55" i="1"/>
  <c r="AE55" i="1" s="1"/>
  <c r="AH55" i="1"/>
  <c r="AG55" i="1"/>
  <c r="Y84" i="1"/>
  <c r="Z84" i="1" s="1"/>
  <c r="AF82" i="1"/>
  <c r="AF83" i="1"/>
  <c r="V83" i="1"/>
  <c r="T83" i="1" s="1"/>
  <c r="W83" i="1" s="1"/>
  <c r="Q83" i="1" s="1"/>
  <c r="R83" i="1" s="1"/>
  <c r="AF71" i="1"/>
  <c r="Y61" i="1"/>
  <c r="Z61" i="1" s="1"/>
  <c r="V61" i="1" s="1"/>
  <c r="T61" i="1" s="1"/>
  <c r="W61" i="1" s="1"/>
  <c r="Q61" i="1" s="1"/>
  <c r="R61" i="1" s="1"/>
  <c r="Y74" i="1"/>
  <c r="Z74" i="1" s="1"/>
  <c r="BD30" i="1"/>
  <c r="V56" i="1"/>
  <c r="T56" i="1" s="1"/>
  <c r="W56" i="1" s="1"/>
  <c r="Q56" i="1" s="1"/>
  <c r="R56" i="1" s="1"/>
  <c r="AF73" i="1"/>
  <c r="Y79" i="1"/>
  <c r="Z79" i="1" s="1"/>
  <c r="Y63" i="1"/>
  <c r="Z63" i="1" s="1"/>
  <c r="Y67" i="1"/>
  <c r="Z67" i="1" s="1"/>
  <c r="V67" i="1" s="1"/>
  <c r="T67" i="1" s="1"/>
  <c r="W67" i="1" s="1"/>
  <c r="Q67" i="1" s="1"/>
  <c r="R67" i="1" s="1"/>
  <c r="AG70" i="1"/>
  <c r="AF78" i="1"/>
  <c r="BD59" i="1"/>
  <c r="V51" i="1"/>
  <c r="T51" i="1" s="1"/>
  <c r="W51" i="1" s="1"/>
  <c r="Q51" i="1" s="1"/>
  <c r="R51" i="1" s="1"/>
  <c r="AF51" i="1"/>
  <c r="Y58" i="1"/>
  <c r="Z58" i="1" s="1"/>
  <c r="BD34" i="1"/>
  <c r="AF41" i="1"/>
  <c r="Y41" i="1"/>
  <c r="Z41" i="1" s="1"/>
  <c r="V41" i="1" s="1"/>
  <c r="T41" i="1" s="1"/>
  <c r="W41" i="1" s="1"/>
  <c r="Q41" i="1" s="1"/>
  <c r="R41" i="1" s="1"/>
  <c r="Y30" i="1"/>
  <c r="Z30" i="1" s="1"/>
  <c r="V30" i="1" s="1"/>
  <c r="T30" i="1" s="1"/>
  <c r="W30" i="1" s="1"/>
  <c r="Q30" i="1" s="1"/>
  <c r="R30" i="1" s="1"/>
  <c r="AF48" i="1"/>
  <c r="Y48" i="1"/>
  <c r="Z48" i="1" s="1"/>
  <c r="V48" i="1" s="1"/>
  <c r="T48" i="1" s="1"/>
  <c r="W48" i="1" s="1"/>
  <c r="Q48" i="1" s="1"/>
  <c r="R48" i="1" s="1"/>
  <c r="AF46" i="1"/>
  <c r="Y33" i="1"/>
  <c r="Z33" i="1" s="1"/>
  <c r="V33" i="1" s="1"/>
  <c r="T33" i="1" s="1"/>
  <c r="W33" i="1" s="1"/>
  <c r="Q33" i="1" s="1"/>
  <c r="R33" i="1" s="1"/>
  <c r="V52" i="1"/>
  <c r="T52" i="1" s="1"/>
  <c r="W52" i="1" s="1"/>
  <c r="Q52" i="1" s="1"/>
  <c r="R52" i="1" s="1"/>
  <c r="BD27" i="1"/>
  <c r="Y38" i="1"/>
  <c r="Z38" i="1" s="1"/>
  <c r="AH53" i="1" l="1"/>
  <c r="AA24" i="1"/>
  <c r="AE24" i="1" s="1"/>
  <c r="V53" i="1"/>
  <c r="T53" i="1" s="1"/>
  <c r="W53" i="1" s="1"/>
  <c r="Q53" i="1" s="1"/>
  <c r="R53" i="1" s="1"/>
  <c r="V25" i="1"/>
  <c r="T25" i="1" s="1"/>
  <c r="W25" i="1" s="1"/>
  <c r="Q25" i="1" s="1"/>
  <c r="R25" i="1" s="1"/>
  <c r="V35" i="1"/>
  <c r="T35" i="1" s="1"/>
  <c r="W35" i="1" s="1"/>
  <c r="Q35" i="1" s="1"/>
  <c r="R35" i="1" s="1"/>
  <c r="AI25" i="1"/>
  <c r="AH35" i="1"/>
  <c r="AI52" i="1"/>
  <c r="AG53" i="1"/>
  <c r="AI53" i="1" s="1"/>
  <c r="AI29" i="1"/>
  <c r="V24" i="1"/>
  <c r="T24" i="1" s="1"/>
  <c r="W24" i="1" s="1"/>
  <c r="Q24" i="1" s="1"/>
  <c r="R24" i="1" s="1"/>
  <c r="AI45" i="1"/>
  <c r="AH77" i="1"/>
  <c r="AA77" i="1"/>
  <c r="AE77" i="1" s="1"/>
  <c r="AG77" i="1"/>
  <c r="AH80" i="1"/>
  <c r="AA80" i="1"/>
  <c r="AE80" i="1" s="1"/>
  <c r="AG80" i="1"/>
  <c r="V80" i="1"/>
  <c r="T80" i="1" s="1"/>
  <c r="W80" i="1" s="1"/>
  <c r="Q80" i="1" s="1"/>
  <c r="R80" i="1" s="1"/>
  <c r="AI66" i="1"/>
  <c r="AH73" i="1"/>
  <c r="AA73" i="1"/>
  <c r="AE73" i="1" s="1"/>
  <c r="AG73" i="1"/>
  <c r="AA67" i="1"/>
  <c r="AE67" i="1" s="1"/>
  <c r="AH67" i="1"/>
  <c r="AG67" i="1"/>
  <c r="AA46" i="1"/>
  <c r="AE46" i="1" s="1"/>
  <c r="AH46" i="1"/>
  <c r="AG46" i="1"/>
  <c r="AH78" i="1"/>
  <c r="AG78" i="1"/>
  <c r="AA78" i="1"/>
  <c r="AE78" i="1" s="1"/>
  <c r="AH58" i="1"/>
  <c r="AG58" i="1"/>
  <c r="AA58" i="1"/>
  <c r="AE58" i="1" s="1"/>
  <c r="V58" i="1"/>
  <c r="T58" i="1" s="1"/>
  <c r="W58" i="1" s="1"/>
  <c r="Q58" i="1" s="1"/>
  <c r="R58" i="1" s="1"/>
  <c r="AH75" i="1"/>
  <c r="AA75" i="1"/>
  <c r="AE75" i="1" s="1"/>
  <c r="AG75" i="1"/>
  <c r="AI51" i="1"/>
  <c r="AA30" i="1"/>
  <c r="AE30" i="1" s="1"/>
  <c r="AH30" i="1"/>
  <c r="AG30" i="1"/>
  <c r="AH57" i="1"/>
  <c r="AA57" i="1"/>
  <c r="AE57" i="1" s="1"/>
  <c r="V57" i="1"/>
  <c r="T57" i="1" s="1"/>
  <c r="W57" i="1" s="1"/>
  <c r="Q57" i="1" s="1"/>
  <c r="R57" i="1" s="1"/>
  <c r="AG57" i="1"/>
  <c r="AI65" i="1"/>
  <c r="AA36" i="1"/>
  <c r="AE36" i="1" s="1"/>
  <c r="AH36" i="1"/>
  <c r="AG36" i="1"/>
  <c r="AI83" i="1"/>
  <c r="AH28" i="1"/>
  <c r="AA28" i="1"/>
  <c r="AE28" i="1" s="1"/>
  <c r="AG28" i="1"/>
  <c r="AH31" i="1"/>
  <c r="AG31" i="1"/>
  <c r="AA31" i="1"/>
  <c r="AE31" i="1" s="1"/>
  <c r="V31" i="1"/>
  <c r="T31" i="1" s="1"/>
  <c r="W31" i="1" s="1"/>
  <c r="Q31" i="1" s="1"/>
  <c r="R31" i="1" s="1"/>
  <c r="AA27" i="1"/>
  <c r="AE27" i="1" s="1"/>
  <c r="AH27" i="1"/>
  <c r="V27" i="1"/>
  <c r="T27" i="1" s="1"/>
  <c r="W27" i="1" s="1"/>
  <c r="Q27" i="1" s="1"/>
  <c r="R27" i="1" s="1"/>
  <c r="AG27" i="1"/>
  <c r="AA81" i="1"/>
  <c r="AE81" i="1" s="1"/>
  <c r="AH81" i="1"/>
  <c r="AG81" i="1"/>
  <c r="AI47" i="1"/>
  <c r="AA64" i="1"/>
  <c r="AE64" i="1" s="1"/>
  <c r="AH64" i="1"/>
  <c r="AG64" i="1"/>
  <c r="V75" i="1"/>
  <c r="T75" i="1" s="1"/>
  <c r="W75" i="1" s="1"/>
  <c r="Q75" i="1" s="1"/>
  <c r="R75" i="1" s="1"/>
  <c r="AH76" i="1"/>
  <c r="AA76" i="1"/>
  <c r="AE76" i="1" s="1"/>
  <c r="AG76" i="1"/>
  <c r="AA32" i="1"/>
  <c r="AE32" i="1" s="1"/>
  <c r="AH32" i="1"/>
  <c r="AG32" i="1"/>
  <c r="AH34" i="1"/>
  <c r="AA34" i="1"/>
  <c r="AE34" i="1" s="1"/>
  <c r="AG34" i="1"/>
  <c r="AA23" i="1"/>
  <c r="AE23" i="1" s="1"/>
  <c r="AH23" i="1"/>
  <c r="AG23" i="1"/>
  <c r="V77" i="1"/>
  <c r="T77" i="1" s="1"/>
  <c r="W77" i="1" s="1"/>
  <c r="Q77" i="1" s="1"/>
  <c r="R77" i="1" s="1"/>
  <c r="V32" i="1"/>
  <c r="T32" i="1" s="1"/>
  <c r="W32" i="1" s="1"/>
  <c r="Q32" i="1" s="1"/>
  <c r="R32" i="1" s="1"/>
  <c r="AH68" i="1"/>
  <c r="AA68" i="1"/>
  <c r="AE68" i="1" s="1"/>
  <c r="AG68" i="1"/>
  <c r="AA63" i="1"/>
  <c r="AE63" i="1" s="1"/>
  <c r="AH63" i="1"/>
  <c r="AG63" i="1"/>
  <c r="AH79" i="1"/>
  <c r="AG79" i="1"/>
  <c r="AA79" i="1"/>
  <c r="AE79" i="1" s="1"/>
  <c r="V79" i="1"/>
  <c r="T79" i="1" s="1"/>
  <c r="W79" i="1" s="1"/>
  <c r="Q79" i="1" s="1"/>
  <c r="R79" i="1" s="1"/>
  <c r="AH84" i="1"/>
  <c r="AA84" i="1"/>
  <c r="AE84" i="1" s="1"/>
  <c r="AG84" i="1"/>
  <c r="AH69" i="1"/>
  <c r="AA69" i="1"/>
  <c r="AE69" i="1" s="1"/>
  <c r="V69" i="1"/>
  <c r="T69" i="1" s="1"/>
  <c r="W69" i="1" s="1"/>
  <c r="Q69" i="1" s="1"/>
  <c r="R69" i="1" s="1"/>
  <c r="AG69" i="1"/>
  <c r="AA39" i="1"/>
  <c r="AE39" i="1" s="1"/>
  <c r="AH39" i="1"/>
  <c r="AG39" i="1"/>
  <c r="AI62" i="1"/>
  <c r="AH33" i="1"/>
  <c r="AA33" i="1"/>
  <c r="AE33" i="1" s="1"/>
  <c r="AG33" i="1"/>
  <c r="AH61" i="1"/>
  <c r="AG61" i="1"/>
  <c r="AA61" i="1"/>
  <c r="AE61" i="1" s="1"/>
  <c r="V46" i="1"/>
  <c r="T46" i="1" s="1"/>
  <c r="W46" i="1" s="1"/>
  <c r="Q46" i="1" s="1"/>
  <c r="R46" i="1" s="1"/>
  <c r="V78" i="1"/>
  <c r="T78" i="1" s="1"/>
  <c r="W78" i="1" s="1"/>
  <c r="Q78" i="1" s="1"/>
  <c r="R78" i="1" s="1"/>
  <c r="AH72" i="1"/>
  <c r="AA72" i="1"/>
  <c r="AE72" i="1" s="1"/>
  <c r="AG72" i="1"/>
  <c r="AA44" i="1"/>
  <c r="AE44" i="1" s="1"/>
  <c r="AH44" i="1"/>
  <c r="AG44" i="1"/>
  <c r="AA40" i="1"/>
  <c r="AE40" i="1" s="1"/>
  <c r="AH40" i="1"/>
  <c r="AG40" i="1"/>
  <c r="V40" i="1"/>
  <c r="T40" i="1" s="1"/>
  <c r="W40" i="1" s="1"/>
  <c r="Q40" i="1" s="1"/>
  <c r="R40" i="1" s="1"/>
  <c r="AH37" i="1"/>
  <c r="AA37" i="1"/>
  <c r="AE37" i="1" s="1"/>
  <c r="AG37" i="1"/>
  <c r="AH42" i="1"/>
  <c r="AA42" i="1"/>
  <c r="AE42" i="1" s="1"/>
  <c r="V42" i="1"/>
  <c r="T42" i="1" s="1"/>
  <c r="W42" i="1" s="1"/>
  <c r="Q42" i="1" s="1"/>
  <c r="R42" i="1" s="1"/>
  <c r="AG42" i="1"/>
  <c r="V84" i="1"/>
  <c r="T84" i="1" s="1"/>
  <c r="W84" i="1" s="1"/>
  <c r="Q84" i="1" s="1"/>
  <c r="R84" i="1" s="1"/>
  <c r="AI70" i="1"/>
  <c r="AI49" i="1"/>
  <c r="AI26" i="1"/>
  <c r="AH38" i="1"/>
  <c r="AA38" i="1"/>
  <c r="AE38" i="1" s="1"/>
  <c r="V38" i="1"/>
  <c r="T38" i="1" s="1"/>
  <c r="W38" i="1" s="1"/>
  <c r="Q38" i="1" s="1"/>
  <c r="R38" i="1" s="1"/>
  <c r="AG38" i="1"/>
  <c r="AH74" i="1"/>
  <c r="AA74" i="1"/>
  <c r="AE74" i="1" s="1"/>
  <c r="AG74" i="1"/>
  <c r="V74" i="1"/>
  <c r="T74" i="1" s="1"/>
  <c r="W74" i="1" s="1"/>
  <c r="Q74" i="1" s="1"/>
  <c r="R74" i="1" s="1"/>
  <c r="AA59" i="1"/>
  <c r="AE59" i="1" s="1"/>
  <c r="AH59" i="1"/>
  <c r="AG59" i="1"/>
  <c r="V59" i="1"/>
  <c r="T59" i="1" s="1"/>
  <c r="W59" i="1" s="1"/>
  <c r="Q59" i="1" s="1"/>
  <c r="R59" i="1" s="1"/>
  <c r="AH41" i="1"/>
  <c r="AA41" i="1"/>
  <c r="AE41" i="1" s="1"/>
  <c r="AG41" i="1"/>
  <c r="V63" i="1"/>
  <c r="T63" i="1" s="1"/>
  <c r="W63" i="1" s="1"/>
  <c r="Q63" i="1" s="1"/>
  <c r="R63" i="1" s="1"/>
  <c r="AA48" i="1"/>
  <c r="AE48" i="1" s="1"/>
  <c r="AH48" i="1"/>
  <c r="AG48" i="1"/>
  <c r="AI55" i="1"/>
  <c r="AA50" i="1"/>
  <c r="AE50" i="1" s="1"/>
  <c r="AH50" i="1"/>
  <c r="AG50" i="1"/>
  <c r="V50" i="1"/>
  <c r="T50" i="1" s="1"/>
  <c r="W50" i="1" s="1"/>
  <c r="Q50" i="1" s="1"/>
  <c r="R50" i="1" s="1"/>
  <c r="AH60" i="1"/>
  <c r="AA60" i="1"/>
  <c r="AE60" i="1" s="1"/>
  <c r="AG60" i="1"/>
  <c r="AA54" i="1"/>
  <c r="AE54" i="1" s="1"/>
  <c r="AH54" i="1"/>
  <c r="V54" i="1"/>
  <c r="T54" i="1" s="1"/>
  <c r="W54" i="1" s="1"/>
  <c r="Q54" i="1" s="1"/>
  <c r="R54" i="1" s="1"/>
  <c r="AG54" i="1"/>
  <c r="V64" i="1"/>
  <c r="T64" i="1" s="1"/>
  <c r="W64" i="1" s="1"/>
  <c r="Q64" i="1" s="1"/>
  <c r="R64" i="1" s="1"/>
  <c r="AI22" i="1"/>
  <c r="AI21" i="1"/>
  <c r="AH43" i="1"/>
  <c r="AA43" i="1"/>
  <c r="AE43" i="1" s="1"/>
  <c r="AG43" i="1"/>
  <c r="V37" i="1"/>
  <c r="T37" i="1" s="1"/>
  <c r="W37" i="1" s="1"/>
  <c r="Q37" i="1" s="1"/>
  <c r="R37" i="1" s="1"/>
  <c r="AA82" i="1"/>
  <c r="AE82" i="1" s="1"/>
  <c r="AH82" i="1"/>
  <c r="AG82" i="1"/>
  <c r="AA71" i="1"/>
  <c r="AE71" i="1" s="1"/>
  <c r="AH71" i="1"/>
  <c r="AG71" i="1"/>
  <c r="V76" i="1"/>
  <c r="T76" i="1" s="1"/>
  <c r="W76" i="1" s="1"/>
  <c r="Q76" i="1" s="1"/>
  <c r="R76" i="1" s="1"/>
  <c r="AI35" i="1"/>
  <c r="AI69" i="1" l="1"/>
  <c r="AI50" i="1"/>
  <c r="AI27" i="1"/>
  <c r="AI28" i="1"/>
  <c r="AI54" i="1"/>
  <c r="AI82" i="1"/>
  <c r="AI61" i="1"/>
  <c r="AI68" i="1"/>
  <c r="AI34" i="1"/>
  <c r="AI37" i="1"/>
  <c r="AI41" i="1"/>
  <c r="AI74" i="1"/>
  <c r="AI57" i="1"/>
  <c r="AI33" i="1"/>
  <c r="AI44" i="1"/>
  <c r="AI72" i="1"/>
  <c r="AI23" i="1"/>
  <c r="AI36" i="1"/>
  <c r="AI30" i="1"/>
  <c r="AI48" i="1"/>
  <c r="AI59" i="1"/>
  <c r="AI81" i="1"/>
  <c r="AI58" i="1"/>
  <c r="AI67" i="1"/>
  <c r="AI71" i="1"/>
  <c r="AI40" i="1"/>
  <c r="AI63" i="1"/>
  <c r="AI60" i="1"/>
  <c r="AI38" i="1"/>
  <c r="AI42" i="1"/>
  <c r="AI39" i="1"/>
  <c r="AI84" i="1"/>
  <c r="AI76" i="1"/>
  <c r="AI31" i="1"/>
  <c r="AI43" i="1"/>
  <c r="AI80" i="1"/>
  <c r="AI78" i="1"/>
  <c r="AI64" i="1"/>
  <c r="AI75" i="1"/>
  <c r="AI79" i="1"/>
  <c r="AI32" i="1"/>
  <c r="AI46" i="1"/>
  <c r="AI73" i="1"/>
  <c r="AI77" i="1"/>
</calcChain>
</file>

<file path=xl/sharedStrings.xml><?xml version="1.0" encoding="utf-8"?>
<sst xmlns="http://schemas.openxmlformats.org/spreadsheetml/2006/main" count="2069" uniqueCount="738">
  <si>
    <t>File opened</t>
  </si>
  <si>
    <t>2023-07-13 10:17:15</t>
  </si>
  <si>
    <t>Console s/n</t>
  </si>
  <si>
    <t>68C-022472</t>
  </si>
  <si>
    <t>Console ver</t>
  </si>
  <si>
    <t>Bluestem v.2.0.02</t>
  </si>
  <si>
    <t>Scripts ver</t>
  </si>
  <si>
    <t>2021.06  2.0.01, June 2021</t>
  </si>
  <si>
    <t>Head s/n</t>
  </si>
  <si>
    <t>68H-422462</t>
  </si>
  <si>
    <t>Head ver</t>
  </si>
  <si>
    <t>1.4.7</t>
  </si>
  <si>
    <t>Head cal</t>
  </si>
  <si>
    <t>{"oxygen": "21", "co2azero": "0.933943", "co2aspan1": "1.00149", "co2aspan2": "-0.0286952", "co2aspan2a": "0.311517", "co2aspan2b": "0.309197", "co2aspanconc1": "2490", "co2aspanconc2": "309.1", "co2bzero": "1.13188", "co2bspan1": "1.00132", "co2bspan2": "-0.0292981", "co2bspan2a": "0.308164", "co2bspan2b": "0.30579", "co2bspanconc1": "2490", "co2bspanconc2": "309.1", "h2oazero": "1.03668", "h2oaspan1": "1.00658", "h2oaspan2": "0", "h2oaspan2a": "0.0712022", "h2oaspan2b": "0.0716706", "h2oaspanconc1": "12.54", "h2oaspanconc2": "0", "h2obzero": "1.04434", "h2obspan1": "1.00365", "h2obspan2": "0", "h2obspan2a": "0.0687392", "h2obspan2b": "0.0689903", "h2obspanconc1": "12.54", "h2obspanconc2": "0", "tazero": "0.0761814", "tbzero": "0.12994", "flowmeterzero": "1.00104", "flowazero": "0.31994", "flowbzero": "0.30367", "chamberpressurezero": "2.55079", "ssa_ref": "39026.9", "ssb_ref": "35024.5"}</t>
  </si>
  <si>
    <t>Chamber type</t>
  </si>
  <si>
    <t>6800-01A</t>
  </si>
  <si>
    <t>Chamber s/n</t>
  </si>
  <si>
    <t>MPF-842142</t>
  </si>
  <si>
    <t>Chamber rev</t>
  </si>
  <si>
    <t>01</t>
  </si>
  <si>
    <t>Chamber cal</t>
  </si>
  <si>
    <t>0</t>
  </si>
  <si>
    <t>Fluorometer</t>
  </si>
  <si>
    <t>Flr. Version</t>
  </si>
  <si>
    <t>10:17:15</t>
  </si>
  <si>
    <t>Stability Definition:	ΔCO2 (Meas2): Slp&lt;0.5 Per=20	ΔH2O (Meas2): Slp&lt;0.1 Per=20	F (FlrLS): Slp&lt;1 Per=20</t>
  </si>
  <si>
    <t>10:17:36</t>
  </si>
  <si>
    <t>Stability Definition:	ΔCO2 (Meas2): Slp&lt;0.5 Per=20	ΔH2O (Meas2): Slp&lt;0.1 Per=20</t>
  </si>
  <si>
    <t>Stability Definition:	ΔCO2 (Meas2): Slp&lt;0.5 Per=20</t>
  </si>
  <si>
    <t>10:17:37</t>
  </si>
  <si>
    <t>Stability Definition:	none</t>
  </si>
  <si>
    <t>10:18:00</t>
  </si>
  <si>
    <t>Stability Definition:	A (GasEx): Per=15</t>
  </si>
  <si>
    <t>10:18:09</t>
  </si>
  <si>
    <t>10:18:12</t>
  </si>
  <si>
    <t>Stability Definition:	A (GasEx): Per=30</t>
  </si>
  <si>
    <t>10:18:13</t>
  </si>
  <si>
    <t>Stability Definition:	A (GasEx): Slp&lt;1 Per=30</t>
  </si>
  <si>
    <t>10:18:14</t>
  </si>
  <si>
    <t>Stability Definition:	A (GasEx): Slp&lt;1 Std&lt;0.2 Per=30</t>
  </si>
  <si>
    <t>10:18:24</t>
  </si>
  <si>
    <t>Stability Definition:	A (GasEx): Slp&lt;1 Std&lt;0.2 Per=30	gsw (GasEx): Per=15</t>
  </si>
  <si>
    <t>10:18:31</t>
  </si>
  <si>
    <t>10:18:35</t>
  </si>
  <si>
    <t>10:18:39</t>
  </si>
  <si>
    <t>Stability Definition:	A (GasEx): Slp&lt;1 Std&lt;0.2 Per=30	gsw (GasEx): Per=30</t>
  </si>
  <si>
    <t>10:18:40</t>
  </si>
  <si>
    <t>Stability Definition:	A (GasEx): Slp&lt;1 Std&lt;0.2 Per=30	gsw (GasEx): Slp&lt;0.2 Per=30</t>
  </si>
  <si>
    <t>10:18:41</t>
  </si>
  <si>
    <t>Stability Definition:	A (GasEx): Slp&lt;1 Std&lt;0.2 Per=30	gsw (GasEx): Slp&lt;0.2 Std&lt;0.02 Per=30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</si>
  <si>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</si>
  <si>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</si>
  <si>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</si>
  <si>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</si>
  <si>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</si>
  <si>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</si>
  <si>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</si>
  <si>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</si>
  <si>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</si>
  <si>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</si>
  <si>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</si>
  <si>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</si>
  <si>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</si>
  <si>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</si>
  <si>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</si>
  <si>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</si>
  <si>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</si>
  <si>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CustomBLC</t>
  </si>
  <si>
    <t>UserDefCon</t>
  </si>
  <si>
    <t>leaf</t>
  </si>
  <si>
    <t>3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</si>
  <si>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</si>
  <si>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</si>
  <si>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</si>
  <si>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</si>
  <si>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</si>
  <si>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</si>
  <si>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</si>
  <si>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</si>
  <si>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</si>
  <si>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</si>
  <si>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</si>
  <si>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</si>
  <si>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</si>
  <si>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</si>
  <si>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</si>
  <si>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</si>
  <si>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</si>
  <si>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</si>
  <si>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</si>
  <si>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</si>
  <si>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</si>
  <si>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</si>
  <si>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</si>
  <si>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</si>
  <si>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</si>
  <si>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</si>
  <si>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</si>
  <si>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</si>
  <si>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</si>
  <si>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</si>
  <si>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</si>
  <si>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</si>
  <si>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</si>
  <si>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</si>
  <si>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</si>
  <si>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</si>
  <si>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2.49304 71.9498 377.985 622.602 876.587 1081.21 1256.96 1403.87</t>
  </si>
  <si>
    <t>Fs_true</t>
  </si>
  <si>
    <t>0.215961 99.8731 402.038 601.555 801.32 1003 1200.78 1401.76</t>
  </si>
  <si>
    <t>leak_wt</t>
  </si>
  <si>
    <t>SysObs</t>
  </si>
  <si>
    <t>GasEx</t>
  </si>
  <si>
    <t>Leak</t>
  </si>
  <si>
    <t>FLR</t>
  </si>
  <si>
    <t>LeafQ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</si>
  <si>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</si>
  <si>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</si>
  <si>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</si>
  <si>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</si>
  <si>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</si>
  <si>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</si>
  <si>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</si>
  <si>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</si>
  <si>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</si>
  <si>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</si>
  <si>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</si>
  <si>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</si>
  <si>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</si>
  <si>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</si>
  <si>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</si>
  <si>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</si>
  <si>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</si>
  <si>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</si>
  <si>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instrument</t>
  </si>
  <si>
    <t>replicate</t>
  </si>
  <si>
    <t>species</t>
  </si>
  <si>
    <t>plot</t>
  </si>
  <si>
    <t>spad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</si>
  <si>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</si>
  <si>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</si>
  <si>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</si>
  <si>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</si>
  <si>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</si>
  <si>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</si>
  <si>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</si>
  <si>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</si>
  <si>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</si>
  <si>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</si>
  <si>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</si>
  <si>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</si>
  <si>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</si>
  <si>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</si>
  <si>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</si>
  <si>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</si>
  <si>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</si>
  <si>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</si>
  <si>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</si>
  <si>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</si>
  <si>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</si>
  <si>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</si>
  <si>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</si>
  <si>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</si>
  <si>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</si>
  <si>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</si>
  <si>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</si>
  <si>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</si>
  <si>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</si>
  <si>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</si>
  <si>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</si>
  <si>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</si>
  <si>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</si>
  <si>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</si>
  <si>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</si>
  <si>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</si>
  <si>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</si>
  <si>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</si>
  <si>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</si>
  <si>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</si>
  <si>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</si>
  <si>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</si>
  <si>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</si>
  <si>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</si>
  <si>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</si>
  <si>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</si>
  <si>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</si>
  <si>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</si>
  <si>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</si>
  <si>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</si>
  <si>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</si>
  <si>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</si>
  <si>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</si>
  <si>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</si>
  <si>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</si>
  <si>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</si>
  <si>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</si>
  <si>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</si>
  <si>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</si>
  <si>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</si>
  <si>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</si>
  <si>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</si>
  <si>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</si>
  <si>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</si>
  <si>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</si>
  <si>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</si>
  <si>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</si>
  <si>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</si>
  <si>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</si>
  <si>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</si>
  <si>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</si>
  <si>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</si>
  <si>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</si>
  <si>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</si>
  <si>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</si>
  <si>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</si>
  <si>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</si>
  <si>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</si>
  <si>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</si>
  <si>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</si>
  <si>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</si>
  <si>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</si>
  <si>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</si>
  <si>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</si>
  <si>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</si>
  <si>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</si>
  <si>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</si>
  <si>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</si>
  <si>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</si>
  <si>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</si>
  <si>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</si>
  <si>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</si>
  <si>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</si>
  <si>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</si>
  <si>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</si>
  <si>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</si>
  <si>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</si>
  <si>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</si>
  <si>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</si>
  <si>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</si>
  <si>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</si>
  <si>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</si>
  <si>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</si>
  <si>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</si>
  <si>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</si>
  <si>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</si>
  <si>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</si>
  <si>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</si>
  <si>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</si>
  <si>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</si>
  <si>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</si>
  <si>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</si>
  <si>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</si>
  <si>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</si>
  <si>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</si>
  <si>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</si>
  <si>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</si>
  <si>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</si>
  <si>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</si>
  <si>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</si>
  <si>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</si>
  <si>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</si>
  <si>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</si>
  <si>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</si>
  <si>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CO2_d.Meas2:MN</t>
  </si>
  <si>
    <t>CO2_d.Meas2:SLP</t>
  </si>
  <si>
    <t>CO2_d.Meas2:SD</t>
  </si>
  <si>
    <t>CO2_d.Meas2:OK</t>
  </si>
  <si>
    <t>FLUOR.FlrLS:MN</t>
  </si>
  <si>
    <t>FLUOR.FlrLS:SLP</t>
  </si>
  <si>
    <t>FLUOR.FlrLS:SD</t>
  </si>
  <si>
    <t>FLUOR.FlrLS:OK</t>
  </si>
  <si>
    <t>H2O_d.Meas2:MN</t>
  </si>
  <si>
    <t>H2O_d.Meas2:SLP</t>
  </si>
  <si>
    <t>H2O_d.Meas2:SD</t>
  </si>
  <si>
    <t>H2O_d.Meas2:OK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</si>
  <si>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</si>
  <si>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</si>
  <si>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</si>
  <si>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</si>
  <si>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</si>
  <si>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</si>
  <si>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</si>
  <si>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</si>
  <si>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</si>
  <si>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</si>
  <si>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</si>
  <si>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</si>
  <si>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</si>
  <si>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</si>
  <si>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</si>
  <si>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</si>
  <si>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</si>
  <si>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</si>
  <si>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</si>
  <si>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</si>
  <si>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</si>
  <si>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</si>
  <si>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</si>
  <si>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</si>
  <si>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</si>
  <si>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</si>
  <si>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</si>
  <si>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</si>
  <si>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</si>
  <si>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</si>
  <si>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</si>
  <si>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</si>
  <si>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</si>
  <si>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</si>
  <si>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</si>
  <si>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</si>
  <si>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</si>
  <si>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</si>
  <si>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</si>
  <si>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</si>
  <si>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</si>
  <si>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</si>
  <si>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</si>
  <si>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</si>
  <si>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</si>
  <si>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</si>
  <si>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</si>
  <si>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</si>
  <si>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</si>
  <si>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</si>
  <si>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</si>
  <si>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</si>
  <si>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</si>
  <si>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</si>
  <si>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</si>
  <si>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</si>
  <si>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</si>
  <si>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</si>
  <si>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</si>
  <si>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</si>
  <si>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</si>
  <si>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</si>
  <si>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</si>
  <si>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</si>
  <si>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</si>
  <si>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</si>
  <si>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</si>
  <si>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</si>
  <si>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</si>
  <si>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</si>
  <si>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</si>
  <si>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</si>
  <si>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</si>
  <si>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</si>
  <si>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</si>
  <si>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</si>
  <si>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</si>
  <si>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</si>
  <si>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</si>
  <si>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</si>
  <si>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</si>
  <si>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</si>
  <si>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</si>
  <si>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</si>
  <si>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</si>
  <si>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</si>
  <si>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</si>
  <si>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</si>
  <si>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</si>
  <si>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</si>
  <si>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</si>
  <si>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</si>
  <si>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</si>
  <si>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</si>
  <si>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</si>
  <si>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</si>
  <si>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</si>
  <si>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</si>
  <si>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</si>
  <si>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</si>
  <si>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</si>
  <si>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</si>
  <si>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</si>
  <si>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</si>
  <si>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</si>
  <si>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</si>
  <si>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</si>
  <si>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</si>
  <si>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</si>
  <si>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</si>
  <si>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</si>
  <si>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</si>
  <si>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</si>
  <si>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</si>
  <si>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</si>
  <si>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</si>
  <si>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</si>
  <si>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</si>
  <si>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</si>
  <si>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</si>
  <si>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V</t>
  </si>
  <si>
    <t>mV</t>
  </si>
  <si>
    <t>mg</t>
  </si>
  <si>
    <t>hrs</t>
  </si>
  <si>
    <t>min</t>
  </si>
  <si>
    <t>20230712 10:32:44</t>
  </si>
  <si>
    <t>10:32:44</t>
  </si>
  <si>
    <t>none</t>
  </si>
  <si>
    <t>mcgrath2</t>
  </si>
  <si>
    <t>1</t>
  </si>
  <si>
    <t>soybean ld10</t>
  </si>
  <si>
    <t>6</t>
  </si>
  <si>
    <t>45.2</t>
  </si>
  <si>
    <t>RECT-12243-20210724-05_20_30</t>
  </si>
  <si>
    <t>MPF-585-20230713-10_41_27</t>
  </si>
  <si>
    <t>DARK-586-20230713-10_41_35</t>
  </si>
  <si>
    <t>0: Broadleaf</t>
  </si>
  <si>
    <t>10:32:06</t>
  </si>
  <si>
    <t>2/2</t>
  </si>
  <si>
    <t>11111111</t>
  </si>
  <si>
    <t>oooooooo</t>
  </si>
  <si>
    <t>off</t>
  </si>
  <si>
    <t>20230712 10:35:02</t>
  </si>
  <si>
    <t>10:35:02</t>
  </si>
  <si>
    <t>MPF-587-20230713-10_43_45</t>
  </si>
  <si>
    <t>DARK-588-20230713-10_43_53</t>
  </si>
  <si>
    <t>10:34:24</t>
  </si>
  <si>
    <t>20230712 10:37:41</t>
  </si>
  <si>
    <t>10:37:41</t>
  </si>
  <si>
    <t>MPF-589-20230713-10_46_24</t>
  </si>
  <si>
    <t>DARK-590-20230713-10_46_32</t>
  </si>
  <si>
    <t>10:37:02</t>
  </si>
  <si>
    <t>20230712 10:39:47</t>
  </si>
  <si>
    <t>10:39:47</t>
  </si>
  <si>
    <t>MPF-591-20230713-10_48_30</t>
  </si>
  <si>
    <t>DARK-592-20230713-10_48_38</t>
  </si>
  <si>
    <t>10:39:08</t>
  </si>
  <si>
    <t>20230712 10:41:50</t>
  </si>
  <si>
    <t>10:41:50</t>
  </si>
  <si>
    <t>MPF-593-20230713-10_50_33</t>
  </si>
  <si>
    <t>DARK-594-20230713-10_50_41</t>
  </si>
  <si>
    <t>10:41:11</t>
  </si>
  <si>
    <t>20230712 10:44:05</t>
  </si>
  <si>
    <t>10:44:05</t>
  </si>
  <si>
    <t>MPF-595-20230713-10_52_49</t>
  </si>
  <si>
    <t>DARK-596-20230713-10_52_56</t>
  </si>
  <si>
    <t>10:43:25</t>
  </si>
  <si>
    <t>20230712 10:46:06</t>
  </si>
  <si>
    <t>10:46:06</t>
  </si>
  <si>
    <t>MPF-597-20230713-10_54_50</t>
  </si>
  <si>
    <t>DARK-598-20230713-10_54_57</t>
  </si>
  <si>
    <t>10:45:26</t>
  </si>
  <si>
    <t>20230712 10:48:23</t>
  </si>
  <si>
    <t>10:48:23</t>
  </si>
  <si>
    <t>MPF-599-20230713-10_57_07</t>
  </si>
  <si>
    <t>DARK-600-20230713-10_57_14</t>
  </si>
  <si>
    <t>10:47:43</t>
  </si>
  <si>
    <t>20230712 10:50:45</t>
  </si>
  <si>
    <t>10:50:45</t>
  </si>
  <si>
    <t>MPF-601-20230713-10_59_29</t>
  </si>
  <si>
    <t>DARK-602-20230713-10_59_36</t>
  </si>
  <si>
    <t>10:50:04</t>
  </si>
  <si>
    <t>20230712 10:52:42</t>
  </si>
  <si>
    <t>10:52:42</t>
  </si>
  <si>
    <t>MPF-603-20230713-11_01_26</t>
  </si>
  <si>
    <t>DARK-604-20230713-11_01_33</t>
  </si>
  <si>
    <t>10:52:01</t>
  </si>
  <si>
    <t>20230712 10:54:52</t>
  </si>
  <si>
    <t>10:54:52</t>
  </si>
  <si>
    <t>MPF-605-20230713-11_03_36</t>
  </si>
  <si>
    <t>DARK-606-20230713-11_03_43</t>
  </si>
  <si>
    <t>10:54:09</t>
  </si>
  <si>
    <t>20230712 10:57:27</t>
  </si>
  <si>
    <t>10:57:27</t>
  </si>
  <si>
    <t>MPF-607-20230713-11_06_11</t>
  </si>
  <si>
    <t>DARK-608-20230713-11_06_18</t>
  </si>
  <si>
    <t>10:56:24</t>
  </si>
  <si>
    <t>20230712 11:00:37</t>
  </si>
  <si>
    <t>11:00:37</t>
  </si>
  <si>
    <t>MPF-609-20230713-11_09_20</t>
  </si>
  <si>
    <t>DARK-610-20230713-11_09_27</t>
  </si>
  <si>
    <t>11:00:01</t>
  </si>
  <si>
    <t>1/2</t>
  </si>
  <si>
    <t>20230712 11:03:43</t>
  </si>
  <si>
    <t>11:03:43</t>
  </si>
  <si>
    <t>MPF-611-20230713-11_12_27</t>
  </si>
  <si>
    <t>DARK-612-20230713-11_12_34</t>
  </si>
  <si>
    <t>11:01:55</t>
  </si>
  <si>
    <t>20230712 11:06:53</t>
  </si>
  <si>
    <t>11:06:53</t>
  </si>
  <si>
    <t>MPF-613-20230713-11_15_36</t>
  </si>
  <si>
    <t>DARK-614-20230713-11_15_43</t>
  </si>
  <si>
    <t>11:05:20</t>
  </si>
  <si>
    <t>20230712 11:09:26</t>
  </si>
  <si>
    <t>11:09:26</t>
  </si>
  <si>
    <t>MPF-615-20230713-11_18_10</t>
  </si>
  <si>
    <t>DARK-616-20230713-11_18_17</t>
  </si>
  <si>
    <t>11:08:09</t>
  </si>
  <si>
    <t>20230712 11:52:32</t>
  </si>
  <si>
    <t>11:52:32</t>
  </si>
  <si>
    <t>2</t>
  </si>
  <si>
    <t>37.3</t>
  </si>
  <si>
    <t>MPF-617-20230713-12_01_15</t>
  </si>
  <si>
    <t>DARK-618-20230713-12_01_23</t>
  </si>
  <si>
    <t>11:51:54</t>
  </si>
  <si>
    <t>20230712 11:54:24</t>
  </si>
  <si>
    <t>11:54:24</t>
  </si>
  <si>
    <t>MPF-619-20230713-12_03_07</t>
  </si>
  <si>
    <t>DARK-620-20230713-12_03_15</t>
  </si>
  <si>
    <t>11:53:46</t>
  </si>
  <si>
    <t>20230712 11:56:15</t>
  </si>
  <si>
    <t>11:56:15</t>
  </si>
  <si>
    <t>MPF-621-20230713-12_04_58</t>
  </si>
  <si>
    <t>DARK-622-20230713-12_05_06</t>
  </si>
  <si>
    <t>11:55:37</t>
  </si>
  <si>
    <t>20230712 11:58:20</t>
  </si>
  <si>
    <t>11:58:20</t>
  </si>
  <si>
    <t>MPF-623-20230713-12_07_03</t>
  </si>
  <si>
    <t>DARK-624-20230713-12_07_11</t>
  </si>
  <si>
    <t>11:57:41</t>
  </si>
  <si>
    <t>20230712 12:00:41</t>
  </si>
  <si>
    <t>12:00:41</t>
  </si>
  <si>
    <t>MPF-625-20230713-12_09_24</t>
  </si>
  <si>
    <t>DARK-626-20230713-12_09_32</t>
  </si>
  <si>
    <t>12:00:02</t>
  </si>
  <si>
    <t>20230712 12:02:41</t>
  </si>
  <si>
    <t>12:02:41</t>
  </si>
  <si>
    <t>MPF-627-20230713-12_11_24</t>
  </si>
  <si>
    <t>DARK-628-20230713-12_11_32</t>
  </si>
  <si>
    <t>12:02:01</t>
  </si>
  <si>
    <t>20230712 12:04:40</t>
  </si>
  <si>
    <t>12:04:40</t>
  </si>
  <si>
    <t>MPF-629-20230713-12_13_23</t>
  </si>
  <si>
    <t>DARK-630-20230713-12_13_31</t>
  </si>
  <si>
    <t>12:04:00</t>
  </si>
  <si>
    <t>20230712 12:06:56</t>
  </si>
  <si>
    <t>12:06:56</t>
  </si>
  <si>
    <t>MPF-631-20230713-12_15_39</t>
  </si>
  <si>
    <t>DARK-632-20230713-12_15_47</t>
  </si>
  <si>
    <t>12:06:17</t>
  </si>
  <si>
    <t>20230712 12:09:12</t>
  </si>
  <si>
    <t>12:09:12</t>
  </si>
  <si>
    <t>MPF-633-20230713-12_17_55</t>
  </si>
  <si>
    <t>DARK-634-20230713-12_18_03</t>
  </si>
  <si>
    <t>12:08:17</t>
  </si>
  <si>
    <t>20230712 12:11:05</t>
  </si>
  <si>
    <t>12:11:05</t>
  </si>
  <si>
    <t>MPF-635-20230713-12_19_48</t>
  </si>
  <si>
    <t>DARK-636-20230713-12_19_56</t>
  </si>
  <si>
    <t>12:10:26</t>
  </si>
  <si>
    <t>20230712 12:13:12</t>
  </si>
  <si>
    <t>12:13:12</t>
  </si>
  <si>
    <t>MPF-637-20230713-12_21_55</t>
  </si>
  <si>
    <t>DARK-638-20230713-12_22_03</t>
  </si>
  <si>
    <t>12:12:29</t>
  </si>
  <si>
    <t>20230712 12:16:08</t>
  </si>
  <si>
    <t>12:16:08</t>
  </si>
  <si>
    <t>MPF-639-20230713-12_24_52</t>
  </si>
  <si>
    <t>DARK-640-20230713-12_24_59</t>
  </si>
  <si>
    <t>12:15:20</t>
  </si>
  <si>
    <t>20230712 12:19:18</t>
  </si>
  <si>
    <t>12:19:18</t>
  </si>
  <si>
    <t>MPF-641-20230713-12_28_01</t>
  </si>
  <si>
    <t>DARK-642-20230713-12_28_09</t>
  </si>
  <si>
    <t>12:17:41</t>
  </si>
  <si>
    <t>20230712 12:22:27</t>
  </si>
  <si>
    <t>12:22:27</t>
  </si>
  <si>
    <t>MPF-643-20230713-12_31_11</t>
  </si>
  <si>
    <t>DARK-644-20230713-12_31_18</t>
  </si>
  <si>
    <t>12:20:28</t>
  </si>
  <si>
    <t>20230712 12:25:37</t>
  </si>
  <si>
    <t>12:25:37</t>
  </si>
  <si>
    <t>MPF-645-20230713-12_34_20</t>
  </si>
  <si>
    <t>DARK-646-20230713-12_34_28</t>
  </si>
  <si>
    <t>12:23:41</t>
  </si>
  <si>
    <t>20230712 12:28:17</t>
  </si>
  <si>
    <t>12:28:17</t>
  </si>
  <si>
    <t>MPF-647-20230713-12_37_01</t>
  </si>
  <si>
    <t>DARK-648-20230713-12_37_08</t>
  </si>
  <si>
    <t>12:26:45</t>
  </si>
  <si>
    <t>20230712 12:57:50</t>
  </si>
  <si>
    <t>12:57:50</t>
  </si>
  <si>
    <t>46.2</t>
  </si>
  <si>
    <t>MPF-649-20230713-13_06_34</t>
  </si>
  <si>
    <t>DARK-650-20230713-13_06_41</t>
  </si>
  <si>
    <t>12:57:11</t>
  </si>
  <si>
    <t>20230712 12:59:54</t>
  </si>
  <si>
    <t>12:59:54</t>
  </si>
  <si>
    <t>MPF-651-20230713-13_08_38</t>
  </si>
  <si>
    <t>DARK-652-20230713-13_08_45</t>
  </si>
  <si>
    <t>12:59:15</t>
  </si>
  <si>
    <t>20230712 13:02:30</t>
  </si>
  <si>
    <t>13:02:30</t>
  </si>
  <si>
    <t>MPF-653-20230713-13_11_14</t>
  </si>
  <si>
    <t>DARK-654-20230713-13_11_21</t>
  </si>
  <si>
    <t>13:01:51</t>
  </si>
  <si>
    <t>20230712 13:04:34</t>
  </si>
  <si>
    <t>13:04:34</t>
  </si>
  <si>
    <t>MPF-655-20230713-13_13_18</t>
  </si>
  <si>
    <t>DARK-656-20230713-13_13_25</t>
  </si>
  <si>
    <t>13:03:55</t>
  </si>
  <si>
    <t>20230712 13:06:32</t>
  </si>
  <si>
    <t>13:06:32</t>
  </si>
  <si>
    <t>MPF-657-20230713-13_15_16</t>
  </si>
  <si>
    <t>DARK-658-20230713-13_15_23</t>
  </si>
  <si>
    <t>13:05:52</t>
  </si>
  <si>
    <t>20230712 13:08:31</t>
  </si>
  <si>
    <t>13:08:31</t>
  </si>
  <si>
    <t>MPF-659-20230713-13_17_15</t>
  </si>
  <si>
    <t>DARK-660-20230713-13_17_22</t>
  </si>
  <si>
    <t>13:07:50</t>
  </si>
  <si>
    <t>20230712 13:10:41</t>
  </si>
  <si>
    <t>13:10:41</t>
  </si>
  <si>
    <t>MPF-661-20230713-13_19_25</t>
  </si>
  <si>
    <t>DARK-662-20230713-13_19_32</t>
  </si>
  <si>
    <t>13:10:01</t>
  </si>
  <si>
    <t>20230712 13:12:49</t>
  </si>
  <si>
    <t>13:12:49</t>
  </si>
  <si>
    <t>MPF-663-20230713-13_21_32</t>
  </si>
  <si>
    <t>DARK-664-20230713-13_21_40</t>
  </si>
  <si>
    <t>13:12:09</t>
  </si>
  <si>
    <t>20230712 13:15:00</t>
  </si>
  <si>
    <t>13:15:00</t>
  </si>
  <si>
    <t>MPF-665-20230713-13_23_43</t>
  </si>
  <si>
    <t>DARK-666-20230713-13_23_51</t>
  </si>
  <si>
    <t>13:14:19</t>
  </si>
  <si>
    <t>20230712 13:16:56</t>
  </si>
  <si>
    <t>13:16:56</t>
  </si>
  <si>
    <t>MPF-667-20230713-13_25_39</t>
  </si>
  <si>
    <t>DARK-668-20230713-13_25_47</t>
  </si>
  <si>
    <t>13:16:16</t>
  </si>
  <si>
    <t>20230712 13:19:02</t>
  </si>
  <si>
    <t>13:19:02</t>
  </si>
  <si>
    <t>MPF-669-20230713-13_27_45</t>
  </si>
  <si>
    <t>DARK-670-20230713-13_27_53</t>
  </si>
  <si>
    <t>13:18:20</t>
  </si>
  <si>
    <t>20230712 13:21:08</t>
  </si>
  <si>
    <t>13:21:08</t>
  </si>
  <si>
    <t>MPF-671-20230713-13_29_51</t>
  </si>
  <si>
    <t>DARK-672-20230713-13_29_59</t>
  </si>
  <si>
    <t>13:20:25</t>
  </si>
  <si>
    <t>20230712 13:23:15</t>
  </si>
  <si>
    <t>13:23:15</t>
  </si>
  <si>
    <t>MPF-673-20230713-13_31_58</t>
  </si>
  <si>
    <t>DARK-674-20230713-13_32_06</t>
  </si>
  <si>
    <t>13:22:32</t>
  </si>
  <si>
    <t>20230712 13:25:24</t>
  </si>
  <si>
    <t>13:25:24</t>
  </si>
  <si>
    <t>MPF-675-20230713-13_34_07</t>
  </si>
  <si>
    <t>DARK-676-20230713-13_34_15</t>
  </si>
  <si>
    <t>13:24:39</t>
  </si>
  <si>
    <t>20230712 13:28:33</t>
  </si>
  <si>
    <t>13:28:33</t>
  </si>
  <si>
    <t>MPF-677-20230713-13_37_17</t>
  </si>
  <si>
    <t>DARK-678-20230713-13_37_24</t>
  </si>
  <si>
    <t>13:27:57</t>
  </si>
  <si>
    <t>20230712 13:31:32</t>
  </si>
  <si>
    <t>13:31:32</t>
  </si>
  <si>
    <t>MPF-679-20230713-13_40_15</t>
  </si>
  <si>
    <t>DARK-680-20230713-13_40_23</t>
  </si>
  <si>
    <t>13:29:49</t>
  </si>
  <si>
    <t>20230712 14:01:14</t>
  </si>
  <si>
    <t>14:01:14</t>
  </si>
  <si>
    <t>5</t>
  </si>
  <si>
    <t>38.3</t>
  </si>
  <si>
    <t>MPF-681-20230713-14_09_57</t>
  </si>
  <si>
    <t>DARK-682-20230713-14_10_05</t>
  </si>
  <si>
    <t>14:00:35</t>
  </si>
  <si>
    <t>20230712 14:03:13</t>
  </si>
  <si>
    <t>14:03:13</t>
  </si>
  <si>
    <t>MPF-683-20230713-14_11_56</t>
  </si>
  <si>
    <t>DARK-684-20230713-14_12_04</t>
  </si>
  <si>
    <t>14:02:34</t>
  </si>
  <si>
    <t>20230712 14:05:13</t>
  </si>
  <si>
    <t>14:05:13</t>
  </si>
  <si>
    <t>MPF-685-20230713-14_13_56</t>
  </si>
  <si>
    <t>DARK-686-20230713-14_14_04</t>
  </si>
  <si>
    <t>14:04:33</t>
  </si>
  <si>
    <t>20230712 14:07:38</t>
  </si>
  <si>
    <t>14:07:38</t>
  </si>
  <si>
    <t>MPF-687-20230713-14_16_21</t>
  </si>
  <si>
    <t>DARK-688-20230713-14_16_29</t>
  </si>
  <si>
    <t>14:06:59</t>
  </si>
  <si>
    <t>20230712 14:09:45</t>
  </si>
  <si>
    <t>14:09:45</t>
  </si>
  <si>
    <t>MPF-689-20230713-14_18_28</t>
  </si>
  <si>
    <t>DARK-690-20230713-14_18_36</t>
  </si>
  <si>
    <t>14:09:05</t>
  </si>
  <si>
    <t>20230712 14:11:48</t>
  </si>
  <si>
    <t>14:11:48</t>
  </si>
  <si>
    <t>MPF-691-20230713-14_20_32</t>
  </si>
  <si>
    <t>DARK-692-20230713-14_20_39</t>
  </si>
  <si>
    <t>14:11:07</t>
  </si>
  <si>
    <t>20230712 14:13:54</t>
  </si>
  <si>
    <t>14:13:54</t>
  </si>
  <si>
    <t>MPF-693-20230713-14_22_38</t>
  </si>
  <si>
    <t>DARK-694-20230713-14_22_45</t>
  </si>
  <si>
    <t>14:13:13</t>
  </si>
  <si>
    <t>20230712 14:16:10</t>
  </si>
  <si>
    <t>14:16:10</t>
  </si>
  <si>
    <t>MPF-695-20230713-14_24_54</t>
  </si>
  <si>
    <t>DARK-696-20230713-14_25_01</t>
  </si>
  <si>
    <t>14:15:29</t>
  </si>
  <si>
    <t>20230712 14:18:20</t>
  </si>
  <si>
    <t>14:18:20</t>
  </si>
  <si>
    <t>MPF-697-20230713-14_27_04</t>
  </si>
  <si>
    <t>DARK-698-20230713-14_27_11</t>
  </si>
  <si>
    <t>14:17:37</t>
  </si>
  <si>
    <t>20230712 14:20:15</t>
  </si>
  <si>
    <t>14:20:15</t>
  </si>
  <si>
    <t>MPF-699-20230713-14_28_59</t>
  </si>
  <si>
    <t>DARK-700-20230713-14_29_06</t>
  </si>
  <si>
    <t>14:19:33</t>
  </si>
  <si>
    <t>20230712 14:22:32</t>
  </si>
  <si>
    <t>14:22:32</t>
  </si>
  <si>
    <t>MPF-701-20230713-14_31_16</t>
  </si>
  <si>
    <t>DARK-702-20230713-14_31_23</t>
  </si>
  <si>
    <t>14:21:49</t>
  </si>
  <si>
    <t>20230712 14:24:58</t>
  </si>
  <si>
    <t>14:24:58</t>
  </si>
  <si>
    <t>MPF-703-20230713-14_33_42</t>
  </si>
  <si>
    <t>DARK-704-20230713-14_33_49</t>
  </si>
  <si>
    <t>14:23:52</t>
  </si>
  <si>
    <t>20230712 14:27:39</t>
  </si>
  <si>
    <t>14:27:39</t>
  </si>
  <si>
    <t>MPF-705-20230713-14_36_23</t>
  </si>
  <si>
    <t>DARK-706-20230713-14_36_30</t>
  </si>
  <si>
    <t>14:28:07</t>
  </si>
  <si>
    <t>20230712 14:30:33</t>
  </si>
  <si>
    <t>14:30:33</t>
  </si>
  <si>
    <t>MPF-707-20230713-14_39_17</t>
  </si>
  <si>
    <t>DARK-708-20230713-14_39_24</t>
  </si>
  <si>
    <t>14:29:43</t>
  </si>
  <si>
    <t>20230712 14:33:37</t>
  </si>
  <si>
    <t>14:33:37</t>
  </si>
  <si>
    <t>MPF-709-20230713-14_42_21</t>
  </si>
  <si>
    <t>DARK-710-20230713-14_42_28</t>
  </si>
  <si>
    <t>14:32:30</t>
  </si>
  <si>
    <t>20230712 14:35:59</t>
  </si>
  <si>
    <t>14:35:59</t>
  </si>
  <si>
    <t>MPF-711-20230713-14_44_43</t>
  </si>
  <si>
    <t>DARK-712-20230713-14_44_50</t>
  </si>
  <si>
    <t>14:34:46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</si>
</sst>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S84"/>
  <sheetViews>
    <sheetView tabSelected="1" topLeftCell="IB61" workbookViewId="0">
      <selection activeCell="IS69" sqref="IS69:IS84"/>
    </sheetView>
  </sheetViews>
  <sheetFormatPr defaultRowHeight="14.4" x14ac:dyDescent="0.3"/>
  <sheetData>
    <row r="2" spans="1:17" x14ac:dyDescent="0.3">
      <c r="A2" t="s">
        <v>50</v>
      </c>
      <c r="B2" t="s">
        <v>51</v>
      </c>
      <c r="C2" t="s">
        <v>53</v>
      </c>
    </row>
    <row r="3" spans="1:17" x14ac:dyDescent="0.3">
      <c r="B3" t="s">
        <v>52</v>
      </c>
      <c r="C3">
        <v>21</v>
      </c>
    </row>
    <row r="4" spans="1:17" x14ac:dyDescent="0.3">
      <c r="A4" t="s">
        <v>54</v>
      </c>
      <c r="B4" t="s">
        <v>55</v>
      </c>
      <c r="C4" t="s">
        <v>56</v>
      </c>
      <c r="D4" t="s">
        <v>58</v>
      </c>
      <c r="E4" t="s">
        <v>59</v>
      </c>
      <c r="F4" t="s">
        <v>60</v>
      </c>
      <c r="G4" t="s">
        <v>61</v>
      </c>
      <c r="H4" t="s">
        <v>62</v>
      </c>
      <c r="I4" t="s">
        <v>63</v>
      </c>
      <c r="J4" t="s">
        <v>64</v>
      </c>
      <c r="K4" t="s">
        <v>65</v>
      </c>
    </row>
    <row r="5" spans="1:17" x14ac:dyDescent="0.3">
      <c r="B5" t="s">
        <v>15</v>
      </c>
      <c r="C5" t="s">
        <v>57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" x14ac:dyDescent="0.3">
      <c r="A6" t="s">
        <v>66</v>
      </c>
      <c r="B6" t="s">
        <v>67</v>
      </c>
    </row>
    <row r="7" spans="1:17" x14ac:dyDescent="0.3">
      <c r="B7">
        <v>2</v>
      </c>
    </row>
    <row r="8" spans="1:17" x14ac:dyDescent="0.3">
      <c r="A8" t="s">
        <v>68</v>
      </c>
      <c r="B8" t="s">
        <v>69</v>
      </c>
    </row>
    <row r="9" spans="1:17" x14ac:dyDescent="0.3">
      <c r="B9" t="s">
        <v>70</v>
      </c>
    </row>
    <row r="10" spans="1:17" x14ac:dyDescent="0.3">
      <c r="A10" t="s">
        <v>71</v>
      </c>
      <c r="B10" t="s">
        <v>72</v>
      </c>
      <c r="C10" t="s">
        <v>73</v>
      </c>
      <c r="D10" t="s">
        <v>74</v>
      </c>
      <c r="E10" t="s">
        <v>75</v>
      </c>
    </row>
    <row r="11" spans="1:17" x14ac:dyDescent="0.3">
      <c r="B11">
        <v>0</v>
      </c>
      <c r="C11">
        <v>1</v>
      </c>
      <c r="D11">
        <v>0</v>
      </c>
      <c r="E11">
        <v>0</v>
      </c>
    </row>
    <row r="12" spans="1:17" x14ac:dyDescent="0.3">
      <c r="A12" t="s">
        <v>76</v>
      </c>
      <c r="B12" t="s">
        <v>77</v>
      </c>
      <c r="C12" t="s">
        <v>79</v>
      </c>
      <c r="D12" t="s">
        <v>81</v>
      </c>
      <c r="E12" t="s">
        <v>82</v>
      </c>
      <c r="F12" t="s">
        <v>83</v>
      </c>
      <c r="G12" t="s">
        <v>84</v>
      </c>
      <c r="H12" t="s">
        <v>85</v>
      </c>
      <c r="I12" t="s">
        <v>86</v>
      </c>
      <c r="J12" t="s">
        <v>87</v>
      </c>
      <c r="K12" t="s">
        <v>88</v>
      </c>
      <c r="L12" t="s">
        <v>89</v>
      </c>
      <c r="M12" t="s">
        <v>90</v>
      </c>
      <c r="N12" t="s">
        <v>91</v>
      </c>
      <c r="O12" t="s">
        <v>92</v>
      </c>
      <c r="P12" t="s">
        <v>93</v>
      </c>
      <c r="Q12" t="s">
        <v>94</v>
      </c>
    </row>
    <row r="13" spans="1:17" x14ac:dyDescent="0.3">
      <c r="B13" t="s">
        <v>78</v>
      </c>
      <c r="C13" t="s">
        <v>80</v>
      </c>
      <c r="D13">
        <v>0.8</v>
      </c>
      <c r="E13">
        <v>0.84</v>
      </c>
      <c r="F13">
        <v>0.7</v>
      </c>
      <c r="G13">
        <v>0.87</v>
      </c>
      <c r="H13">
        <v>0.75</v>
      </c>
      <c r="I13">
        <v>0.84</v>
      </c>
      <c r="J13">
        <v>0.87</v>
      </c>
      <c r="K13">
        <v>0.19109999999999999</v>
      </c>
      <c r="L13">
        <v>0.1512</v>
      </c>
      <c r="M13">
        <v>0.161</v>
      </c>
      <c r="N13">
        <v>0.22620000000000001</v>
      </c>
      <c r="O13">
        <v>0.1575</v>
      </c>
      <c r="P13">
        <v>0.15959999999999999</v>
      </c>
      <c r="Q13">
        <v>0.2175</v>
      </c>
    </row>
    <row r="14" spans="1:17" x14ac:dyDescent="0.3">
      <c r="A14" t="s">
        <v>95</v>
      </c>
      <c r="B14" t="s">
        <v>96</v>
      </c>
      <c r="C14" t="s">
        <v>97</v>
      </c>
      <c r="D14" t="s">
        <v>98</v>
      </c>
      <c r="E14" t="s">
        <v>99</v>
      </c>
      <c r="F14" t="s">
        <v>100</v>
      </c>
    </row>
    <row r="15" spans="1:17" x14ac:dyDescent="0.3">
      <c r="B15">
        <v>0</v>
      </c>
      <c r="C15">
        <v>0</v>
      </c>
      <c r="D15">
        <v>0</v>
      </c>
      <c r="E15">
        <v>0</v>
      </c>
      <c r="F15">
        <v>1</v>
      </c>
    </row>
    <row r="16" spans="1:17" x14ac:dyDescent="0.3">
      <c r="A16" t="s">
        <v>101</v>
      </c>
      <c r="B16" t="s">
        <v>102</v>
      </c>
      <c r="C16" t="s">
        <v>103</v>
      </c>
      <c r="D16" t="s">
        <v>104</v>
      </c>
      <c r="E16" t="s">
        <v>105</v>
      </c>
      <c r="F16" t="s">
        <v>106</v>
      </c>
      <c r="G16" t="s">
        <v>108</v>
      </c>
      <c r="H16" t="s">
        <v>110</v>
      </c>
    </row>
    <row r="17" spans="1:253" x14ac:dyDescent="0.3">
      <c r="B17">
        <v>-6276</v>
      </c>
      <c r="C17">
        <v>6.6</v>
      </c>
      <c r="D17">
        <v>1.7090000000000001E-5</v>
      </c>
      <c r="E17">
        <v>3.11</v>
      </c>
      <c r="F17" t="s">
        <v>107</v>
      </c>
      <c r="G17" t="s">
        <v>109</v>
      </c>
      <c r="H17">
        <v>0</v>
      </c>
    </row>
    <row r="18" spans="1:253" x14ac:dyDescent="0.3">
      <c r="A18" t="s">
        <v>111</v>
      </c>
      <c r="B18" t="s">
        <v>111</v>
      </c>
      <c r="C18" t="s">
        <v>111</v>
      </c>
      <c r="D18" t="s">
        <v>111</v>
      </c>
      <c r="E18" t="s">
        <v>111</v>
      </c>
      <c r="F18" t="s">
        <v>111</v>
      </c>
      <c r="G18" t="s">
        <v>68</v>
      </c>
      <c r="H18" t="s">
        <v>68</v>
      </c>
      <c r="I18" t="s">
        <v>68</v>
      </c>
      <c r="J18" t="s">
        <v>68</v>
      </c>
      <c r="K18" t="s">
        <v>68</v>
      </c>
      <c r="L18" t="s">
        <v>112</v>
      </c>
      <c r="M18" t="s">
        <v>112</v>
      </c>
      <c r="N18" t="s">
        <v>112</v>
      </c>
      <c r="O18" t="s">
        <v>112</v>
      </c>
      <c r="P18" t="s">
        <v>112</v>
      </c>
      <c r="Q18" t="s">
        <v>112</v>
      </c>
      <c r="R18" t="s">
        <v>112</v>
      </c>
      <c r="S18" t="s">
        <v>112</v>
      </c>
      <c r="T18" t="s">
        <v>112</v>
      </c>
      <c r="U18" t="s">
        <v>112</v>
      </c>
      <c r="V18" t="s">
        <v>112</v>
      </c>
      <c r="W18" t="s">
        <v>112</v>
      </c>
      <c r="X18" t="s">
        <v>112</v>
      </c>
      <c r="Y18" t="s">
        <v>112</v>
      </c>
      <c r="Z18" t="s">
        <v>112</v>
      </c>
      <c r="AA18" t="s">
        <v>112</v>
      </c>
      <c r="AB18" t="s">
        <v>112</v>
      </c>
      <c r="AC18" t="s">
        <v>112</v>
      </c>
      <c r="AD18" t="s">
        <v>112</v>
      </c>
      <c r="AE18" t="s">
        <v>112</v>
      </c>
      <c r="AF18" t="s">
        <v>112</v>
      </c>
      <c r="AG18" t="s">
        <v>112</v>
      </c>
      <c r="AH18" t="s">
        <v>112</v>
      </c>
      <c r="AI18" t="s">
        <v>112</v>
      </c>
      <c r="AJ18" t="s">
        <v>113</v>
      </c>
      <c r="AK18" t="s">
        <v>113</v>
      </c>
      <c r="AL18" t="s">
        <v>113</v>
      </c>
      <c r="AM18" t="s">
        <v>113</v>
      </c>
      <c r="AN18" t="s">
        <v>113</v>
      </c>
      <c r="AO18" t="s">
        <v>114</v>
      </c>
      <c r="AP18" t="s">
        <v>114</v>
      </c>
      <c r="AQ18" t="s">
        <v>114</v>
      </c>
      <c r="AR18" t="s">
        <v>114</v>
      </c>
      <c r="AS18" t="s">
        <v>114</v>
      </c>
      <c r="AT18" t="s">
        <v>114</v>
      </c>
      <c r="AU18" t="s">
        <v>114</v>
      </c>
      <c r="AV18" t="s">
        <v>114</v>
      </c>
      <c r="AW18" t="s">
        <v>114</v>
      </c>
      <c r="AX18" t="s">
        <v>114</v>
      </c>
      <c r="AY18" t="s">
        <v>114</v>
      </c>
      <c r="AZ18" t="s">
        <v>114</v>
      </c>
      <c r="BA18" t="s">
        <v>114</v>
      </c>
      <c r="BB18" t="s">
        <v>114</v>
      </c>
      <c r="BC18" t="s">
        <v>114</v>
      </c>
      <c r="BD18" t="s">
        <v>114</v>
      </c>
      <c r="BE18" t="s">
        <v>114</v>
      </c>
      <c r="BF18" t="s">
        <v>114</v>
      </c>
      <c r="BG18" t="s">
        <v>114</v>
      </c>
      <c r="BH18" t="s">
        <v>114</v>
      </c>
      <c r="BI18" t="s">
        <v>114</v>
      </c>
      <c r="BJ18" t="s">
        <v>114</v>
      </c>
      <c r="BK18" t="s">
        <v>114</v>
      </c>
      <c r="BL18" t="s">
        <v>114</v>
      </c>
      <c r="BM18" t="s">
        <v>114</v>
      </c>
      <c r="BN18" t="s">
        <v>114</v>
      </c>
      <c r="BO18" t="s">
        <v>114</v>
      </c>
      <c r="BP18" t="s">
        <v>114</v>
      </c>
      <c r="BQ18" t="s">
        <v>115</v>
      </c>
      <c r="BR18" t="s">
        <v>115</v>
      </c>
      <c r="BS18" t="s">
        <v>115</v>
      </c>
      <c r="BT18" t="s">
        <v>115</v>
      </c>
      <c r="BU18" t="s">
        <v>66</v>
      </c>
      <c r="BV18" t="s">
        <v>66</v>
      </c>
      <c r="BW18" t="s">
        <v>66</v>
      </c>
      <c r="BX18" t="s">
        <v>116</v>
      </c>
      <c r="BY18" t="s">
        <v>116</v>
      </c>
      <c r="BZ18" t="s">
        <v>116</v>
      </c>
      <c r="CA18" t="s">
        <v>116</v>
      </c>
      <c r="CB18" t="s">
        <v>116</v>
      </c>
      <c r="CC18" t="s">
        <v>116</v>
      </c>
      <c r="CD18" t="s">
        <v>116</v>
      </c>
      <c r="CE18" t="s">
        <v>116</v>
      </c>
      <c r="CF18" t="s">
        <v>116</v>
      </c>
      <c r="CG18" t="s">
        <v>116</v>
      </c>
      <c r="CH18" t="s">
        <v>116</v>
      </c>
      <c r="CI18" t="s">
        <v>116</v>
      </c>
      <c r="CJ18" t="s">
        <v>116</v>
      </c>
      <c r="CK18" t="s">
        <v>116</v>
      </c>
      <c r="CL18" t="s">
        <v>116</v>
      </c>
      <c r="CM18" t="s">
        <v>116</v>
      </c>
      <c r="CN18" t="s">
        <v>116</v>
      </c>
      <c r="CO18" t="s">
        <v>116</v>
      </c>
      <c r="CP18" t="s">
        <v>117</v>
      </c>
      <c r="CQ18" t="s">
        <v>117</v>
      </c>
      <c r="CR18" t="s">
        <v>117</v>
      </c>
      <c r="CS18" t="s">
        <v>117</v>
      </c>
      <c r="CT18" t="s">
        <v>117</v>
      </c>
      <c r="CU18" t="s">
        <v>117</v>
      </c>
      <c r="CV18" t="s">
        <v>117</v>
      </c>
      <c r="CW18" t="s">
        <v>117</v>
      </c>
      <c r="CX18" t="s">
        <v>117</v>
      </c>
      <c r="CY18" t="s">
        <v>117</v>
      </c>
      <c r="CZ18" t="s">
        <v>118</v>
      </c>
      <c r="DA18" t="s">
        <v>118</v>
      </c>
      <c r="DB18" t="s">
        <v>118</v>
      </c>
      <c r="DC18" t="s">
        <v>118</v>
      </c>
      <c r="DD18" t="s">
        <v>118</v>
      </c>
      <c r="DE18" t="s">
        <v>118</v>
      </c>
      <c r="DF18" t="s">
        <v>118</v>
      </c>
      <c r="DG18" t="s">
        <v>118</v>
      </c>
      <c r="DH18" t="s">
        <v>118</v>
      </c>
      <c r="DI18" t="s">
        <v>118</v>
      </c>
      <c r="DJ18" t="s">
        <v>118</v>
      </c>
      <c r="DK18" t="s">
        <v>118</v>
      </c>
      <c r="DL18" t="s">
        <v>118</v>
      </c>
      <c r="DM18" t="s">
        <v>118</v>
      </c>
      <c r="DN18" t="s">
        <v>118</v>
      </c>
      <c r="DO18" t="s">
        <v>118</v>
      </c>
      <c r="DP18" t="s">
        <v>118</v>
      </c>
      <c r="DQ18" t="s">
        <v>118</v>
      </c>
      <c r="DR18" t="s">
        <v>119</v>
      </c>
      <c r="DS18" t="s">
        <v>119</v>
      </c>
      <c r="DT18" t="s">
        <v>119</v>
      </c>
      <c r="DU18" t="s">
        <v>119</v>
      </c>
      <c r="DV18" t="s">
        <v>119</v>
      </c>
      <c r="DW18" t="s">
        <v>120</v>
      </c>
      <c r="DX18" t="s">
        <v>120</v>
      </c>
      <c r="DY18" t="s">
        <v>120</v>
      </c>
      <c r="DZ18" t="s">
        <v>120</v>
      </c>
      <c r="EA18" t="s">
        <v>120</v>
      </c>
      <c r="EB18" t="s">
        <v>120</v>
      </c>
      <c r="EC18" t="s">
        <v>120</v>
      </c>
      <c r="ED18" t="s">
        <v>120</v>
      </c>
      <c r="EE18" t="s">
        <v>120</v>
      </c>
      <c r="EF18" t="s">
        <v>120</v>
      </c>
      <c r="EG18" t="s">
        <v>120</v>
      </c>
      <c r="EH18" t="s">
        <v>120</v>
      </c>
      <c r="EI18" t="s">
        <v>120</v>
      </c>
      <c r="EJ18" t="s">
        <v>121</v>
      </c>
      <c r="EK18" t="s">
        <v>121</v>
      </c>
      <c r="EL18" t="s">
        <v>121</v>
      </c>
      <c r="EM18" t="s">
        <v>121</v>
      </c>
      <c r="EN18" t="s">
        <v>121</v>
      </c>
      <c r="EO18" t="s">
        <v>121</v>
      </c>
      <c r="EP18" t="s">
        <v>121</v>
      </c>
      <c r="EQ18" t="s">
        <v>121</v>
      </c>
      <c r="ER18" t="s">
        <v>121</v>
      </c>
      <c r="ES18" t="s">
        <v>121</v>
      </c>
      <c r="ET18" t="s">
        <v>121</v>
      </c>
      <c r="EU18" t="s">
        <v>121</v>
      </c>
      <c r="EV18" t="s">
        <v>121</v>
      </c>
      <c r="EW18" t="s">
        <v>121</v>
      </c>
      <c r="EX18" t="s">
        <v>121</v>
      </c>
      <c r="EY18" t="s">
        <v>122</v>
      </c>
      <c r="EZ18" t="s">
        <v>122</v>
      </c>
      <c r="FA18" t="s">
        <v>122</v>
      </c>
      <c r="FB18" t="s">
        <v>122</v>
      </c>
      <c r="FC18" t="s">
        <v>122</v>
      </c>
      <c r="FD18" t="s">
        <v>122</v>
      </c>
      <c r="FE18" t="s">
        <v>122</v>
      </c>
      <c r="FF18" t="s">
        <v>122</v>
      </c>
      <c r="FG18" t="s">
        <v>122</v>
      </c>
      <c r="FH18" t="s">
        <v>122</v>
      </c>
      <c r="FI18" t="s">
        <v>122</v>
      </c>
      <c r="FJ18" t="s">
        <v>122</v>
      </c>
      <c r="FK18" t="s">
        <v>122</v>
      </c>
      <c r="FL18" t="s">
        <v>122</v>
      </c>
      <c r="FM18" t="s">
        <v>122</v>
      </c>
      <c r="FN18" t="s">
        <v>122</v>
      </c>
      <c r="FO18" t="s">
        <v>122</v>
      </c>
      <c r="FP18" t="s">
        <v>122</v>
      </c>
      <c r="FQ18" t="s">
        <v>123</v>
      </c>
      <c r="FR18" t="s">
        <v>123</v>
      </c>
      <c r="FS18" t="s">
        <v>123</v>
      </c>
      <c r="FT18" t="s">
        <v>123</v>
      </c>
      <c r="FU18" t="s">
        <v>123</v>
      </c>
      <c r="FV18" t="s">
        <v>123</v>
      </c>
      <c r="FW18" t="s">
        <v>123</v>
      </c>
      <c r="FX18" t="s">
        <v>123</v>
      </c>
      <c r="FY18" t="s">
        <v>123</v>
      </c>
      <c r="FZ18" t="s">
        <v>123</v>
      </c>
      <c r="GA18" t="s">
        <v>123</v>
      </c>
      <c r="GB18" t="s">
        <v>123</v>
      </c>
      <c r="GC18" t="s">
        <v>123</v>
      </c>
      <c r="GD18" t="s">
        <v>123</v>
      </c>
      <c r="GE18" t="s">
        <v>123</v>
      </c>
      <c r="GF18" t="s">
        <v>123</v>
      </c>
      <c r="GG18" t="s">
        <v>123</v>
      </c>
      <c r="GH18" t="s">
        <v>123</v>
      </c>
      <c r="GI18" t="s">
        <v>123</v>
      </c>
      <c r="GJ18" t="s">
        <v>124</v>
      </c>
      <c r="GK18" t="s">
        <v>124</v>
      </c>
      <c r="GL18" t="s">
        <v>124</v>
      </c>
      <c r="GM18" t="s">
        <v>124</v>
      </c>
      <c r="GN18" t="s">
        <v>124</v>
      </c>
      <c r="GO18" t="s">
        <v>124</v>
      </c>
      <c r="GP18" t="s">
        <v>124</v>
      </c>
      <c r="GQ18" t="s">
        <v>124</v>
      </c>
      <c r="GR18" t="s">
        <v>124</v>
      </c>
      <c r="GS18" t="s">
        <v>124</v>
      </c>
      <c r="GT18" t="s">
        <v>124</v>
      </c>
      <c r="GU18" t="s">
        <v>124</v>
      </c>
      <c r="GV18" t="s">
        <v>124</v>
      </c>
      <c r="GW18" t="s">
        <v>124</v>
      </c>
      <c r="GX18" t="s">
        <v>124</v>
      </c>
      <c r="GY18" t="s">
        <v>124</v>
      </c>
      <c r="GZ18" t="s">
        <v>124</v>
      </c>
      <c r="HA18" t="s">
        <v>124</v>
      </c>
      <c r="HB18" t="s">
        <v>124</v>
      </c>
      <c r="HC18" t="s">
        <v>125</v>
      </c>
      <c r="HD18" t="s">
        <v>125</v>
      </c>
      <c r="HE18" t="s">
        <v>125</v>
      </c>
      <c r="HF18" t="s">
        <v>125</v>
      </c>
      <c r="HG18" t="s">
        <v>125</v>
      </c>
      <c r="HH18" t="s">
        <v>125</v>
      </c>
      <c r="HI18" t="s">
        <v>125</v>
      </c>
      <c r="HJ18" t="s">
        <v>125</v>
      </c>
      <c r="HK18" t="s">
        <v>125</v>
      </c>
      <c r="HL18" t="s">
        <v>125</v>
      </c>
      <c r="HM18" t="s">
        <v>125</v>
      </c>
      <c r="HN18" t="s">
        <v>125</v>
      </c>
      <c r="HO18" t="s">
        <v>125</v>
      </c>
      <c r="HP18" t="s">
        <v>125</v>
      </c>
      <c r="HQ18" t="s">
        <v>125</v>
      </c>
      <c r="HR18" t="s">
        <v>125</v>
      </c>
      <c r="HS18" t="s">
        <v>125</v>
      </c>
      <c r="HT18" t="s">
        <v>125</v>
      </c>
      <c r="HU18" t="s">
        <v>126</v>
      </c>
      <c r="HV18" t="s">
        <v>126</v>
      </c>
      <c r="HW18" t="s">
        <v>126</v>
      </c>
      <c r="HX18" t="s">
        <v>126</v>
      </c>
      <c r="HY18" t="s">
        <v>126</v>
      </c>
      <c r="HZ18" t="s">
        <v>126</v>
      </c>
      <c r="IA18" t="s">
        <v>126</v>
      </c>
      <c r="IB18" t="s">
        <v>126</v>
      </c>
      <c r="IC18" t="s">
        <v>127</v>
      </c>
      <c r="ID18" t="s">
        <v>127</v>
      </c>
      <c r="IE18" t="s">
        <v>127</v>
      </c>
      <c r="IF18" t="s">
        <v>127</v>
      </c>
      <c r="IG18" t="s">
        <v>127</v>
      </c>
      <c r="IH18" t="s">
        <v>127</v>
      </c>
      <c r="II18" t="s">
        <v>127</v>
      </c>
      <c r="IJ18" t="s">
        <v>127</v>
      </c>
      <c r="IK18" t="s">
        <v>127</v>
      </c>
      <c r="IL18" t="s">
        <v>127</v>
      </c>
      <c r="IM18" t="s">
        <v>127</v>
      </c>
      <c r="IN18" t="s">
        <v>127</v>
      </c>
      <c r="IO18" t="s">
        <v>127</v>
      </c>
      <c r="IP18" t="s">
        <v>127</v>
      </c>
      <c r="IQ18" t="s">
        <v>127</v>
      </c>
      <c r="IR18" t="s">
        <v>127</v>
      </c>
      <c r="IS18" t="s">
        <v>68</v>
      </c>
    </row>
    <row r="19" spans="1:253" x14ac:dyDescent="0.3">
      <c r="A19" t="s">
        <v>128</v>
      </c>
      <c r="B19" t="s">
        <v>129</v>
      </c>
      <c r="C19" t="s">
        <v>130</v>
      </c>
      <c r="D19" t="s">
        <v>131</v>
      </c>
      <c r="E19" t="s">
        <v>132</v>
      </c>
      <c r="F19" t="s">
        <v>133</v>
      </c>
      <c r="G19" t="s">
        <v>134</v>
      </c>
      <c r="H19" t="s">
        <v>135</v>
      </c>
      <c r="I19" t="s">
        <v>136</v>
      </c>
      <c r="J19" t="s">
        <v>137</v>
      </c>
      <c r="K19" t="s">
        <v>138</v>
      </c>
      <c r="L19" t="s">
        <v>139</v>
      </c>
      <c r="M19" t="s">
        <v>140</v>
      </c>
      <c r="N19" t="s">
        <v>141</v>
      </c>
      <c r="O19" t="s">
        <v>142</v>
      </c>
      <c r="P19" t="s">
        <v>143</v>
      </c>
      <c r="Q19" t="s">
        <v>144</v>
      </c>
      <c r="R19" t="s">
        <v>145</v>
      </c>
      <c r="S19" t="s">
        <v>146</v>
      </c>
      <c r="T19" t="s">
        <v>147</v>
      </c>
      <c r="U19" t="s">
        <v>148</v>
      </c>
      <c r="V19" t="s">
        <v>149</v>
      </c>
      <c r="W19" t="s">
        <v>150</v>
      </c>
      <c r="X19" t="s">
        <v>151</v>
      </c>
      <c r="Y19" t="s">
        <v>152</v>
      </c>
      <c r="Z19" t="s">
        <v>153</v>
      </c>
      <c r="AA19" t="s">
        <v>154</v>
      </c>
      <c r="AB19" t="s">
        <v>155</v>
      </c>
      <c r="AC19" t="s">
        <v>156</v>
      </c>
      <c r="AD19" t="s">
        <v>157</v>
      </c>
      <c r="AE19" t="s">
        <v>158</v>
      </c>
      <c r="AF19" t="s">
        <v>159</v>
      </c>
      <c r="AG19" t="s">
        <v>160</v>
      </c>
      <c r="AH19" t="s">
        <v>161</v>
      </c>
      <c r="AI19" t="s">
        <v>162</v>
      </c>
      <c r="AJ19" t="s">
        <v>113</v>
      </c>
      <c r="AK19" t="s">
        <v>163</v>
      </c>
      <c r="AL19" t="s">
        <v>164</v>
      </c>
      <c r="AM19" t="s">
        <v>165</v>
      </c>
      <c r="AN19" t="s">
        <v>166</v>
      </c>
      <c r="AO19" t="s">
        <v>167</v>
      </c>
      <c r="AP19" t="s">
        <v>168</v>
      </c>
      <c r="AQ19" t="s">
        <v>169</v>
      </c>
      <c r="AR19" t="s">
        <v>170</v>
      </c>
      <c r="AS19" t="s">
        <v>171</v>
      </c>
      <c r="AT19" t="s">
        <v>172</v>
      </c>
      <c r="AU19" t="s">
        <v>173</v>
      </c>
      <c r="AV19" t="s">
        <v>174</v>
      </c>
      <c r="AW19" t="s">
        <v>175</v>
      </c>
      <c r="AX19" t="s">
        <v>176</v>
      </c>
      <c r="AY19" t="s">
        <v>177</v>
      </c>
      <c r="AZ19" t="s">
        <v>178</v>
      </c>
      <c r="BA19" t="s">
        <v>179</v>
      </c>
      <c r="BB19" t="s">
        <v>180</v>
      </c>
      <c r="BC19" t="s">
        <v>181</v>
      </c>
      <c r="BD19" t="s">
        <v>182</v>
      </c>
      <c r="BE19" t="s">
        <v>183</v>
      </c>
      <c r="BF19" t="s">
        <v>184</v>
      </c>
      <c r="BG19" t="s">
        <v>185</v>
      </c>
      <c r="BH19" t="s">
        <v>186</v>
      </c>
      <c r="BI19" t="s">
        <v>187</v>
      </c>
      <c r="BJ19" t="s">
        <v>188</v>
      </c>
      <c r="BK19" t="s">
        <v>189</v>
      </c>
      <c r="BL19" t="s">
        <v>190</v>
      </c>
      <c r="BM19" t="s">
        <v>191</v>
      </c>
      <c r="BN19" t="s">
        <v>192</v>
      </c>
      <c r="BO19" t="s">
        <v>193</v>
      </c>
      <c r="BP19" t="s">
        <v>194</v>
      </c>
      <c r="BQ19" t="s">
        <v>195</v>
      </c>
      <c r="BR19" t="s">
        <v>196</v>
      </c>
      <c r="BS19" t="s">
        <v>197</v>
      </c>
      <c r="BT19" t="s">
        <v>198</v>
      </c>
      <c r="BU19" t="s">
        <v>199</v>
      </c>
      <c r="BV19" t="s">
        <v>200</v>
      </c>
      <c r="BW19" t="s">
        <v>201</v>
      </c>
      <c r="BX19" t="s">
        <v>139</v>
      </c>
      <c r="BY19" t="s">
        <v>202</v>
      </c>
      <c r="BZ19" t="s">
        <v>203</v>
      </c>
      <c r="CA19" t="s">
        <v>204</v>
      </c>
      <c r="CB19" t="s">
        <v>205</v>
      </c>
      <c r="CC19" t="s">
        <v>206</v>
      </c>
      <c r="CD19" t="s">
        <v>207</v>
      </c>
      <c r="CE19" t="s">
        <v>208</v>
      </c>
      <c r="CF19" t="s">
        <v>209</v>
      </c>
      <c r="CG19" t="s">
        <v>210</v>
      </c>
      <c r="CH19" t="s">
        <v>211</v>
      </c>
      <c r="CI19" t="s">
        <v>212</v>
      </c>
      <c r="CJ19" t="s">
        <v>213</v>
      </c>
      <c r="CK19" t="s">
        <v>214</v>
      </c>
      <c r="CL19" t="s">
        <v>215</v>
      </c>
      <c r="CM19" t="s">
        <v>216</v>
      </c>
      <c r="CN19" t="s">
        <v>217</v>
      </c>
      <c r="CO19" t="s">
        <v>218</v>
      </c>
      <c r="CP19" t="s">
        <v>219</v>
      </c>
      <c r="CQ19" t="s">
        <v>220</v>
      </c>
      <c r="CR19" t="s">
        <v>221</v>
      </c>
      <c r="CS19" t="s">
        <v>222</v>
      </c>
      <c r="CT19" t="s">
        <v>223</v>
      </c>
      <c r="CU19" t="s">
        <v>224</v>
      </c>
      <c r="CV19" t="s">
        <v>225</v>
      </c>
      <c r="CW19" t="s">
        <v>226</v>
      </c>
      <c r="CX19" t="s">
        <v>227</v>
      </c>
      <c r="CY19" t="s">
        <v>228</v>
      </c>
      <c r="CZ19" t="s">
        <v>229</v>
      </c>
      <c r="DA19" t="s">
        <v>230</v>
      </c>
      <c r="DB19" t="s">
        <v>231</v>
      </c>
      <c r="DC19" t="s">
        <v>232</v>
      </c>
      <c r="DD19" t="s">
        <v>233</v>
      </c>
      <c r="DE19" t="s">
        <v>234</v>
      </c>
      <c r="DF19" t="s">
        <v>235</v>
      </c>
      <c r="DG19" t="s">
        <v>236</v>
      </c>
      <c r="DH19" t="s">
        <v>237</v>
      </c>
      <c r="DI19" t="s">
        <v>238</v>
      </c>
      <c r="DJ19" t="s">
        <v>239</v>
      </c>
      <c r="DK19" t="s">
        <v>240</v>
      </c>
      <c r="DL19" t="s">
        <v>241</v>
      </c>
      <c r="DM19" t="s">
        <v>242</v>
      </c>
      <c r="DN19" t="s">
        <v>243</v>
      </c>
      <c r="DO19" t="s">
        <v>244</v>
      </c>
      <c r="DP19" t="s">
        <v>245</v>
      </c>
      <c r="DQ19" t="s">
        <v>246</v>
      </c>
      <c r="DR19" t="s">
        <v>247</v>
      </c>
      <c r="DS19" t="s">
        <v>248</v>
      </c>
      <c r="DT19" t="s">
        <v>249</v>
      </c>
      <c r="DU19" t="s">
        <v>250</v>
      </c>
      <c r="DV19" t="s">
        <v>251</v>
      </c>
      <c r="DW19" t="s">
        <v>129</v>
      </c>
      <c r="DX19" t="s">
        <v>132</v>
      </c>
      <c r="DY19" t="s">
        <v>252</v>
      </c>
      <c r="DZ19" t="s">
        <v>253</v>
      </c>
      <c r="EA19" t="s">
        <v>254</v>
      </c>
      <c r="EB19" t="s">
        <v>255</v>
      </c>
      <c r="EC19" t="s">
        <v>256</v>
      </c>
      <c r="ED19" t="s">
        <v>257</v>
      </c>
      <c r="EE19" t="s">
        <v>258</v>
      </c>
      <c r="EF19" t="s">
        <v>259</v>
      </c>
      <c r="EG19" t="s">
        <v>260</v>
      </c>
      <c r="EH19" t="s">
        <v>261</v>
      </c>
      <c r="EI19" t="s">
        <v>262</v>
      </c>
      <c r="EJ19" t="s">
        <v>263</v>
      </c>
      <c r="EK19" t="s">
        <v>264</v>
      </c>
      <c r="EL19" t="s">
        <v>265</v>
      </c>
      <c r="EM19" t="s">
        <v>266</v>
      </c>
      <c r="EN19" t="s">
        <v>267</v>
      </c>
      <c r="EO19" t="s">
        <v>268</v>
      </c>
      <c r="EP19" t="s">
        <v>269</v>
      </c>
      <c r="EQ19" t="s">
        <v>270</v>
      </c>
      <c r="ER19" t="s">
        <v>271</v>
      </c>
      <c r="ES19" t="s">
        <v>272</v>
      </c>
      <c r="ET19" t="s">
        <v>273</v>
      </c>
      <c r="EU19" t="s">
        <v>274</v>
      </c>
      <c r="EV19" t="s">
        <v>275</v>
      </c>
      <c r="EW19" t="s">
        <v>276</v>
      </c>
      <c r="EX19" t="s">
        <v>277</v>
      </c>
      <c r="EY19" t="s">
        <v>278</v>
      </c>
      <c r="EZ19" t="s">
        <v>279</v>
      </c>
      <c r="FA19" t="s">
        <v>280</v>
      </c>
      <c r="FB19" t="s">
        <v>281</v>
      </c>
      <c r="FC19" t="s">
        <v>282</v>
      </c>
      <c r="FD19" t="s">
        <v>283</v>
      </c>
      <c r="FE19" t="s">
        <v>284</v>
      </c>
      <c r="FF19" t="s">
        <v>285</v>
      </c>
      <c r="FG19" t="s">
        <v>286</v>
      </c>
      <c r="FH19" t="s">
        <v>287</v>
      </c>
      <c r="FI19" t="s">
        <v>288</v>
      </c>
      <c r="FJ19" t="s">
        <v>289</v>
      </c>
      <c r="FK19" t="s">
        <v>290</v>
      </c>
      <c r="FL19" t="s">
        <v>291</v>
      </c>
      <c r="FM19" t="s">
        <v>292</v>
      </c>
      <c r="FN19" t="s">
        <v>293</v>
      </c>
      <c r="FO19" t="s">
        <v>294</v>
      </c>
      <c r="FP19" t="s">
        <v>295</v>
      </c>
      <c r="FQ19" t="s">
        <v>296</v>
      </c>
      <c r="FR19" t="s">
        <v>297</v>
      </c>
      <c r="FS19" t="s">
        <v>298</v>
      </c>
      <c r="FT19" t="s">
        <v>299</v>
      </c>
      <c r="FU19" t="s">
        <v>300</v>
      </c>
      <c r="FV19" t="s">
        <v>301</v>
      </c>
      <c r="FW19" t="s">
        <v>302</v>
      </c>
      <c r="FX19" t="s">
        <v>303</v>
      </c>
      <c r="FY19" t="s">
        <v>304</v>
      </c>
      <c r="FZ19" t="s">
        <v>305</v>
      </c>
      <c r="GA19" t="s">
        <v>306</v>
      </c>
      <c r="GB19" t="s">
        <v>307</v>
      </c>
      <c r="GC19" t="s">
        <v>308</v>
      </c>
      <c r="GD19" t="s">
        <v>309</v>
      </c>
      <c r="GE19" t="s">
        <v>310</v>
      </c>
      <c r="GF19" t="s">
        <v>311</v>
      </c>
      <c r="GG19" t="s">
        <v>312</v>
      </c>
      <c r="GH19" t="s">
        <v>313</v>
      </c>
      <c r="GI19" t="s">
        <v>314</v>
      </c>
      <c r="GJ19" t="s">
        <v>315</v>
      </c>
      <c r="GK19" t="s">
        <v>316</v>
      </c>
      <c r="GL19" t="s">
        <v>317</v>
      </c>
      <c r="GM19" t="s">
        <v>318</v>
      </c>
      <c r="GN19" t="s">
        <v>319</v>
      </c>
      <c r="GO19" t="s">
        <v>320</v>
      </c>
      <c r="GP19" t="s">
        <v>321</v>
      </c>
      <c r="GQ19" t="s">
        <v>322</v>
      </c>
      <c r="GR19" t="s">
        <v>323</v>
      </c>
      <c r="GS19" t="s">
        <v>324</v>
      </c>
      <c r="GT19" t="s">
        <v>325</v>
      </c>
      <c r="GU19" t="s">
        <v>326</v>
      </c>
      <c r="GV19" t="s">
        <v>327</v>
      </c>
      <c r="GW19" t="s">
        <v>328</v>
      </c>
      <c r="GX19" t="s">
        <v>329</v>
      </c>
      <c r="GY19" t="s">
        <v>330</v>
      </c>
      <c r="GZ19" t="s">
        <v>331</v>
      </c>
      <c r="HA19" t="s">
        <v>332</v>
      </c>
      <c r="HB19" t="s">
        <v>333</v>
      </c>
      <c r="HC19" t="s">
        <v>334</v>
      </c>
      <c r="HD19" t="s">
        <v>335</v>
      </c>
      <c r="HE19" t="s">
        <v>336</v>
      </c>
      <c r="HF19" t="s">
        <v>337</v>
      </c>
      <c r="HG19" t="s">
        <v>338</v>
      </c>
      <c r="HH19" t="s">
        <v>339</v>
      </c>
      <c r="HI19" t="s">
        <v>340</v>
      </c>
      <c r="HJ19" t="s">
        <v>341</v>
      </c>
      <c r="HK19" t="s">
        <v>342</v>
      </c>
      <c r="HL19" t="s">
        <v>343</v>
      </c>
      <c r="HM19" t="s">
        <v>344</v>
      </c>
      <c r="HN19" t="s">
        <v>345</v>
      </c>
      <c r="HO19" t="s">
        <v>346</v>
      </c>
      <c r="HP19" t="s">
        <v>347</v>
      </c>
      <c r="HQ19" t="s">
        <v>348</v>
      </c>
      <c r="HR19" t="s">
        <v>349</v>
      </c>
      <c r="HS19" t="s">
        <v>350</v>
      </c>
      <c r="HT19" t="s">
        <v>351</v>
      </c>
      <c r="HU19" t="s">
        <v>352</v>
      </c>
      <c r="HV19" t="s">
        <v>353</v>
      </c>
      <c r="HW19" t="s">
        <v>354</v>
      </c>
      <c r="HX19" t="s">
        <v>355</v>
      </c>
      <c r="HY19" t="s">
        <v>356</v>
      </c>
      <c r="HZ19" t="s">
        <v>357</v>
      </c>
      <c r="IA19" t="s">
        <v>358</v>
      </c>
      <c r="IB19" t="s">
        <v>359</v>
      </c>
      <c r="IC19" t="s">
        <v>360</v>
      </c>
      <c r="ID19" t="s">
        <v>361</v>
      </c>
      <c r="IE19" t="s">
        <v>362</v>
      </c>
      <c r="IF19" t="s">
        <v>363</v>
      </c>
      <c r="IG19" t="s">
        <v>364</v>
      </c>
      <c r="IH19" t="s">
        <v>365</v>
      </c>
      <c r="II19" t="s">
        <v>366</v>
      </c>
      <c r="IJ19" t="s">
        <v>367</v>
      </c>
      <c r="IK19" t="s">
        <v>368</v>
      </c>
      <c r="IL19" t="s">
        <v>369</v>
      </c>
      <c r="IM19" t="s">
        <v>370</v>
      </c>
      <c r="IN19" t="s">
        <v>371</v>
      </c>
      <c r="IO19" t="s">
        <v>372</v>
      </c>
      <c r="IP19" t="s">
        <v>373</v>
      </c>
      <c r="IQ19" t="s">
        <v>374</v>
      </c>
      <c r="IR19" t="s">
        <v>375</v>
      </c>
      <c r="IS19" t="s">
        <v>69</v>
      </c>
    </row>
    <row r="20" spans="1:253" x14ac:dyDescent="0.3">
      <c r="B20" t="s">
        <v>376</v>
      </c>
      <c r="C20" t="s">
        <v>376</v>
      </c>
      <c r="F20" t="s">
        <v>376</v>
      </c>
      <c r="L20" t="s">
        <v>376</v>
      </c>
      <c r="M20" t="s">
        <v>377</v>
      </c>
      <c r="N20" t="s">
        <v>378</v>
      </c>
      <c r="O20" t="s">
        <v>379</v>
      </c>
      <c r="P20" t="s">
        <v>380</v>
      </c>
      <c r="Q20" t="s">
        <v>380</v>
      </c>
      <c r="R20" t="s">
        <v>209</v>
      </c>
      <c r="S20" t="s">
        <v>209</v>
      </c>
      <c r="T20" t="s">
        <v>377</v>
      </c>
      <c r="U20" t="s">
        <v>377</v>
      </c>
      <c r="V20" t="s">
        <v>377</v>
      </c>
      <c r="W20" t="s">
        <v>377</v>
      </c>
      <c r="X20" t="s">
        <v>381</v>
      </c>
      <c r="Y20" t="s">
        <v>382</v>
      </c>
      <c r="Z20" t="s">
        <v>382</v>
      </c>
      <c r="AA20" t="s">
        <v>383</v>
      </c>
      <c r="AB20" t="s">
        <v>384</v>
      </c>
      <c r="AC20" t="s">
        <v>383</v>
      </c>
      <c r="AD20" t="s">
        <v>383</v>
      </c>
      <c r="AE20" t="s">
        <v>383</v>
      </c>
      <c r="AF20" t="s">
        <v>381</v>
      </c>
      <c r="AG20" t="s">
        <v>381</v>
      </c>
      <c r="AH20" t="s">
        <v>381</v>
      </c>
      <c r="AI20" t="s">
        <v>381</v>
      </c>
      <c r="AJ20" t="s">
        <v>385</v>
      </c>
      <c r="AK20" t="s">
        <v>384</v>
      </c>
      <c r="AM20" t="s">
        <v>384</v>
      </c>
      <c r="AN20" t="s">
        <v>385</v>
      </c>
      <c r="AT20" t="s">
        <v>379</v>
      </c>
      <c r="BA20" t="s">
        <v>379</v>
      </c>
      <c r="BB20" t="s">
        <v>379</v>
      </c>
      <c r="BC20" t="s">
        <v>379</v>
      </c>
      <c r="BD20" t="s">
        <v>386</v>
      </c>
      <c r="BQ20" t="s">
        <v>379</v>
      </c>
      <c r="BR20" t="s">
        <v>379</v>
      </c>
      <c r="BT20" t="s">
        <v>387</v>
      </c>
      <c r="BU20" t="s">
        <v>388</v>
      </c>
      <c r="BX20" t="s">
        <v>376</v>
      </c>
      <c r="BY20" t="s">
        <v>380</v>
      </c>
      <c r="BZ20" t="s">
        <v>380</v>
      </c>
      <c r="CA20" t="s">
        <v>389</v>
      </c>
      <c r="CB20" t="s">
        <v>389</v>
      </c>
      <c r="CC20" t="s">
        <v>380</v>
      </c>
      <c r="CD20" t="s">
        <v>389</v>
      </c>
      <c r="CE20" t="s">
        <v>385</v>
      </c>
      <c r="CF20" t="s">
        <v>383</v>
      </c>
      <c r="CG20" t="s">
        <v>383</v>
      </c>
      <c r="CH20" t="s">
        <v>382</v>
      </c>
      <c r="CI20" t="s">
        <v>382</v>
      </c>
      <c r="CJ20" t="s">
        <v>382</v>
      </c>
      <c r="CK20" t="s">
        <v>382</v>
      </c>
      <c r="CL20" t="s">
        <v>382</v>
      </c>
      <c r="CM20" t="s">
        <v>390</v>
      </c>
      <c r="CN20" t="s">
        <v>379</v>
      </c>
      <c r="CO20" t="s">
        <v>379</v>
      </c>
      <c r="CP20" t="s">
        <v>380</v>
      </c>
      <c r="CQ20" t="s">
        <v>380</v>
      </c>
      <c r="CR20" t="s">
        <v>380</v>
      </c>
      <c r="CS20" t="s">
        <v>389</v>
      </c>
      <c r="CT20" t="s">
        <v>380</v>
      </c>
      <c r="CU20" t="s">
        <v>389</v>
      </c>
      <c r="CV20" t="s">
        <v>383</v>
      </c>
      <c r="CW20" t="s">
        <v>383</v>
      </c>
      <c r="CX20" t="s">
        <v>382</v>
      </c>
      <c r="CY20" t="s">
        <v>382</v>
      </c>
      <c r="CZ20" t="s">
        <v>379</v>
      </c>
      <c r="DE20" t="s">
        <v>379</v>
      </c>
      <c r="DH20" t="s">
        <v>382</v>
      </c>
      <c r="DI20" t="s">
        <v>382</v>
      </c>
      <c r="DJ20" t="s">
        <v>382</v>
      </c>
      <c r="DK20" t="s">
        <v>382</v>
      </c>
      <c r="DL20" t="s">
        <v>382</v>
      </c>
      <c r="DM20" t="s">
        <v>379</v>
      </c>
      <c r="DN20" t="s">
        <v>379</v>
      </c>
      <c r="DO20" t="s">
        <v>379</v>
      </c>
      <c r="DP20" t="s">
        <v>376</v>
      </c>
      <c r="DS20" t="s">
        <v>391</v>
      </c>
      <c r="DT20" t="s">
        <v>391</v>
      </c>
      <c r="DV20" t="s">
        <v>376</v>
      </c>
      <c r="DW20" t="s">
        <v>392</v>
      </c>
      <c r="DY20" t="s">
        <v>376</v>
      </c>
      <c r="DZ20" t="s">
        <v>376</v>
      </c>
      <c r="EB20" t="s">
        <v>393</v>
      </c>
      <c r="EC20" t="s">
        <v>394</v>
      </c>
      <c r="ED20" t="s">
        <v>393</v>
      </c>
      <c r="EE20" t="s">
        <v>394</v>
      </c>
      <c r="EF20" t="s">
        <v>393</v>
      </c>
      <c r="EG20" t="s">
        <v>394</v>
      </c>
      <c r="EH20" t="s">
        <v>384</v>
      </c>
      <c r="EI20" t="s">
        <v>384</v>
      </c>
      <c r="EY20" t="s">
        <v>395</v>
      </c>
      <c r="EZ20" t="s">
        <v>395</v>
      </c>
      <c r="FM20" t="s">
        <v>395</v>
      </c>
      <c r="FN20" t="s">
        <v>395</v>
      </c>
      <c r="FO20" t="s">
        <v>396</v>
      </c>
      <c r="FP20" t="s">
        <v>396</v>
      </c>
      <c r="FQ20" t="s">
        <v>382</v>
      </c>
      <c r="FR20" t="s">
        <v>382</v>
      </c>
      <c r="FS20" t="s">
        <v>384</v>
      </c>
      <c r="FT20" t="s">
        <v>382</v>
      </c>
      <c r="FU20" t="s">
        <v>389</v>
      </c>
      <c r="FV20" t="s">
        <v>384</v>
      </c>
      <c r="FW20" t="s">
        <v>384</v>
      </c>
      <c r="FY20" t="s">
        <v>395</v>
      </c>
      <c r="FZ20" t="s">
        <v>395</v>
      </c>
      <c r="GA20" t="s">
        <v>395</v>
      </c>
      <c r="GB20" t="s">
        <v>395</v>
      </c>
      <c r="GC20" t="s">
        <v>395</v>
      </c>
      <c r="GD20" t="s">
        <v>395</v>
      </c>
      <c r="GE20" t="s">
        <v>395</v>
      </c>
      <c r="GF20" t="s">
        <v>397</v>
      </c>
      <c r="GG20" t="s">
        <v>397</v>
      </c>
      <c r="GH20" t="s">
        <v>397</v>
      </c>
      <c r="GI20" t="s">
        <v>398</v>
      </c>
      <c r="GJ20" t="s">
        <v>395</v>
      </c>
      <c r="GK20" t="s">
        <v>395</v>
      </c>
      <c r="GL20" t="s">
        <v>395</v>
      </c>
      <c r="GM20" t="s">
        <v>395</v>
      </c>
      <c r="GN20" t="s">
        <v>395</v>
      </c>
      <c r="GO20" t="s">
        <v>395</v>
      </c>
      <c r="GP20" t="s">
        <v>395</v>
      </c>
      <c r="GQ20" t="s">
        <v>395</v>
      </c>
      <c r="GR20" t="s">
        <v>395</v>
      </c>
      <c r="GS20" t="s">
        <v>395</v>
      </c>
      <c r="GT20" t="s">
        <v>395</v>
      </c>
      <c r="GU20" t="s">
        <v>395</v>
      </c>
      <c r="HB20" t="s">
        <v>395</v>
      </c>
      <c r="HC20" t="s">
        <v>384</v>
      </c>
      <c r="HD20" t="s">
        <v>384</v>
      </c>
      <c r="HE20" t="s">
        <v>393</v>
      </c>
      <c r="HF20" t="s">
        <v>394</v>
      </c>
      <c r="HG20" t="s">
        <v>394</v>
      </c>
      <c r="HK20" t="s">
        <v>394</v>
      </c>
      <c r="HO20" t="s">
        <v>380</v>
      </c>
      <c r="HP20" t="s">
        <v>380</v>
      </c>
      <c r="HQ20" t="s">
        <v>389</v>
      </c>
      <c r="HR20" t="s">
        <v>389</v>
      </c>
      <c r="HS20" t="s">
        <v>399</v>
      </c>
      <c r="HT20" t="s">
        <v>399</v>
      </c>
      <c r="HU20" t="s">
        <v>395</v>
      </c>
      <c r="HV20" t="s">
        <v>395</v>
      </c>
      <c r="HW20" t="s">
        <v>395</v>
      </c>
      <c r="HX20" t="s">
        <v>395</v>
      </c>
      <c r="HY20" t="s">
        <v>395</v>
      </c>
      <c r="HZ20" t="s">
        <v>395</v>
      </c>
      <c r="IA20" t="s">
        <v>382</v>
      </c>
      <c r="IB20" t="s">
        <v>395</v>
      </c>
      <c r="ID20" t="s">
        <v>385</v>
      </c>
      <c r="IE20" t="s">
        <v>385</v>
      </c>
      <c r="IF20" t="s">
        <v>382</v>
      </c>
      <c r="IG20" t="s">
        <v>382</v>
      </c>
      <c r="IH20" t="s">
        <v>382</v>
      </c>
      <c r="II20" t="s">
        <v>382</v>
      </c>
      <c r="IJ20" t="s">
        <v>382</v>
      </c>
      <c r="IK20" t="s">
        <v>384</v>
      </c>
      <c r="IL20" t="s">
        <v>384</v>
      </c>
      <c r="IM20" t="s">
        <v>384</v>
      </c>
      <c r="IN20" t="s">
        <v>382</v>
      </c>
      <c r="IO20" t="s">
        <v>380</v>
      </c>
      <c r="IP20" t="s">
        <v>389</v>
      </c>
      <c r="IQ20" t="s">
        <v>384</v>
      </c>
      <c r="IR20" t="s">
        <v>384</v>
      </c>
    </row>
    <row r="21" spans="1:253" x14ac:dyDescent="0.3">
      <c r="A21">
        <v>1</v>
      </c>
      <c r="B21">
        <v>1689175964.5</v>
      </c>
      <c r="C21">
        <v>0</v>
      </c>
      <c r="D21" t="s">
        <v>400</v>
      </c>
      <c r="E21" t="s">
        <v>401</v>
      </c>
      <c r="F21" t="s">
        <v>402</v>
      </c>
      <c r="G21" t="s">
        <v>403</v>
      </c>
      <c r="H21" t="s">
        <v>404</v>
      </c>
      <c r="I21" t="s">
        <v>405</v>
      </c>
      <c r="J21" t="s">
        <v>406</v>
      </c>
      <c r="K21" t="s">
        <v>407</v>
      </c>
      <c r="L21">
        <v>1689175964.5</v>
      </c>
      <c r="M21">
        <f>(N21)/1000</f>
        <v>7.0902363780705677E-3</v>
      </c>
      <c r="N21">
        <f>1000*CE21*AL21*(CA21-CB21)/(100*BU21*(1000-AL21*CA21))</f>
        <v>7.0902363780705677</v>
      </c>
      <c r="O21">
        <f>CE21*AL21*(BZ21-BY21*(1000-AL21*CB21)/(1000-AL21*CA21))/(100*BU21)</f>
        <v>31.400366928069094</v>
      </c>
      <c r="P21">
        <f>BY21 - IF(AL21&gt;1, O21*BU21*100/(AN21*CM21), 0)</f>
        <v>359.24200000000002</v>
      </c>
      <c r="Q21">
        <f>((W21-M21/2)*P21-O21)/(W21+M21/2)</f>
        <v>244.70694255219405</v>
      </c>
      <c r="R21">
        <f>Q21*(CF21+CG21)/1000</f>
        <v>24.189191463836465</v>
      </c>
      <c r="S21">
        <f>(BY21 - IF(AL21&gt;1, O21*BU21*100/(AN21*CM21), 0))*(CF21+CG21)/1000</f>
        <v>35.510939858185999</v>
      </c>
      <c r="T21">
        <f>2/((1/V21-1/U21)+SIGN(V21)*SQRT((1/V21-1/U21)*(1/V21-1/U21) + 4*BV21/((BV21+1)*(BV21+1))*(2*1/V21*1/U21-1/U21*1/U21)))</f>
        <v>0.50722409139231206</v>
      </c>
      <c r="U21">
        <f>IF(LEFT(BW21,1)&lt;&gt;"0",IF(LEFT(BW21,1)="1",3,$B$7),$D$5+$E$5*(CM21*CF21/($K$5*1000))+$F$5*(CM21*CF21/($K$5*1000))*MAX(MIN(BU21,$J$5),$I$5)*MAX(MIN(BU21,$J$5),$I$5)+$G$5*MAX(MIN(BU21,$J$5),$I$5)*(CM21*CF21/($K$5*1000))+$H$5*(CM21*CF21/($K$5*1000))*(CM21*CF21/($K$5*1000)))</f>
        <v>2.905663626344559</v>
      </c>
      <c r="V21">
        <f>M21*(1000-(1000*0.61365*EXP(17.502*Z21/(240.97+Z21))/(CF21+CG21)+CA21)/2)/(1000*0.61365*EXP(17.502*Z21/(240.97+Z21))/(CF21+CG21)-CA21)</f>
        <v>0.46267677155861781</v>
      </c>
      <c r="W21">
        <f>1/((BV21+1)/(T21/1.6)+1/(U21/1.37)) + BV21/((BV21+1)/(T21/1.6) + BV21/(U21/1.37))</f>
        <v>0.29284865312827441</v>
      </c>
      <c r="X21">
        <f>(BQ21*BT21)</f>
        <v>289.55587829224555</v>
      </c>
      <c r="Y21">
        <f>(CH21+(X21+2*0.95*0.0000000567*(((CH21+$B$11)+273)^4-(CH21+273)^4)-44100*M21)/(1.84*29.3*U21+8*0.95*0.0000000567*(CH21+273)^3))</f>
        <v>28.054606515299781</v>
      </c>
      <c r="Z21">
        <f>($C$11*CI21+$D$11*CJ21+$E$11*Y21)</f>
        <v>27.9407</v>
      </c>
      <c r="AA21">
        <f>0.61365*EXP(17.502*Z21/(240.97+Z21))</f>
        <v>3.7817407371114689</v>
      </c>
      <c r="AB21">
        <f>(AC21/AD21*100)</f>
        <v>60.290150818239582</v>
      </c>
      <c r="AC21">
        <f>CA21*(CF21+CG21)/1000</f>
        <v>2.3136349701448</v>
      </c>
      <c r="AD21">
        <f>0.61365*EXP(17.502*CH21/(240.97+CH21))</f>
        <v>3.8375007173557374</v>
      </c>
      <c r="AE21">
        <f>(AA21-CA21*(CF21+CG21)/1000)</f>
        <v>1.4681057669666688</v>
      </c>
      <c r="AF21">
        <f>(-M21*44100)</f>
        <v>-312.67942427291206</v>
      </c>
      <c r="AG21">
        <f>2*29.3*U21*0.92*(CH21-Z21)</f>
        <v>39.350514520780273</v>
      </c>
      <c r="AH21">
        <f>2*0.95*0.0000000567*(((CH21+$B$11)+273)^4-(Z21+273)^4)</f>
        <v>2.9539476716784763</v>
      </c>
      <c r="AI21">
        <f>X21+AH21+AF21+AG21</f>
        <v>19.18091621179223</v>
      </c>
      <c r="AJ21">
        <v>0</v>
      </c>
      <c r="AK21">
        <v>0</v>
      </c>
      <c r="AL21">
        <f>IF(AJ21*$H$17&gt;=AN21,1,(AN21/(AN21-AJ21*$H$17)))</f>
        <v>1</v>
      </c>
      <c r="AM21">
        <f>(AL21-1)*100</f>
        <v>0</v>
      </c>
      <c r="AN21">
        <f>MAX(0,($B$17+$C$17*CM21)/(1+$D$17*CM21)*CF21/(CH21+273)*$E$17)</f>
        <v>51956.324851595295</v>
      </c>
      <c r="AO21" t="s">
        <v>408</v>
      </c>
      <c r="AP21">
        <v>10238.9</v>
      </c>
      <c r="AQ21">
        <v>302.21199999999999</v>
      </c>
      <c r="AR21">
        <v>4052.3</v>
      </c>
      <c r="AS21">
        <f>1-AQ21/AR21</f>
        <v>0.92542210596451402</v>
      </c>
      <c r="AT21">
        <v>-0.32343011824092421</v>
      </c>
      <c r="AU21" t="s">
        <v>409</v>
      </c>
      <c r="AV21">
        <v>10261</v>
      </c>
      <c r="AW21">
        <v>958.20800000000008</v>
      </c>
      <c r="AX21">
        <v>1503.94</v>
      </c>
      <c r="AY21">
        <f>1-AW21/AX21</f>
        <v>0.36286819952923655</v>
      </c>
      <c r="AZ21">
        <v>0.5</v>
      </c>
      <c r="BA21">
        <f>BR21</f>
        <v>1513.1262001514226</v>
      </c>
      <c r="BB21">
        <f>O21</f>
        <v>31.400366928069094</v>
      </c>
      <c r="BC21">
        <f>AY21*AZ21*BA21</f>
        <v>274.53268995473098</v>
      </c>
      <c r="BD21">
        <f>(BB21-AT21)/BA21</f>
        <v>2.0965731108968527E-2</v>
      </c>
      <c r="BE21">
        <f>(AR21-AX21)/AX21</f>
        <v>1.6944558958469087</v>
      </c>
      <c r="BF21">
        <f>AQ21/(AS21+AQ21/AX21)</f>
        <v>268.30640119897953</v>
      </c>
      <c r="BG21" t="s">
        <v>410</v>
      </c>
      <c r="BH21">
        <v>663.93</v>
      </c>
      <c r="BI21">
        <f>IF(BH21&lt;&gt;0, BH21, BF21)</f>
        <v>663.93</v>
      </c>
      <c r="BJ21">
        <f>1-BI21/AX21</f>
        <v>0.55853956939771532</v>
      </c>
      <c r="BK21">
        <f>(AX21-AW21)/(AX21-BI21)</f>
        <v>0.64967321817597401</v>
      </c>
      <c r="BL21">
        <f>(AR21-AX21)/(AR21-BI21)</f>
        <v>0.75209023807907638</v>
      </c>
      <c r="BM21">
        <f>(AX21-AW21)/(AX21-AQ21)</f>
        <v>0.45412272993555941</v>
      </c>
      <c r="BN21">
        <f>(AR21-AX21)/(AR21-AQ21)</f>
        <v>0.67954671997030469</v>
      </c>
      <c r="BO21">
        <f>(BK21*BI21/AW21)</f>
        <v>0.4501502176391497</v>
      </c>
      <c r="BP21">
        <f>(1-BO21)</f>
        <v>0.54984978236085036</v>
      </c>
      <c r="BQ21">
        <f>$B$15*CN21+$C$15*CO21+$F$15*CZ21*(1-DC21)</f>
        <v>1799.93</v>
      </c>
      <c r="BR21">
        <f>BQ21*BS21</f>
        <v>1513.1262001514226</v>
      </c>
      <c r="BS21">
        <f>($B$15*$D$13+$C$15*$D$13+$F$15*((DM21+DE21)/MAX(DM21+DE21+DN21, 0.1)*$I$13+DN21/MAX(DM21+DE21+DN21, 0.1)*$J$13))/($B$15+$C$15+$F$15)</f>
        <v>0.84065835902030772</v>
      </c>
      <c r="BT21">
        <f>($B$15*$K$13+$C$15*$K$13+$F$15*((DM21+DE21)/MAX(DM21+DE21+DN21, 0.1)*$P$13+DN21/MAX(DM21+DE21+DN21, 0.1)*$Q$13))/($B$15+$C$15+$F$15)</f>
        <v>0.16087063290919398</v>
      </c>
      <c r="BU21">
        <v>6</v>
      </c>
      <c r="BV21">
        <v>0.5</v>
      </c>
      <c r="BW21" t="s">
        <v>411</v>
      </c>
      <c r="BX21">
        <v>1689175964.5</v>
      </c>
      <c r="BY21">
        <v>359.24200000000002</v>
      </c>
      <c r="BZ21">
        <v>399.96699999999998</v>
      </c>
      <c r="CA21">
        <v>23.4056</v>
      </c>
      <c r="CB21">
        <v>15.0989</v>
      </c>
      <c r="CC21">
        <v>362.46800000000002</v>
      </c>
      <c r="CD21">
        <v>23.055399999999999</v>
      </c>
      <c r="CE21">
        <v>500.14699999999999</v>
      </c>
      <c r="CF21">
        <v>98.749499999999998</v>
      </c>
      <c r="CG21">
        <v>0.100133</v>
      </c>
      <c r="CH21">
        <v>28.1919</v>
      </c>
      <c r="CI21">
        <v>27.9407</v>
      </c>
      <c r="CJ21">
        <v>999.9</v>
      </c>
      <c r="CK21">
        <v>0</v>
      </c>
      <c r="CL21">
        <v>0</v>
      </c>
      <c r="CM21">
        <v>9989.3799999999992</v>
      </c>
      <c r="CN21">
        <v>0</v>
      </c>
      <c r="CO21">
        <v>1.91117E-3</v>
      </c>
      <c r="CP21">
        <v>-40.725099999999998</v>
      </c>
      <c r="CQ21">
        <v>367.85199999999998</v>
      </c>
      <c r="CR21">
        <v>406.09800000000001</v>
      </c>
      <c r="CS21">
        <v>8.3067600000000006</v>
      </c>
      <c r="CT21">
        <v>399.96699999999998</v>
      </c>
      <c r="CU21">
        <v>15.0989</v>
      </c>
      <c r="CV21">
        <v>2.3112900000000001</v>
      </c>
      <c r="CW21">
        <v>1.4910099999999999</v>
      </c>
      <c r="CX21">
        <v>19.755299999999998</v>
      </c>
      <c r="CY21">
        <v>12.876200000000001</v>
      </c>
      <c r="CZ21">
        <v>1799.93</v>
      </c>
      <c r="DA21">
        <v>0.97799400000000003</v>
      </c>
      <c r="DB21">
        <v>2.2006000000000001E-2</v>
      </c>
      <c r="DC21">
        <v>0</v>
      </c>
      <c r="DD21">
        <v>957.98299999999995</v>
      </c>
      <c r="DE21">
        <v>4.9997699999999998</v>
      </c>
      <c r="DF21">
        <v>18511</v>
      </c>
      <c r="DG21">
        <v>15783.9</v>
      </c>
      <c r="DH21">
        <v>40.125</v>
      </c>
      <c r="DI21">
        <v>40.811999999999998</v>
      </c>
      <c r="DJ21">
        <v>39.686999999999998</v>
      </c>
      <c r="DK21">
        <v>39.875</v>
      </c>
      <c r="DL21">
        <v>41.061999999999998</v>
      </c>
      <c r="DM21">
        <v>1755.43</v>
      </c>
      <c r="DN21">
        <v>39.5</v>
      </c>
      <c r="DO21">
        <v>0</v>
      </c>
      <c r="DP21">
        <v>1689175956.4000001</v>
      </c>
      <c r="DQ21">
        <v>0</v>
      </c>
      <c r="DR21">
        <v>958.20800000000008</v>
      </c>
      <c r="DS21">
        <v>0.50461538090468494</v>
      </c>
      <c r="DT21">
        <v>-339.57692188181949</v>
      </c>
      <c r="DU21">
        <v>18620.668000000001</v>
      </c>
      <c r="DV21">
        <v>15</v>
      </c>
      <c r="DW21">
        <v>1689175926</v>
      </c>
      <c r="DX21" t="s">
        <v>412</v>
      </c>
      <c r="DY21">
        <v>1689175909</v>
      </c>
      <c r="DZ21">
        <v>1689175926</v>
      </c>
      <c r="EA21">
        <v>5</v>
      </c>
      <c r="EB21">
        <v>0.20599999999999999</v>
      </c>
      <c r="EC21">
        <v>-2.5999999999999999E-2</v>
      </c>
      <c r="ED21">
        <v>-3.1970000000000001</v>
      </c>
      <c r="EE21">
        <v>8.3000000000000004E-2</v>
      </c>
      <c r="EF21">
        <v>400</v>
      </c>
      <c r="EG21">
        <v>15</v>
      </c>
      <c r="EH21">
        <v>0.1</v>
      </c>
      <c r="EI21">
        <v>0.01</v>
      </c>
      <c r="EJ21">
        <v>-45.560058536585373</v>
      </c>
      <c r="EK21">
        <v>-1.5535860627177069</v>
      </c>
      <c r="EL21">
        <v>0.1607240810582056</v>
      </c>
      <c r="EM21">
        <v>0</v>
      </c>
      <c r="EN21">
        <v>1329.788484848485</v>
      </c>
      <c r="EO21">
        <v>-145.18156849488881</v>
      </c>
      <c r="EP21">
        <v>13.822683404180051</v>
      </c>
      <c r="EQ21">
        <v>0</v>
      </c>
      <c r="ER21">
        <v>13.374026829268301</v>
      </c>
      <c r="ES21">
        <v>0.63740905923346691</v>
      </c>
      <c r="ET21">
        <v>6.5351630596747798E-2</v>
      </c>
      <c r="EU21">
        <v>0</v>
      </c>
      <c r="EV21">
        <v>2</v>
      </c>
      <c r="EW21">
        <v>2</v>
      </c>
      <c r="EX21" t="s">
        <v>413</v>
      </c>
      <c r="EY21">
        <v>2.96726</v>
      </c>
      <c r="EZ21">
        <v>2.6992699999999998</v>
      </c>
      <c r="FA21">
        <v>8.9774499999999993E-2</v>
      </c>
      <c r="FB21">
        <v>9.6137100000000003E-2</v>
      </c>
      <c r="FC21">
        <v>0.112359</v>
      </c>
      <c r="FD21">
        <v>7.9937999999999995E-2</v>
      </c>
      <c r="FE21">
        <v>31363.200000000001</v>
      </c>
      <c r="FF21">
        <v>19972</v>
      </c>
      <c r="FG21">
        <v>32328.2</v>
      </c>
      <c r="FH21">
        <v>25233.1</v>
      </c>
      <c r="FI21">
        <v>39655.599999999999</v>
      </c>
      <c r="FJ21">
        <v>40221.800000000003</v>
      </c>
      <c r="FK21">
        <v>46401.2</v>
      </c>
      <c r="FL21">
        <v>45744.7</v>
      </c>
      <c r="FM21">
        <v>1.97655</v>
      </c>
      <c r="FN21">
        <v>1.8307500000000001</v>
      </c>
      <c r="FO21">
        <v>1.7475299999999999E-2</v>
      </c>
      <c r="FP21">
        <v>0</v>
      </c>
      <c r="FQ21">
        <v>27.6553</v>
      </c>
      <c r="FR21">
        <v>999.9</v>
      </c>
      <c r="FS21">
        <v>53.2</v>
      </c>
      <c r="FT21">
        <v>38.1</v>
      </c>
      <c r="FU21">
        <v>36.058900000000001</v>
      </c>
      <c r="FV21">
        <v>64.979900000000001</v>
      </c>
      <c r="FW21">
        <v>17.696300000000001</v>
      </c>
      <c r="FX21">
        <v>1</v>
      </c>
      <c r="FY21">
        <v>0.17330799999999999</v>
      </c>
      <c r="FZ21">
        <v>1.3422400000000001</v>
      </c>
      <c r="GA21">
        <v>20.227499999999999</v>
      </c>
      <c r="GB21">
        <v>5.22987</v>
      </c>
      <c r="GC21">
        <v>11.950100000000001</v>
      </c>
      <c r="GD21">
        <v>4.9850000000000003</v>
      </c>
      <c r="GE21">
        <v>3.28925</v>
      </c>
      <c r="GF21">
        <v>9999</v>
      </c>
      <c r="GG21">
        <v>9999</v>
      </c>
      <c r="GH21">
        <v>9999</v>
      </c>
      <c r="GI21">
        <v>208.1</v>
      </c>
      <c r="GJ21">
        <v>1.86707</v>
      </c>
      <c r="GK21">
        <v>1.8692299999999999</v>
      </c>
      <c r="GL21">
        <v>1.867</v>
      </c>
      <c r="GM21">
        <v>1.86727</v>
      </c>
      <c r="GN21">
        <v>1.8625100000000001</v>
      </c>
      <c r="GO21">
        <v>1.86537</v>
      </c>
      <c r="GP21">
        <v>1.86873</v>
      </c>
      <c r="GQ21">
        <v>1.86893</v>
      </c>
      <c r="GR21">
        <v>5</v>
      </c>
      <c r="GS21">
        <v>0</v>
      </c>
      <c r="GT21">
        <v>0</v>
      </c>
      <c r="GU21">
        <v>0</v>
      </c>
      <c r="GV21" t="s">
        <v>414</v>
      </c>
      <c r="GW21" t="s">
        <v>415</v>
      </c>
      <c r="GX21" t="s">
        <v>416</v>
      </c>
      <c r="GY21" t="s">
        <v>416</v>
      </c>
      <c r="GZ21" t="s">
        <v>416</v>
      </c>
      <c r="HA21" t="s">
        <v>416</v>
      </c>
      <c r="HB21">
        <v>0</v>
      </c>
      <c r="HC21">
        <v>100</v>
      </c>
      <c r="HD21">
        <v>100</v>
      </c>
      <c r="HE21">
        <v>-3.226</v>
      </c>
      <c r="HF21">
        <v>0.35020000000000001</v>
      </c>
      <c r="HG21">
        <v>-3.6475</v>
      </c>
      <c r="HH21">
        <v>1.61451E-3</v>
      </c>
      <c r="HI21">
        <v>-1.4070400000000001E-6</v>
      </c>
      <c r="HJ21">
        <v>4.3622799999999999E-10</v>
      </c>
      <c r="HK21">
        <v>-7.6777951049465415E-2</v>
      </c>
      <c r="HL21">
        <v>-6.8056097038042204E-3</v>
      </c>
      <c r="HM21">
        <v>1.263822033146551E-3</v>
      </c>
      <c r="HN21">
        <v>-7.169851735749966E-6</v>
      </c>
      <c r="HO21">
        <v>2</v>
      </c>
      <c r="HP21">
        <v>2094</v>
      </c>
      <c r="HQ21">
        <v>1</v>
      </c>
      <c r="HR21">
        <v>26</v>
      </c>
      <c r="HS21">
        <v>0.9</v>
      </c>
      <c r="HT21">
        <v>0.6</v>
      </c>
      <c r="HU21">
        <v>1.0485800000000001</v>
      </c>
      <c r="HV21">
        <v>2.5891099999999998</v>
      </c>
      <c r="HW21">
        <v>1.4978</v>
      </c>
      <c r="HX21">
        <v>2.2949199999999998</v>
      </c>
      <c r="HY21">
        <v>1.49902</v>
      </c>
      <c r="HZ21">
        <v>2.2570800000000002</v>
      </c>
      <c r="IA21">
        <v>43.182000000000002</v>
      </c>
      <c r="IB21">
        <v>23.851099999999999</v>
      </c>
      <c r="IC21">
        <v>18</v>
      </c>
      <c r="ID21">
        <v>507.28899999999999</v>
      </c>
      <c r="IE21">
        <v>453.21899999999999</v>
      </c>
      <c r="IF21">
        <v>24.639700000000001</v>
      </c>
      <c r="IG21">
        <v>29.472200000000001</v>
      </c>
      <c r="IH21">
        <v>30.0001</v>
      </c>
      <c r="II21">
        <v>29.3338</v>
      </c>
      <c r="IJ21">
        <v>29.238499999999998</v>
      </c>
      <c r="IK21">
        <v>20.9878</v>
      </c>
      <c r="IL21">
        <v>64.603099999999998</v>
      </c>
      <c r="IM21">
        <v>0</v>
      </c>
      <c r="IN21">
        <v>24.656500000000001</v>
      </c>
      <c r="IO21">
        <v>400</v>
      </c>
      <c r="IP21">
        <v>15.1576</v>
      </c>
      <c r="IQ21">
        <v>100.866</v>
      </c>
      <c r="IR21">
        <v>101.32599999999999</v>
      </c>
      <c r="IS21">
        <v>3</v>
      </c>
    </row>
    <row r="22" spans="1:253" x14ac:dyDescent="0.3">
      <c r="A22">
        <v>2</v>
      </c>
      <c r="B22">
        <v>1689176102.5</v>
      </c>
      <c r="C22">
        <v>138</v>
      </c>
      <c r="D22" t="s">
        <v>417</v>
      </c>
      <c r="E22" t="s">
        <v>418</v>
      </c>
      <c r="F22" t="s">
        <v>402</v>
      </c>
      <c r="G22" t="s">
        <v>403</v>
      </c>
      <c r="H22" t="s">
        <v>404</v>
      </c>
      <c r="I22" t="s">
        <v>405</v>
      </c>
      <c r="J22" t="s">
        <v>406</v>
      </c>
      <c r="K22" t="s">
        <v>407</v>
      </c>
      <c r="L22">
        <v>1689176102.5</v>
      </c>
      <c r="M22">
        <f t="shared" ref="M22:M36" si="0">(N22)/1000</f>
        <v>7.3381883820031642E-3</v>
      </c>
      <c r="N22">
        <f t="shared" ref="N22:N36" si="1">1000*CE22*AL22*(CA22-CB22)/(100*BU22*(1000-AL22*CA22))</f>
        <v>7.3381883820031639</v>
      </c>
      <c r="O22">
        <f t="shared" ref="O22:O36" si="2">CE22*AL22*(BZ22-BY22*(1000-AL22*CB22)/(1000-AL22*CA22))/(100*BU22)</f>
        <v>23.497862834381284</v>
      </c>
      <c r="P22">
        <f t="shared" ref="P22:P36" si="3">BY22 - IF(AL22&gt;1, O22*BU22*100/(AN22*CM22), 0)</f>
        <v>269.40800000000002</v>
      </c>
      <c r="Q22">
        <f t="shared" ref="Q22:Q36" si="4">((W22-M22/2)*P22-O22)/(W22+M22/2)</f>
        <v>185.87869481056785</v>
      </c>
      <c r="R22">
        <f t="shared" ref="R22:R36" si="5">Q22*(CF22+CG22)/1000</f>
        <v>18.372406890816251</v>
      </c>
      <c r="S22">
        <f t="shared" ref="S22:S36" si="6">(BY22 - IF(AL22&gt;1, O22*BU22*100/(AN22*CM22), 0))*(CF22+CG22)/1000</f>
        <v>26.628513830944005</v>
      </c>
      <c r="T22">
        <f t="shared" ref="T22:T36" si="7">2/((1/V22-1/U22)+SIGN(V22)*SQRT((1/V22-1/U22)*(1/V22-1/U22) + 4*BV22/((BV22+1)*(BV22+1))*(2*1/V22*1/U22-1/U22*1/U22)))</f>
        <v>0.52315904082986642</v>
      </c>
      <c r="U22">
        <f t="shared" ref="U22:U36" si="8">IF(LEFT(BW22,1)&lt;&gt;"0",IF(LEFT(BW22,1)="1",3,$B$7),$D$5+$E$5*(CM22*CF22/($K$5*1000))+$F$5*(CM22*CF22/($K$5*1000))*MAX(MIN(BU22,$J$5),$I$5)*MAX(MIN(BU22,$J$5),$I$5)+$G$5*MAX(MIN(BU22,$J$5),$I$5)*(CM22*CF22/($K$5*1000))+$H$5*(CM22*CF22/($K$5*1000))*(CM22*CF22/($K$5*1000)))</f>
        <v>2.9032097895686668</v>
      </c>
      <c r="V22">
        <f t="shared" ref="V22:V36" si="9">M22*(1000-(1000*0.61365*EXP(17.502*Z22/(240.97+Z22))/(CF22+CG22)+CA22)/2)/(1000*0.61365*EXP(17.502*Z22/(240.97+Z22))/(CF22+CG22)-CA22)</f>
        <v>0.47587214687912116</v>
      </c>
      <c r="W22">
        <f t="shared" ref="W22:W36" si="10">1/((BV22+1)/(T22/1.6)+1/(U22/1.37)) + BV22/((BV22+1)/(T22/1.6) + BV22/(U22/1.37))</f>
        <v>0.30131164798357807</v>
      </c>
      <c r="X22">
        <f t="shared" ref="X22:X36" si="11">(BQ22*BT22)</f>
        <v>289.57342158674402</v>
      </c>
      <c r="Y22">
        <f t="shared" ref="Y22:Y36" si="12">(CH22+(X22+2*0.95*0.0000000567*(((CH22+$B$11)+273)^4-(CH22+273)^4)-44100*M22)/(1.84*29.3*U22+8*0.95*0.0000000567*(CH22+273)^3))</f>
        <v>28.083841613109357</v>
      </c>
      <c r="Z22">
        <f t="shared" ref="Z22:Z36" si="13">($C$11*CI22+$D$11*CJ22+$E$11*Y22)</f>
        <v>28.075500000000002</v>
      </c>
      <c r="AA22">
        <f t="shared" ref="AA22:AA36" si="14">0.61365*EXP(17.502*Z22/(240.97+Z22))</f>
        <v>3.8115743551423438</v>
      </c>
      <c r="AB22">
        <f t="shared" ref="AB22:AB36" si="15">(AC22/AD22*100)</f>
        <v>60.508781780064446</v>
      </c>
      <c r="AC22">
        <f t="shared" ref="AC22:AC36" si="16">CA22*(CF22+CG22)/1000</f>
        <v>2.3347887410931003</v>
      </c>
      <c r="AD22">
        <f t="shared" ref="AD22:AD36" si="17">0.61365*EXP(17.502*CH22/(240.97+CH22))</f>
        <v>3.8585948558335255</v>
      </c>
      <c r="AE22">
        <f t="shared" ref="AE22:AE36" si="18">(AA22-CA22*(CF22+CG22)/1000)</f>
        <v>1.4767856140492435</v>
      </c>
      <c r="AF22">
        <f t="shared" ref="AF22:AF36" si="19">(-M22*44100)</f>
        <v>-323.61410764633956</v>
      </c>
      <c r="AG22">
        <f t="shared" ref="AG22:AG36" si="20">2*29.3*U22*0.92*(CH22-Z22)</f>
        <v>32.962658404502513</v>
      </c>
      <c r="AH22">
        <f t="shared" ref="AH22:AH36" si="21">2*0.95*0.0000000567*(((CH22+$B$11)+273)^4-(Z22+273)^4)</f>
        <v>2.4793447477675095</v>
      </c>
      <c r="AI22">
        <f t="shared" ref="AI22:AI36" si="22">X22+AH22+AF22+AG22</f>
        <v>1.4013170926744962</v>
      </c>
      <c r="AJ22">
        <v>0</v>
      </c>
      <c r="AK22">
        <v>0</v>
      </c>
      <c r="AL22">
        <f t="shared" ref="AL22:AL36" si="23">IF(AJ22*$H$17&gt;=AN22,1,(AN22/(AN22-AJ22*$H$17)))</f>
        <v>1</v>
      </c>
      <c r="AM22">
        <f t="shared" ref="AM22:AM36" si="24">(AL22-1)*100</f>
        <v>0</v>
      </c>
      <c r="AN22">
        <f t="shared" ref="AN22:AN36" si="25">MAX(0,($B$17+$C$17*CM22)/(1+$D$17*CM22)*CF22/(CH22+273)*$E$17)</f>
        <v>51869.89542595997</v>
      </c>
      <c r="AO22" t="s">
        <v>408</v>
      </c>
      <c r="AP22">
        <v>10238.9</v>
      </c>
      <c r="AQ22">
        <v>302.21199999999999</v>
      </c>
      <c r="AR22">
        <v>4052.3</v>
      </c>
      <c r="AS22">
        <f t="shared" ref="AS22:AS36" si="26">1-AQ22/AR22</f>
        <v>0.92542210596451402</v>
      </c>
      <c r="AT22">
        <v>-0.32343011824092421</v>
      </c>
      <c r="AU22" t="s">
        <v>419</v>
      </c>
      <c r="AV22">
        <v>10259.799999999999</v>
      </c>
      <c r="AW22">
        <v>914.73430769230777</v>
      </c>
      <c r="AX22">
        <v>1371.52</v>
      </c>
      <c r="AY22">
        <f t="shared" ref="AY22:AY36" si="27">1-AW22/AX22</f>
        <v>0.33305069726120817</v>
      </c>
      <c r="AZ22">
        <v>0.5</v>
      </c>
      <c r="BA22">
        <f t="shared" ref="BA22:BA36" si="28">BR22</f>
        <v>1513.218593568261</v>
      </c>
      <c r="BB22">
        <f t="shared" ref="BB22:BB36" si="29">O22</f>
        <v>23.497862834381284</v>
      </c>
      <c r="BC22">
        <f t="shared" ref="BC22:BC36" si="30">AY22*AZ22*BA22</f>
        <v>251.98925384826705</v>
      </c>
      <c r="BD22">
        <f t="shared" ref="BD22:BD36" si="31">(BB22-AT22)/BA22</f>
        <v>1.5742136036307985E-2</v>
      </c>
      <c r="BE22">
        <f t="shared" ref="BE22:BE36" si="32">(AR22-AX22)/AX22</f>
        <v>1.9546051096593562</v>
      </c>
      <c r="BF22">
        <f t="shared" ref="BF22:BF36" si="33">AQ22/(AS22+AQ22/AX22)</f>
        <v>263.76315685780662</v>
      </c>
      <c r="BG22" t="s">
        <v>420</v>
      </c>
      <c r="BH22">
        <v>659.91</v>
      </c>
      <c r="BI22">
        <f t="shared" ref="BI22:BI36" si="34">IF(BH22&lt;&gt;0, BH22, BF22)</f>
        <v>659.91</v>
      </c>
      <c r="BJ22">
        <f t="shared" ref="BJ22:BJ36" si="35">1-BI22/AX22</f>
        <v>0.51884770181987871</v>
      </c>
      <c r="BK22">
        <f t="shared" ref="BK22:BK36" si="36">(AX22-AW22)/(AX22-BI22)</f>
        <v>0.6419045436512868</v>
      </c>
      <c r="BL22">
        <f t="shared" ref="BL22:BL36" si="37">(AR22-AX22)/(AR22-BI22)</f>
        <v>0.79023343424547299</v>
      </c>
      <c r="BM22">
        <f t="shared" ref="BM22:BM36" si="38">(AX22-AW22)/(AX22-AQ22)</f>
        <v>0.42717878507192708</v>
      </c>
      <c r="BN22">
        <f t="shared" ref="BN22:BN36" si="39">(AR22-AX22)/(AR22-AQ22)</f>
        <v>0.7148578913348167</v>
      </c>
      <c r="BO22">
        <f t="shared" ref="BO22:BO36" si="40">(BK22*BI22/AW22)</f>
        <v>0.46308444303305624</v>
      </c>
      <c r="BP22">
        <f t="shared" ref="BP22:BP36" si="41">(1-BO22)</f>
        <v>0.53691555696694371</v>
      </c>
      <c r="BQ22">
        <f t="shared" ref="BQ22:BQ36" si="42">$B$15*CN22+$C$15*CO22+$F$15*CZ22*(1-DC22)</f>
        <v>1800.04</v>
      </c>
      <c r="BR22">
        <f t="shared" ref="BR22:BR36" si="43">BQ22*BS22</f>
        <v>1513.218593568261</v>
      </c>
      <c r="BS22">
        <f t="shared" ref="BS22:BS36" si="44">($B$15*$D$13+$C$15*$D$13+$F$15*((DM22+DE22)/MAX(DM22+DE22+DN22, 0.1)*$I$13+DN22/MAX(DM22+DE22+DN22, 0.1)*$J$13))/($B$15+$C$15+$F$15)</f>
        <v>0.84065831513091993</v>
      </c>
      <c r="BT22">
        <f t="shared" ref="BT22:BT36" si="45">($B$15*$K$13+$C$15*$K$13+$F$15*((DM22+DE22)/MAX(DM22+DE22+DN22, 0.1)*$P$13+DN22/MAX(DM22+DE22+DN22, 0.1)*$Q$13))/($B$15+$C$15+$F$15)</f>
        <v>0.16087054820267552</v>
      </c>
      <c r="BU22">
        <v>6</v>
      </c>
      <c r="BV22">
        <v>0.5</v>
      </c>
      <c r="BW22" t="s">
        <v>411</v>
      </c>
      <c r="BX22">
        <v>1689176102.5</v>
      </c>
      <c r="BY22">
        <v>269.40800000000002</v>
      </c>
      <c r="BZ22">
        <v>299.96600000000001</v>
      </c>
      <c r="CA22">
        <v>23.621700000000001</v>
      </c>
      <c r="CB22">
        <v>15.027200000000001</v>
      </c>
      <c r="CC22">
        <v>272.43700000000001</v>
      </c>
      <c r="CD22">
        <v>23.264500000000002</v>
      </c>
      <c r="CE22">
        <v>500.19299999999998</v>
      </c>
      <c r="CF22">
        <v>98.740600000000001</v>
      </c>
      <c r="CG22">
        <v>0.100243</v>
      </c>
      <c r="CH22">
        <v>28.286100000000001</v>
      </c>
      <c r="CI22">
        <v>28.075500000000002</v>
      </c>
      <c r="CJ22">
        <v>999.9</v>
      </c>
      <c r="CK22">
        <v>0</v>
      </c>
      <c r="CL22">
        <v>0</v>
      </c>
      <c r="CM22">
        <v>9976.25</v>
      </c>
      <c r="CN22">
        <v>0</v>
      </c>
      <c r="CO22">
        <v>1.91117E-3</v>
      </c>
      <c r="CP22">
        <v>-30.5581</v>
      </c>
      <c r="CQ22">
        <v>275.92599999999999</v>
      </c>
      <c r="CR22">
        <v>304.54199999999997</v>
      </c>
      <c r="CS22">
        <v>8.5944900000000004</v>
      </c>
      <c r="CT22">
        <v>299.96600000000001</v>
      </c>
      <c r="CU22">
        <v>15.027200000000001</v>
      </c>
      <c r="CV22">
        <v>2.3324199999999999</v>
      </c>
      <c r="CW22">
        <v>1.4837899999999999</v>
      </c>
      <c r="CX22">
        <v>19.902100000000001</v>
      </c>
      <c r="CY22">
        <v>12.802199999999999</v>
      </c>
      <c r="CZ22">
        <v>1800.04</v>
      </c>
      <c r="DA22">
        <v>0.97799800000000003</v>
      </c>
      <c r="DB22">
        <v>2.2002399999999998E-2</v>
      </c>
      <c r="DC22">
        <v>0</v>
      </c>
      <c r="DD22">
        <v>915.05799999999999</v>
      </c>
      <c r="DE22">
        <v>4.9997699999999998</v>
      </c>
      <c r="DF22">
        <v>17746.3</v>
      </c>
      <c r="DG22">
        <v>15784.8</v>
      </c>
      <c r="DH22">
        <v>40.311999999999998</v>
      </c>
      <c r="DI22">
        <v>41.125</v>
      </c>
      <c r="DJ22">
        <v>39.875</v>
      </c>
      <c r="DK22">
        <v>40.186999999999998</v>
      </c>
      <c r="DL22">
        <v>41.25</v>
      </c>
      <c r="DM22">
        <v>1755.55</v>
      </c>
      <c r="DN22">
        <v>39.5</v>
      </c>
      <c r="DO22">
        <v>0</v>
      </c>
      <c r="DP22">
        <v>137.60000014305109</v>
      </c>
      <c r="DQ22">
        <v>0</v>
      </c>
      <c r="DR22">
        <v>914.73430769230777</v>
      </c>
      <c r="DS22">
        <v>1.633846154692935</v>
      </c>
      <c r="DT22">
        <v>-2124.0239335753749</v>
      </c>
      <c r="DU22">
        <v>18023.70384615385</v>
      </c>
      <c r="DV22">
        <v>15</v>
      </c>
      <c r="DW22">
        <v>1689176064</v>
      </c>
      <c r="DX22" t="s">
        <v>421</v>
      </c>
      <c r="DY22">
        <v>1689176057</v>
      </c>
      <c r="DZ22">
        <v>1689176064</v>
      </c>
      <c r="EA22">
        <v>6</v>
      </c>
      <c r="EB22">
        <v>0.27400000000000002</v>
      </c>
      <c r="EC22">
        <v>-1E-3</v>
      </c>
      <c r="ED22">
        <v>-3.0009999999999999</v>
      </c>
      <c r="EE22">
        <v>0.08</v>
      </c>
      <c r="EF22">
        <v>300</v>
      </c>
      <c r="EG22">
        <v>15</v>
      </c>
      <c r="EH22">
        <v>0.05</v>
      </c>
      <c r="EI22">
        <v>0.01</v>
      </c>
      <c r="EJ22">
        <v>-45.560058536585373</v>
      </c>
      <c r="EK22">
        <v>-1.5535860627177069</v>
      </c>
      <c r="EL22">
        <v>0.1607240810582056</v>
      </c>
      <c r="EM22">
        <v>0</v>
      </c>
      <c r="EN22">
        <v>1329.788484848485</v>
      </c>
      <c r="EO22">
        <v>-145.18156849488881</v>
      </c>
      <c r="EP22">
        <v>13.822683404180051</v>
      </c>
      <c r="EQ22">
        <v>0</v>
      </c>
      <c r="ER22">
        <v>13.374026829268301</v>
      </c>
      <c r="ES22">
        <v>0.63740905923346691</v>
      </c>
      <c r="ET22">
        <v>6.5351630596747798E-2</v>
      </c>
      <c r="EU22">
        <v>0</v>
      </c>
      <c r="EV22">
        <v>2</v>
      </c>
      <c r="EW22">
        <v>2</v>
      </c>
      <c r="EX22" t="s">
        <v>413</v>
      </c>
      <c r="EY22">
        <v>2.9672200000000002</v>
      </c>
      <c r="EZ22">
        <v>2.6992699999999998</v>
      </c>
      <c r="FA22">
        <v>7.1168499999999996E-2</v>
      </c>
      <c r="FB22">
        <v>7.6511499999999996E-2</v>
      </c>
      <c r="FC22">
        <v>0.113025</v>
      </c>
      <c r="FD22">
        <v>7.9625100000000004E-2</v>
      </c>
      <c r="FE22">
        <v>31993.7</v>
      </c>
      <c r="FF22">
        <v>20400.400000000001</v>
      </c>
      <c r="FG22">
        <v>32318.2</v>
      </c>
      <c r="FH22">
        <v>25227.7</v>
      </c>
      <c r="FI22">
        <v>39614.199999999997</v>
      </c>
      <c r="FJ22">
        <v>40227.199999999997</v>
      </c>
      <c r="FK22">
        <v>46387.7</v>
      </c>
      <c r="FL22">
        <v>45735.5</v>
      </c>
      <c r="FM22">
        <v>1.97502</v>
      </c>
      <c r="FN22">
        <v>1.8249299999999999</v>
      </c>
      <c r="FO22">
        <v>7.2345100000000004E-3</v>
      </c>
      <c r="FP22">
        <v>0</v>
      </c>
      <c r="FQ22">
        <v>27.9574</v>
      </c>
      <c r="FR22">
        <v>999.9</v>
      </c>
      <c r="FS22">
        <v>53.2</v>
      </c>
      <c r="FT22">
        <v>38.5</v>
      </c>
      <c r="FU22">
        <v>36.849899999999998</v>
      </c>
      <c r="FV22">
        <v>65.0398</v>
      </c>
      <c r="FW22">
        <v>17.536100000000001</v>
      </c>
      <c r="FX22">
        <v>1</v>
      </c>
      <c r="FY22">
        <v>0.191054</v>
      </c>
      <c r="FZ22">
        <v>3.1465399999999999</v>
      </c>
      <c r="GA22">
        <v>20.202500000000001</v>
      </c>
      <c r="GB22">
        <v>5.2339099999999998</v>
      </c>
      <c r="GC22">
        <v>11.950100000000001</v>
      </c>
      <c r="GD22">
        <v>4.9855999999999998</v>
      </c>
      <c r="GE22">
        <v>3.29</v>
      </c>
      <c r="GF22">
        <v>9999</v>
      </c>
      <c r="GG22">
        <v>9999</v>
      </c>
      <c r="GH22">
        <v>9999</v>
      </c>
      <c r="GI22">
        <v>208.1</v>
      </c>
      <c r="GJ22">
        <v>1.86707</v>
      </c>
      <c r="GK22">
        <v>1.8692</v>
      </c>
      <c r="GL22">
        <v>1.8669500000000001</v>
      </c>
      <c r="GM22">
        <v>1.8672200000000001</v>
      </c>
      <c r="GN22">
        <v>1.8625</v>
      </c>
      <c r="GO22">
        <v>1.8653299999999999</v>
      </c>
      <c r="GP22">
        <v>1.8686799999999999</v>
      </c>
      <c r="GQ22">
        <v>1.8689</v>
      </c>
      <c r="GR22">
        <v>5</v>
      </c>
      <c r="GS22">
        <v>0</v>
      </c>
      <c r="GT22">
        <v>0</v>
      </c>
      <c r="GU22">
        <v>0</v>
      </c>
      <c r="GV22" t="s">
        <v>414</v>
      </c>
      <c r="GW22" t="s">
        <v>415</v>
      </c>
      <c r="GX22" t="s">
        <v>416</v>
      </c>
      <c r="GY22" t="s">
        <v>416</v>
      </c>
      <c r="GZ22" t="s">
        <v>416</v>
      </c>
      <c r="HA22" t="s">
        <v>416</v>
      </c>
      <c r="HB22">
        <v>0</v>
      </c>
      <c r="HC22">
        <v>100</v>
      </c>
      <c r="HD22">
        <v>100</v>
      </c>
      <c r="HE22">
        <v>-3.0289999999999999</v>
      </c>
      <c r="HF22">
        <v>0.35720000000000002</v>
      </c>
      <c r="HG22">
        <v>-3.373343875190451</v>
      </c>
      <c r="HH22">
        <v>1.6145137170229321E-3</v>
      </c>
      <c r="HI22">
        <v>-1.407043735234338E-6</v>
      </c>
      <c r="HJ22">
        <v>4.3622850327847239E-10</v>
      </c>
      <c r="HK22">
        <v>-7.8198615980936081E-2</v>
      </c>
      <c r="HL22">
        <v>-6.8056097038042204E-3</v>
      </c>
      <c r="HM22">
        <v>1.263822033146551E-3</v>
      </c>
      <c r="HN22">
        <v>-7.169851735749966E-6</v>
      </c>
      <c r="HO22">
        <v>2</v>
      </c>
      <c r="HP22">
        <v>2094</v>
      </c>
      <c r="HQ22">
        <v>1</v>
      </c>
      <c r="HR22">
        <v>26</v>
      </c>
      <c r="HS22">
        <v>0.8</v>
      </c>
      <c r="HT22">
        <v>0.6</v>
      </c>
      <c r="HU22">
        <v>0.83618199999999998</v>
      </c>
      <c r="HV22">
        <v>2.5720200000000002</v>
      </c>
      <c r="HW22">
        <v>1.4978</v>
      </c>
      <c r="HX22">
        <v>2.2949199999999998</v>
      </c>
      <c r="HY22">
        <v>1.49902</v>
      </c>
      <c r="HZ22">
        <v>2.2290000000000001</v>
      </c>
      <c r="IA22">
        <v>43.535400000000003</v>
      </c>
      <c r="IB22">
        <v>23.842300000000002</v>
      </c>
      <c r="IC22">
        <v>18</v>
      </c>
      <c r="ID22">
        <v>507.47699999999998</v>
      </c>
      <c r="IE22">
        <v>450.64600000000002</v>
      </c>
      <c r="IF22">
        <v>23.317299999999999</v>
      </c>
      <c r="IG22">
        <v>29.621700000000001</v>
      </c>
      <c r="IH22">
        <v>30.000900000000001</v>
      </c>
      <c r="II22">
        <v>29.476299999999998</v>
      </c>
      <c r="IJ22">
        <v>29.3886</v>
      </c>
      <c r="IK22">
        <v>16.7484</v>
      </c>
      <c r="IL22">
        <v>65.652600000000007</v>
      </c>
      <c r="IM22">
        <v>0</v>
      </c>
      <c r="IN22">
        <v>23.317499999999999</v>
      </c>
      <c r="IO22">
        <v>300</v>
      </c>
      <c r="IP22">
        <v>14.912599999999999</v>
      </c>
      <c r="IQ22">
        <v>100.83499999999999</v>
      </c>
      <c r="IR22">
        <v>101.30500000000001</v>
      </c>
      <c r="IS22">
        <v>3</v>
      </c>
    </row>
    <row r="23" spans="1:253" x14ac:dyDescent="0.3">
      <c r="A23">
        <v>3</v>
      </c>
      <c r="B23">
        <v>1689176261.5</v>
      </c>
      <c r="C23">
        <v>297</v>
      </c>
      <c r="D23" t="s">
        <v>422</v>
      </c>
      <c r="E23" t="s">
        <v>423</v>
      </c>
      <c r="F23" t="s">
        <v>402</v>
      </c>
      <c r="G23" t="s">
        <v>403</v>
      </c>
      <c r="H23" t="s">
        <v>404</v>
      </c>
      <c r="I23" t="s">
        <v>405</v>
      </c>
      <c r="J23" t="s">
        <v>406</v>
      </c>
      <c r="K23" t="s">
        <v>407</v>
      </c>
      <c r="L23">
        <v>1689176261.5</v>
      </c>
      <c r="M23">
        <f t="shared" si="0"/>
        <v>8.312322162077862E-3</v>
      </c>
      <c r="N23">
        <f t="shared" si="1"/>
        <v>8.3123221620778622</v>
      </c>
      <c r="O23">
        <f t="shared" si="2"/>
        <v>15.144134732472121</v>
      </c>
      <c r="P23">
        <f t="shared" si="3"/>
        <v>180.02799999999999</v>
      </c>
      <c r="Q23">
        <f t="shared" si="4"/>
        <v>133.09874271701997</v>
      </c>
      <c r="R23">
        <f t="shared" si="5"/>
        <v>13.154845674359699</v>
      </c>
      <c r="S23">
        <f t="shared" si="6"/>
        <v>17.793109902613601</v>
      </c>
      <c r="T23">
        <f t="shared" si="7"/>
        <v>0.61678987780372863</v>
      </c>
      <c r="U23">
        <f t="shared" si="8"/>
        <v>2.9106571002048893</v>
      </c>
      <c r="V23">
        <f t="shared" si="9"/>
        <v>0.55232621269087046</v>
      </c>
      <c r="W23">
        <f t="shared" si="10"/>
        <v>0.35043256309853105</v>
      </c>
      <c r="X23">
        <f t="shared" si="11"/>
        <v>289.56966329215692</v>
      </c>
      <c r="Y23">
        <f t="shared" si="12"/>
        <v>27.803049903506583</v>
      </c>
      <c r="Z23">
        <f t="shared" si="13"/>
        <v>27.933800000000002</v>
      </c>
      <c r="AA23">
        <f t="shared" si="14"/>
        <v>3.7802191420413176</v>
      </c>
      <c r="AB23">
        <f t="shared" si="15"/>
        <v>60.707316588862781</v>
      </c>
      <c r="AC23">
        <f t="shared" si="16"/>
        <v>2.33882714591318</v>
      </c>
      <c r="AD23">
        <f t="shared" si="17"/>
        <v>3.8526281135975222</v>
      </c>
      <c r="AE23">
        <f t="shared" si="18"/>
        <v>1.4413919961281376</v>
      </c>
      <c r="AF23">
        <f t="shared" si="19"/>
        <v>-366.57340734763369</v>
      </c>
      <c r="AG23">
        <f t="shared" si="20"/>
        <v>51.108630857439948</v>
      </c>
      <c r="AH23">
        <f t="shared" si="21"/>
        <v>3.8311778002552557</v>
      </c>
      <c r="AI23">
        <f t="shared" si="22"/>
        <v>-22.063935397781563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52086.925614551452</v>
      </c>
      <c r="AO23" t="s">
        <v>408</v>
      </c>
      <c r="AP23">
        <v>10238.9</v>
      </c>
      <c r="AQ23">
        <v>302.21199999999999</v>
      </c>
      <c r="AR23">
        <v>4052.3</v>
      </c>
      <c r="AS23">
        <f t="shared" si="26"/>
        <v>0.92542210596451402</v>
      </c>
      <c r="AT23">
        <v>-0.32343011824092421</v>
      </c>
      <c r="AU23" t="s">
        <v>424</v>
      </c>
      <c r="AV23">
        <v>10259.200000000001</v>
      </c>
      <c r="AW23">
        <v>896.09888461538458</v>
      </c>
      <c r="AX23">
        <v>1263.75</v>
      </c>
      <c r="AY23">
        <f t="shared" si="27"/>
        <v>0.2909207639047402</v>
      </c>
      <c r="AZ23">
        <v>0.5</v>
      </c>
      <c r="BA23">
        <f t="shared" si="28"/>
        <v>1513.2015001513766</v>
      </c>
      <c r="BB23">
        <f t="shared" si="29"/>
        <v>15.144134732472121</v>
      </c>
      <c r="BC23">
        <f t="shared" si="30"/>
        <v>220.11086818291867</v>
      </c>
      <c r="BD23">
        <f t="shared" si="31"/>
        <v>1.0221748292719582E-2</v>
      </c>
      <c r="BE23">
        <f t="shared" si="32"/>
        <v>2.2065677546983187</v>
      </c>
      <c r="BF23">
        <f t="shared" si="33"/>
        <v>259.50719135958178</v>
      </c>
      <c r="BG23" t="s">
        <v>425</v>
      </c>
      <c r="BH23">
        <v>661.86</v>
      </c>
      <c r="BI23">
        <f t="shared" si="34"/>
        <v>661.86</v>
      </c>
      <c r="BJ23">
        <f t="shared" si="35"/>
        <v>0.47627299703264092</v>
      </c>
      <c r="BK23">
        <f t="shared" si="36"/>
        <v>0.61082775155695468</v>
      </c>
      <c r="BL23">
        <f t="shared" si="37"/>
        <v>0.8224743691084343</v>
      </c>
      <c r="BM23">
        <f t="shared" si="38"/>
        <v>0.38235734353152495</v>
      </c>
      <c r="BN23">
        <f t="shared" si="39"/>
        <v>0.74359588361659779</v>
      </c>
      <c r="BO23">
        <f t="shared" si="40"/>
        <v>0.45115830695293019</v>
      </c>
      <c r="BP23">
        <f t="shared" si="41"/>
        <v>0.54884169304706987</v>
      </c>
      <c r="BQ23">
        <f t="shared" si="42"/>
        <v>1800.02</v>
      </c>
      <c r="BR23">
        <f t="shared" si="43"/>
        <v>1513.2015001513766</v>
      </c>
      <c r="BS23">
        <f t="shared" si="44"/>
        <v>0.84065815943788214</v>
      </c>
      <c r="BT23">
        <f t="shared" si="45"/>
        <v>0.16087024771511257</v>
      </c>
      <c r="BU23">
        <v>6</v>
      </c>
      <c r="BV23">
        <v>0.5</v>
      </c>
      <c r="BW23" t="s">
        <v>411</v>
      </c>
      <c r="BX23">
        <v>1689176261.5</v>
      </c>
      <c r="BY23">
        <v>180.02799999999999</v>
      </c>
      <c r="BZ23">
        <v>199.988</v>
      </c>
      <c r="CA23">
        <v>23.663900000000002</v>
      </c>
      <c r="CB23">
        <v>13.929399999999999</v>
      </c>
      <c r="CC23">
        <v>182.81200000000001</v>
      </c>
      <c r="CD23">
        <v>23.305599999999998</v>
      </c>
      <c r="CE23">
        <v>500.21800000000002</v>
      </c>
      <c r="CF23">
        <v>98.735399999999998</v>
      </c>
      <c r="CG23">
        <v>9.98362E-2</v>
      </c>
      <c r="CH23">
        <v>28.259499999999999</v>
      </c>
      <c r="CI23">
        <v>27.933800000000002</v>
      </c>
      <c r="CJ23">
        <v>999.9</v>
      </c>
      <c r="CK23">
        <v>0</v>
      </c>
      <c r="CL23">
        <v>0</v>
      </c>
      <c r="CM23">
        <v>10019.4</v>
      </c>
      <c r="CN23">
        <v>0</v>
      </c>
      <c r="CO23">
        <v>1.91117E-3</v>
      </c>
      <c r="CP23">
        <v>-19.959199999999999</v>
      </c>
      <c r="CQ23">
        <v>184.392</v>
      </c>
      <c r="CR23">
        <v>202.81299999999999</v>
      </c>
      <c r="CS23">
        <v>9.7345799999999993</v>
      </c>
      <c r="CT23">
        <v>199.988</v>
      </c>
      <c r="CU23">
        <v>13.929399999999999</v>
      </c>
      <c r="CV23">
        <v>2.3364699999999998</v>
      </c>
      <c r="CW23">
        <v>1.3753200000000001</v>
      </c>
      <c r="CX23">
        <v>19.930099999999999</v>
      </c>
      <c r="CY23">
        <v>11.648199999999999</v>
      </c>
      <c r="CZ23">
        <v>1800.02</v>
      </c>
      <c r="DA23">
        <v>0.97799800000000003</v>
      </c>
      <c r="DB23">
        <v>2.2002399999999998E-2</v>
      </c>
      <c r="DC23">
        <v>0</v>
      </c>
      <c r="DD23">
        <v>895.95100000000002</v>
      </c>
      <c r="DE23">
        <v>4.9997699999999998</v>
      </c>
      <c r="DF23">
        <v>17412</v>
      </c>
      <c r="DG23">
        <v>15784.6</v>
      </c>
      <c r="DH23">
        <v>40.375</v>
      </c>
      <c r="DI23">
        <v>41</v>
      </c>
      <c r="DJ23">
        <v>39.936999999999998</v>
      </c>
      <c r="DK23">
        <v>40.125</v>
      </c>
      <c r="DL23">
        <v>41.25</v>
      </c>
      <c r="DM23">
        <v>1755.53</v>
      </c>
      <c r="DN23">
        <v>39.49</v>
      </c>
      <c r="DO23">
        <v>0</v>
      </c>
      <c r="DP23">
        <v>158.89999985694891</v>
      </c>
      <c r="DQ23">
        <v>0</v>
      </c>
      <c r="DR23">
        <v>896.09888461538458</v>
      </c>
      <c r="DS23">
        <v>-1.4068718063842469</v>
      </c>
      <c r="DT23">
        <v>-44.102564342113553</v>
      </c>
      <c r="DU23">
        <v>17414.36153846154</v>
      </c>
      <c r="DV23">
        <v>15</v>
      </c>
      <c r="DW23">
        <v>1689176222</v>
      </c>
      <c r="DX23" t="s">
        <v>426</v>
      </c>
      <c r="DY23">
        <v>1689176199.5</v>
      </c>
      <c r="DZ23">
        <v>1689176222</v>
      </c>
      <c r="EA23">
        <v>7</v>
      </c>
      <c r="EB23">
        <v>0.33900000000000002</v>
      </c>
      <c r="EC23">
        <v>-1E-3</v>
      </c>
      <c r="ED23">
        <v>-2.7610000000000001</v>
      </c>
      <c r="EE23">
        <v>5.1999999999999998E-2</v>
      </c>
      <c r="EF23">
        <v>200</v>
      </c>
      <c r="EG23">
        <v>14</v>
      </c>
      <c r="EH23">
        <v>0.1</v>
      </c>
      <c r="EI23">
        <v>0.01</v>
      </c>
      <c r="EJ23">
        <v>-45.560058536585373</v>
      </c>
      <c r="EK23">
        <v>-1.5535860627177069</v>
      </c>
      <c r="EL23">
        <v>0.1607240810582056</v>
      </c>
      <c r="EM23">
        <v>0</v>
      </c>
      <c r="EN23">
        <v>1329.788484848485</v>
      </c>
      <c r="EO23">
        <v>-145.18156849488881</v>
      </c>
      <c r="EP23">
        <v>13.822683404180051</v>
      </c>
      <c r="EQ23">
        <v>0</v>
      </c>
      <c r="ER23">
        <v>13.374026829268301</v>
      </c>
      <c r="ES23">
        <v>0.63740905923346691</v>
      </c>
      <c r="ET23">
        <v>6.5351630596747798E-2</v>
      </c>
      <c r="EU23">
        <v>0</v>
      </c>
      <c r="EV23">
        <v>2</v>
      </c>
      <c r="EW23">
        <v>2</v>
      </c>
      <c r="EX23" t="s">
        <v>413</v>
      </c>
      <c r="EY23">
        <v>2.9670999999999998</v>
      </c>
      <c r="EZ23">
        <v>2.6992500000000001</v>
      </c>
      <c r="FA23">
        <v>5.0258299999999999E-2</v>
      </c>
      <c r="FB23">
        <v>5.4122099999999999E-2</v>
      </c>
      <c r="FC23">
        <v>0.113109</v>
      </c>
      <c r="FD23">
        <v>7.5281500000000001E-2</v>
      </c>
      <c r="FE23">
        <v>32695.9</v>
      </c>
      <c r="FF23">
        <v>20885.8</v>
      </c>
      <c r="FG23">
        <v>32301.3</v>
      </c>
      <c r="FH23">
        <v>25218</v>
      </c>
      <c r="FI23">
        <v>39591.5</v>
      </c>
      <c r="FJ23">
        <v>40403.9</v>
      </c>
      <c r="FK23">
        <v>46365.3</v>
      </c>
      <c r="FL23">
        <v>45720.6</v>
      </c>
      <c r="FM23">
        <v>1.97353</v>
      </c>
      <c r="FN23">
        <v>1.8159000000000001</v>
      </c>
      <c r="FO23">
        <v>2.0787100000000001E-3</v>
      </c>
      <c r="FP23">
        <v>0</v>
      </c>
      <c r="FQ23">
        <v>27.899799999999999</v>
      </c>
      <c r="FR23">
        <v>999.9</v>
      </c>
      <c r="FS23">
        <v>53.1</v>
      </c>
      <c r="FT23">
        <v>38.9</v>
      </c>
      <c r="FU23">
        <v>37.582599999999999</v>
      </c>
      <c r="FV23">
        <v>64.349800000000002</v>
      </c>
      <c r="FW23">
        <v>17.7043</v>
      </c>
      <c r="FX23">
        <v>1</v>
      </c>
      <c r="FY23">
        <v>0.202851</v>
      </c>
      <c r="FZ23">
        <v>1.75441</v>
      </c>
      <c r="GA23">
        <v>20.223700000000001</v>
      </c>
      <c r="GB23">
        <v>5.23421</v>
      </c>
      <c r="GC23">
        <v>11.950100000000001</v>
      </c>
      <c r="GD23">
        <v>4.9855</v>
      </c>
      <c r="GE23">
        <v>3.29</v>
      </c>
      <c r="GF23">
        <v>9999</v>
      </c>
      <c r="GG23">
        <v>9999</v>
      </c>
      <c r="GH23">
        <v>9999</v>
      </c>
      <c r="GI23">
        <v>208.2</v>
      </c>
      <c r="GJ23">
        <v>1.86707</v>
      </c>
      <c r="GK23">
        <v>1.8692</v>
      </c>
      <c r="GL23">
        <v>1.86693</v>
      </c>
      <c r="GM23">
        <v>1.8672200000000001</v>
      </c>
      <c r="GN23">
        <v>1.8625</v>
      </c>
      <c r="GO23">
        <v>1.8653</v>
      </c>
      <c r="GP23">
        <v>1.86866</v>
      </c>
      <c r="GQ23">
        <v>1.8689100000000001</v>
      </c>
      <c r="GR23">
        <v>5</v>
      </c>
      <c r="GS23">
        <v>0</v>
      </c>
      <c r="GT23">
        <v>0</v>
      </c>
      <c r="GU23">
        <v>0</v>
      </c>
      <c r="GV23" t="s">
        <v>414</v>
      </c>
      <c r="GW23" t="s">
        <v>415</v>
      </c>
      <c r="GX23" t="s">
        <v>416</v>
      </c>
      <c r="GY23" t="s">
        <v>416</v>
      </c>
      <c r="GZ23" t="s">
        <v>416</v>
      </c>
      <c r="HA23" t="s">
        <v>416</v>
      </c>
      <c r="HB23">
        <v>0</v>
      </c>
      <c r="HC23">
        <v>100</v>
      </c>
      <c r="HD23">
        <v>100</v>
      </c>
      <c r="HE23">
        <v>-2.7839999999999998</v>
      </c>
      <c r="HF23">
        <v>0.35830000000000001</v>
      </c>
      <c r="HG23">
        <v>-3.034136643097221</v>
      </c>
      <c r="HH23">
        <v>1.6145137170229321E-3</v>
      </c>
      <c r="HI23">
        <v>-1.407043735234338E-6</v>
      </c>
      <c r="HJ23">
        <v>4.3622850327847239E-10</v>
      </c>
      <c r="HK23">
        <v>-7.8771721319536414E-2</v>
      </c>
      <c r="HL23">
        <v>-6.8056097038042204E-3</v>
      </c>
      <c r="HM23">
        <v>1.263822033146551E-3</v>
      </c>
      <c r="HN23">
        <v>-7.169851735749966E-6</v>
      </c>
      <c r="HO23">
        <v>2</v>
      </c>
      <c r="HP23">
        <v>2094</v>
      </c>
      <c r="HQ23">
        <v>1</v>
      </c>
      <c r="HR23">
        <v>26</v>
      </c>
      <c r="HS23">
        <v>1</v>
      </c>
      <c r="HT23">
        <v>0.7</v>
      </c>
      <c r="HU23">
        <v>0.61401399999999995</v>
      </c>
      <c r="HV23">
        <v>2.5708000000000002</v>
      </c>
      <c r="HW23">
        <v>1.4978</v>
      </c>
      <c r="HX23">
        <v>2.2961399999999998</v>
      </c>
      <c r="HY23">
        <v>1.49902</v>
      </c>
      <c r="HZ23">
        <v>2.33521</v>
      </c>
      <c r="IA23">
        <v>43.9467</v>
      </c>
      <c r="IB23">
        <v>23.8598</v>
      </c>
      <c r="IC23">
        <v>18</v>
      </c>
      <c r="ID23">
        <v>508.08100000000002</v>
      </c>
      <c r="IE23">
        <v>446.28300000000002</v>
      </c>
      <c r="IF23">
        <v>24.183</v>
      </c>
      <c r="IG23">
        <v>29.814399999999999</v>
      </c>
      <c r="IH23">
        <v>29.999700000000001</v>
      </c>
      <c r="II23">
        <v>29.6678</v>
      </c>
      <c r="IJ23">
        <v>29.5684</v>
      </c>
      <c r="IK23">
        <v>12.3155</v>
      </c>
      <c r="IL23">
        <v>68.601500000000001</v>
      </c>
      <c r="IM23">
        <v>0</v>
      </c>
      <c r="IN23">
        <v>24.248899999999999</v>
      </c>
      <c r="IO23">
        <v>200</v>
      </c>
      <c r="IP23">
        <v>13.778600000000001</v>
      </c>
      <c r="IQ23">
        <v>100.785</v>
      </c>
      <c r="IR23">
        <v>101.27</v>
      </c>
      <c r="IS23">
        <v>3</v>
      </c>
    </row>
    <row r="24" spans="1:253" x14ac:dyDescent="0.3">
      <c r="A24">
        <v>4</v>
      </c>
      <c r="B24">
        <v>1689176387.5</v>
      </c>
      <c r="C24">
        <v>423</v>
      </c>
      <c r="D24" t="s">
        <v>427</v>
      </c>
      <c r="E24" t="s">
        <v>428</v>
      </c>
      <c r="F24" t="s">
        <v>402</v>
      </c>
      <c r="G24" t="s">
        <v>403</v>
      </c>
      <c r="H24" t="s">
        <v>404</v>
      </c>
      <c r="I24" t="s">
        <v>405</v>
      </c>
      <c r="J24" t="s">
        <v>406</v>
      </c>
      <c r="K24" t="s">
        <v>407</v>
      </c>
      <c r="L24">
        <v>1689176387.5</v>
      </c>
      <c r="M24">
        <f t="shared" si="0"/>
        <v>8.638181151713293E-3</v>
      </c>
      <c r="N24">
        <f t="shared" si="1"/>
        <v>8.6381811517132938</v>
      </c>
      <c r="O24">
        <f t="shared" si="2"/>
        <v>10.431926162156872</v>
      </c>
      <c r="P24">
        <f t="shared" si="3"/>
        <v>136.00299999999999</v>
      </c>
      <c r="Q24">
        <f t="shared" si="4"/>
        <v>104.43614345762924</v>
      </c>
      <c r="R24">
        <f t="shared" si="5"/>
        <v>10.320634311800672</v>
      </c>
      <c r="S24">
        <f t="shared" si="6"/>
        <v>13.440148035313999</v>
      </c>
      <c r="T24">
        <f t="shared" si="7"/>
        <v>0.64218607912662873</v>
      </c>
      <c r="U24">
        <f t="shared" si="8"/>
        <v>2.8986047580070973</v>
      </c>
      <c r="V24">
        <f t="shared" si="9"/>
        <v>0.57236853654574382</v>
      </c>
      <c r="W24">
        <f t="shared" si="10"/>
        <v>0.36336860419838035</v>
      </c>
      <c r="X24">
        <f t="shared" si="11"/>
        <v>289.55051129217645</v>
      </c>
      <c r="Y24">
        <f t="shared" si="12"/>
        <v>27.817498019595511</v>
      </c>
      <c r="Z24">
        <f t="shared" si="13"/>
        <v>27.990100000000002</v>
      </c>
      <c r="AA24">
        <f t="shared" si="14"/>
        <v>3.7926500922484885</v>
      </c>
      <c r="AB24">
        <f t="shared" si="15"/>
        <v>60.574183989173271</v>
      </c>
      <c r="AC24">
        <f t="shared" si="16"/>
        <v>2.3475566614213998</v>
      </c>
      <c r="AD24">
        <f t="shared" si="17"/>
        <v>3.8755068691325505</v>
      </c>
      <c r="AE24">
        <f t="shared" si="18"/>
        <v>1.4450934308270886</v>
      </c>
      <c r="AF24">
        <f t="shared" si="19"/>
        <v>-380.9437887905562</v>
      </c>
      <c r="AG24">
        <f t="shared" si="20"/>
        <v>58.007267989717228</v>
      </c>
      <c r="AH24">
        <f t="shared" si="21"/>
        <v>4.3698302716615469</v>
      </c>
      <c r="AI24">
        <f t="shared" si="22"/>
        <v>-29.016179237000962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51725.330157817909</v>
      </c>
      <c r="AO24" t="s">
        <v>408</v>
      </c>
      <c r="AP24">
        <v>10238.9</v>
      </c>
      <c r="AQ24">
        <v>302.21199999999999</v>
      </c>
      <c r="AR24">
        <v>4052.3</v>
      </c>
      <c r="AS24">
        <f t="shared" si="26"/>
        <v>0.92542210596451402</v>
      </c>
      <c r="AT24">
        <v>-0.32343011824092421</v>
      </c>
      <c r="AU24" t="s">
        <v>429</v>
      </c>
      <c r="AV24">
        <v>10258.299999999999</v>
      </c>
      <c r="AW24">
        <v>894.07443999999987</v>
      </c>
      <c r="AX24">
        <v>1224.75</v>
      </c>
      <c r="AY24">
        <f t="shared" si="27"/>
        <v>0.26999433353745672</v>
      </c>
      <c r="AZ24">
        <v>0.5</v>
      </c>
      <c r="BA24">
        <f t="shared" si="28"/>
        <v>1513.1007001513869</v>
      </c>
      <c r="BB24">
        <f t="shared" si="29"/>
        <v>10.431926162156872</v>
      </c>
      <c r="BC24">
        <f t="shared" si="30"/>
        <v>204.26430755621644</v>
      </c>
      <c r="BD24">
        <f t="shared" si="31"/>
        <v>7.1081563040197616E-3</v>
      </c>
      <c r="BE24">
        <f t="shared" si="32"/>
        <v>2.3086752398448667</v>
      </c>
      <c r="BF24">
        <f t="shared" si="33"/>
        <v>257.82132083874711</v>
      </c>
      <c r="BG24" t="s">
        <v>430</v>
      </c>
      <c r="BH24">
        <v>668.63</v>
      </c>
      <c r="BI24">
        <f t="shared" si="34"/>
        <v>668.63</v>
      </c>
      <c r="BJ24">
        <f t="shared" si="35"/>
        <v>0.45406817717901615</v>
      </c>
      <c r="BK24">
        <f t="shared" si="36"/>
        <v>0.59461188232755546</v>
      </c>
      <c r="BL24">
        <f t="shared" si="37"/>
        <v>0.8356459110965313</v>
      </c>
      <c r="BM24">
        <f t="shared" si="38"/>
        <v>0.35844112654438098</v>
      </c>
      <c r="BN24">
        <f t="shared" si="39"/>
        <v>0.7539956395689914</v>
      </c>
      <c r="BO24">
        <f t="shared" si="40"/>
        <v>0.44467812197010514</v>
      </c>
      <c r="BP24">
        <f t="shared" si="41"/>
        <v>0.55532187802989486</v>
      </c>
      <c r="BQ24">
        <f t="shared" si="42"/>
        <v>1799.9</v>
      </c>
      <c r="BR24">
        <f t="shared" si="43"/>
        <v>1513.1007001513869</v>
      </c>
      <c r="BS24">
        <f t="shared" si="44"/>
        <v>0.84065820331762142</v>
      </c>
      <c r="BT24">
        <f t="shared" si="45"/>
        <v>0.1608703324030093</v>
      </c>
      <c r="BU24">
        <v>6</v>
      </c>
      <c r="BV24">
        <v>0.5</v>
      </c>
      <c r="BW24" t="s">
        <v>411</v>
      </c>
      <c r="BX24">
        <v>1689176387.5</v>
      </c>
      <c r="BY24">
        <v>136.00299999999999</v>
      </c>
      <c r="BZ24">
        <v>149.92699999999999</v>
      </c>
      <c r="CA24">
        <v>23.755299999999998</v>
      </c>
      <c r="CB24">
        <v>13.6387</v>
      </c>
      <c r="CC24">
        <v>138.65899999999999</v>
      </c>
      <c r="CD24">
        <v>23.395800000000001</v>
      </c>
      <c r="CE24">
        <v>500.14699999999999</v>
      </c>
      <c r="CF24">
        <v>98.721500000000006</v>
      </c>
      <c r="CG24">
        <v>0.100938</v>
      </c>
      <c r="CH24">
        <v>28.3613</v>
      </c>
      <c r="CI24">
        <v>27.990100000000002</v>
      </c>
      <c r="CJ24">
        <v>999.9</v>
      </c>
      <c r="CK24">
        <v>0</v>
      </c>
      <c r="CL24">
        <v>0</v>
      </c>
      <c r="CM24">
        <v>9951.8799999999992</v>
      </c>
      <c r="CN24">
        <v>0</v>
      </c>
      <c r="CO24">
        <v>1.91117E-3</v>
      </c>
      <c r="CP24">
        <v>-13.923999999999999</v>
      </c>
      <c r="CQ24">
        <v>139.31200000000001</v>
      </c>
      <c r="CR24">
        <v>152</v>
      </c>
      <c r="CS24">
        <v>10.1167</v>
      </c>
      <c r="CT24">
        <v>149.92699999999999</v>
      </c>
      <c r="CU24">
        <v>13.6387</v>
      </c>
      <c r="CV24">
        <v>2.3451599999999999</v>
      </c>
      <c r="CW24">
        <v>1.34643</v>
      </c>
      <c r="CX24">
        <v>19.989999999999998</v>
      </c>
      <c r="CY24">
        <v>11.327400000000001</v>
      </c>
      <c r="CZ24">
        <v>1799.9</v>
      </c>
      <c r="DA24">
        <v>0.97799800000000003</v>
      </c>
      <c r="DB24">
        <v>2.2002399999999998E-2</v>
      </c>
      <c r="DC24">
        <v>0</v>
      </c>
      <c r="DD24">
        <v>893.78099999999995</v>
      </c>
      <c r="DE24">
        <v>4.9997699999999998</v>
      </c>
      <c r="DF24">
        <v>17590.7</v>
      </c>
      <c r="DG24">
        <v>15783.6</v>
      </c>
      <c r="DH24">
        <v>40.561999999999998</v>
      </c>
      <c r="DI24">
        <v>41.25</v>
      </c>
      <c r="DJ24">
        <v>40.061999999999998</v>
      </c>
      <c r="DK24">
        <v>40.375</v>
      </c>
      <c r="DL24">
        <v>41.5</v>
      </c>
      <c r="DM24">
        <v>1755.41</v>
      </c>
      <c r="DN24">
        <v>39.49</v>
      </c>
      <c r="DO24">
        <v>0</v>
      </c>
      <c r="DP24">
        <v>125.8999998569489</v>
      </c>
      <c r="DQ24">
        <v>0</v>
      </c>
      <c r="DR24">
        <v>894.07443999999987</v>
      </c>
      <c r="DS24">
        <v>-3.574923093352778</v>
      </c>
      <c r="DT24">
        <v>-20.53076948914055</v>
      </c>
      <c r="DU24">
        <v>17610.204000000002</v>
      </c>
      <c r="DV24">
        <v>15</v>
      </c>
      <c r="DW24">
        <v>1689176348</v>
      </c>
      <c r="DX24" t="s">
        <v>431</v>
      </c>
      <c r="DY24">
        <v>1689176334</v>
      </c>
      <c r="DZ24">
        <v>1689176348</v>
      </c>
      <c r="EA24">
        <v>8</v>
      </c>
      <c r="EB24">
        <v>0.18</v>
      </c>
      <c r="EC24">
        <v>-2E-3</v>
      </c>
      <c r="ED24">
        <v>-2.6389999999999998</v>
      </c>
      <c r="EE24">
        <v>0.04</v>
      </c>
      <c r="EF24">
        <v>150</v>
      </c>
      <c r="EG24">
        <v>14</v>
      </c>
      <c r="EH24">
        <v>0.12</v>
      </c>
      <c r="EI24">
        <v>0.01</v>
      </c>
      <c r="EJ24">
        <v>-45.560058536585373</v>
      </c>
      <c r="EK24">
        <v>-1.5535860627177069</v>
      </c>
      <c r="EL24">
        <v>0.1607240810582056</v>
      </c>
      <c r="EM24">
        <v>0</v>
      </c>
      <c r="EN24">
        <v>1329.788484848485</v>
      </c>
      <c r="EO24">
        <v>-145.18156849488881</v>
      </c>
      <c r="EP24">
        <v>13.822683404180051</v>
      </c>
      <c r="EQ24">
        <v>0</v>
      </c>
      <c r="ER24">
        <v>13.374026829268301</v>
      </c>
      <c r="ES24">
        <v>0.63740905923346691</v>
      </c>
      <c r="ET24">
        <v>6.5351630596747798E-2</v>
      </c>
      <c r="EU24">
        <v>0</v>
      </c>
      <c r="EV24">
        <v>2</v>
      </c>
      <c r="EW24">
        <v>2</v>
      </c>
      <c r="EX24" t="s">
        <v>413</v>
      </c>
      <c r="EY24">
        <v>2.9667400000000002</v>
      </c>
      <c r="EZ24">
        <v>2.6997599999999999</v>
      </c>
      <c r="FA24">
        <v>3.8949999999999999E-2</v>
      </c>
      <c r="FB24">
        <v>4.1657800000000002E-2</v>
      </c>
      <c r="FC24">
        <v>0.113357</v>
      </c>
      <c r="FD24">
        <v>7.4080400000000005E-2</v>
      </c>
      <c r="FE24">
        <v>33071.699999999997</v>
      </c>
      <c r="FF24">
        <v>21154.6</v>
      </c>
      <c r="FG24">
        <v>32289.1</v>
      </c>
      <c r="FH24">
        <v>25211.8</v>
      </c>
      <c r="FI24">
        <v>39566.6</v>
      </c>
      <c r="FJ24">
        <v>40447.699999999997</v>
      </c>
      <c r="FK24">
        <v>46349</v>
      </c>
      <c r="FL24">
        <v>45711.1</v>
      </c>
      <c r="FM24">
        <v>1.9722500000000001</v>
      </c>
      <c r="FN24">
        <v>1.81027</v>
      </c>
      <c r="FO24">
        <v>-7.4282300000000001E-3</v>
      </c>
      <c r="FP24">
        <v>0</v>
      </c>
      <c r="FQ24">
        <v>28.1114</v>
      </c>
      <c r="FR24">
        <v>999.9</v>
      </c>
      <c r="FS24">
        <v>52.9</v>
      </c>
      <c r="FT24">
        <v>39.200000000000003</v>
      </c>
      <c r="FU24">
        <v>38.0563</v>
      </c>
      <c r="FV24">
        <v>64.6798</v>
      </c>
      <c r="FW24">
        <v>18.337299999999999</v>
      </c>
      <c r="FX24">
        <v>1</v>
      </c>
      <c r="FY24">
        <v>0.21636900000000001</v>
      </c>
      <c r="FZ24">
        <v>1.7647699999999999</v>
      </c>
      <c r="GA24">
        <v>20.223400000000002</v>
      </c>
      <c r="GB24">
        <v>5.2352600000000002</v>
      </c>
      <c r="GC24">
        <v>11.950100000000001</v>
      </c>
      <c r="GD24">
        <v>4.9857500000000003</v>
      </c>
      <c r="GE24">
        <v>3.29</v>
      </c>
      <c r="GF24">
        <v>9999</v>
      </c>
      <c r="GG24">
        <v>9999</v>
      </c>
      <c r="GH24">
        <v>9999</v>
      </c>
      <c r="GI24">
        <v>208.2</v>
      </c>
      <c r="GJ24">
        <v>1.8672</v>
      </c>
      <c r="GK24">
        <v>1.8693200000000001</v>
      </c>
      <c r="GL24">
        <v>1.8670599999999999</v>
      </c>
      <c r="GM24">
        <v>1.86734</v>
      </c>
      <c r="GN24">
        <v>1.86263</v>
      </c>
      <c r="GO24">
        <v>1.8653900000000001</v>
      </c>
      <c r="GP24">
        <v>1.8687400000000001</v>
      </c>
      <c r="GQ24">
        <v>1.86904</v>
      </c>
      <c r="GR24">
        <v>5</v>
      </c>
      <c r="GS24">
        <v>0</v>
      </c>
      <c r="GT24">
        <v>0</v>
      </c>
      <c r="GU24">
        <v>0</v>
      </c>
      <c r="GV24" t="s">
        <v>414</v>
      </c>
      <c r="GW24" t="s">
        <v>415</v>
      </c>
      <c r="GX24" t="s">
        <v>416</v>
      </c>
      <c r="GY24" t="s">
        <v>416</v>
      </c>
      <c r="GZ24" t="s">
        <v>416</v>
      </c>
      <c r="HA24" t="s">
        <v>416</v>
      </c>
      <c r="HB24">
        <v>0</v>
      </c>
      <c r="HC24">
        <v>100</v>
      </c>
      <c r="HD24">
        <v>100</v>
      </c>
      <c r="HE24">
        <v>-2.6560000000000001</v>
      </c>
      <c r="HF24">
        <v>0.35949999999999999</v>
      </c>
      <c r="HG24">
        <v>-2.8540241925150749</v>
      </c>
      <c r="HH24">
        <v>1.6145137170229321E-3</v>
      </c>
      <c r="HI24">
        <v>-1.407043735234338E-6</v>
      </c>
      <c r="HJ24">
        <v>4.3622850327847239E-10</v>
      </c>
      <c r="HK24">
        <v>-8.1213265512604438E-2</v>
      </c>
      <c r="HL24">
        <v>-6.8056097038042204E-3</v>
      </c>
      <c r="HM24">
        <v>1.263822033146551E-3</v>
      </c>
      <c r="HN24">
        <v>-7.169851735749966E-6</v>
      </c>
      <c r="HO24">
        <v>2</v>
      </c>
      <c r="HP24">
        <v>2094</v>
      </c>
      <c r="HQ24">
        <v>1</v>
      </c>
      <c r="HR24">
        <v>26</v>
      </c>
      <c r="HS24">
        <v>0.9</v>
      </c>
      <c r="HT24">
        <v>0.7</v>
      </c>
      <c r="HU24">
        <v>0.50170899999999996</v>
      </c>
      <c r="HV24">
        <v>2.5903299999999998</v>
      </c>
      <c r="HW24">
        <v>1.4978</v>
      </c>
      <c r="HX24">
        <v>2.2949199999999998</v>
      </c>
      <c r="HY24">
        <v>1.49902</v>
      </c>
      <c r="HZ24">
        <v>2.35107</v>
      </c>
      <c r="IA24">
        <v>44.250900000000001</v>
      </c>
      <c r="IB24">
        <v>23.8598</v>
      </c>
      <c r="IC24">
        <v>18</v>
      </c>
      <c r="ID24">
        <v>508.59699999999998</v>
      </c>
      <c r="IE24">
        <v>443.94299999999998</v>
      </c>
      <c r="IF24">
        <v>24.3261</v>
      </c>
      <c r="IG24">
        <v>29.991299999999999</v>
      </c>
      <c r="IH24">
        <v>30.000399999999999</v>
      </c>
      <c r="II24">
        <v>29.831499999999998</v>
      </c>
      <c r="IJ24">
        <v>29.7316</v>
      </c>
      <c r="IK24">
        <v>10.0305</v>
      </c>
      <c r="IL24">
        <v>69.256600000000006</v>
      </c>
      <c r="IM24">
        <v>0</v>
      </c>
      <c r="IN24">
        <v>24.303000000000001</v>
      </c>
      <c r="IO24">
        <v>150</v>
      </c>
      <c r="IP24">
        <v>13.5641</v>
      </c>
      <c r="IQ24">
        <v>100.749</v>
      </c>
      <c r="IR24">
        <v>101.247</v>
      </c>
      <c r="IS24">
        <v>3</v>
      </c>
    </row>
    <row r="25" spans="1:253" x14ac:dyDescent="0.3">
      <c r="A25">
        <v>5</v>
      </c>
      <c r="B25">
        <v>1689176510.5</v>
      </c>
      <c r="C25">
        <v>546</v>
      </c>
      <c r="D25" t="s">
        <v>432</v>
      </c>
      <c r="E25" t="s">
        <v>433</v>
      </c>
      <c r="F25" t="s">
        <v>402</v>
      </c>
      <c r="G25" t="s">
        <v>403</v>
      </c>
      <c r="H25" t="s">
        <v>404</v>
      </c>
      <c r="I25" t="s">
        <v>405</v>
      </c>
      <c r="J25" t="s">
        <v>406</v>
      </c>
      <c r="K25" t="s">
        <v>407</v>
      </c>
      <c r="L25">
        <v>1689176510.5</v>
      </c>
      <c r="M25">
        <f t="shared" si="0"/>
        <v>8.9901011296854363E-3</v>
      </c>
      <c r="N25">
        <f t="shared" si="1"/>
        <v>8.9901011296854367</v>
      </c>
      <c r="O25">
        <f t="shared" si="2"/>
        <v>5.4823396309313619</v>
      </c>
      <c r="P25">
        <f t="shared" si="3"/>
        <v>92.390299999999996</v>
      </c>
      <c r="Q25">
        <f t="shared" si="4"/>
        <v>75.971373812504183</v>
      </c>
      <c r="R25">
        <f t="shared" si="5"/>
        <v>7.5076610777263335</v>
      </c>
      <c r="S25">
        <f t="shared" si="6"/>
        <v>9.1302160861449817</v>
      </c>
      <c r="T25">
        <f t="shared" si="7"/>
        <v>0.67442462826807781</v>
      </c>
      <c r="U25">
        <f t="shared" si="8"/>
        <v>2.9124830073022094</v>
      </c>
      <c r="V25">
        <f t="shared" si="9"/>
        <v>0.59818800771328617</v>
      </c>
      <c r="W25">
        <f t="shared" si="10"/>
        <v>0.3799964624149218</v>
      </c>
      <c r="X25">
        <f t="shared" si="11"/>
        <v>289.53135929219587</v>
      </c>
      <c r="Y25">
        <f t="shared" si="12"/>
        <v>27.806894816235793</v>
      </c>
      <c r="Z25">
        <f t="shared" si="13"/>
        <v>27.9861</v>
      </c>
      <c r="AA25">
        <f t="shared" si="14"/>
        <v>3.7917657232096658</v>
      </c>
      <c r="AB25">
        <f t="shared" si="15"/>
        <v>60.430069373901851</v>
      </c>
      <c r="AC25">
        <f t="shared" si="16"/>
        <v>2.3527499267491403</v>
      </c>
      <c r="AD25">
        <f t="shared" si="17"/>
        <v>3.8933430842050809</v>
      </c>
      <c r="AE25">
        <f t="shared" si="18"/>
        <v>1.4390157964605255</v>
      </c>
      <c r="AF25">
        <f t="shared" si="19"/>
        <v>-396.46345981912776</v>
      </c>
      <c r="AG25">
        <f t="shared" si="20"/>
        <v>71.317477442691199</v>
      </c>
      <c r="AH25">
        <f t="shared" si="21"/>
        <v>5.3489190791303827</v>
      </c>
      <c r="AI25">
        <f t="shared" si="22"/>
        <v>-30.265704005110308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52107.532393811685</v>
      </c>
      <c r="AO25" t="s">
        <v>408</v>
      </c>
      <c r="AP25">
        <v>10238.9</v>
      </c>
      <c r="AQ25">
        <v>302.21199999999999</v>
      </c>
      <c r="AR25">
        <v>4052.3</v>
      </c>
      <c r="AS25">
        <f t="shared" si="26"/>
        <v>0.92542210596451402</v>
      </c>
      <c r="AT25">
        <v>-0.32343011824092421</v>
      </c>
      <c r="AU25" t="s">
        <v>434</v>
      </c>
      <c r="AV25">
        <v>10257.700000000001</v>
      </c>
      <c r="AW25">
        <v>897.79769230769227</v>
      </c>
      <c r="AX25">
        <v>1185.6500000000001</v>
      </c>
      <c r="AY25">
        <f t="shared" si="27"/>
        <v>0.24278016926775003</v>
      </c>
      <c r="AZ25">
        <v>0.5</v>
      </c>
      <c r="BA25">
        <f t="shared" si="28"/>
        <v>1512.9999001513968</v>
      </c>
      <c r="BB25">
        <f t="shared" si="29"/>
        <v>5.4823396309313619</v>
      </c>
      <c r="BC25">
        <f t="shared" si="30"/>
        <v>183.66318593042251</v>
      </c>
      <c r="BD25">
        <f t="shared" si="31"/>
        <v>3.8372571925426677E-3</v>
      </c>
      <c r="BE25">
        <f t="shared" si="32"/>
        <v>2.4177877113819424</v>
      </c>
      <c r="BF25">
        <f t="shared" si="33"/>
        <v>256.04383578594656</v>
      </c>
      <c r="BG25" t="s">
        <v>435</v>
      </c>
      <c r="BH25">
        <v>675.83</v>
      </c>
      <c r="BI25">
        <f t="shared" si="34"/>
        <v>675.83</v>
      </c>
      <c r="BJ25">
        <f t="shared" si="35"/>
        <v>0.42999198751739554</v>
      </c>
      <c r="BK25">
        <f t="shared" si="36"/>
        <v>0.56461556567476323</v>
      </c>
      <c r="BL25">
        <f t="shared" si="37"/>
        <v>0.84900798763205354</v>
      </c>
      <c r="BM25">
        <f t="shared" si="38"/>
        <v>0.32583192900045932</v>
      </c>
      <c r="BN25">
        <f t="shared" si="39"/>
        <v>0.76442206156228865</v>
      </c>
      <c r="BO25">
        <f t="shared" si="40"/>
        <v>0.42502240874461855</v>
      </c>
      <c r="BP25">
        <f t="shared" si="41"/>
        <v>0.57497759125538139</v>
      </c>
      <c r="BQ25">
        <f t="shared" si="42"/>
        <v>1799.78</v>
      </c>
      <c r="BR25">
        <f t="shared" si="43"/>
        <v>1512.9999001513968</v>
      </c>
      <c r="BS25">
        <f t="shared" si="44"/>
        <v>0.84065824720321192</v>
      </c>
      <c r="BT25">
        <f t="shared" si="45"/>
        <v>0.1608704171021991</v>
      </c>
      <c r="BU25">
        <v>6</v>
      </c>
      <c r="BV25">
        <v>0.5</v>
      </c>
      <c r="BW25" t="s">
        <v>411</v>
      </c>
      <c r="BX25">
        <v>1689176510.5</v>
      </c>
      <c r="BY25">
        <v>92.390299999999996</v>
      </c>
      <c r="BZ25">
        <v>99.962100000000007</v>
      </c>
      <c r="CA25">
        <v>23.8079</v>
      </c>
      <c r="CB25">
        <v>13.2818</v>
      </c>
      <c r="CC25">
        <v>94.842299999999994</v>
      </c>
      <c r="CD25">
        <v>23.444400000000002</v>
      </c>
      <c r="CE25">
        <v>500.24599999999998</v>
      </c>
      <c r="CF25">
        <v>98.722300000000004</v>
      </c>
      <c r="CG25">
        <v>9.99366E-2</v>
      </c>
      <c r="CH25">
        <v>28.440300000000001</v>
      </c>
      <c r="CI25">
        <v>27.9861</v>
      </c>
      <c r="CJ25">
        <v>999.9</v>
      </c>
      <c r="CK25">
        <v>0</v>
      </c>
      <c r="CL25">
        <v>0</v>
      </c>
      <c r="CM25">
        <v>10031.200000000001</v>
      </c>
      <c r="CN25">
        <v>0</v>
      </c>
      <c r="CO25">
        <v>1.91117E-3</v>
      </c>
      <c r="CP25">
        <v>-7.5717600000000003</v>
      </c>
      <c r="CQ25">
        <v>94.643600000000006</v>
      </c>
      <c r="CR25">
        <v>101.30800000000001</v>
      </c>
      <c r="CS25">
        <v>10.526</v>
      </c>
      <c r="CT25">
        <v>99.962100000000007</v>
      </c>
      <c r="CU25">
        <v>13.2818</v>
      </c>
      <c r="CV25">
        <v>2.3503699999999998</v>
      </c>
      <c r="CW25">
        <v>1.3112200000000001</v>
      </c>
      <c r="CX25">
        <v>20.0258</v>
      </c>
      <c r="CY25">
        <v>10.928000000000001</v>
      </c>
      <c r="CZ25">
        <v>1799.78</v>
      </c>
      <c r="DA25">
        <v>0.97799800000000003</v>
      </c>
      <c r="DB25">
        <v>2.2002399999999998E-2</v>
      </c>
      <c r="DC25">
        <v>0</v>
      </c>
      <c r="DD25">
        <v>897.61099999999999</v>
      </c>
      <c r="DE25">
        <v>4.9997699999999998</v>
      </c>
      <c r="DF25">
        <v>17513</v>
      </c>
      <c r="DG25">
        <v>15782.5</v>
      </c>
      <c r="DH25">
        <v>40.75</v>
      </c>
      <c r="DI25">
        <v>41.436999999999998</v>
      </c>
      <c r="DJ25">
        <v>40.186999999999998</v>
      </c>
      <c r="DK25">
        <v>40.561999999999998</v>
      </c>
      <c r="DL25">
        <v>41.625</v>
      </c>
      <c r="DM25">
        <v>1755.29</v>
      </c>
      <c r="DN25">
        <v>39.49</v>
      </c>
      <c r="DO25">
        <v>0</v>
      </c>
      <c r="DP25">
        <v>122.8999998569489</v>
      </c>
      <c r="DQ25">
        <v>0</v>
      </c>
      <c r="DR25">
        <v>897.79769230769227</v>
      </c>
      <c r="DS25">
        <v>-1.481435901800195</v>
      </c>
      <c r="DT25">
        <v>-127.0085470790095</v>
      </c>
      <c r="DU25">
        <v>17533.26923076923</v>
      </c>
      <c r="DV25">
        <v>15</v>
      </c>
      <c r="DW25">
        <v>1689176471.5</v>
      </c>
      <c r="DX25" t="s">
        <v>436</v>
      </c>
      <c r="DY25">
        <v>1689176454.5</v>
      </c>
      <c r="DZ25">
        <v>1689176471.5</v>
      </c>
      <c r="EA25">
        <v>9</v>
      </c>
      <c r="EB25">
        <v>0.26100000000000001</v>
      </c>
      <c r="EC25">
        <v>2E-3</v>
      </c>
      <c r="ED25">
        <v>-2.4420000000000002</v>
      </c>
      <c r="EE25">
        <v>3.7999999999999999E-2</v>
      </c>
      <c r="EF25">
        <v>100</v>
      </c>
      <c r="EG25">
        <v>13</v>
      </c>
      <c r="EH25">
        <v>0.28999999999999998</v>
      </c>
      <c r="EI25">
        <v>0.01</v>
      </c>
      <c r="EJ25">
        <v>-45.560058536585373</v>
      </c>
      <c r="EK25">
        <v>-1.5535860627177069</v>
      </c>
      <c r="EL25">
        <v>0.1607240810582056</v>
      </c>
      <c r="EM25">
        <v>0</v>
      </c>
      <c r="EN25">
        <v>1329.788484848485</v>
      </c>
      <c r="EO25">
        <v>-145.18156849488881</v>
      </c>
      <c r="EP25">
        <v>13.822683404180051</v>
      </c>
      <c r="EQ25">
        <v>0</v>
      </c>
      <c r="ER25">
        <v>13.374026829268301</v>
      </c>
      <c r="ES25">
        <v>0.63740905923346691</v>
      </c>
      <c r="ET25">
        <v>6.5351630596747798E-2</v>
      </c>
      <c r="EU25">
        <v>0</v>
      </c>
      <c r="EV25">
        <v>2</v>
      </c>
      <c r="EW25">
        <v>2</v>
      </c>
      <c r="EX25" t="s">
        <v>413</v>
      </c>
      <c r="EY25">
        <v>2.9668299999999999</v>
      </c>
      <c r="EZ25">
        <v>2.6994400000000001</v>
      </c>
      <c r="FA25">
        <v>2.70986E-2</v>
      </c>
      <c r="FB25">
        <v>2.83745E-2</v>
      </c>
      <c r="FC25">
        <v>0.113481</v>
      </c>
      <c r="FD25">
        <v>7.2615299999999994E-2</v>
      </c>
      <c r="FE25">
        <v>33469.5</v>
      </c>
      <c r="FF25">
        <v>21442.2</v>
      </c>
      <c r="FG25">
        <v>32280.3</v>
      </c>
      <c r="FH25">
        <v>25206.5</v>
      </c>
      <c r="FI25">
        <v>39551.4</v>
      </c>
      <c r="FJ25">
        <v>40502.9</v>
      </c>
      <c r="FK25">
        <v>46337.599999999999</v>
      </c>
      <c r="FL25">
        <v>45701.2</v>
      </c>
      <c r="FM25">
        <v>1.97095</v>
      </c>
      <c r="FN25">
        <v>1.8044500000000001</v>
      </c>
      <c r="FO25">
        <v>-3.0510099999999998E-3</v>
      </c>
      <c r="FP25">
        <v>0</v>
      </c>
      <c r="FQ25">
        <v>28.035900000000002</v>
      </c>
      <c r="FR25">
        <v>999.9</v>
      </c>
      <c r="FS25">
        <v>52.8</v>
      </c>
      <c r="FT25">
        <v>39.5</v>
      </c>
      <c r="FU25">
        <v>38.6023</v>
      </c>
      <c r="FV25">
        <v>64.199799999999996</v>
      </c>
      <c r="FW25">
        <v>17.868600000000001</v>
      </c>
      <c r="FX25">
        <v>1</v>
      </c>
      <c r="FY25">
        <v>0.228519</v>
      </c>
      <c r="FZ25">
        <v>1.7947500000000001</v>
      </c>
      <c r="GA25">
        <v>20.222999999999999</v>
      </c>
      <c r="GB25">
        <v>5.2345100000000002</v>
      </c>
      <c r="GC25">
        <v>11.950100000000001</v>
      </c>
      <c r="GD25">
        <v>4.9857500000000003</v>
      </c>
      <c r="GE25">
        <v>3.29</v>
      </c>
      <c r="GF25">
        <v>9999</v>
      </c>
      <c r="GG25">
        <v>9999</v>
      </c>
      <c r="GH25">
        <v>9999</v>
      </c>
      <c r="GI25">
        <v>208.2</v>
      </c>
      <c r="GJ25">
        <v>1.86717</v>
      </c>
      <c r="GK25">
        <v>1.86931</v>
      </c>
      <c r="GL25">
        <v>1.86704</v>
      </c>
      <c r="GM25">
        <v>1.86727</v>
      </c>
      <c r="GN25">
        <v>1.8626100000000001</v>
      </c>
      <c r="GO25">
        <v>1.8653900000000001</v>
      </c>
      <c r="GP25">
        <v>1.8687400000000001</v>
      </c>
      <c r="GQ25">
        <v>1.869</v>
      </c>
      <c r="GR25">
        <v>5</v>
      </c>
      <c r="GS25">
        <v>0</v>
      </c>
      <c r="GT25">
        <v>0</v>
      </c>
      <c r="GU25">
        <v>0</v>
      </c>
      <c r="GV25" t="s">
        <v>414</v>
      </c>
      <c r="GW25" t="s">
        <v>415</v>
      </c>
      <c r="GX25" t="s">
        <v>416</v>
      </c>
      <c r="GY25" t="s">
        <v>416</v>
      </c>
      <c r="GZ25" t="s">
        <v>416</v>
      </c>
      <c r="HA25" t="s">
        <v>416</v>
      </c>
      <c r="HB25">
        <v>0</v>
      </c>
      <c r="HC25">
        <v>100</v>
      </c>
      <c r="HD25">
        <v>100</v>
      </c>
      <c r="HE25">
        <v>-2.452</v>
      </c>
      <c r="HF25">
        <v>0.36349999999999999</v>
      </c>
      <c r="HG25">
        <v>-2.5927698476752679</v>
      </c>
      <c r="HH25">
        <v>1.6145137170229321E-3</v>
      </c>
      <c r="HI25">
        <v>-1.407043735234338E-6</v>
      </c>
      <c r="HJ25">
        <v>4.3622850327847239E-10</v>
      </c>
      <c r="HK25">
        <v>-7.9256459885040265E-2</v>
      </c>
      <c r="HL25">
        <v>-6.8056097038042204E-3</v>
      </c>
      <c r="HM25">
        <v>1.263822033146551E-3</v>
      </c>
      <c r="HN25">
        <v>-7.169851735749966E-6</v>
      </c>
      <c r="HO25">
        <v>2</v>
      </c>
      <c r="HP25">
        <v>2094</v>
      </c>
      <c r="HQ25">
        <v>1</v>
      </c>
      <c r="HR25">
        <v>26</v>
      </c>
      <c r="HS25">
        <v>0.9</v>
      </c>
      <c r="HT25">
        <v>0.7</v>
      </c>
      <c r="HU25">
        <v>0.384521</v>
      </c>
      <c r="HV25">
        <v>2.5927699999999998</v>
      </c>
      <c r="HW25">
        <v>1.4978</v>
      </c>
      <c r="HX25">
        <v>2.2949199999999998</v>
      </c>
      <c r="HY25">
        <v>1.49902</v>
      </c>
      <c r="HZ25">
        <v>2.3327599999999999</v>
      </c>
      <c r="IA25">
        <v>44.557299999999998</v>
      </c>
      <c r="IB25">
        <v>23.851099999999999</v>
      </c>
      <c r="IC25">
        <v>18</v>
      </c>
      <c r="ID25">
        <v>509.03899999999999</v>
      </c>
      <c r="IE25">
        <v>441.43</v>
      </c>
      <c r="IF25">
        <v>24.590699999999998</v>
      </c>
      <c r="IG25">
        <v>30.150400000000001</v>
      </c>
      <c r="IH25">
        <v>30.0002</v>
      </c>
      <c r="II25">
        <v>29.988499999999998</v>
      </c>
      <c r="IJ25">
        <v>29.888100000000001</v>
      </c>
      <c r="IK25">
        <v>7.7174399999999999</v>
      </c>
      <c r="IL25">
        <v>70.457800000000006</v>
      </c>
      <c r="IM25">
        <v>0</v>
      </c>
      <c r="IN25">
        <v>24.605499999999999</v>
      </c>
      <c r="IO25">
        <v>100</v>
      </c>
      <c r="IP25">
        <v>13.177199999999999</v>
      </c>
      <c r="IQ25">
        <v>100.723</v>
      </c>
      <c r="IR25">
        <v>101.226</v>
      </c>
      <c r="IS25">
        <v>3</v>
      </c>
    </row>
    <row r="26" spans="1:253" x14ac:dyDescent="0.3">
      <c r="A26">
        <v>6</v>
      </c>
      <c r="B26">
        <v>1689176645.5999999</v>
      </c>
      <c r="C26">
        <v>681.09999990463257</v>
      </c>
      <c r="D26" t="s">
        <v>437</v>
      </c>
      <c r="E26" t="s">
        <v>438</v>
      </c>
      <c r="F26" t="s">
        <v>402</v>
      </c>
      <c r="G26" t="s">
        <v>403</v>
      </c>
      <c r="H26" t="s">
        <v>404</v>
      </c>
      <c r="I26" t="s">
        <v>405</v>
      </c>
      <c r="J26" t="s">
        <v>406</v>
      </c>
      <c r="K26" t="s">
        <v>407</v>
      </c>
      <c r="L26">
        <v>1689176645.5999999</v>
      </c>
      <c r="M26">
        <f t="shared" si="0"/>
        <v>9.2044574503263085E-3</v>
      </c>
      <c r="N26">
        <f t="shared" si="1"/>
        <v>9.2044574503263092</v>
      </c>
      <c r="O26">
        <f t="shared" si="2"/>
        <v>3.0104055564005026</v>
      </c>
      <c r="P26">
        <f t="shared" si="3"/>
        <v>70.620999999999995</v>
      </c>
      <c r="Q26">
        <f t="shared" si="4"/>
        <v>61.381526625714947</v>
      </c>
      <c r="R26">
        <f t="shared" si="5"/>
        <v>6.0661571037431878</v>
      </c>
      <c r="S26">
        <f t="shared" si="6"/>
        <v>6.9792672873009991</v>
      </c>
      <c r="T26">
        <f t="shared" si="7"/>
        <v>0.69757181976480265</v>
      </c>
      <c r="U26">
        <f t="shared" si="8"/>
        <v>2.9012084818325303</v>
      </c>
      <c r="V26">
        <f t="shared" si="9"/>
        <v>0.61607216535578901</v>
      </c>
      <c r="W26">
        <f t="shared" si="10"/>
        <v>0.39157116749756721</v>
      </c>
      <c r="X26">
        <f t="shared" si="11"/>
        <v>289.59258629220824</v>
      </c>
      <c r="Y26">
        <f t="shared" si="12"/>
        <v>27.757476989667531</v>
      </c>
      <c r="Z26">
        <f t="shared" si="13"/>
        <v>27.9495</v>
      </c>
      <c r="AA26">
        <f t="shared" si="14"/>
        <v>3.7836820974449537</v>
      </c>
      <c r="AB26">
        <f t="shared" si="15"/>
        <v>60.405788315750499</v>
      </c>
      <c r="AC26">
        <f t="shared" si="16"/>
        <v>2.3529937369452001</v>
      </c>
      <c r="AD26">
        <f t="shared" si="17"/>
        <v>3.8953116953721953</v>
      </c>
      <c r="AE26">
        <f t="shared" si="18"/>
        <v>1.4306883604997536</v>
      </c>
      <c r="AF26">
        <f t="shared" si="19"/>
        <v>-405.9165735593902</v>
      </c>
      <c r="AG26">
        <f t="shared" si="20"/>
        <v>78.126770860441596</v>
      </c>
      <c r="AH26">
        <f t="shared" si="21"/>
        <v>5.8815812473915843</v>
      </c>
      <c r="AI26">
        <f t="shared" si="22"/>
        <v>-32.315635159348787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51784.53882929391</v>
      </c>
      <c r="AO26" t="s">
        <v>408</v>
      </c>
      <c r="AP26">
        <v>10238.9</v>
      </c>
      <c r="AQ26">
        <v>302.21199999999999</v>
      </c>
      <c r="AR26">
        <v>4052.3</v>
      </c>
      <c r="AS26">
        <f t="shared" si="26"/>
        <v>0.92542210596451402</v>
      </c>
      <c r="AT26">
        <v>-0.32343011824092421</v>
      </c>
      <c r="AU26" t="s">
        <v>439</v>
      </c>
      <c r="AV26">
        <v>10257.4</v>
      </c>
      <c r="AW26">
        <v>900.78584615384636</v>
      </c>
      <c r="AX26">
        <v>1168.99</v>
      </c>
      <c r="AY26">
        <f t="shared" si="27"/>
        <v>0.22943237653543114</v>
      </c>
      <c r="AZ26">
        <v>0.5</v>
      </c>
      <c r="BA26">
        <f t="shared" si="28"/>
        <v>1513.3194001514032</v>
      </c>
      <c r="BB26">
        <f t="shared" si="29"/>
        <v>3.0104055564005026</v>
      </c>
      <c r="BC26">
        <f t="shared" si="30"/>
        <v>173.60223321695477</v>
      </c>
      <c r="BD26">
        <f t="shared" si="31"/>
        <v>2.2029953982668077E-3</v>
      </c>
      <c r="BE26">
        <f t="shared" si="32"/>
        <v>2.4664967193902432</v>
      </c>
      <c r="BF26">
        <f t="shared" si="33"/>
        <v>255.25823522939334</v>
      </c>
      <c r="BG26" t="s">
        <v>440</v>
      </c>
      <c r="BH26">
        <v>673.83</v>
      </c>
      <c r="BI26">
        <f t="shared" si="34"/>
        <v>673.83</v>
      </c>
      <c r="BJ26">
        <f t="shared" si="35"/>
        <v>0.42357932916449237</v>
      </c>
      <c r="BK26">
        <f t="shared" si="36"/>
        <v>0.54165149415573488</v>
      </c>
      <c r="BL26">
        <f t="shared" si="37"/>
        <v>0.85343661479900668</v>
      </c>
      <c r="BM26">
        <f t="shared" si="38"/>
        <v>0.30942658194618883</v>
      </c>
      <c r="BN26">
        <f t="shared" si="39"/>
        <v>0.76886462397682409</v>
      </c>
      <c r="BO26">
        <f t="shared" si="40"/>
        <v>0.40518068513770067</v>
      </c>
      <c r="BP26">
        <f t="shared" si="41"/>
        <v>0.59481931486229933</v>
      </c>
      <c r="BQ26">
        <f t="shared" si="42"/>
        <v>1800.16</v>
      </c>
      <c r="BR26">
        <f t="shared" si="43"/>
        <v>1513.3194001514032</v>
      </c>
      <c r="BS26">
        <f t="shared" si="44"/>
        <v>0.84065827490412137</v>
      </c>
      <c r="BT26">
        <f t="shared" si="45"/>
        <v>0.16087047056495435</v>
      </c>
      <c r="BU26">
        <v>6</v>
      </c>
      <c r="BV26">
        <v>0.5</v>
      </c>
      <c r="BW26" t="s">
        <v>411</v>
      </c>
      <c r="BX26">
        <v>1689176645.5999999</v>
      </c>
      <c r="BY26">
        <v>70.620999999999995</v>
      </c>
      <c r="BZ26">
        <v>75.012799999999999</v>
      </c>
      <c r="CA26">
        <v>23.809200000000001</v>
      </c>
      <c r="CB26">
        <v>13.028600000000001</v>
      </c>
      <c r="CC26">
        <v>72.995900000000006</v>
      </c>
      <c r="CD26">
        <v>23.447399999999998</v>
      </c>
      <c r="CE26">
        <v>500.08199999999999</v>
      </c>
      <c r="CF26">
        <v>98.726399999999998</v>
      </c>
      <c r="CG26">
        <v>0.10068100000000001</v>
      </c>
      <c r="CH26">
        <v>28.449000000000002</v>
      </c>
      <c r="CI26">
        <v>27.9495</v>
      </c>
      <c r="CJ26">
        <v>999.9</v>
      </c>
      <c r="CK26">
        <v>0</v>
      </c>
      <c r="CL26">
        <v>0</v>
      </c>
      <c r="CM26">
        <v>9966.25</v>
      </c>
      <c r="CN26">
        <v>0</v>
      </c>
      <c r="CO26">
        <v>1.91117E-3</v>
      </c>
      <c r="CP26">
        <v>-4.3917900000000003</v>
      </c>
      <c r="CQ26">
        <v>72.343400000000003</v>
      </c>
      <c r="CR26">
        <v>76.003</v>
      </c>
      <c r="CS26">
        <v>10.7806</v>
      </c>
      <c r="CT26">
        <v>75.012799999999999</v>
      </c>
      <c r="CU26">
        <v>13.028600000000001</v>
      </c>
      <c r="CV26">
        <v>2.3506</v>
      </c>
      <c r="CW26">
        <v>1.28626</v>
      </c>
      <c r="CX26">
        <v>20.0274</v>
      </c>
      <c r="CY26">
        <v>10.6393</v>
      </c>
      <c r="CZ26">
        <v>1800.16</v>
      </c>
      <c r="DA26">
        <v>0.97799800000000003</v>
      </c>
      <c r="DB26">
        <v>2.2002399999999998E-2</v>
      </c>
      <c r="DC26">
        <v>0</v>
      </c>
      <c r="DD26">
        <v>900.75</v>
      </c>
      <c r="DE26">
        <v>4.9997699999999998</v>
      </c>
      <c r="DF26">
        <v>18113.2</v>
      </c>
      <c r="DG26">
        <v>15785.9</v>
      </c>
      <c r="DH26">
        <v>40.75</v>
      </c>
      <c r="DI26">
        <v>41.5</v>
      </c>
      <c r="DJ26">
        <v>40.375</v>
      </c>
      <c r="DK26">
        <v>40.375</v>
      </c>
      <c r="DL26">
        <v>41.625</v>
      </c>
      <c r="DM26">
        <v>1755.66</v>
      </c>
      <c r="DN26">
        <v>39.5</v>
      </c>
      <c r="DO26">
        <v>0</v>
      </c>
      <c r="DP26">
        <v>134.89999985694891</v>
      </c>
      <c r="DQ26">
        <v>0</v>
      </c>
      <c r="DR26">
        <v>900.78584615384636</v>
      </c>
      <c r="DS26">
        <v>0.36895727558039287</v>
      </c>
      <c r="DT26">
        <v>1679.7162376245419</v>
      </c>
      <c r="DU26">
        <v>17793.34230769231</v>
      </c>
      <c r="DV26">
        <v>15</v>
      </c>
      <c r="DW26">
        <v>1689176605.0999999</v>
      </c>
      <c r="DX26" t="s">
        <v>441</v>
      </c>
      <c r="DY26">
        <v>1689176596</v>
      </c>
      <c r="DZ26">
        <v>1689176605.0999999</v>
      </c>
      <c r="EA26">
        <v>10</v>
      </c>
      <c r="EB26">
        <v>0.107</v>
      </c>
      <c r="EC26">
        <v>-2E-3</v>
      </c>
      <c r="ED26">
        <v>-2.3690000000000002</v>
      </c>
      <c r="EE26">
        <v>2.8000000000000001E-2</v>
      </c>
      <c r="EF26">
        <v>75</v>
      </c>
      <c r="EG26">
        <v>13</v>
      </c>
      <c r="EH26">
        <v>0.2</v>
      </c>
      <c r="EI26">
        <v>0.01</v>
      </c>
      <c r="EJ26">
        <v>-45.560058536585373</v>
      </c>
      <c r="EK26">
        <v>-1.5535860627177069</v>
      </c>
      <c r="EL26">
        <v>0.1607240810582056</v>
      </c>
      <c r="EM26">
        <v>0</v>
      </c>
      <c r="EN26">
        <v>1329.788484848485</v>
      </c>
      <c r="EO26">
        <v>-145.18156849488881</v>
      </c>
      <c r="EP26">
        <v>13.822683404180051</v>
      </c>
      <c r="EQ26">
        <v>0</v>
      </c>
      <c r="ER26">
        <v>13.374026829268301</v>
      </c>
      <c r="ES26">
        <v>0.63740905923346691</v>
      </c>
      <c r="ET26">
        <v>6.5351630596747798E-2</v>
      </c>
      <c r="EU26">
        <v>0</v>
      </c>
      <c r="EV26">
        <v>2</v>
      </c>
      <c r="EW26">
        <v>2</v>
      </c>
      <c r="EX26" t="s">
        <v>413</v>
      </c>
      <c r="EY26">
        <v>2.9662899999999999</v>
      </c>
      <c r="EZ26">
        <v>2.6996199999999999</v>
      </c>
      <c r="FA26">
        <v>2.0981699999999999E-2</v>
      </c>
      <c r="FB26">
        <v>2.14553E-2</v>
      </c>
      <c r="FC26">
        <v>0.113465</v>
      </c>
      <c r="FD26">
        <v>7.1568699999999999E-2</v>
      </c>
      <c r="FE26">
        <v>33669.4</v>
      </c>
      <c r="FF26">
        <v>21589.200000000001</v>
      </c>
      <c r="FG26">
        <v>32270.799999999999</v>
      </c>
      <c r="FH26">
        <v>25200.5</v>
      </c>
      <c r="FI26">
        <v>39541.800000000003</v>
      </c>
      <c r="FJ26">
        <v>40540.699999999997</v>
      </c>
      <c r="FK26">
        <v>46325.3</v>
      </c>
      <c r="FL26">
        <v>45692.4</v>
      </c>
      <c r="FM26">
        <v>1.9698</v>
      </c>
      <c r="FN26">
        <v>1.8003499999999999</v>
      </c>
      <c r="FO26">
        <v>5.2154100000000004E-4</v>
      </c>
      <c r="FP26">
        <v>0</v>
      </c>
      <c r="FQ26">
        <v>27.940999999999999</v>
      </c>
      <c r="FR26">
        <v>999.9</v>
      </c>
      <c r="FS26">
        <v>52.4</v>
      </c>
      <c r="FT26">
        <v>39.9</v>
      </c>
      <c r="FU26">
        <v>39.1387</v>
      </c>
      <c r="FV26">
        <v>64.707099999999997</v>
      </c>
      <c r="FW26">
        <v>18.521599999999999</v>
      </c>
      <c r="FX26">
        <v>1</v>
      </c>
      <c r="FY26">
        <v>0.236537</v>
      </c>
      <c r="FZ26">
        <v>1.4615</v>
      </c>
      <c r="GA26">
        <v>20.2255</v>
      </c>
      <c r="GB26">
        <v>5.2345100000000002</v>
      </c>
      <c r="GC26">
        <v>11.950100000000001</v>
      </c>
      <c r="GD26">
        <v>4.9857500000000003</v>
      </c>
      <c r="GE26">
        <v>3.29</v>
      </c>
      <c r="GF26">
        <v>9999</v>
      </c>
      <c r="GG26">
        <v>9999</v>
      </c>
      <c r="GH26">
        <v>9999</v>
      </c>
      <c r="GI26">
        <v>208.3</v>
      </c>
      <c r="GJ26">
        <v>1.86714</v>
      </c>
      <c r="GK26">
        <v>1.86931</v>
      </c>
      <c r="GL26">
        <v>1.86703</v>
      </c>
      <c r="GM26">
        <v>1.8673</v>
      </c>
      <c r="GN26">
        <v>1.8626400000000001</v>
      </c>
      <c r="GO26">
        <v>1.8653900000000001</v>
      </c>
      <c r="GP26">
        <v>1.8687400000000001</v>
      </c>
      <c r="GQ26">
        <v>1.8690199999999999</v>
      </c>
      <c r="GR26">
        <v>5</v>
      </c>
      <c r="GS26">
        <v>0</v>
      </c>
      <c r="GT26">
        <v>0</v>
      </c>
      <c r="GU26">
        <v>0</v>
      </c>
      <c r="GV26" t="s">
        <v>414</v>
      </c>
      <c r="GW26" t="s">
        <v>415</v>
      </c>
      <c r="GX26" t="s">
        <v>416</v>
      </c>
      <c r="GY26" t="s">
        <v>416</v>
      </c>
      <c r="GZ26" t="s">
        <v>416</v>
      </c>
      <c r="HA26" t="s">
        <v>416</v>
      </c>
      <c r="HB26">
        <v>0</v>
      </c>
      <c r="HC26">
        <v>100</v>
      </c>
      <c r="HD26">
        <v>100</v>
      </c>
      <c r="HE26">
        <v>-2.375</v>
      </c>
      <c r="HF26">
        <v>0.36180000000000001</v>
      </c>
      <c r="HG26">
        <v>-2.485475607005398</v>
      </c>
      <c r="HH26">
        <v>1.6145137170229321E-3</v>
      </c>
      <c r="HI26">
        <v>-1.407043735234338E-6</v>
      </c>
      <c r="HJ26">
        <v>4.3622850327847239E-10</v>
      </c>
      <c r="HK26">
        <v>-8.1032277236781913E-2</v>
      </c>
      <c r="HL26">
        <v>-6.8056097038042204E-3</v>
      </c>
      <c r="HM26">
        <v>1.263822033146551E-3</v>
      </c>
      <c r="HN26">
        <v>-7.169851735749966E-6</v>
      </c>
      <c r="HO26">
        <v>2</v>
      </c>
      <c r="HP26">
        <v>2094</v>
      </c>
      <c r="HQ26">
        <v>1</v>
      </c>
      <c r="HR26">
        <v>26</v>
      </c>
      <c r="HS26">
        <v>0.8</v>
      </c>
      <c r="HT26">
        <v>0.7</v>
      </c>
      <c r="HU26">
        <v>0.32714799999999999</v>
      </c>
      <c r="HV26">
        <v>2.6220699999999999</v>
      </c>
      <c r="HW26">
        <v>1.4978</v>
      </c>
      <c r="HX26">
        <v>2.2949199999999998</v>
      </c>
      <c r="HY26">
        <v>1.49902</v>
      </c>
      <c r="HZ26">
        <v>2.2619600000000002</v>
      </c>
      <c r="IA26">
        <v>44.725299999999997</v>
      </c>
      <c r="IB26">
        <v>23.851099999999999</v>
      </c>
      <c r="IC26">
        <v>18</v>
      </c>
      <c r="ID26">
        <v>509.255</v>
      </c>
      <c r="IE26">
        <v>439.70100000000002</v>
      </c>
      <c r="IF26">
        <v>24.827500000000001</v>
      </c>
      <c r="IG26">
        <v>30.238499999999998</v>
      </c>
      <c r="IH26">
        <v>29.9999</v>
      </c>
      <c r="II26">
        <v>30.106200000000001</v>
      </c>
      <c r="IJ26">
        <v>30.003399999999999</v>
      </c>
      <c r="IK26">
        <v>6.5653499999999996</v>
      </c>
      <c r="IL26">
        <v>71.189899999999994</v>
      </c>
      <c r="IM26">
        <v>0</v>
      </c>
      <c r="IN26">
        <v>24.864999999999998</v>
      </c>
      <c r="IO26">
        <v>75</v>
      </c>
      <c r="IP26">
        <v>12.975300000000001</v>
      </c>
      <c r="IQ26">
        <v>100.69499999999999</v>
      </c>
      <c r="IR26">
        <v>101.205</v>
      </c>
      <c r="IS26">
        <v>3</v>
      </c>
    </row>
    <row r="27" spans="1:253" x14ac:dyDescent="0.3">
      <c r="A27">
        <v>7</v>
      </c>
      <c r="B27">
        <v>1689176766.5999999</v>
      </c>
      <c r="C27">
        <v>802.09999990463257</v>
      </c>
      <c r="D27" t="s">
        <v>442</v>
      </c>
      <c r="E27" t="s">
        <v>443</v>
      </c>
      <c r="F27" t="s">
        <v>402</v>
      </c>
      <c r="G27" t="s">
        <v>403</v>
      </c>
      <c r="H27" t="s">
        <v>404</v>
      </c>
      <c r="I27" t="s">
        <v>405</v>
      </c>
      <c r="J27" t="s">
        <v>406</v>
      </c>
      <c r="K27" t="s">
        <v>407</v>
      </c>
      <c r="L27">
        <v>1689176766.5999999</v>
      </c>
      <c r="M27">
        <f t="shared" si="0"/>
        <v>9.3087178872478422E-3</v>
      </c>
      <c r="N27">
        <f t="shared" si="1"/>
        <v>9.3087178872478429</v>
      </c>
      <c r="O27">
        <f t="shared" si="2"/>
        <v>0.34368844291428557</v>
      </c>
      <c r="P27">
        <f t="shared" si="3"/>
        <v>49.078299999999999</v>
      </c>
      <c r="Q27">
        <f t="shared" si="4"/>
        <v>47.080573251722548</v>
      </c>
      <c r="R27">
        <f t="shared" si="5"/>
        <v>4.6529476450823548</v>
      </c>
      <c r="S27">
        <f t="shared" si="6"/>
        <v>4.8503819014414891</v>
      </c>
      <c r="T27">
        <f t="shared" si="7"/>
        <v>0.70603828770680721</v>
      </c>
      <c r="U27">
        <f t="shared" si="8"/>
        <v>2.918172820486852</v>
      </c>
      <c r="V27">
        <f t="shared" si="9"/>
        <v>0.62309827808205998</v>
      </c>
      <c r="W27">
        <f t="shared" si="10"/>
        <v>0.39607336455022846</v>
      </c>
      <c r="X27">
        <f t="shared" si="11"/>
        <v>289.5664712921602</v>
      </c>
      <c r="Y27">
        <f t="shared" si="12"/>
        <v>27.784201345079229</v>
      </c>
      <c r="Z27">
        <f t="shared" si="13"/>
        <v>27.996400000000001</v>
      </c>
      <c r="AA27">
        <f t="shared" si="14"/>
        <v>3.7940433384042467</v>
      </c>
      <c r="AB27">
        <f t="shared" si="15"/>
        <v>60.500659759575626</v>
      </c>
      <c r="AC27">
        <f t="shared" si="16"/>
        <v>2.3635856066427401</v>
      </c>
      <c r="AD27">
        <f t="shared" si="17"/>
        <v>3.9067104656964471</v>
      </c>
      <c r="AE27">
        <f t="shared" si="18"/>
        <v>1.4304577317615066</v>
      </c>
      <c r="AF27">
        <f t="shared" si="19"/>
        <v>-410.51445882762982</v>
      </c>
      <c r="AG27">
        <f t="shared" si="20"/>
        <v>79.1185076950281</v>
      </c>
      <c r="AH27">
        <f t="shared" si="21"/>
        <v>5.9244829982830147</v>
      </c>
      <c r="AI27">
        <f t="shared" si="22"/>
        <v>-35.904996842158525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52260.062384703429</v>
      </c>
      <c r="AO27" t="s">
        <v>408</v>
      </c>
      <c r="AP27">
        <v>10238.9</v>
      </c>
      <c r="AQ27">
        <v>302.21199999999999</v>
      </c>
      <c r="AR27">
        <v>4052.3</v>
      </c>
      <c r="AS27">
        <f t="shared" si="26"/>
        <v>0.92542210596451402</v>
      </c>
      <c r="AT27">
        <v>-0.32343011824092421</v>
      </c>
      <c r="AU27" t="s">
        <v>444</v>
      </c>
      <c r="AV27">
        <v>10256.700000000001</v>
      </c>
      <c r="AW27">
        <v>906.9897692307693</v>
      </c>
      <c r="AX27">
        <v>1151.0899999999999</v>
      </c>
      <c r="AY27">
        <f t="shared" si="27"/>
        <v>0.21206007416381922</v>
      </c>
      <c r="AZ27">
        <v>0.5</v>
      </c>
      <c r="BA27">
        <f t="shared" si="28"/>
        <v>1513.1847001513781</v>
      </c>
      <c r="BB27">
        <f t="shared" si="29"/>
        <v>0.34368844291428557</v>
      </c>
      <c r="BC27">
        <f t="shared" si="30"/>
        <v>160.44302986882889</v>
      </c>
      <c r="BD27">
        <f t="shared" si="31"/>
        <v>4.4087054348915342E-4</v>
      </c>
      <c r="BE27">
        <f t="shared" si="32"/>
        <v>2.5204024012023387</v>
      </c>
      <c r="BF27">
        <f t="shared" si="33"/>
        <v>254.39442110858585</v>
      </c>
      <c r="BG27" t="s">
        <v>445</v>
      </c>
      <c r="BH27">
        <v>676.83</v>
      </c>
      <c r="BI27">
        <f t="shared" si="34"/>
        <v>676.83</v>
      </c>
      <c r="BJ27">
        <f t="shared" si="35"/>
        <v>0.41200948666046955</v>
      </c>
      <c r="BK27">
        <f t="shared" si="36"/>
        <v>0.5146970665230689</v>
      </c>
      <c r="BL27">
        <f t="shared" si="37"/>
        <v>0.85949808471116607</v>
      </c>
      <c r="BM27">
        <f t="shared" si="38"/>
        <v>0.28755631641912105</v>
      </c>
      <c r="BN27">
        <f t="shared" si="39"/>
        <v>0.77363784529856361</v>
      </c>
      <c r="BO27">
        <f t="shared" si="40"/>
        <v>0.38408637820717623</v>
      </c>
      <c r="BP27">
        <f t="shared" si="41"/>
        <v>0.61591362179282383</v>
      </c>
      <c r="BQ27">
        <f t="shared" si="42"/>
        <v>1800</v>
      </c>
      <c r="BR27">
        <f t="shared" si="43"/>
        <v>1513.1847001513781</v>
      </c>
      <c r="BS27">
        <f t="shared" si="44"/>
        <v>0.84065816675076566</v>
      </c>
      <c r="BT27">
        <f t="shared" si="45"/>
        <v>0.1608702618289779</v>
      </c>
      <c r="BU27">
        <v>6</v>
      </c>
      <c r="BV27">
        <v>0.5</v>
      </c>
      <c r="BW27" t="s">
        <v>411</v>
      </c>
      <c r="BX27">
        <v>1689176766.5999999</v>
      </c>
      <c r="BY27">
        <v>49.078299999999999</v>
      </c>
      <c r="BZ27">
        <v>50.038600000000002</v>
      </c>
      <c r="CA27">
        <v>23.915800000000001</v>
      </c>
      <c r="CB27">
        <v>13.016500000000001</v>
      </c>
      <c r="CC27">
        <v>51.366399999999999</v>
      </c>
      <c r="CD27">
        <v>23.550899999999999</v>
      </c>
      <c r="CE27">
        <v>500.18400000000003</v>
      </c>
      <c r="CF27">
        <v>98.729900000000001</v>
      </c>
      <c r="CG27">
        <v>9.9560300000000004E-2</v>
      </c>
      <c r="CH27">
        <v>28.499300000000002</v>
      </c>
      <c r="CI27">
        <v>27.996400000000001</v>
      </c>
      <c r="CJ27">
        <v>999.9</v>
      </c>
      <c r="CK27">
        <v>0</v>
      </c>
      <c r="CL27">
        <v>0</v>
      </c>
      <c r="CM27">
        <v>10063.1</v>
      </c>
      <c r="CN27">
        <v>0</v>
      </c>
      <c r="CO27">
        <v>1.91117E-3</v>
      </c>
      <c r="CP27">
        <v>-0.96037300000000003</v>
      </c>
      <c r="CQ27">
        <v>50.280799999999999</v>
      </c>
      <c r="CR27">
        <v>50.698500000000003</v>
      </c>
      <c r="CS27">
        <v>10.8994</v>
      </c>
      <c r="CT27">
        <v>50.038600000000002</v>
      </c>
      <c r="CU27">
        <v>13.016500000000001</v>
      </c>
      <c r="CV27">
        <v>2.3612099999999998</v>
      </c>
      <c r="CW27">
        <v>1.28511</v>
      </c>
      <c r="CX27">
        <v>20.100200000000001</v>
      </c>
      <c r="CY27">
        <v>10.6259</v>
      </c>
      <c r="CZ27">
        <v>1800</v>
      </c>
      <c r="DA27">
        <v>0.97800100000000001</v>
      </c>
      <c r="DB27">
        <v>2.1998799999999999E-2</v>
      </c>
      <c r="DC27">
        <v>0</v>
      </c>
      <c r="DD27">
        <v>907.26</v>
      </c>
      <c r="DE27">
        <v>4.9997699999999998</v>
      </c>
      <c r="DF27">
        <v>17694.5</v>
      </c>
      <c r="DG27">
        <v>15784.5</v>
      </c>
      <c r="DH27">
        <v>40.875</v>
      </c>
      <c r="DI27">
        <v>41.5</v>
      </c>
      <c r="DJ27">
        <v>40.436999999999998</v>
      </c>
      <c r="DK27">
        <v>40.436999999999998</v>
      </c>
      <c r="DL27">
        <v>41.75</v>
      </c>
      <c r="DM27">
        <v>1755.51</v>
      </c>
      <c r="DN27">
        <v>39.49</v>
      </c>
      <c r="DO27">
        <v>0</v>
      </c>
      <c r="DP27">
        <v>120.5</v>
      </c>
      <c r="DQ27">
        <v>0</v>
      </c>
      <c r="DR27">
        <v>906.9897692307693</v>
      </c>
      <c r="DS27">
        <v>2.2449230995699598</v>
      </c>
      <c r="DT27">
        <v>-481.63760721421858</v>
      </c>
      <c r="DU27">
        <v>17728.61153846154</v>
      </c>
      <c r="DV27">
        <v>15</v>
      </c>
      <c r="DW27">
        <v>1689176726.0999999</v>
      </c>
      <c r="DX27" t="s">
        <v>446</v>
      </c>
      <c r="DY27">
        <v>1689176723.5999999</v>
      </c>
      <c r="DZ27">
        <v>1689176726.0999999</v>
      </c>
      <c r="EA27">
        <v>11</v>
      </c>
      <c r="EB27">
        <v>0.11799999999999999</v>
      </c>
      <c r="EC27">
        <v>-1E-3</v>
      </c>
      <c r="ED27">
        <v>-2.2869999999999999</v>
      </c>
      <c r="EE27">
        <v>2.5999999999999999E-2</v>
      </c>
      <c r="EF27">
        <v>50</v>
      </c>
      <c r="EG27">
        <v>13</v>
      </c>
      <c r="EH27">
        <v>0.3</v>
      </c>
      <c r="EI27">
        <v>0.01</v>
      </c>
      <c r="EJ27">
        <v>-45.560058536585373</v>
      </c>
      <c r="EK27">
        <v>-1.5535860627177069</v>
      </c>
      <c r="EL27">
        <v>0.1607240810582056</v>
      </c>
      <c r="EM27">
        <v>0</v>
      </c>
      <c r="EN27">
        <v>1329.788484848485</v>
      </c>
      <c r="EO27">
        <v>-145.18156849488881</v>
      </c>
      <c r="EP27">
        <v>13.822683404180051</v>
      </c>
      <c r="EQ27">
        <v>0</v>
      </c>
      <c r="ER27">
        <v>13.374026829268301</v>
      </c>
      <c r="ES27">
        <v>0.63740905923346691</v>
      </c>
      <c r="ET27">
        <v>6.5351630596747798E-2</v>
      </c>
      <c r="EU27">
        <v>0</v>
      </c>
      <c r="EV27">
        <v>2</v>
      </c>
      <c r="EW27">
        <v>2</v>
      </c>
      <c r="EX27" t="s">
        <v>413</v>
      </c>
      <c r="EY27">
        <v>2.9665400000000002</v>
      </c>
      <c r="EZ27">
        <v>2.6993399999999999</v>
      </c>
      <c r="FA27">
        <v>1.4825899999999999E-2</v>
      </c>
      <c r="FB27">
        <v>1.43865E-2</v>
      </c>
      <c r="FC27">
        <v>0.113806</v>
      </c>
      <c r="FD27">
        <v>7.1511400000000003E-2</v>
      </c>
      <c r="FE27">
        <v>33879.300000000003</v>
      </c>
      <c r="FF27">
        <v>21744.9</v>
      </c>
      <c r="FG27">
        <v>32269.3</v>
      </c>
      <c r="FH27">
        <v>25200.5</v>
      </c>
      <c r="FI27">
        <v>39525</v>
      </c>
      <c r="FJ27">
        <v>40542.9</v>
      </c>
      <c r="FK27">
        <v>46323.5</v>
      </c>
      <c r="FL27">
        <v>45692.1</v>
      </c>
      <c r="FM27">
        <v>1.9694</v>
      </c>
      <c r="FN27">
        <v>1.7981799999999999</v>
      </c>
      <c r="FO27">
        <v>-9.7602599999999998E-3</v>
      </c>
      <c r="FP27">
        <v>0</v>
      </c>
      <c r="FQ27">
        <v>28.1557</v>
      </c>
      <c r="FR27">
        <v>999.9</v>
      </c>
      <c r="FS27">
        <v>52.1</v>
      </c>
      <c r="FT27">
        <v>40.1</v>
      </c>
      <c r="FU27">
        <v>39.333300000000001</v>
      </c>
      <c r="FV27">
        <v>64.307100000000005</v>
      </c>
      <c r="FW27">
        <v>18.493600000000001</v>
      </c>
      <c r="FX27">
        <v>1</v>
      </c>
      <c r="FY27">
        <v>0.24099100000000001</v>
      </c>
      <c r="FZ27">
        <v>2.2565200000000001</v>
      </c>
      <c r="GA27">
        <v>20.216699999999999</v>
      </c>
      <c r="GB27">
        <v>5.2339099999999998</v>
      </c>
      <c r="GC27">
        <v>11.950100000000001</v>
      </c>
      <c r="GD27">
        <v>4.9858000000000002</v>
      </c>
      <c r="GE27">
        <v>3.29</v>
      </c>
      <c r="GF27">
        <v>9999</v>
      </c>
      <c r="GG27">
        <v>9999</v>
      </c>
      <c r="GH27">
        <v>9999</v>
      </c>
      <c r="GI27">
        <v>208.3</v>
      </c>
      <c r="GJ27">
        <v>1.8671800000000001</v>
      </c>
      <c r="GK27">
        <v>1.86927</v>
      </c>
      <c r="GL27">
        <v>1.86704</v>
      </c>
      <c r="GM27">
        <v>1.8672599999999999</v>
      </c>
      <c r="GN27">
        <v>1.86259</v>
      </c>
      <c r="GO27">
        <v>1.8653900000000001</v>
      </c>
      <c r="GP27">
        <v>1.8687400000000001</v>
      </c>
      <c r="GQ27">
        <v>1.8690199999999999</v>
      </c>
      <c r="GR27">
        <v>5</v>
      </c>
      <c r="GS27">
        <v>0</v>
      </c>
      <c r="GT27">
        <v>0</v>
      </c>
      <c r="GU27">
        <v>0</v>
      </c>
      <c r="GV27" t="s">
        <v>414</v>
      </c>
      <c r="GW27" t="s">
        <v>415</v>
      </c>
      <c r="GX27" t="s">
        <v>416</v>
      </c>
      <c r="GY27" t="s">
        <v>416</v>
      </c>
      <c r="GZ27" t="s">
        <v>416</v>
      </c>
      <c r="HA27" t="s">
        <v>416</v>
      </c>
      <c r="HB27">
        <v>0</v>
      </c>
      <c r="HC27">
        <v>100</v>
      </c>
      <c r="HD27">
        <v>100</v>
      </c>
      <c r="HE27">
        <v>-2.2879999999999998</v>
      </c>
      <c r="HF27">
        <v>0.3649</v>
      </c>
      <c r="HG27">
        <v>-2.367433514322026</v>
      </c>
      <c r="HH27">
        <v>1.6145137170229321E-3</v>
      </c>
      <c r="HI27">
        <v>-1.407043735234338E-6</v>
      </c>
      <c r="HJ27">
        <v>4.3622850327847239E-10</v>
      </c>
      <c r="HK27">
        <v>-8.2065743951973608E-2</v>
      </c>
      <c r="HL27">
        <v>-6.8056097038042204E-3</v>
      </c>
      <c r="HM27">
        <v>1.263822033146551E-3</v>
      </c>
      <c r="HN27">
        <v>-7.169851735749966E-6</v>
      </c>
      <c r="HO27">
        <v>2</v>
      </c>
      <c r="HP27">
        <v>2094</v>
      </c>
      <c r="HQ27">
        <v>1</v>
      </c>
      <c r="HR27">
        <v>26</v>
      </c>
      <c r="HS27">
        <v>0.7</v>
      </c>
      <c r="HT27">
        <v>0.7</v>
      </c>
      <c r="HU27">
        <v>0.27099600000000001</v>
      </c>
      <c r="HV27">
        <v>2.6171899999999999</v>
      </c>
      <c r="HW27">
        <v>1.4978</v>
      </c>
      <c r="HX27">
        <v>2.2936999999999999</v>
      </c>
      <c r="HY27">
        <v>1.49902</v>
      </c>
      <c r="HZ27">
        <v>2.3767100000000001</v>
      </c>
      <c r="IA27">
        <v>44.893999999999998</v>
      </c>
      <c r="IB27">
        <v>23.851099999999999</v>
      </c>
      <c r="IC27">
        <v>18</v>
      </c>
      <c r="ID27">
        <v>509.39800000000002</v>
      </c>
      <c r="IE27">
        <v>438.77100000000002</v>
      </c>
      <c r="IF27">
        <v>24.0932</v>
      </c>
      <c r="IG27">
        <v>30.267299999999999</v>
      </c>
      <c r="IH27">
        <v>30</v>
      </c>
      <c r="II27">
        <v>30.1555</v>
      </c>
      <c r="IJ27">
        <v>30.062799999999999</v>
      </c>
      <c r="IK27">
        <v>5.4231400000000001</v>
      </c>
      <c r="IL27">
        <v>71.520899999999997</v>
      </c>
      <c r="IM27">
        <v>0</v>
      </c>
      <c r="IN27">
        <v>24.110800000000001</v>
      </c>
      <c r="IO27">
        <v>50</v>
      </c>
      <c r="IP27">
        <v>12.9686</v>
      </c>
      <c r="IQ27">
        <v>100.691</v>
      </c>
      <c r="IR27">
        <v>101.20399999999999</v>
      </c>
      <c r="IS27">
        <v>3</v>
      </c>
    </row>
    <row r="28" spans="1:253" x14ac:dyDescent="0.3">
      <c r="A28">
        <v>8</v>
      </c>
      <c r="B28">
        <v>1689176903.5999999</v>
      </c>
      <c r="C28">
        <v>939.09999990463257</v>
      </c>
      <c r="D28" t="s">
        <v>447</v>
      </c>
      <c r="E28" t="s">
        <v>448</v>
      </c>
      <c r="F28" t="s">
        <v>402</v>
      </c>
      <c r="G28" t="s">
        <v>403</v>
      </c>
      <c r="H28" t="s">
        <v>404</v>
      </c>
      <c r="I28" t="s">
        <v>405</v>
      </c>
      <c r="J28" t="s">
        <v>406</v>
      </c>
      <c r="K28" t="s">
        <v>407</v>
      </c>
      <c r="L28">
        <v>1689176903.5999999</v>
      </c>
      <c r="M28">
        <f t="shared" si="0"/>
        <v>9.4381413944449669E-3</v>
      </c>
      <c r="N28">
        <f t="shared" si="1"/>
        <v>9.4381413944449672</v>
      </c>
      <c r="O28">
        <f t="shared" si="2"/>
        <v>-2.7409310477014537</v>
      </c>
      <c r="P28">
        <f t="shared" si="3"/>
        <v>23.0549</v>
      </c>
      <c r="Q28">
        <f t="shared" si="4"/>
        <v>29.261691559559395</v>
      </c>
      <c r="R28">
        <f t="shared" si="5"/>
        <v>2.8920504332611747</v>
      </c>
      <c r="S28">
        <f t="shared" si="6"/>
        <v>2.2786083093685998</v>
      </c>
      <c r="T28">
        <f t="shared" si="7"/>
        <v>0.71797707844708947</v>
      </c>
      <c r="U28">
        <f t="shared" si="8"/>
        <v>2.9003533365897889</v>
      </c>
      <c r="V28">
        <f t="shared" si="9"/>
        <v>0.63193105307427599</v>
      </c>
      <c r="W28">
        <f t="shared" si="10"/>
        <v>0.40182521509893027</v>
      </c>
      <c r="X28">
        <f t="shared" si="11"/>
        <v>289.59359059078287</v>
      </c>
      <c r="Y28">
        <f t="shared" si="12"/>
        <v>27.745138493126976</v>
      </c>
      <c r="Z28">
        <f t="shared" si="13"/>
        <v>27.975999999999999</v>
      </c>
      <c r="AA28">
        <f t="shared" si="14"/>
        <v>3.7895334920192356</v>
      </c>
      <c r="AB28">
        <f t="shared" si="15"/>
        <v>60.395837199587241</v>
      </c>
      <c r="AC28">
        <f t="shared" si="16"/>
        <v>2.3593260486024001</v>
      </c>
      <c r="AD28">
        <f t="shared" si="17"/>
        <v>3.9064381884560153</v>
      </c>
      <c r="AE28">
        <f t="shared" si="18"/>
        <v>1.4302074434168355</v>
      </c>
      <c r="AF28">
        <f t="shared" si="19"/>
        <v>-416.22203549502302</v>
      </c>
      <c r="AG28">
        <f t="shared" si="20"/>
        <v>81.637565605831895</v>
      </c>
      <c r="AH28">
        <f t="shared" si="21"/>
        <v>6.1500100901053711</v>
      </c>
      <c r="AI28">
        <f t="shared" si="22"/>
        <v>-38.840869208302905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51751.904978108287</v>
      </c>
      <c r="AO28" t="s">
        <v>408</v>
      </c>
      <c r="AP28">
        <v>10238.9</v>
      </c>
      <c r="AQ28">
        <v>302.21199999999999</v>
      </c>
      <c r="AR28">
        <v>4052.3</v>
      </c>
      <c r="AS28">
        <f t="shared" si="26"/>
        <v>0.92542210596451402</v>
      </c>
      <c r="AT28">
        <v>-0.32343011824092421</v>
      </c>
      <c r="AU28" t="s">
        <v>449</v>
      </c>
      <c r="AV28">
        <v>10255.9</v>
      </c>
      <c r="AW28">
        <v>922.43873076923069</v>
      </c>
      <c r="AX28">
        <v>1128.95</v>
      </c>
      <c r="AY28">
        <f t="shared" si="27"/>
        <v>0.18292330858830719</v>
      </c>
      <c r="AZ28">
        <v>0.5</v>
      </c>
      <c r="BA28">
        <f t="shared" si="28"/>
        <v>1513.3274935703539</v>
      </c>
      <c r="BB28">
        <f t="shared" si="29"/>
        <v>-2.7409310477014537</v>
      </c>
      <c r="BC28">
        <f t="shared" si="30"/>
        <v>138.41143605076965</v>
      </c>
      <c r="BD28">
        <f t="shared" si="31"/>
        <v>-1.5974737389836107E-3</v>
      </c>
      <c r="BE28">
        <f t="shared" si="32"/>
        <v>2.5894415164533418</v>
      </c>
      <c r="BF28">
        <f t="shared" si="33"/>
        <v>253.29660253240755</v>
      </c>
      <c r="BG28" t="s">
        <v>450</v>
      </c>
      <c r="BH28">
        <v>690.28</v>
      </c>
      <c r="BI28">
        <f t="shared" si="34"/>
        <v>690.28</v>
      </c>
      <c r="BJ28">
        <f t="shared" si="35"/>
        <v>0.38856459542052357</v>
      </c>
      <c r="BK28">
        <f t="shared" si="36"/>
        <v>0.47076679333159166</v>
      </c>
      <c r="BL28">
        <f t="shared" si="37"/>
        <v>0.86952189457528506</v>
      </c>
      <c r="BM28">
        <f t="shared" si="38"/>
        <v>0.24979046473099015</v>
      </c>
      <c r="BN28">
        <f t="shared" si="39"/>
        <v>0.77954170675461487</v>
      </c>
      <c r="BO28">
        <f t="shared" si="40"/>
        <v>0.35228453799846743</v>
      </c>
      <c r="BP28">
        <f t="shared" si="41"/>
        <v>0.64771546200153263</v>
      </c>
      <c r="BQ28">
        <f t="shared" si="42"/>
        <v>1800.17</v>
      </c>
      <c r="BR28">
        <f t="shared" si="43"/>
        <v>1513.3274935703539</v>
      </c>
      <c r="BS28">
        <f t="shared" si="44"/>
        <v>0.84065810094066329</v>
      </c>
      <c r="BT28">
        <f t="shared" si="45"/>
        <v>0.16087013481548013</v>
      </c>
      <c r="BU28">
        <v>6</v>
      </c>
      <c r="BV28">
        <v>0.5</v>
      </c>
      <c r="BW28" t="s">
        <v>411</v>
      </c>
      <c r="BX28">
        <v>1689176903.5999999</v>
      </c>
      <c r="BY28">
        <v>23.0549</v>
      </c>
      <c r="BZ28">
        <v>20.027200000000001</v>
      </c>
      <c r="CA28">
        <v>23.871600000000001</v>
      </c>
      <c r="CB28">
        <v>12.817299999999999</v>
      </c>
      <c r="CC28">
        <v>25.433800000000002</v>
      </c>
      <c r="CD28">
        <v>23.5078</v>
      </c>
      <c r="CE28">
        <v>500.05</v>
      </c>
      <c r="CF28">
        <v>98.733800000000002</v>
      </c>
      <c r="CG28">
        <v>0.100214</v>
      </c>
      <c r="CH28">
        <v>28.498100000000001</v>
      </c>
      <c r="CI28">
        <v>27.975999999999999</v>
      </c>
      <c r="CJ28">
        <v>999.9</v>
      </c>
      <c r="CK28">
        <v>0</v>
      </c>
      <c r="CL28">
        <v>0</v>
      </c>
      <c r="CM28">
        <v>9960.6200000000008</v>
      </c>
      <c r="CN28">
        <v>0</v>
      </c>
      <c r="CO28">
        <v>1.91117E-3</v>
      </c>
      <c r="CP28">
        <v>3.0277500000000002</v>
      </c>
      <c r="CQ28">
        <v>23.6187</v>
      </c>
      <c r="CR28">
        <v>20.287199999999999</v>
      </c>
      <c r="CS28">
        <v>11.0543</v>
      </c>
      <c r="CT28">
        <v>20.027200000000001</v>
      </c>
      <c r="CU28">
        <v>12.817299999999999</v>
      </c>
      <c r="CV28">
        <v>2.3569300000000002</v>
      </c>
      <c r="CW28">
        <v>1.2655000000000001</v>
      </c>
      <c r="CX28">
        <v>20.070900000000002</v>
      </c>
      <c r="CY28">
        <v>10.395200000000001</v>
      </c>
      <c r="CZ28">
        <v>1800.17</v>
      </c>
      <c r="DA28">
        <v>0.97800500000000001</v>
      </c>
      <c r="DB28">
        <v>2.1995199999999999E-2</v>
      </c>
      <c r="DC28">
        <v>0</v>
      </c>
      <c r="DD28">
        <v>923.05799999999999</v>
      </c>
      <c r="DE28">
        <v>4.9997699999999998</v>
      </c>
      <c r="DF28">
        <v>17997.400000000001</v>
      </c>
      <c r="DG28">
        <v>15786</v>
      </c>
      <c r="DH28">
        <v>41</v>
      </c>
      <c r="DI28">
        <v>41.561999999999998</v>
      </c>
      <c r="DJ28">
        <v>40.561999999999998</v>
      </c>
      <c r="DK28">
        <v>40.686999999999998</v>
      </c>
      <c r="DL28">
        <v>41.875</v>
      </c>
      <c r="DM28">
        <v>1755.69</v>
      </c>
      <c r="DN28">
        <v>39.49</v>
      </c>
      <c r="DO28">
        <v>0</v>
      </c>
      <c r="DP28">
        <v>136.4000000953674</v>
      </c>
      <c r="DQ28">
        <v>0</v>
      </c>
      <c r="DR28">
        <v>922.43873076923069</v>
      </c>
      <c r="DS28">
        <v>5.548068383753451</v>
      </c>
      <c r="DT28">
        <v>-55.716239105415298</v>
      </c>
      <c r="DU28">
        <v>17983.98076923077</v>
      </c>
      <c r="DV28">
        <v>15</v>
      </c>
      <c r="DW28">
        <v>1689176863.0999999</v>
      </c>
      <c r="DX28" t="s">
        <v>451</v>
      </c>
      <c r="DY28">
        <v>1689176845.0999999</v>
      </c>
      <c r="DZ28">
        <v>1689176863.0999999</v>
      </c>
      <c r="EA28">
        <v>12</v>
      </c>
      <c r="EB28">
        <v>-5.1999999999999998E-2</v>
      </c>
      <c r="EC28">
        <v>1E-3</v>
      </c>
      <c r="ED28">
        <v>-2.3839999999999999</v>
      </c>
      <c r="EE28">
        <v>2.1999999999999999E-2</v>
      </c>
      <c r="EF28">
        <v>20</v>
      </c>
      <c r="EG28">
        <v>13</v>
      </c>
      <c r="EH28">
        <v>0.42</v>
      </c>
      <c r="EI28">
        <v>0.01</v>
      </c>
      <c r="EJ28">
        <v>-45.560058536585373</v>
      </c>
      <c r="EK28">
        <v>-1.5535860627177069</v>
      </c>
      <c r="EL28">
        <v>0.1607240810582056</v>
      </c>
      <c r="EM28">
        <v>0</v>
      </c>
      <c r="EN28">
        <v>1329.788484848485</v>
      </c>
      <c r="EO28">
        <v>-145.18156849488881</v>
      </c>
      <c r="EP28">
        <v>13.822683404180051</v>
      </c>
      <c r="EQ28">
        <v>0</v>
      </c>
      <c r="ER28">
        <v>13.374026829268301</v>
      </c>
      <c r="ES28">
        <v>0.63740905923346691</v>
      </c>
      <c r="ET28">
        <v>6.5351630596747798E-2</v>
      </c>
      <c r="EU28">
        <v>0</v>
      </c>
      <c r="EV28">
        <v>2</v>
      </c>
      <c r="EW28">
        <v>2</v>
      </c>
      <c r="EX28" t="s">
        <v>413</v>
      </c>
      <c r="EY28">
        <v>2.9660799999999998</v>
      </c>
      <c r="EZ28">
        <v>2.6991000000000001</v>
      </c>
      <c r="FA28">
        <v>7.3547100000000004E-3</v>
      </c>
      <c r="FB28">
        <v>5.7698100000000002E-3</v>
      </c>
      <c r="FC28">
        <v>0.11364200000000001</v>
      </c>
      <c r="FD28">
        <v>7.0684200000000003E-2</v>
      </c>
      <c r="FE28">
        <v>34128.6</v>
      </c>
      <c r="FF28">
        <v>21931.599999999999</v>
      </c>
      <c r="FG28">
        <v>32262.6</v>
      </c>
      <c r="FH28">
        <v>25197.4</v>
      </c>
      <c r="FI28">
        <v>39525.199999999997</v>
      </c>
      <c r="FJ28">
        <v>40574.800000000003</v>
      </c>
      <c r="FK28">
        <v>46315</v>
      </c>
      <c r="FL28">
        <v>45687.5</v>
      </c>
      <c r="FM28">
        <v>1.9682200000000001</v>
      </c>
      <c r="FN28">
        <v>1.7944</v>
      </c>
      <c r="FO28">
        <v>-1.75014E-2</v>
      </c>
      <c r="FP28">
        <v>0</v>
      </c>
      <c r="FQ28">
        <v>28.261700000000001</v>
      </c>
      <c r="FR28">
        <v>999.9</v>
      </c>
      <c r="FS28">
        <v>51.9</v>
      </c>
      <c r="FT28">
        <v>40.4</v>
      </c>
      <c r="FU28">
        <v>39.814100000000003</v>
      </c>
      <c r="FV28">
        <v>65.037099999999995</v>
      </c>
      <c r="FW28">
        <v>18.505600000000001</v>
      </c>
      <c r="FX28">
        <v>1</v>
      </c>
      <c r="FY28">
        <v>0.24649599999999999</v>
      </c>
      <c r="FZ28">
        <v>1.97421</v>
      </c>
      <c r="GA28">
        <v>20.220500000000001</v>
      </c>
      <c r="GB28">
        <v>5.2319699999999996</v>
      </c>
      <c r="GC28">
        <v>11.950100000000001</v>
      </c>
      <c r="GD28">
        <v>4.9858500000000001</v>
      </c>
      <c r="GE28">
        <v>3.29</v>
      </c>
      <c r="GF28">
        <v>9999</v>
      </c>
      <c r="GG28">
        <v>9999</v>
      </c>
      <c r="GH28">
        <v>9999</v>
      </c>
      <c r="GI28">
        <v>208.3</v>
      </c>
      <c r="GJ28">
        <v>1.8672299999999999</v>
      </c>
      <c r="GK28">
        <v>1.8693599999999999</v>
      </c>
      <c r="GL28">
        <v>1.8670800000000001</v>
      </c>
      <c r="GM28">
        <v>1.86737</v>
      </c>
      <c r="GN28">
        <v>1.8626400000000001</v>
      </c>
      <c r="GO28">
        <v>1.8654900000000001</v>
      </c>
      <c r="GP28">
        <v>1.86876</v>
      </c>
      <c r="GQ28">
        <v>1.8690500000000001</v>
      </c>
      <c r="GR28">
        <v>5</v>
      </c>
      <c r="GS28">
        <v>0</v>
      </c>
      <c r="GT28">
        <v>0</v>
      </c>
      <c r="GU28">
        <v>0</v>
      </c>
      <c r="GV28" t="s">
        <v>414</v>
      </c>
      <c r="GW28" t="s">
        <v>415</v>
      </c>
      <c r="GX28" t="s">
        <v>416</v>
      </c>
      <c r="GY28" t="s">
        <v>416</v>
      </c>
      <c r="GZ28" t="s">
        <v>416</v>
      </c>
      <c r="HA28" t="s">
        <v>416</v>
      </c>
      <c r="HB28">
        <v>0</v>
      </c>
      <c r="HC28">
        <v>100</v>
      </c>
      <c r="HD28">
        <v>100</v>
      </c>
      <c r="HE28">
        <v>-2.379</v>
      </c>
      <c r="HF28">
        <v>0.36380000000000001</v>
      </c>
      <c r="HG28">
        <v>-2.4190799981751292</v>
      </c>
      <c r="HH28">
        <v>1.6145137170229321E-3</v>
      </c>
      <c r="HI28">
        <v>-1.407043735234338E-6</v>
      </c>
      <c r="HJ28">
        <v>4.3622850327847239E-10</v>
      </c>
      <c r="HK28">
        <v>-8.1524284830761337E-2</v>
      </c>
      <c r="HL28">
        <v>-6.8056097038042204E-3</v>
      </c>
      <c r="HM28">
        <v>1.263822033146551E-3</v>
      </c>
      <c r="HN28">
        <v>-7.169851735749966E-6</v>
      </c>
      <c r="HO28">
        <v>2</v>
      </c>
      <c r="HP28">
        <v>2094</v>
      </c>
      <c r="HQ28">
        <v>1</v>
      </c>
      <c r="HR28">
        <v>26</v>
      </c>
      <c r="HS28">
        <v>1</v>
      </c>
      <c r="HT28">
        <v>0.7</v>
      </c>
      <c r="HU28">
        <v>0.20385700000000001</v>
      </c>
      <c r="HV28">
        <v>2.6440399999999999</v>
      </c>
      <c r="HW28">
        <v>1.4978</v>
      </c>
      <c r="HX28">
        <v>2.2936999999999999</v>
      </c>
      <c r="HY28">
        <v>1.49902</v>
      </c>
      <c r="HZ28">
        <v>2.2314500000000002</v>
      </c>
      <c r="IA28">
        <v>45.120100000000001</v>
      </c>
      <c r="IB28">
        <v>23.842300000000002</v>
      </c>
      <c r="IC28">
        <v>18</v>
      </c>
      <c r="ID28">
        <v>509.33699999999999</v>
      </c>
      <c r="IE28">
        <v>437.04300000000001</v>
      </c>
      <c r="IF28">
        <v>24.263999999999999</v>
      </c>
      <c r="IG28">
        <v>30.356100000000001</v>
      </c>
      <c r="IH28">
        <v>30</v>
      </c>
      <c r="II28">
        <v>30.241599999999998</v>
      </c>
      <c r="IJ28">
        <v>30.1495</v>
      </c>
      <c r="IK28">
        <v>4.0825399999999998</v>
      </c>
      <c r="IL28">
        <v>72.189599999999999</v>
      </c>
      <c r="IM28">
        <v>0</v>
      </c>
      <c r="IN28">
        <v>24.2759</v>
      </c>
      <c r="IO28">
        <v>20</v>
      </c>
      <c r="IP28">
        <v>12.791499999999999</v>
      </c>
      <c r="IQ28">
        <v>100.67100000000001</v>
      </c>
      <c r="IR28">
        <v>101.193</v>
      </c>
      <c r="IS28">
        <v>3</v>
      </c>
    </row>
    <row r="29" spans="1:253" x14ac:dyDescent="0.3">
      <c r="A29">
        <v>9</v>
      </c>
      <c r="B29">
        <v>1689177045.5999999</v>
      </c>
      <c r="C29">
        <v>1081.099999904633</v>
      </c>
      <c r="D29" t="s">
        <v>452</v>
      </c>
      <c r="E29" t="s">
        <v>453</v>
      </c>
      <c r="F29" t="s">
        <v>402</v>
      </c>
      <c r="G29" t="s">
        <v>403</v>
      </c>
      <c r="H29" t="s">
        <v>404</v>
      </c>
      <c r="I29" t="s">
        <v>405</v>
      </c>
      <c r="J29" t="s">
        <v>406</v>
      </c>
      <c r="K29" t="s">
        <v>407</v>
      </c>
      <c r="L29">
        <v>1689177045.5999999</v>
      </c>
      <c r="M29">
        <f t="shared" si="0"/>
        <v>9.176481585077622E-3</v>
      </c>
      <c r="N29">
        <f t="shared" si="1"/>
        <v>9.1764815850776227</v>
      </c>
      <c r="O29">
        <f t="shared" si="2"/>
        <v>31.231634168414537</v>
      </c>
      <c r="P29">
        <f t="shared" si="3"/>
        <v>358.51799999999997</v>
      </c>
      <c r="Q29">
        <f t="shared" si="4"/>
        <v>270.66533380598901</v>
      </c>
      <c r="R29">
        <f t="shared" si="5"/>
        <v>26.752450891262427</v>
      </c>
      <c r="S29">
        <f t="shared" si="6"/>
        <v>35.435772486137999</v>
      </c>
      <c r="T29">
        <f t="shared" si="7"/>
        <v>0.69133954100339634</v>
      </c>
      <c r="U29">
        <f t="shared" si="8"/>
        <v>2.8964959389614631</v>
      </c>
      <c r="V29">
        <f t="shared" si="9"/>
        <v>0.61108619291056865</v>
      </c>
      <c r="W29">
        <f t="shared" si="10"/>
        <v>0.38836019764297891</v>
      </c>
      <c r="X29">
        <f t="shared" si="11"/>
        <v>289.55210729217481</v>
      </c>
      <c r="Y29">
        <f t="shared" si="12"/>
        <v>27.913707361463516</v>
      </c>
      <c r="Z29">
        <f t="shared" si="13"/>
        <v>27.984300000000001</v>
      </c>
      <c r="AA29">
        <f t="shared" si="14"/>
        <v>3.7913678158431017</v>
      </c>
      <c r="AB29">
        <f t="shared" si="15"/>
        <v>59.888385776755449</v>
      </c>
      <c r="AC29">
        <f t="shared" si="16"/>
        <v>2.3532619381599003</v>
      </c>
      <c r="AD29">
        <f t="shared" si="17"/>
        <v>3.929412869687456</v>
      </c>
      <c r="AE29">
        <f t="shared" si="18"/>
        <v>1.4381058776832014</v>
      </c>
      <c r="AF29">
        <f t="shared" si="19"/>
        <v>-404.68283790192311</v>
      </c>
      <c r="AG29">
        <f t="shared" si="20"/>
        <v>96.004640594881167</v>
      </c>
      <c r="AH29">
        <f t="shared" si="21"/>
        <v>7.2459021625033424</v>
      </c>
      <c r="AI29">
        <f t="shared" si="22"/>
        <v>-11.88018785236379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51624.901705659642</v>
      </c>
      <c r="AO29" t="s">
        <v>408</v>
      </c>
      <c r="AP29">
        <v>10238.9</v>
      </c>
      <c r="AQ29">
        <v>302.21199999999999</v>
      </c>
      <c r="AR29">
        <v>4052.3</v>
      </c>
      <c r="AS29">
        <f t="shared" si="26"/>
        <v>0.92542210596451402</v>
      </c>
      <c r="AT29">
        <v>-0.32343011824092421</v>
      </c>
      <c r="AU29" t="s">
        <v>454</v>
      </c>
      <c r="AV29">
        <v>10256.299999999999</v>
      </c>
      <c r="AW29">
        <v>890.56968000000006</v>
      </c>
      <c r="AX29">
        <v>1328.77</v>
      </c>
      <c r="AY29">
        <f t="shared" si="27"/>
        <v>0.3297789083137036</v>
      </c>
      <c r="AZ29">
        <v>0.5</v>
      </c>
      <c r="BA29">
        <f t="shared" si="28"/>
        <v>1513.109100151386</v>
      </c>
      <c r="BB29">
        <f t="shared" si="29"/>
        <v>31.231634168414537</v>
      </c>
      <c r="BC29">
        <f t="shared" si="30"/>
        <v>249.49573360372725</v>
      </c>
      <c r="BD29">
        <f t="shared" si="31"/>
        <v>2.0854454106117259E-2</v>
      </c>
      <c r="BE29">
        <f t="shared" si="32"/>
        <v>2.0496624698029007</v>
      </c>
      <c r="BF29">
        <f t="shared" si="33"/>
        <v>262.14122124367606</v>
      </c>
      <c r="BG29" t="s">
        <v>455</v>
      </c>
      <c r="BH29">
        <v>633.03</v>
      </c>
      <c r="BI29">
        <f t="shared" si="34"/>
        <v>633.03</v>
      </c>
      <c r="BJ29">
        <f t="shared" si="35"/>
        <v>0.52359701076935816</v>
      </c>
      <c r="BK29">
        <f t="shared" si="36"/>
        <v>0.6298334435277545</v>
      </c>
      <c r="BL29">
        <f t="shared" si="37"/>
        <v>0.79652381941174577</v>
      </c>
      <c r="BM29">
        <f t="shared" si="38"/>
        <v>0.42686367453178481</v>
      </c>
      <c r="BN29">
        <f t="shared" si="39"/>
        <v>0.72625762382109438</v>
      </c>
      <c r="BO29">
        <f t="shared" si="40"/>
        <v>0.44769485612442406</v>
      </c>
      <c r="BP29">
        <f t="shared" si="41"/>
        <v>0.55230514387557594</v>
      </c>
      <c r="BQ29">
        <f t="shared" si="42"/>
        <v>1799.91</v>
      </c>
      <c r="BR29">
        <f t="shared" si="43"/>
        <v>1513.109100151386</v>
      </c>
      <c r="BS29">
        <f t="shared" si="44"/>
        <v>0.84065819966075295</v>
      </c>
      <c r="BT29">
        <f t="shared" si="45"/>
        <v>0.16087032534525325</v>
      </c>
      <c r="BU29">
        <v>6</v>
      </c>
      <c r="BV29">
        <v>0.5</v>
      </c>
      <c r="BW29" t="s">
        <v>411</v>
      </c>
      <c r="BX29">
        <v>1689177045.5999999</v>
      </c>
      <c r="BY29">
        <v>358.51799999999997</v>
      </c>
      <c r="BZ29">
        <v>399.92500000000001</v>
      </c>
      <c r="CA29">
        <v>23.808900000000001</v>
      </c>
      <c r="CB29">
        <v>13.0642</v>
      </c>
      <c r="CC29">
        <v>361.44299999999998</v>
      </c>
      <c r="CD29">
        <v>23.443100000000001</v>
      </c>
      <c r="CE29">
        <v>500.22800000000001</v>
      </c>
      <c r="CF29">
        <v>98.738699999999994</v>
      </c>
      <c r="CG29">
        <v>0.10089099999999999</v>
      </c>
      <c r="CH29">
        <v>28.5991</v>
      </c>
      <c r="CI29">
        <v>27.984300000000001</v>
      </c>
      <c r="CJ29">
        <v>999.9</v>
      </c>
      <c r="CK29">
        <v>0</v>
      </c>
      <c r="CL29">
        <v>0</v>
      </c>
      <c r="CM29">
        <v>9938.1200000000008</v>
      </c>
      <c r="CN29">
        <v>0</v>
      </c>
      <c r="CO29">
        <v>1.91117E-3</v>
      </c>
      <c r="CP29">
        <v>-41.406799999999997</v>
      </c>
      <c r="CQ29">
        <v>367.26299999999998</v>
      </c>
      <c r="CR29">
        <v>405.21899999999999</v>
      </c>
      <c r="CS29">
        <v>10.7448</v>
      </c>
      <c r="CT29">
        <v>399.92500000000001</v>
      </c>
      <c r="CU29">
        <v>13.0642</v>
      </c>
      <c r="CV29">
        <v>2.3508599999999999</v>
      </c>
      <c r="CW29">
        <v>1.2899400000000001</v>
      </c>
      <c r="CX29">
        <v>20.029199999999999</v>
      </c>
      <c r="CY29">
        <v>10.6821</v>
      </c>
      <c r="CZ29">
        <v>1799.91</v>
      </c>
      <c r="DA29">
        <v>0.97800100000000001</v>
      </c>
      <c r="DB29">
        <v>2.1998799999999999E-2</v>
      </c>
      <c r="DC29">
        <v>0</v>
      </c>
      <c r="DD29">
        <v>891.20100000000002</v>
      </c>
      <c r="DE29">
        <v>4.9997699999999998</v>
      </c>
      <c r="DF29">
        <v>17961.7</v>
      </c>
      <c r="DG29">
        <v>15783.7</v>
      </c>
      <c r="DH29">
        <v>41</v>
      </c>
      <c r="DI29">
        <v>41.561999999999998</v>
      </c>
      <c r="DJ29">
        <v>40.561999999999998</v>
      </c>
      <c r="DK29">
        <v>40.625</v>
      </c>
      <c r="DL29">
        <v>41.875</v>
      </c>
      <c r="DM29">
        <v>1755.42</v>
      </c>
      <c r="DN29">
        <v>39.49</v>
      </c>
      <c r="DO29">
        <v>0</v>
      </c>
      <c r="DP29">
        <v>141.79999995231631</v>
      </c>
      <c r="DQ29">
        <v>0</v>
      </c>
      <c r="DR29">
        <v>890.56968000000006</v>
      </c>
      <c r="DS29">
        <v>4.791000006225711</v>
      </c>
      <c r="DT29">
        <v>2351.3230807106852</v>
      </c>
      <c r="DU29">
        <v>17588.516</v>
      </c>
      <c r="DV29">
        <v>15</v>
      </c>
      <c r="DW29">
        <v>1689177004.5999999</v>
      </c>
      <c r="DX29" t="s">
        <v>456</v>
      </c>
      <c r="DY29">
        <v>1689176993.0999999</v>
      </c>
      <c r="DZ29">
        <v>1689177004.5999999</v>
      </c>
      <c r="EA29">
        <v>13</v>
      </c>
      <c r="EB29">
        <v>-0.92500000000000004</v>
      </c>
      <c r="EC29">
        <v>5.0000000000000001E-3</v>
      </c>
      <c r="ED29">
        <v>-2.8940000000000001</v>
      </c>
      <c r="EE29">
        <v>2.4E-2</v>
      </c>
      <c r="EF29">
        <v>400</v>
      </c>
      <c r="EG29">
        <v>13</v>
      </c>
      <c r="EH29">
        <v>0.06</v>
      </c>
      <c r="EI29">
        <v>0.01</v>
      </c>
      <c r="EJ29">
        <v>-45.560058536585373</v>
      </c>
      <c r="EK29">
        <v>-1.5535860627177069</v>
      </c>
      <c r="EL29">
        <v>0.1607240810582056</v>
      </c>
      <c r="EM29">
        <v>0</v>
      </c>
      <c r="EN29">
        <v>1329.788484848485</v>
      </c>
      <c r="EO29">
        <v>-145.18156849488881</v>
      </c>
      <c r="EP29">
        <v>13.822683404180051</v>
      </c>
      <c r="EQ29">
        <v>0</v>
      </c>
      <c r="ER29">
        <v>13.374026829268301</v>
      </c>
      <c r="ES29">
        <v>0.63740905923346691</v>
      </c>
      <c r="ET29">
        <v>6.5351630596747798E-2</v>
      </c>
      <c r="EU29">
        <v>0</v>
      </c>
      <c r="EV29">
        <v>2</v>
      </c>
      <c r="EW29">
        <v>2</v>
      </c>
      <c r="EX29" t="s">
        <v>413</v>
      </c>
      <c r="EY29">
        <v>2.9664700000000002</v>
      </c>
      <c r="EZ29">
        <v>2.6995900000000002</v>
      </c>
      <c r="FA29">
        <v>8.9338000000000001E-2</v>
      </c>
      <c r="FB29">
        <v>9.5859E-2</v>
      </c>
      <c r="FC29">
        <v>0.11340799999999999</v>
      </c>
      <c r="FD29">
        <v>7.1682399999999993E-2</v>
      </c>
      <c r="FE29">
        <v>31304.9</v>
      </c>
      <c r="FF29">
        <v>19940.5</v>
      </c>
      <c r="FG29">
        <v>32257.4</v>
      </c>
      <c r="FH29">
        <v>25192.9</v>
      </c>
      <c r="FI29">
        <v>39530.300000000003</v>
      </c>
      <c r="FJ29">
        <v>40526.6</v>
      </c>
      <c r="FK29">
        <v>46307.8</v>
      </c>
      <c r="FL29">
        <v>45681.8</v>
      </c>
      <c r="FM29">
        <v>1.9672799999999999</v>
      </c>
      <c r="FN29">
        <v>1.7921199999999999</v>
      </c>
      <c r="FO29">
        <v>-1.8775500000000001E-2</v>
      </c>
      <c r="FP29">
        <v>0</v>
      </c>
      <c r="FQ29">
        <v>28.290800000000001</v>
      </c>
      <c r="FR29">
        <v>999.9</v>
      </c>
      <c r="FS29">
        <v>51.8</v>
      </c>
      <c r="FT29">
        <v>40.6</v>
      </c>
      <c r="FU29">
        <v>40.157200000000003</v>
      </c>
      <c r="FV29">
        <v>64.637100000000004</v>
      </c>
      <c r="FW29">
        <v>17.836500000000001</v>
      </c>
      <c r="FX29">
        <v>1</v>
      </c>
      <c r="FY29">
        <v>0.25290699999999999</v>
      </c>
      <c r="FZ29">
        <v>1.66401</v>
      </c>
      <c r="GA29">
        <v>20.223600000000001</v>
      </c>
      <c r="GB29">
        <v>5.2321200000000001</v>
      </c>
      <c r="GC29">
        <v>11.950100000000001</v>
      </c>
      <c r="GD29">
        <v>4.9858500000000001</v>
      </c>
      <c r="GE29">
        <v>3.29</v>
      </c>
      <c r="GF29">
        <v>9999</v>
      </c>
      <c r="GG29">
        <v>9999</v>
      </c>
      <c r="GH29">
        <v>9999</v>
      </c>
      <c r="GI29">
        <v>208.4</v>
      </c>
      <c r="GJ29">
        <v>1.8672299999999999</v>
      </c>
      <c r="GK29">
        <v>1.8693500000000001</v>
      </c>
      <c r="GL29">
        <v>1.8670899999999999</v>
      </c>
      <c r="GM29">
        <v>1.86737</v>
      </c>
      <c r="GN29">
        <v>1.86266</v>
      </c>
      <c r="GO29">
        <v>1.8655200000000001</v>
      </c>
      <c r="GP29">
        <v>1.86876</v>
      </c>
      <c r="GQ29">
        <v>1.8690500000000001</v>
      </c>
      <c r="GR29">
        <v>5</v>
      </c>
      <c r="GS29">
        <v>0</v>
      </c>
      <c r="GT29">
        <v>0</v>
      </c>
      <c r="GU29">
        <v>0</v>
      </c>
      <c r="GV29" t="s">
        <v>414</v>
      </c>
      <c r="GW29" t="s">
        <v>415</v>
      </c>
      <c r="GX29" t="s">
        <v>416</v>
      </c>
      <c r="GY29" t="s">
        <v>416</v>
      </c>
      <c r="GZ29" t="s">
        <v>416</v>
      </c>
      <c r="HA29" t="s">
        <v>416</v>
      </c>
      <c r="HB29">
        <v>0</v>
      </c>
      <c r="HC29">
        <v>100</v>
      </c>
      <c r="HD29">
        <v>100</v>
      </c>
      <c r="HE29">
        <v>-2.9249999999999998</v>
      </c>
      <c r="HF29">
        <v>0.36580000000000001</v>
      </c>
      <c r="HG29">
        <v>-3.3446310926462242</v>
      </c>
      <c r="HH29">
        <v>1.6145137170229321E-3</v>
      </c>
      <c r="HI29">
        <v>-1.407043735234338E-6</v>
      </c>
      <c r="HJ29">
        <v>4.3622850327847239E-10</v>
      </c>
      <c r="HK29">
        <v>-7.6847480785475278E-2</v>
      </c>
      <c r="HL29">
        <v>-6.8056097038042204E-3</v>
      </c>
      <c r="HM29">
        <v>1.263822033146551E-3</v>
      </c>
      <c r="HN29">
        <v>-7.169851735749966E-6</v>
      </c>
      <c r="HO29">
        <v>2</v>
      </c>
      <c r="HP29">
        <v>2094</v>
      </c>
      <c r="HQ29">
        <v>1</v>
      </c>
      <c r="HR29">
        <v>26</v>
      </c>
      <c r="HS29">
        <v>0.9</v>
      </c>
      <c r="HT29">
        <v>0.7</v>
      </c>
      <c r="HU29">
        <v>1.0485800000000001</v>
      </c>
      <c r="HV29">
        <v>2.5915499999999998</v>
      </c>
      <c r="HW29">
        <v>1.4978</v>
      </c>
      <c r="HX29">
        <v>2.2936999999999999</v>
      </c>
      <c r="HY29">
        <v>1.49902</v>
      </c>
      <c r="HZ29">
        <v>2.36816</v>
      </c>
      <c r="IA29">
        <v>45.375799999999998</v>
      </c>
      <c r="IB29">
        <v>23.851099999999999</v>
      </c>
      <c r="IC29">
        <v>18</v>
      </c>
      <c r="ID29">
        <v>509.38900000000001</v>
      </c>
      <c r="IE29">
        <v>436.21300000000002</v>
      </c>
      <c r="IF29">
        <v>24.696200000000001</v>
      </c>
      <c r="IG29">
        <v>30.4331</v>
      </c>
      <c r="IH29">
        <v>29.9998</v>
      </c>
      <c r="II29">
        <v>30.323899999999998</v>
      </c>
      <c r="IJ29">
        <v>30.2319</v>
      </c>
      <c r="IK29">
        <v>20.9833</v>
      </c>
      <c r="IL29">
        <v>71.939400000000006</v>
      </c>
      <c r="IM29">
        <v>0</v>
      </c>
      <c r="IN29">
        <v>24.735299999999999</v>
      </c>
      <c r="IO29">
        <v>400</v>
      </c>
      <c r="IP29">
        <v>13.136699999999999</v>
      </c>
      <c r="IQ29">
        <v>100.655</v>
      </c>
      <c r="IR29">
        <v>101.179</v>
      </c>
      <c r="IS29">
        <v>3</v>
      </c>
    </row>
    <row r="30" spans="1:253" x14ac:dyDescent="0.3">
      <c r="A30">
        <v>10</v>
      </c>
      <c r="B30">
        <v>1689177162.5999999</v>
      </c>
      <c r="C30">
        <v>1198.099999904633</v>
      </c>
      <c r="D30" t="s">
        <v>457</v>
      </c>
      <c r="E30" t="s">
        <v>458</v>
      </c>
      <c r="F30" t="s">
        <v>402</v>
      </c>
      <c r="G30" t="s">
        <v>403</v>
      </c>
      <c r="H30" t="s">
        <v>404</v>
      </c>
      <c r="I30" t="s">
        <v>405</v>
      </c>
      <c r="J30" t="s">
        <v>406</v>
      </c>
      <c r="K30" t="s">
        <v>407</v>
      </c>
      <c r="L30">
        <v>1689177162.5999999</v>
      </c>
      <c r="M30">
        <f t="shared" si="0"/>
        <v>7.915929888586094E-3</v>
      </c>
      <c r="N30">
        <f t="shared" si="1"/>
        <v>7.9159298885860947</v>
      </c>
      <c r="O30">
        <f t="shared" si="2"/>
        <v>31.799139632924646</v>
      </c>
      <c r="P30">
        <f t="shared" si="3"/>
        <v>358.495</v>
      </c>
      <c r="Q30">
        <f t="shared" si="4"/>
        <v>254.3754499163179</v>
      </c>
      <c r="R30">
        <f t="shared" si="5"/>
        <v>25.143425412669647</v>
      </c>
      <c r="S30">
        <f t="shared" si="6"/>
        <v>35.434993024210002</v>
      </c>
      <c r="T30">
        <f t="shared" si="7"/>
        <v>0.57514049315843507</v>
      </c>
      <c r="U30">
        <f t="shared" si="8"/>
        <v>2.9035811735902679</v>
      </c>
      <c r="V30">
        <f t="shared" si="9"/>
        <v>0.51853985337915887</v>
      </c>
      <c r="W30">
        <f t="shared" si="10"/>
        <v>0.32870733077101894</v>
      </c>
      <c r="X30">
        <f t="shared" si="11"/>
        <v>289.55689529217</v>
      </c>
      <c r="Y30">
        <f t="shared" si="12"/>
        <v>28.206368939398025</v>
      </c>
      <c r="Z30">
        <f t="shared" si="13"/>
        <v>28.021999999999998</v>
      </c>
      <c r="AA30">
        <f t="shared" si="14"/>
        <v>3.799709377967798</v>
      </c>
      <c r="AB30">
        <f t="shared" si="15"/>
        <v>59.625618670358534</v>
      </c>
      <c r="AC30">
        <f t="shared" si="16"/>
        <v>2.3376252235725996</v>
      </c>
      <c r="AD30">
        <f t="shared" si="17"/>
        <v>3.9205047690929784</v>
      </c>
      <c r="AE30">
        <f t="shared" si="18"/>
        <v>1.4620841543951983</v>
      </c>
      <c r="AF30">
        <f t="shared" si="19"/>
        <v>-349.09250808664672</v>
      </c>
      <c r="AG30">
        <f t="shared" si="20"/>
        <v>84.217373108062063</v>
      </c>
      <c r="AH30">
        <f t="shared" si="21"/>
        <v>6.3407079406743625</v>
      </c>
      <c r="AI30">
        <f t="shared" si="22"/>
        <v>31.022468254259692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51833.417729860448</v>
      </c>
      <c r="AO30" t="s">
        <v>408</v>
      </c>
      <c r="AP30">
        <v>10238.9</v>
      </c>
      <c r="AQ30">
        <v>302.21199999999999</v>
      </c>
      <c r="AR30">
        <v>4052.3</v>
      </c>
      <c r="AS30">
        <f t="shared" si="26"/>
        <v>0.92542210596451402</v>
      </c>
      <c r="AT30">
        <v>-0.32343011824092421</v>
      </c>
      <c r="AU30" t="s">
        <v>459</v>
      </c>
      <c r="AV30">
        <v>10256.799999999999</v>
      </c>
      <c r="AW30">
        <v>904.53703846153849</v>
      </c>
      <c r="AX30">
        <v>1395.81</v>
      </c>
      <c r="AY30">
        <f t="shared" si="27"/>
        <v>0.35196263211931533</v>
      </c>
      <c r="AZ30">
        <v>0.5</v>
      </c>
      <c r="BA30">
        <f t="shared" si="28"/>
        <v>1513.1343001513835</v>
      </c>
      <c r="BB30">
        <f t="shared" si="29"/>
        <v>31.799139632924646</v>
      </c>
      <c r="BC30">
        <f t="shared" si="30"/>
        <v>266.28336551564951</v>
      </c>
      <c r="BD30">
        <f t="shared" si="31"/>
        <v>2.1229159730204929E-2</v>
      </c>
      <c r="BE30">
        <f t="shared" si="32"/>
        <v>1.9031888294252086</v>
      </c>
      <c r="BF30">
        <f t="shared" si="33"/>
        <v>264.64884984765371</v>
      </c>
      <c r="BG30" t="s">
        <v>460</v>
      </c>
      <c r="BH30">
        <v>641.30999999999995</v>
      </c>
      <c r="BI30">
        <f t="shared" si="34"/>
        <v>641.30999999999995</v>
      </c>
      <c r="BJ30">
        <f t="shared" si="35"/>
        <v>0.54054634943151292</v>
      </c>
      <c r="BK30">
        <f t="shared" si="36"/>
        <v>0.65112387215170509</v>
      </c>
      <c r="BL30">
        <f t="shared" si="37"/>
        <v>0.77880322135215874</v>
      </c>
      <c r="BM30">
        <f t="shared" si="38"/>
        <v>0.44922628016735716</v>
      </c>
      <c r="BN30">
        <f t="shared" si="39"/>
        <v>0.70838070999933866</v>
      </c>
      <c r="BO30">
        <f t="shared" si="40"/>
        <v>0.46164195902892857</v>
      </c>
      <c r="BP30">
        <f t="shared" si="41"/>
        <v>0.53835804097107143</v>
      </c>
      <c r="BQ30">
        <f t="shared" si="42"/>
        <v>1799.94</v>
      </c>
      <c r="BR30">
        <f t="shared" si="43"/>
        <v>1513.1343001513835</v>
      </c>
      <c r="BS30">
        <f t="shared" si="44"/>
        <v>0.84065818869039155</v>
      </c>
      <c r="BT30">
        <f t="shared" si="45"/>
        <v>0.16087030417245574</v>
      </c>
      <c r="BU30">
        <v>6</v>
      </c>
      <c r="BV30">
        <v>0.5</v>
      </c>
      <c r="BW30" t="s">
        <v>411</v>
      </c>
      <c r="BX30">
        <v>1689177162.5999999</v>
      </c>
      <c r="BY30">
        <v>358.495</v>
      </c>
      <c r="BZ30">
        <v>400.03800000000001</v>
      </c>
      <c r="CA30">
        <v>23.649699999999999</v>
      </c>
      <c r="CB30">
        <v>14.38</v>
      </c>
      <c r="CC30">
        <v>361.47199999999998</v>
      </c>
      <c r="CD30">
        <v>23.2913</v>
      </c>
      <c r="CE30">
        <v>500.25700000000001</v>
      </c>
      <c r="CF30">
        <v>98.743099999999998</v>
      </c>
      <c r="CG30">
        <v>0.100658</v>
      </c>
      <c r="CH30">
        <v>28.56</v>
      </c>
      <c r="CI30">
        <v>28.021999999999998</v>
      </c>
      <c r="CJ30">
        <v>999.9</v>
      </c>
      <c r="CK30">
        <v>0</v>
      </c>
      <c r="CL30">
        <v>0</v>
      </c>
      <c r="CM30">
        <v>9978.1200000000008</v>
      </c>
      <c r="CN30">
        <v>0</v>
      </c>
      <c r="CO30">
        <v>1.91117E-3</v>
      </c>
      <c r="CP30">
        <v>-41.542400000000001</v>
      </c>
      <c r="CQ30">
        <v>367.17899999999997</v>
      </c>
      <c r="CR30">
        <v>405.87400000000002</v>
      </c>
      <c r="CS30">
        <v>9.2697400000000005</v>
      </c>
      <c r="CT30">
        <v>400.03800000000001</v>
      </c>
      <c r="CU30">
        <v>14.38</v>
      </c>
      <c r="CV30">
        <v>2.3352499999999998</v>
      </c>
      <c r="CW30">
        <v>1.4199200000000001</v>
      </c>
      <c r="CX30">
        <v>19.921600000000002</v>
      </c>
      <c r="CY30">
        <v>12.132099999999999</v>
      </c>
      <c r="CZ30">
        <v>1799.94</v>
      </c>
      <c r="DA30">
        <v>0.97800100000000001</v>
      </c>
      <c r="DB30">
        <v>2.1998799999999999E-2</v>
      </c>
      <c r="DC30">
        <v>0</v>
      </c>
      <c r="DD30">
        <v>904.61699999999996</v>
      </c>
      <c r="DE30">
        <v>4.9997699999999998</v>
      </c>
      <c r="DF30">
        <v>17594</v>
      </c>
      <c r="DG30">
        <v>15784</v>
      </c>
      <c r="DH30">
        <v>40.875</v>
      </c>
      <c r="DI30">
        <v>41.375</v>
      </c>
      <c r="DJ30">
        <v>40.436999999999998</v>
      </c>
      <c r="DK30">
        <v>40.436999999999998</v>
      </c>
      <c r="DL30">
        <v>41.75</v>
      </c>
      <c r="DM30">
        <v>1755.45</v>
      </c>
      <c r="DN30">
        <v>39.49</v>
      </c>
      <c r="DO30">
        <v>0</v>
      </c>
      <c r="DP30">
        <v>116.9000000953674</v>
      </c>
      <c r="DQ30">
        <v>0</v>
      </c>
      <c r="DR30">
        <v>904.53703846153849</v>
      </c>
      <c r="DS30">
        <v>4.0974700820715819</v>
      </c>
      <c r="DT30">
        <v>97.176068447400269</v>
      </c>
      <c r="DU30">
        <v>17577.669230769228</v>
      </c>
      <c r="DV30">
        <v>15</v>
      </c>
      <c r="DW30">
        <v>1689177121.0999999</v>
      </c>
      <c r="DX30" t="s">
        <v>461</v>
      </c>
      <c r="DY30">
        <v>1689177106.0999999</v>
      </c>
      <c r="DZ30">
        <v>1689177121.0999999</v>
      </c>
      <c r="EA30">
        <v>14</v>
      </c>
      <c r="EB30">
        <v>-5.2999999999999999E-2</v>
      </c>
      <c r="EC30">
        <v>-1E-3</v>
      </c>
      <c r="ED30">
        <v>-2.9470000000000001</v>
      </c>
      <c r="EE30">
        <v>3.7999999999999999E-2</v>
      </c>
      <c r="EF30">
        <v>400</v>
      </c>
      <c r="EG30">
        <v>13</v>
      </c>
      <c r="EH30">
        <v>0.05</v>
      </c>
      <c r="EI30">
        <v>0.01</v>
      </c>
      <c r="EJ30">
        <v>-45.560058536585373</v>
      </c>
      <c r="EK30">
        <v>-1.5535860627177069</v>
      </c>
      <c r="EL30">
        <v>0.1607240810582056</v>
      </c>
      <c r="EM30">
        <v>0</v>
      </c>
      <c r="EN30">
        <v>1329.788484848485</v>
      </c>
      <c r="EO30">
        <v>-145.18156849488881</v>
      </c>
      <c r="EP30">
        <v>13.822683404180051</v>
      </c>
      <c r="EQ30">
        <v>0</v>
      </c>
      <c r="ER30">
        <v>13.374026829268301</v>
      </c>
      <c r="ES30">
        <v>0.63740905923346691</v>
      </c>
      <c r="ET30">
        <v>6.5351630596747798E-2</v>
      </c>
      <c r="EU30">
        <v>0</v>
      </c>
      <c r="EV30">
        <v>2</v>
      </c>
      <c r="EW30">
        <v>2</v>
      </c>
      <c r="EX30" t="s">
        <v>413</v>
      </c>
      <c r="EY30">
        <v>2.9665599999999999</v>
      </c>
      <c r="EZ30">
        <v>2.6997100000000001</v>
      </c>
      <c r="FA30">
        <v>8.9347499999999996E-2</v>
      </c>
      <c r="FB30">
        <v>9.5896400000000007E-2</v>
      </c>
      <c r="FC30">
        <v>0.112899</v>
      </c>
      <c r="FD30">
        <v>7.6946200000000006E-2</v>
      </c>
      <c r="FE30">
        <v>31306.3</v>
      </c>
      <c r="FF30">
        <v>19941.3</v>
      </c>
      <c r="FG30">
        <v>32259.1</v>
      </c>
      <c r="FH30">
        <v>25194.6</v>
      </c>
      <c r="FI30">
        <v>39554.9</v>
      </c>
      <c r="FJ30">
        <v>40298.800000000003</v>
      </c>
      <c r="FK30">
        <v>46309.9</v>
      </c>
      <c r="FL30">
        <v>45684.4</v>
      </c>
      <c r="FM30">
        <v>1.9662299999999999</v>
      </c>
      <c r="FN30">
        <v>1.7926299999999999</v>
      </c>
      <c r="FO30">
        <v>-1.05053E-2</v>
      </c>
      <c r="FP30">
        <v>0</v>
      </c>
      <c r="FQ30">
        <v>28.1935</v>
      </c>
      <c r="FR30">
        <v>999.9</v>
      </c>
      <c r="FS30">
        <v>51.5</v>
      </c>
      <c r="FT30">
        <v>40.799999999999997</v>
      </c>
      <c r="FU30">
        <v>40.351900000000001</v>
      </c>
      <c r="FV30">
        <v>64.247100000000003</v>
      </c>
      <c r="FW30">
        <v>18.024799999999999</v>
      </c>
      <c r="FX30">
        <v>1</v>
      </c>
      <c r="FY30">
        <v>0.25167400000000001</v>
      </c>
      <c r="FZ30">
        <v>2.1170200000000001</v>
      </c>
      <c r="GA30">
        <v>20.218499999999999</v>
      </c>
      <c r="GB30">
        <v>5.2300199999999997</v>
      </c>
      <c r="GC30">
        <v>11.950100000000001</v>
      </c>
      <c r="GD30">
        <v>4.9855999999999998</v>
      </c>
      <c r="GE30">
        <v>3.29</v>
      </c>
      <c r="GF30">
        <v>9999</v>
      </c>
      <c r="GG30">
        <v>9999</v>
      </c>
      <c r="GH30">
        <v>9999</v>
      </c>
      <c r="GI30">
        <v>208.4</v>
      </c>
      <c r="GJ30">
        <v>1.8672800000000001</v>
      </c>
      <c r="GK30">
        <v>1.8694299999999999</v>
      </c>
      <c r="GL30">
        <v>1.86713</v>
      </c>
      <c r="GM30">
        <v>1.86737</v>
      </c>
      <c r="GN30">
        <v>1.8627499999999999</v>
      </c>
      <c r="GO30">
        <v>1.8655299999999999</v>
      </c>
      <c r="GP30">
        <v>1.8688400000000001</v>
      </c>
      <c r="GQ30">
        <v>1.8690599999999999</v>
      </c>
      <c r="GR30">
        <v>5</v>
      </c>
      <c r="GS30">
        <v>0</v>
      </c>
      <c r="GT30">
        <v>0</v>
      </c>
      <c r="GU30">
        <v>0</v>
      </c>
      <c r="GV30" t="s">
        <v>414</v>
      </c>
      <c r="GW30" t="s">
        <v>415</v>
      </c>
      <c r="GX30" t="s">
        <v>416</v>
      </c>
      <c r="GY30" t="s">
        <v>416</v>
      </c>
      <c r="GZ30" t="s">
        <v>416</v>
      </c>
      <c r="HA30" t="s">
        <v>416</v>
      </c>
      <c r="HB30">
        <v>0</v>
      </c>
      <c r="HC30">
        <v>100</v>
      </c>
      <c r="HD30">
        <v>100</v>
      </c>
      <c r="HE30">
        <v>-2.9769999999999999</v>
      </c>
      <c r="HF30">
        <v>0.3584</v>
      </c>
      <c r="HG30">
        <v>-3.397447118243119</v>
      </c>
      <c r="HH30">
        <v>1.6145137170229321E-3</v>
      </c>
      <c r="HI30">
        <v>-1.407043735234338E-6</v>
      </c>
      <c r="HJ30">
        <v>4.3622850327847239E-10</v>
      </c>
      <c r="HK30">
        <v>-7.8140988498022618E-2</v>
      </c>
      <c r="HL30">
        <v>-6.8056097038042204E-3</v>
      </c>
      <c r="HM30">
        <v>1.263822033146551E-3</v>
      </c>
      <c r="HN30">
        <v>-7.169851735749966E-6</v>
      </c>
      <c r="HO30">
        <v>2</v>
      </c>
      <c r="HP30">
        <v>2094</v>
      </c>
      <c r="HQ30">
        <v>1</v>
      </c>
      <c r="HR30">
        <v>26</v>
      </c>
      <c r="HS30">
        <v>0.9</v>
      </c>
      <c r="HT30">
        <v>0.7</v>
      </c>
      <c r="HU30">
        <v>1.0485800000000001</v>
      </c>
      <c r="HV30">
        <v>2.5866699999999998</v>
      </c>
      <c r="HW30">
        <v>1.4978</v>
      </c>
      <c r="HX30">
        <v>2.2936999999999999</v>
      </c>
      <c r="HY30">
        <v>1.49902</v>
      </c>
      <c r="HZ30">
        <v>2.3828100000000001</v>
      </c>
      <c r="IA30">
        <v>45.49</v>
      </c>
      <c r="IB30">
        <v>23.851099999999999</v>
      </c>
      <c r="IC30">
        <v>18</v>
      </c>
      <c r="ID30">
        <v>508.67399999999998</v>
      </c>
      <c r="IE30">
        <v>436.51</v>
      </c>
      <c r="IF30">
        <v>24.337900000000001</v>
      </c>
      <c r="IG30">
        <v>30.406700000000001</v>
      </c>
      <c r="IH30">
        <v>29.9998</v>
      </c>
      <c r="II30">
        <v>30.319299999999998</v>
      </c>
      <c r="IJ30">
        <v>30.2301</v>
      </c>
      <c r="IK30">
        <v>21.000800000000002</v>
      </c>
      <c r="IL30">
        <v>69.021100000000004</v>
      </c>
      <c r="IM30">
        <v>0</v>
      </c>
      <c r="IN30">
        <v>24.3428</v>
      </c>
      <c r="IO30">
        <v>400</v>
      </c>
      <c r="IP30">
        <v>14.5519</v>
      </c>
      <c r="IQ30">
        <v>100.66</v>
      </c>
      <c r="IR30">
        <v>101.185</v>
      </c>
      <c r="IS30">
        <v>3</v>
      </c>
    </row>
    <row r="31" spans="1:253" x14ac:dyDescent="0.3">
      <c r="A31">
        <v>11</v>
      </c>
      <c r="B31">
        <v>1689177292.5999999</v>
      </c>
      <c r="C31">
        <v>1328.099999904633</v>
      </c>
      <c r="D31" t="s">
        <v>462</v>
      </c>
      <c r="E31" t="s">
        <v>463</v>
      </c>
      <c r="F31" t="s">
        <v>402</v>
      </c>
      <c r="G31" t="s">
        <v>403</v>
      </c>
      <c r="H31" t="s">
        <v>404</v>
      </c>
      <c r="I31" t="s">
        <v>405</v>
      </c>
      <c r="J31" t="s">
        <v>406</v>
      </c>
      <c r="K31" t="s">
        <v>407</v>
      </c>
      <c r="L31">
        <v>1689177292.5999999</v>
      </c>
      <c r="M31">
        <f t="shared" si="0"/>
        <v>6.4088172245613181E-3</v>
      </c>
      <c r="N31">
        <f t="shared" si="1"/>
        <v>6.408817224561318</v>
      </c>
      <c r="O31">
        <f t="shared" si="2"/>
        <v>41.941576856905137</v>
      </c>
      <c r="P31">
        <f t="shared" si="3"/>
        <v>545.49400000000003</v>
      </c>
      <c r="Q31">
        <f t="shared" si="4"/>
        <v>374.70252652785484</v>
      </c>
      <c r="R31">
        <f t="shared" si="5"/>
        <v>37.036167269853493</v>
      </c>
      <c r="S31">
        <f t="shared" si="6"/>
        <v>53.917456110880003</v>
      </c>
      <c r="T31">
        <f t="shared" si="7"/>
        <v>0.45149388654381473</v>
      </c>
      <c r="U31">
        <f t="shared" si="8"/>
        <v>2.9014647483802096</v>
      </c>
      <c r="V31">
        <f t="shared" si="9"/>
        <v>0.41578226022509679</v>
      </c>
      <c r="W31">
        <f t="shared" si="10"/>
        <v>0.26283667222311891</v>
      </c>
      <c r="X31">
        <f t="shared" si="11"/>
        <v>289.57604729215046</v>
      </c>
      <c r="Y31">
        <f t="shared" si="12"/>
        <v>28.462697174560009</v>
      </c>
      <c r="Z31">
        <f t="shared" si="13"/>
        <v>28.0016</v>
      </c>
      <c r="AA31">
        <f t="shared" si="14"/>
        <v>3.795193655727886</v>
      </c>
      <c r="AB31">
        <f t="shared" si="15"/>
        <v>59.623068207412267</v>
      </c>
      <c r="AC31">
        <f t="shared" si="16"/>
        <v>2.318782522592</v>
      </c>
      <c r="AD31">
        <f t="shared" si="17"/>
        <v>3.8890694362215523</v>
      </c>
      <c r="AE31">
        <f t="shared" si="18"/>
        <v>1.476411133135886</v>
      </c>
      <c r="AF31">
        <f t="shared" si="19"/>
        <v>-282.62883960315412</v>
      </c>
      <c r="AG31">
        <f t="shared" si="20"/>
        <v>65.66669760265988</v>
      </c>
      <c r="AH31">
        <f t="shared" si="21"/>
        <v>4.9437208812837774</v>
      </c>
      <c r="AI31">
        <f t="shared" si="22"/>
        <v>77.557626172939976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51796.886860404797</v>
      </c>
      <c r="AO31" t="s">
        <v>408</v>
      </c>
      <c r="AP31">
        <v>10238.9</v>
      </c>
      <c r="AQ31">
        <v>302.21199999999999</v>
      </c>
      <c r="AR31">
        <v>4052.3</v>
      </c>
      <c r="AS31">
        <f t="shared" si="26"/>
        <v>0.92542210596451402</v>
      </c>
      <c r="AT31">
        <v>-0.32343011824092421</v>
      </c>
      <c r="AU31" t="s">
        <v>464</v>
      </c>
      <c r="AV31">
        <v>10258</v>
      </c>
      <c r="AW31">
        <v>953.81375999999989</v>
      </c>
      <c r="AX31">
        <v>1536.18</v>
      </c>
      <c r="AY31">
        <f t="shared" si="27"/>
        <v>0.37910026168808353</v>
      </c>
      <c r="AZ31">
        <v>0.5</v>
      </c>
      <c r="BA31">
        <f t="shared" si="28"/>
        <v>1513.2351001513732</v>
      </c>
      <c r="BB31">
        <f t="shared" si="29"/>
        <v>41.941576856905137</v>
      </c>
      <c r="BC31">
        <f t="shared" si="30"/>
        <v>286.83391123148942</v>
      </c>
      <c r="BD31">
        <f t="shared" si="31"/>
        <v>2.7930231707497512E-2</v>
      </c>
      <c r="BE31">
        <f t="shared" si="32"/>
        <v>1.6379070161048834</v>
      </c>
      <c r="BF31">
        <f t="shared" si="33"/>
        <v>269.31475653449405</v>
      </c>
      <c r="BG31" t="s">
        <v>465</v>
      </c>
      <c r="BH31">
        <v>657.83</v>
      </c>
      <c r="BI31">
        <f t="shared" si="34"/>
        <v>657.83</v>
      </c>
      <c r="BJ31">
        <f t="shared" si="35"/>
        <v>0.57177544298194216</v>
      </c>
      <c r="BK31">
        <f t="shared" si="36"/>
        <v>0.66302298628109546</v>
      </c>
      <c r="BL31">
        <f t="shared" si="37"/>
        <v>0.74124090064133719</v>
      </c>
      <c r="BM31">
        <f t="shared" si="38"/>
        <v>0.47194598239176394</v>
      </c>
      <c r="BN31">
        <f t="shared" si="39"/>
        <v>0.67094958838299257</v>
      </c>
      <c r="BO31">
        <f t="shared" si="40"/>
        <v>0.45727628322880676</v>
      </c>
      <c r="BP31">
        <f t="shared" si="41"/>
        <v>0.54272371677119324</v>
      </c>
      <c r="BQ31">
        <f t="shared" si="42"/>
        <v>1800.06</v>
      </c>
      <c r="BR31">
        <f t="shared" si="43"/>
        <v>1513.2351001513732</v>
      </c>
      <c r="BS31">
        <f t="shared" si="44"/>
        <v>0.84065814481260248</v>
      </c>
      <c r="BT31">
        <f t="shared" si="45"/>
        <v>0.16087021948832286</v>
      </c>
      <c r="BU31">
        <v>6</v>
      </c>
      <c r="BV31">
        <v>0.5</v>
      </c>
      <c r="BW31" t="s">
        <v>411</v>
      </c>
      <c r="BX31">
        <v>1689177292.5999999</v>
      </c>
      <c r="BY31">
        <v>545.49400000000003</v>
      </c>
      <c r="BZ31">
        <v>599.99900000000002</v>
      </c>
      <c r="CA31">
        <v>23.459599999999998</v>
      </c>
      <c r="CB31">
        <v>15.952199999999999</v>
      </c>
      <c r="CC31">
        <v>548.75199999999995</v>
      </c>
      <c r="CD31">
        <v>23.108000000000001</v>
      </c>
      <c r="CE31">
        <v>500.18400000000003</v>
      </c>
      <c r="CF31">
        <v>98.740899999999996</v>
      </c>
      <c r="CG31">
        <v>0.10062</v>
      </c>
      <c r="CH31">
        <v>28.421399999999998</v>
      </c>
      <c r="CI31">
        <v>28.0016</v>
      </c>
      <c r="CJ31">
        <v>999.9</v>
      </c>
      <c r="CK31">
        <v>0</v>
      </c>
      <c r="CL31">
        <v>0</v>
      </c>
      <c r="CM31">
        <v>9966.25</v>
      </c>
      <c r="CN31">
        <v>0</v>
      </c>
      <c r="CO31">
        <v>1.91117E-3</v>
      </c>
      <c r="CP31">
        <v>-54.505099999999999</v>
      </c>
      <c r="CQ31">
        <v>558.59900000000005</v>
      </c>
      <c r="CR31">
        <v>609.726</v>
      </c>
      <c r="CS31">
        <v>7.5073499999999997</v>
      </c>
      <c r="CT31">
        <v>599.99900000000002</v>
      </c>
      <c r="CU31">
        <v>15.952199999999999</v>
      </c>
      <c r="CV31">
        <v>2.3164199999999999</v>
      </c>
      <c r="CW31">
        <v>1.57514</v>
      </c>
      <c r="CX31">
        <v>19.791</v>
      </c>
      <c r="CY31">
        <v>13.717700000000001</v>
      </c>
      <c r="CZ31">
        <v>1800.06</v>
      </c>
      <c r="DA31">
        <v>0.97800100000000001</v>
      </c>
      <c r="DB31">
        <v>2.1998799999999999E-2</v>
      </c>
      <c r="DC31">
        <v>0</v>
      </c>
      <c r="DD31">
        <v>954.77800000000002</v>
      </c>
      <c r="DE31">
        <v>4.9997699999999998</v>
      </c>
      <c r="DF31">
        <v>18494.400000000001</v>
      </c>
      <c r="DG31">
        <v>15785</v>
      </c>
      <c r="DH31">
        <v>40.75</v>
      </c>
      <c r="DI31">
        <v>41.186999999999998</v>
      </c>
      <c r="DJ31">
        <v>40.25</v>
      </c>
      <c r="DK31">
        <v>40.25</v>
      </c>
      <c r="DL31">
        <v>41.625</v>
      </c>
      <c r="DM31">
        <v>1755.57</v>
      </c>
      <c r="DN31">
        <v>39.49</v>
      </c>
      <c r="DO31">
        <v>0</v>
      </c>
      <c r="DP31">
        <v>129.5</v>
      </c>
      <c r="DQ31">
        <v>0</v>
      </c>
      <c r="DR31">
        <v>953.81375999999989</v>
      </c>
      <c r="DS31">
        <v>4.7478461626909372</v>
      </c>
      <c r="DT31">
        <v>193.65384657648559</v>
      </c>
      <c r="DU31">
        <v>18456.364000000009</v>
      </c>
      <c r="DV31">
        <v>15</v>
      </c>
      <c r="DW31">
        <v>1689177249.0999999</v>
      </c>
      <c r="DX31" t="s">
        <v>466</v>
      </c>
      <c r="DY31">
        <v>1689177239.0999999</v>
      </c>
      <c r="DZ31">
        <v>1689177249.0999999</v>
      </c>
      <c r="EA31">
        <v>15</v>
      </c>
      <c r="EB31">
        <v>-0.39500000000000002</v>
      </c>
      <c r="EC31">
        <v>1E-3</v>
      </c>
      <c r="ED31">
        <v>-3.234</v>
      </c>
      <c r="EE31">
        <v>7.8E-2</v>
      </c>
      <c r="EF31">
        <v>600</v>
      </c>
      <c r="EG31">
        <v>15</v>
      </c>
      <c r="EH31">
        <v>0.04</v>
      </c>
      <c r="EI31">
        <v>0.01</v>
      </c>
      <c r="EJ31">
        <v>-45.560058536585373</v>
      </c>
      <c r="EK31">
        <v>-1.5535860627177069</v>
      </c>
      <c r="EL31">
        <v>0.1607240810582056</v>
      </c>
      <c r="EM31">
        <v>0</v>
      </c>
      <c r="EN31">
        <v>1329.788484848485</v>
      </c>
      <c r="EO31">
        <v>-145.18156849488881</v>
      </c>
      <c r="EP31">
        <v>13.822683404180051</v>
      </c>
      <c r="EQ31">
        <v>0</v>
      </c>
      <c r="ER31">
        <v>13.374026829268301</v>
      </c>
      <c r="ES31">
        <v>0.63740905923346691</v>
      </c>
      <c r="ET31">
        <v>6.5351630596747798E-2</v>
      </c>
      <c r="EU31">
        <v>0</v>
      </c>
      <c r="EV31">
        <v>2</v>
      </c>
      <c r="EW31">
        <v>2</v>
      </c>
      <c r="EX31" t="s">
        <v>413</v>
      </c>
      <c r="EY31">
        <v>2.96644</v>
      </c>
      <c r="EZ31">
        <v>2.69956</v>
      </c>
      <c r="FA31">
        <v>0.12231499999999999</v>
      </c>
      <c r="FB31">
        <v>0.12917600000000001</v>
      </c>
      <c r="FC31">
        <v>0.112288</v>
      </c>
      <c r="FD31">
        <v>8.3002900000000004E-2</v>
      </c>
      <c r="FE31">
        <v>30178.799999999999</v>
      </c>
      <c r="FF31">
        <v>19211</v>
      </c>
      <c r="FG31">
        <v>32265.5</v>
      </c>
      <c r="FH31">
        <v>25199.3</v>
      </c>
      <c r="FI31">
        <v>39590.5</v>
      </c>
      <c r="FJ31">
        <v>40040</v>
      </c>
      <c r="FK31">
        <v>46319.4</v>
      </c>
      <c r="FL31">
        <v>45690.8</v>
      </c>
      <c r="FM31">
        <v>1.966</v>
      </c>
      <c r="FN31">
        <v>1.7954300000000001</v>
      </c>
      <c r="FO31">
        <v>1.45286E-3</v>
      </c>
      <c r="FP31">
        <v>0</v>
      </c>
      <c r="FQ31">
        <v>27.977900000000002</v>
      </c>
      <c r="FR31">
        <v>999.9</v>
      </c>
      <c r="FS31">
        <v>51.2</v>
      </c>
      <c r="FT31">
        <v>41</v>
      </c>
      <c r="FU31">
        <v>40.543700000000001</v>
      </c>
      <c r="FV31">
        <v>65.076999999999998</v>
      </c>
      <c r="FW31">
        <v>17.728400000000001</v>
      </c>
      <c r="FX31">
        <v>1</v>
      </c>
      <c r="FY31">
        <v>0.243338</v>
      </c>
      <c r="FZ31">
        <v>1.9768399999999999</v>
      </c>
      <c r="GA31">
        <v>20.220500000000001</v>
      </c>
      <c r="GB31">
        <v>5.2337600000000002</v>
      </c>
      <c r="GC31">
        <v>11.950100000000001</v>
      </c>
      <c r="GD31">
        <v>4.9855</v>
      </c>
      <c r="GE31">
        <v>3.29</v>
      </c>
      <c r="GF31">
        <v>9999</v>
      </c>
      <c r="GG31">
        <v>9999</v>
      </c>
      <c r="GH31">
        <v>9999</v>
      </c>
      <c r="GI31">
        <v>208.5</v>
      </c>
      <c r="GJ31">
        <v>1.8672299999999999</v>
      </c>
      <c r="GK31">
        <v>1.8693599999999999</v>
      </c>
      <c r="GL31">
        <v>1.8670800000000001</v>
      </c>
      <c r="GM31">
        <v>1.86737</v>
      </c>
      <c r="GN31">
        <v>1.8627100000000001</v>
      </c>
      <c r="GO31">
        <v>1.8655200000000001</v>
      </c>
      <c r="GP31">
        <v>1.8687499999999999</v>
      </c>
      <c r="GQ31">
        <v>1.8690500000000001</v>
      </c>
      <c r="GR31">
        <v>5</v>
      </c>
      <c r="GS31">
        <v>0</v>
      </c>
      <c r="GT31">
        <v>0</v>
      </c>
      <c r="GU31">
        <v>0</v>
      </c>
      <c r="GV31" t="s">
        <v>414</v>
      </c>
      <c r="GW31" t="s">
        <v>415</v>
      </c>
      <c r="GX31" t="s">
        <v>416</v>
      </c>
      <c r="GY31" t="s">
        <v>416</v>
      </c>
      <c r="GZ31" t="s">
        <v>416</v>
      </c>
      <c r="HA31" t="s">
        <v>416</v>
      </c>
      <c r="HB31">
        <v>0</v>
      </c>
      <c r="HC31">
        <v>100</v>
      </c>
      <c r="HD31">
        <v>100</v>
      </c>
      <c r="HE31">
        <v>-3.258</v>
      </c>
      <c r="HF31">
        <v>0.35160000000000002</v>
      </c>
      <c r="HG31">
        <v>-3.7921191785678889</v>
      </c>
      <c r="HH31">
        <v>1.6145137170229321E-3</v>
      </c>
      <c r="HI31">
        <v>-1.407043735234338E-6</v>
      </c>
      <c r="HJ31">
        <v>4.3622850327847239E-10</v>
      </c>
      <c r="HK31">
        <v>-7.7574096037263646E-2</v>
      </c>
      <c r="HL31">
        <v>-6.8056097038042204E-3</v>
      </c>
      <c r="HM31">
        <v>1.263822033146551E-3</v>
      </c>
      <c r="HN31">
        <v>-7.169851735749966E-6</v>
      </c>
      <c r="HO31">
        <v>2</v>
      </c>
      <c r="HP31">
        <v>2094</v>
      </c>
      <c r="HQ31">
        <v>1</v>
      </c>
      <c r="HR31">
        <v>26</v>
      </c>
      <c r="HS31">
        <v>0.9</v>
      </c>
      <c r="HT31">
        <v>0.7</v>
      </c>
      <c r="HU31">
        <v>1.4514199999999999</v>
      </c>
      <c r="HV31">
        <v>2.5866699999999998</v>
      </c>
      <c r="HW31">
        <v>1.4978</v>
      </c>
      <c r="HX31">
        <v>2.2924799999999999</v>
      </c>
      <c r="HY31">
        <v>1.49902</v>
      </c>
      <c r="HZ31">
        <v>2.34985</v>
      </c>
      <c r="IA31">
        <v>45.575800000000001</v>
      </c>
      <c r="IB31">
        <v>23.842300000000002</v>
      </c>
      <c r="IC31">
        <v>18</v>
      </c>
      <c r="ID31">
        <v>508.05200000000002</v>
      </c>
      <c r="IE31">
        <v>437.904</v>
      </c>
      <c r="IF31">
        <v>24.286799999999999</v>
      </c>
      <c r="IG31">
        <v>30.320499999999999</v>
      </c>
      <c r="IH31">
        <v>29.9999</v>
      </c>
      <c r="II31">
        <v>30.2605</v>
      </c>
      <c r="IJ31">
        <v>30.1815</v>
      </c>
      <c r="IK31">
        <v>29.055800000000001</v>
      </c>
      <c r="IL31">
        <v>66.337699999999998</v>
      </c>
      <c r="IM31">
        <v>0</v>
      </c>
      <c r="IN31">
        <v>24.2897</v>
      </c>
      <c r="IO31">
        <v>600</v>
      </c>
      <c r="IP31">
        <v>16.068200000000001</v>
      </c>
      <c r="IQ31">
        <v>100.68</v>
      </c>
      <c r="IR31">
        <v>101.20099999999999</v>
      </c>
      <c r="IS31">
        <v>3</v>
      </c>
    </row>
    <row r="32" spans="1:253" x14ac:dyDescent="0.3">
      <c r="A32">
        <v>12</v>
      </c>
      <c r="B32">
        <v>1689177447.5999999</v>
      </c>
      <c r="C32">
        <v>1483.099999904633</v>
      </c>
      <c r="D32" t="s">
        <v>467</v>
      </c>
      <c r="E32" t="s">
        <v>468</v>
      </c>
      <c r="F32" t="s">
        <v>402</v>
      </c>
      <c r="G32" t="s">
        <v>403</v>
      </c>
      <c r="H32" t="s">
        <v>404</v>
      </c>
      <c r="I32" t="s">
        <v>405</v>
      </c>
      <c r="J32" t="s">
        <v>406</v>
      </c>
      <c r="K32" t="s">
        <v>407</v>
      </c>
      <c r="L32">
        <v>1689177447.5999999</v>
      </c>
      <c r="M32">
        <f t="shared" si="0"/>
        <v>4.8409720695059789E-3</v>
      </c>
      <c r="N32">
        <f t="shared" si="1"/>
        <v>4.8409720695059786</v>
      </c>
      <c r="O32">
        <f t="shared" si="2"/>
        <v>46.005793668646227</v>
      </c>
      <c r="P32">
        <f t="shared" si="3"/>
        <v>740.52800000000002</v>
      </c>
      <c r="Q32">
        <f t="shared" si="4"/>
        <v>490.64300116617824</v>
      </c>
      <c r="R32">
        <f t="shared" si="5"/>
        <v>48.495102766814234</v>
      </c>
      <c r="S32">
        <f t="shared" si="6"/>
        <v>73.19370983861279</v>
      </c>
      <c r="T32">
        <f t="shared" si="7"/>
        <v>0.33049812678148022</v>
      </c>
      <c r="U32">
        <f t="shared" si="8"/>
        <v>2.9153305465305901</v>
      </c>
      <c r="V32">
        <f t="shared" si="9"/>
        <v>0.31100473272151086</v>
      </c>
      <c r="W32">
        <f t="shared" si="10"/>
        <v>0.19603347984861746</v>
      </c>
      <c r="X32">
        <f t="shared" si="11"/>
        <v>289.55529929217158</v>
      </c>
      <c r="Y32">
        <f t="shared" si="12"/>
        <v>28.709633511360408</v>
      </c>
      <c r="Z32">
        <f t="shared" si="13"/>
        <v>28.011199999999999</v>
      </c>
      <c r="AA32">
        <f t="shared" si="14"/>
        <v>3.7973181179076541</v>
      </c>
      <c r="AB32">
        <f t="shared" si="15"/>
        <v>59.863905351438753</v>
      </c>
      <c r="AC32">
        <f t="shared" si="16"/>
        <v>2.3063202282738899</v>
      </c>
      <c r="AD32">
        <f t="shared" si="17"/>
        <v>3.8526056974304312</v>
      </c>
      <c r="AE32">
        <f t="shared" si="18"/>
        <v>1.4909978896337641</v>
      </c>
      <c r="AF32">
        <f t="shared" si="19"/>
        <v>-213.48686826521367</v>
      </c>
      <c r="AG32">
        <f t="shared" si="20"/>
        <v>39.009916765375195</v>
      </c>
      <c r="AH32">
        <f t="shared" si="21"/>
        <v>2.9206768312467335</v>
      </c>
      <c r="AI32">
        <f t="shared" si="22"/>
        <v>117.99902462357984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52220.639180382779</v>
      </c>
      <c r="AO32" t="s">
        <v>408</v>
      </c>
      <c r="AP32">
        <v>10238.9</v>
      </c>
      <c r="AQ32">
        <v>302.21199999999999</v>
      </c>
      <c r="AR32">
        <v>4052.3</v>
      </c>
      <c r="AS32">
        <f t="shared" si="26"/>
        <v>0.92542210596451402</v>
      </c>
      <c r="AT32">
        <v>-0.32343011824092421</v>
      </c>
      <c r="AU32" t="s">
        <v>469</v>
      </c>
      <c r="AV32">
        <v>10259.1</v>
      </c>
      <c r="AW32">
        <v>952.40276923076931</v>
      </c>
      <c r="AX32">
        <v>1554.65</v>
      </c>
      <c r="AY32">
        <f t="shared" si="27"/>
        <v>0.38738444715481346</v>
      </c>
      <c r="AZ32">
        <v>0.5</v>
      </c>
      <c r="BA32">
        <f t="shared" si="28"/>
        <v>1513.1259001513843</v>
      </c>
      <c r="BB32">
        <f t="shared" si="29"/>
        <v>46.005793668646227</v>
      </c>
      <c r="BC32">
        <f t="shared" si="30"/>
        <v>293.08072015288673</v>
      </c>
      <c r="BD32">
        <f t="shared" si="31"/>
        <v>3.0618221380158805E-2</v>
      </c>
      <c r="BE32">
        <f t="shared" si="32"/>
        <v>1.6065673945904222</v>
      </c>
      <c r="BF32">
        <f t="shared" si="33"/>
        <v>269.87686219666381</v>
      </c>
      <c r="BG32" t="s">
        <v>470</v>
      </c>
      <c r="BH32">
        <v>657.41</v>
      </c>
      <c r="BI32">
        <f t="shared" si="34"/>
        <v>657.41</v>
      </c>
      <c r="BJ32">
        <f t="shared" si="35"/>
        <v>0.57713311677869616</v>
      </c>
      <c r="BK32">
        <f t="shared" si="36"/>
        <v>0.67122200388884878</v>
      </c>
      <c r="BL32">
        <f t="shared" si="37"/>
        <v>0.73570866802753543</v>
      </c>
      <c r="BM32">
        <f t="shared" si="38"/>
        <v>0.48085991543631762</v>
      </c>
      <c r="BN32">
        <f t="shared" si="39"/>
        <v>0.6660243706281026</v>
      </c>
      <c r="BO32">
        <f t="shared" si="40"/>
        <v>0.46332084684399721</v>
      </c>
      <c r="BP32">
        <f t="shared" si="41"/>
        <v>0.53667915315600279</v>
      </c>
      <c r="BQ32">
        <f t="shared" si="42"/>
        <v>1799.93</v>
      </c>
      <c r="BR32">
        <f t="shared" si="43"/>
        <v>1513.1259001513843</v>
      </c>
      <c r="BS32">
        <f t="shared" si="44"/>
        <v>0.84065819234713801</v>
      </c>
      <c r="BT32">
        <f t="shared" si="45"/>
        <v>0.16087031122997647</v>
      </c>
      <c r="BU32">
        <v>6</v>
      </c>
      <c r="BV32">
        <v>0.5</v>
      </c>
      <c r="BW32" t="s">
        <v>411</v>
      </c>
      <c r="BX32">
        <v>1689177447.5999999</v>
      </c>
      <c r="BY32">
        <v>740.52800000000002</v>
      </c>
      <c r="BZ32">
        <v>800.02300000000002</v>
      </c>
      <c r="CA32">
        <v>23.3339</v>
      </c>
      <c r="CB32">
        <v>17.6616</v>
      </c>
      <c r="CC32">
        <v>744.25099999999998</v>
      </c>
      <c r="CD32">
        <v>22.988600000000002</v>
      </c>
      <c r="CE32">
        <v>500.11599999999999</v>
      </c>
      <c r="CF32">
        <v>98.741399999999999</v>
      </c>
      <c r="CG32">
        <v>9.8495100000000002E-2</v>
      </c>
      <c r="CH32">
        <v>28.259399999999999</v>
      </c>
      <c r="CI32">
        <v>28.011199999999999</v>
      </c>
      <c r="CJ32">
        <v>999.9</v>
      </c>
      <c r="CK32">
        <v>0</v>
      </c>
      <c r="CL32">
        <v>0</v>
      </c>
      <c r="CM32">
        <v>10045.6</v>
      </c>
      <c r="CN32">
        <v>0</v>
      </c>
      <c r="CO32">
        <v>1.91117E-3</v>
      </c>
      <c r="CP32">
        <v>-59.495100000000001</v>
      </c>
      <c r="CQ32">
        <v>758.221</v>
      </c>
      <c r="CR32">
        <v>814.40700000000004</v>
      </c>
      <c r="CS32">
        <v>5.6722799999999998</v>
      </c>
      <c r="CT32">
        <v>800.02300000000002</v>
      </c>
      <c r="CU32">
        <v>17.6616</v>
      </c>
      <c r="CV32">
        <v>2.30403</v>
      </c>
      <c r="CW32">
        <v>1.74394</v>
      </c>
      <c r="CX32">
        <v>19.704599999999999</v>
      </c>
      <c r="CY32">
        <v>15.293100000000001</v>
      </c>
      <c r="CZ32">
        <v>1799.93</v>
      </c>
      <c r="DA32">
        <v>0.97799800000000003</v>
      </c>
      <c r="DB32">
        <v>2.2002399999999998E-2</v>
      </c>
      <c r="DC32">
        <v>0</v>
      </c>
      <c r="DD32">
        <v>952.52700000000004</v>
      </c>
      <c r="DE32">
        <v>4.9997699999999998</v>
      </c>
      <c r="DF32">
        <v>18450.400000000001</v>
      </c>
      <c r="DG32">
        <v>15783.8</v>
      </c>
      <c r="DH32">
        <v>40.5</v>
      </c>
      <c r="DI32">
        <v>40.875</v>
      </c>
      <c r="DJ32">
        <v>40</v>
      </c>
      <c r="DK32">
        <v>40</v>
      </c>
      <c r="DL32">
        <v>41.375</v>
      </c>
      <c r="DM32">
        <v>1755.44</v>
      </c>
      <c r="DN32">
        <v>39.49</v>
      </c>
      <c r="DO32">
        <v>0</v>
      </c>
      <c r="DP32">
        <v>154.4000000953674</v>
      </c>
      <c r="DQ32">
        <v>0</v>
      </c>
      <c r="DR32">
        <v>952.40276923076931</v>
      </c>
      <c r="DS32">
        <v>2.3582222230953982</v>
      </c>
      <c r="DT32">
        <v>-2488.7076935669129</v>
      </c>
      <c r="DU32">
        <v>18579.150000000001</v>
      </c>
      <c r="DV32">
        <v>15</v>
      </c>
      <c r="DW32">
        <v>1689177384.0999999</v>
      </c>
      <c r="DX32" t="s">
        <v>471</v>
      </c>
      <c r="DY32">
        <v>1689177384.0999999</v>
      </c>
      <c r="DZ32">
        <v>1689177375.0999999</v>
      </c>
      <c r="EA32">
        <v>16</v>
      </c>
      <c r="EB32">
        <v>-0.53200000000000003</v>
      </c>
      <c r="EC32">
        <v>-1E-3</v>
      </c>
      <c r="ED32">
        <v>-3.7090000000000001</v>
      </c>
      <c r="EE32">
        <v>0.114</v>
      </c>
      <c r="EF32">
        <v>800</v>
      </c>
      <c r="EG32">
        <v>16</v>
      </c>
      <c r="EH32">
        <v>0.05</v>
      </c>
      <c r="EI32">
        <v>0.02</v>
      </c>
      <c r="EJ32">
        <v>-45.560058536585373</v>
      </c>
      <c r="EK32">
        <v>-1.5535860627177069</v>
      </c>
      <c r="EL32">
        <v>0.1607240810582056</v>
      </c>
      <c r="EM32">
        <v>0</v>
      </c>
      <c r="EN32">
        <v>1329.788484848485</v>
      </c>
      <c r="EO32">
        <v>-145.18156849488881</v>
      </c>
      <c r="EP32">
        <v>13.822683404180051</v>
      </c>
      <c r="EQ32">
        <v>0</v>
      </c>
      <c r="ER32">
        <v>13.374026829268301</v>
      </c>
      <c r="ES32">
        <v>0.63740905923346691</v>
      </c>
      <c r="ET32">
        <v>6.5351630596747798E-2</v>
      </c>
      <c r="EU32">
        <v>0</v>
      </c>
      <c r="EV32">
        <v>2</v>
      </c>
      <c r="EW32">
        <v>2</v>
      </c>
      <c r="EX32" t="s">
        <v>413</v>
      </c>
      <c r="EY32">
        <v>2.9664199999999998</v>
      </c>
      <c r="EZ32">
        <v>2.6981199999999999</v>
      </c>
      <c r="FA32">
        <v>0.151309</v>
      </c>
      <c r="FB32">
        <v>0.15736900000000001</v>
      </c>
      <c r="FC32">
        <v>0.111914</v>
      </c>
      <c r="FD32">
        <v>8.9345800000000003E-2</v>
      </c>
      <c r="FE32">
        <v>29192.1</v>
      </c>
      <c r="FF32">
        <v>18596</v>
      </c>
      <c r="FG32">
        <v>32276.799999999999</v>
      </c>
      <c r="FH32">
        <v>25208</v>
      </c>
      <c r="FI32">
        <v>39620.300000000003</v>
      </c>
      <c r="FJ32">
        <v>39775</v>
      </c>
      <c r="FK32">
        <v>46334.7</v>
      </c>
      <c r="FL32">
        <v>45704.5</v>
      </c>
      <c r="FM32">
        <v>1.9661999999999999</v>
      </c>
      <c r="FN32">
        <v>1.79958</v>
      </c>
      <c r="FO32">
        <v>1.7732399999999999E-2</v>
      </c>
      <c r="FP32">
        <v>0</v>
      </c>
      <c r="FQ32">
        <v>27.721699999999998</v>
      </c>
      <c r="FR32">
        <v>999.9</v>
      </c>
      <c r="FS32">
        <v>50.8</v>
      </c>
      <c r="FT32">
        <v>41.3</v>
      </c>
      <c r="FU32">
        <v>40.872</v>
      </c>
      <c r="FV32">
        <v>64.757000000000005</v>
      </c>
      <c r="FW32">
        <v>17.896599999999999</v>
      </c>
      <c r="FX32">
        <v>1</v>
      </c>
      <c r="FY32">
        <v>0.22903200000000001</v>
      </c>
      <c r="FZ32">
        <v>1.6691100000000001</v>
      </c>
      <c r="GA32">
        <v>20.223600000000001</v>
      </c>
      <c r="GB32">
        <v>5.22987</v>
      </c>
      <c r="GC32">
        <v>11.950100000000001</v>
      </c>
      <c r="GD32">
        <v>4.9850500000000002</v>
      </c>
      <c r="GE32">
        <v>3.28925</v>
      </c>
      <c r="GF32">
        <v>9999</v>
      </c>
      <c r="GG32">
        <v>9999</v>
      </c>
      <c r="GH32">
        <v>9999</v>
      </c>
      <c r="GI32">
        <v>208.5</v>
      </c>
      <c r="GJ32">
        <v>1.8672299999999999</v>
      </c>
      <c r="GK32">
        <v>1.8693500000000001</v>
      </c>
      <c r="GL32">
        <v>1.8670800000000001</v>
      </c>
      <c r="GM32">
        <v>1.86737</v>
      </c>
      <c r="GN32">
        <v>1.8627100000000001</v>
      </c>
      <c r="GO32">
        <v>1.8654500000000001</v>
      </c>
      <c r="GP32">
        <v>1.86876</v>
      </c>
      <c r="GQ32">
        <v>1.8690500000000001</v>
      </c>
      <c r="GR32">
        <v>5</v>
      </c>
      <c r="GS32">
        <v>0</v>
      </c>
      <c r="GT32">
        <v>0</v>
      </c>
      <c r="GU32">
        <v>0</v>
      </c>
      <c r="GV32" t="s">
        <v>414</v>
      </c>
      <c r="GW32" t="s">
        <v>415</v>
      </c>
      <c r="GX32" t="s">
        <v>416</v>
      </c>
      <c r="GY32" t="s">
        <v>416</v>
      </c>
      <c r="GZ32" t="s">
        <v>416</v>
      </c>
      <c r="HA32" t="s">
        <v>416</v>
      </c>
      <c r="HB32">
        <v>0</v>
      </c>
      <c r="HC32">
        <v>100</v>
      </c>
      <c r="HD32">
        <v>100</v>
      </c>
      <c r="HE32">
        <v>-3.7229999999999999</v>
      </c>
      <c r="HF32">
        <v>0.3453</v>
      </c>
      <c r="HG32">
        <v>-4.3244634255935823</v>
      </c>
      <c r="HH32">
        <v>1.6145137170229321E-3</v>
      </c>
      <c r="HI32">
        <v>-1.407043735234338E-6</v>
      </c>
      <c r="HJ32">
        <v>4.3622850327847239E-10</v>
      </c>
      <c r="HK32">
        <v>-7.9030023700256719E-2</v>
      </c>
      <c r="HL32">
        <v>-6.8056097038042204E-3</v>
      </c>
      <c r="HM32">
        <v>1.263822033146551E-3</v>
      </c>
      <c r="HN32">
        <v>-7.169851735749966E-6</v>
      </c>
      <c r="HO32">
        <v>2</v>
      </c>
      <c r="HP32">
        <v>2094</v>
      </c>
      <c r="HQ32">
        <v>1</v>
      </c>
      <c r="HR32">
        <v>26</v>
      </c>
      <c r="HS32">
        <v>1.1000000000000001</v>
      </c>
      <c r="HT32">
        <v>1.2</v>
      </c>
      <c r="HU32">
        <v>1.8347199999999999</v>
      </c>
      <c r="HV32">
        <v>2.5866699999999998</v>
      </c>
      <c r="HW32">
        <v>1.4978</v>
      </c>
      <c r="HX32">
        <v>2.2912599999999999</v>
      </c>
      <c r="HY32">
        <v>1.49902</v>
      </c>
      <c r="HZ32">
        <v>2.2753899999999998</v>
      </c>
      <c r="IA32">
        <v>45.547199999999997</v>
      </c>
      <c r="IB32">
        <v>23.842300000000002</v>
      </c>
      <c r="IC32">
        <v>18</v>
      </c>
      <c r="ID32">
        <v>507.14800000000002</v>
      </c>
      <c r="IE32">
        <v>439.661</v>
      </c>
      <c r="IF32">
        <v>24.259899999999998</v>
      </c>
      <c r="IG32">
        <v>30.1614</v>
      </c>
      <c r="IH32">
        <v>29.999600000000001</v>
      </c>
      <c r="II32">
        <v>30.1328</v>
      </c>
      <c r="IJ32">
        <v>30.0655</v>
      </c>
      <c r="IK32">
        <v>36.704500000000003</v>
      </c>
      <c r="IL32">
        <v>62.6599</v>
      </c>
      <c r="IM32">
        <v>0</v>
      </c>
      <c r="IN32">
        <v>24.252300000000002</v>
      </c>
      <c r="IO32">
        <v>800</v>
      </c>
      <c r="IP32">
        <v>17.6341</v>
      </c>
      <c r="IQ32">
        <v>100.714</v>
      </c>
      <c r="IR32">
        <v>101.233</v>
      </c>
      <c r="IS32">
        <v>3</v>
      </c>
    </row>
    <row r="33" spans="1:253" x14ac:dyDescent="0.3">
      <c r="A33">
        <v>13</v>
      </c>
      <c r="B33">
        <v>1689177637.0999999</v>
      </c>
      <c r="C33">
        <v>1672.599999904633</v>
      </c>
      <c r="D33" t="s">
        <v>472</v>
      </c>
      <c r="E33" t="s">
        <v>473</v>
      </c>
      <c r="F33" t="s">
        <v>402</v>
      </c>
      <c r="G33" t="s">
        <v>403</v>
      </c>
      <c r="H33" t="s">
        <v>404</v>
      </c>
      <c r="I33" t="s">
        <v>405</v>
      </c>
      <c r="J33" t="s">
        <v>406</v>
      </c>
      <c r="K33" t="s">
        <v>407</v>
      </c>
      <c r="L33">
        <v>1689177637.0999999</v>
      </c>
      <c r="M33">
        <f t="shared" si="0"/>
        <v>3.113677670288481E-3</v>
      </c>
      <c r="N33">
        <f t="shared" si="1"/>
        <v>3.1136776702884812</v>
      </c>
      <c r="O33">
        <f t="shared" si="2"/>
        <v>44.794699640314889</v>
      </c>
      <c r="P33">
        <f t="shared" si="3"/>
        <v>942.66099999999994</v>
      </c>
      <c r="Q33">
        <f t="shared" si="4"/>
        <v>558.84853695870231</v>
      </c>
      <c r="R33">
        <f t="shared" si="5"/>
        <v>55.233847682075812</v>
      </c>
      <c r="S33">
        <f t="shared" si="6"/>
        <v>93.167988545133994</v>
      </c>
      <c r="T33">
        <f t="shared" si="7"/>
        <v>0.20298876951394978</v>
      </c>
      <c r="U33">
        <f t="shared" si="8"/>
        <v>2.9075932369723958</v>
      </c>
      <c r="V33">
        <f t="shared" si="9"/>
        <v>0.19543172519843696</v>
      </c>
      <c r="W33">
        <f t="shared" si="10"/>
        <v>0.12280035834511263</v>
      </c>
      <c r="X33">
        <f t="shared" si="11"/>
        <v>289.56168329216507</v>
      </c>
      <c r="Y33">
        <f t="shared" si="12"/>
        <v>28.958086826083253</v>
      </c>
      <c r="Z33">
        <f t="shared" si="13"/>
        <v>28.022600000000001</v>
      </c>
      <c r="AA33">
        <f t="shared" si="14"/>
        <v>3.7998422642605578</v>
      </c>
      <c r="AB33">
        <f t="shared" si="15"/>
        <v>59.721346429840835</v>
      </c>
      <c r="AC33">
        <f t="shared" si="16"/>
        <v>2.273553084829</v>
      </c>
      <c r="AD33">
        <f t="shared" si="17"/>
        <v>3.8069354104397393</v>
      </c>
      <c r="AE33">
        <f t="shared" si="18"/>
        <v>1.5262891794315578</v>
      </c>
      <c r="AF33">
        <f t="shared" si="19"/>
        <v>-137.31318525972202</v>
      </c>
      <c r="AG33">
        <f t="shared" si="20"/>
        <v>5.0161333309329912</v>
      </c>
      <c r="AH33">
        <f t="shared" si="21"/>
        <v>0.37619514593232145</v>
      </c>
      <c r="AI33">
        <f t="shared" si="22"/>
        <v>157.6408265093084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52034.816445329314</v>
      </c>
      <c r="AO33" t="s">
        <v>408</v>
      </c>
      <c r="AP33">
        <v>10238.9</v>
      </c>
      <c r="AQ33">
        <v>302.21199999999999</v>
      </c>
      <c r="AR33">
        <v>4052.3</v>
      </c>
      <c r="AS33">
        <f t="shared" si="26"/>
        <v>0.92542210596451402</v>
      </c>
      <c r="AT33">
        <v>-0.32343011824092421</v>
      </c>
      <c r="AU33" t="s">
        <v>474</v>
      </c>
      <c r="AV33">
        <v>10259.5</v>
      </c>
      <c r="AW33">
        <v>947.86115384615391</v>
      </c>
      <c r="AX33">
        <v>1552.99</v>
      </c>
      <c r="AY33">
        <f t="shared" si="27"/>
        <v>0.38965405196031278</v>
      </c>
      <c r="AZ33">
        <v>0.5</v>
      </c>
      <c r="BA33">
        <f t="shared" si="28"/>
        <v>1513.1595001513808</v>
      </c>
      <c r="BB33">
        <f t="shared" si="29"/>
        <v>44.794699640314889</v>
      </c>
      <c r="BC33">
        <f t="shared" si="30"/>
        <v>294.80436524811353</v>
      </c>
      <c r="BD33">
        <f t="shared" si="31"/>
        <v>2.9817167161850462E-2</v>
      </c>
      <c r="BE33">
        <f t="shared" si="32"/>
        <v>1.6093535695658057</v>
      </c>
      <c r="BF33">
        <f t="shared" si="33"/>
        <v>269.82679451021977</v>
      </c>
      <c r="BG33" t="s">
        <v>475</v>
      </c>
      <c r="BH33">
        <v>654.4</v>
      </c>
      <c r="BI33">
        <f t="shared" si="34"/>
        <v>654.4</v>
      </c>
      <c r="BJ33">
        <f t="shared" si="35"/>
        <v>0.5786193085596173</v>
      </c>
      <c r="BK33">
        <f t="shared" si="36"/>
        <v>0.67342040992426588</v>
      </c>
      <c r="BL33">
        <f t="shared" si="37"/>
        <v>0.73554548397539665</v>
      </c>
      <c r="BM33">
        <f t="shared" si="38"/>
        <v>0.48380195858405417</v>
      </c>
      <c r="BN33">
        <f t="shared" si="39"/>
        <v>0.66646702690710202</v>
      </c>
      <c r="BO33">
        <f t="shared" si="40"/>
        <v>0.46492707762762353</v>
      </c>
      <c r="BP33">
        <f t="shared" si="41"/>
        <v>0.53507292237237647</v>
      </c>
      <c r="BQ33">
        <f t="shared" si="42"/>
        <v>1799.97</v>
      </c>
      <c r="BR33">
        <f t="shared" si="43"/>
        <v>1513.1595001513808</v>
      </c>
      <c r="BS33">
        <f t="shared" si="44"/>
        <v>0.84065817772039575</v>
      </c>
      <c r="BT33">
        <f t="shared" si="45"/>
        <v>0.16087028300036393</v>
      </c>
      <c r="BU33">
        <v>6</v>
      </c>
      <c r="BV33">
        <v>0.5</v>
      </c>
      <c r="BW33" t="s">
        <v>411</v>
      </c>
      <c r="BX33">
        <v>1689177637.0999999</v>
      </c>
      <c r="BY33">
        <v>942.66099999999994</v>
      </c>
      <c r="BZ33">
        <v>999.91700000000003</v>
      </c>
      <c r="CA33">
        <v>23.003499999999999</v>
      </c>
      <c r="CB33">
        <v>19.354299999999999</v>
      </c>
      <c r="CC33">
        <v>946.995</v>
      </c>
      <c r="CD33">
        <v>22.678999999999998</v>
      </c>
      <c r="CE33">
        <v>500.173</v>
      </c>
      <c r="CF33">
        <v>98.734899999999996</v>
      </c>
      <c r="CG33">
        <v>0.10019400000000001</v>
      </c>
      <c r="CH33">
        <v>28.054600000000001</v>
      </c>
      <c r="CI33">
        <v>28.022600000000001</v>
      </c>
      <c r="CJ33">
        <v>999.9</v>
      </c>
      <c r="CK33">
        <v>0</v>
      </c>
      <c r="CL33">
        <v>0</v>
      </c>
      <c r="CM33">
        <v>10001.9</v>
      </c>
      <c r="CN33">
        <v>0</v>
      </c>
      <c r="CO33">
        <v>1.91117E-3</v>
      </c>
      <c r="CP33">
        <v>-57.255800000000001</v>
      </c>
      <c r="CQ33">
        <v>964.85599999999999</v>
      </c>
      <c r="CR33">
        <v>1019.65</v>
      </c>
      <c r="CS33">
        <v>3.6492399999999998</v>
      </c>
      <c r="CT33">
        <v>999.91700000000003</v>
      </c>
      <c r="CU33">
        <v>19.354299999999999</v>
      </c>
      <c r="CV33">
        <v>2.2712500000000002</v>
      </c>
      <c r="CW33">
        <v>1.9109400000000001</v>
      </c>
      <c r="CX33">
        <v>19.4739</v>
      </c>
      <c r="CY33">
        <v>16.725100000000001</v>
      </c>
      <c r="CZ33">
        <v>1799.97</v>
      </c>
      <c r="DA33">
        <v>0.97799800000000003</v>
      </c>
      <c r="DB33">
        <v>2.2002399999999998E-2</v>
      </c>
      <c r="DC33">
        <v>0</v>
      </c>
      <c r="DD33">
        <v>948.81899999999996</v>
      </c>
      <c r="DE33">
        <v>4.9997699999999998</v>
      </c>
      <c r="DF33">
        <v>18413.400000000001</v>
      </c>
      <c r="DG33">
        <v>15784.2</v>
      </c>
      <c r="DH33">
        <v>40.375</v>
      </c>
      <c r="DI33">
        <v>40.811999999999998</v>
      </c>
      <c r="DJ33">
        <v>39.875</v>
      </c>
      <c r="DK33">
        <v>39.936999999999998</v>
      </c>
      <c r="DL33">
        <v>41.311999999999998</v>
      </c>
      <c r="DM33">
        <v>1755.48</v>
      </c>
      <c r="DN33">
        <v>39.49</v>
      </c>
      <c r="DO33">
        <v>0</v>
      </c>
      <c r="DP33">
        <v>189.29999995231631</v>
      </c>
      <c r="DQ33">
        <v>0</v>
      </c>
      <c r="DR33">
        <v>947.86115384615391</v>
      </c>
      <c r="DS33">
        <v>9.526769243588765</v>
      </c>
      <c r="DT33">
        <v>388.23589757034313</v>
      </c>
      <c r="DU33">
        <v>18373.72692307692</v>
      </c>
      <c r="DV33">
        <v>15</v>
      </c>
      <c r="DW33">
        <v>1689177601.0999999</v>
      </c>
      <c r="DX33" t="s">
        <v>476</v>
      </c>
      <c r="DY33">
        <v>1689177598.5999999</v>
      </c>
      <c r="DZ33">
        <v>1689177601.0999999</v>
      </c>
      <c r="EA33">
        <v>17</v>
      </c>
      <c r="EB33">
        <v>-0.64700000000000002</v>
      </c>
      <c r="EC33">
        <v>-8.9999999999999993E-3</v>
      </c>
      <c r="ED33">
        <v>-4.327</v>
      </c>
      <c r="EE33">
        <v>0.17899999999999999</v>
      </c>
      <c r="EF33">
        <v>1000</v>
      </c>
      <c r="EG33">
        <v>19</v>
      </c>
      <c r="EH33">
        <v>7.0000000000000007E-2</v>
      </c>
      <c r="EI33">
        <v>0.02</v>
      </c>
      <c r="EJ33">
        <v>-45.560058536585373</v>
      </c>
      <c r="EK33">
        <v>-1.5535860627177069</v>
      </c>
      <c r="EL33">
        <v>0.1607240810582056</v>
      </c>
      <c r="EM33">
        <v>0</v>
      </c>
      <c r="EN33">
        <v>1329.788484848485</v>
      </c>
      <c r="EO33">
        <v>-145.18156849488881</v>
      </c>
      <c r="EP33">
        <v>13.822683404180051</v>
      </c>
      <c r="EQ33">
        <v>0</v>
      </c>
      <c r="ER33">
        <v>13.374026829268301</v>
      </c>
      <c r="ES33">
        <v>0.63740905923346691</v>
      </c>
      <c r="ET33">
        <v>6.5351630596747798E-2</v>
      </c>
      <c r="EU33">
        <v>0</v>
      </c>
      <c r="EV33">
        <v>1</v>
      </c>
      <c r="EW33">
        <v>2</v>
      </c>
      <c r="EX33" t="s">
        <v>477</v>
      </c>
      <c r="EY33">
        <v>2.9666399999999999</v>
      </c>
      <c r="EZ33">
        <v>2.6994500000000001</v>
      </c>
      <c r="FA33">
        <v>0.17754400000000001</v>
      </c>
      <c r="FB33">
        <v>0.18217</v>
      </c>
      <c r="FC33">
        <v>0.11087</v>
      </c>
      <c r="FD33">
        <v>9.5381199999999999E-2</v>
      </c>
      <c r="FE33">
        <v>28293.3</v>
      </c>
      <c r="FF33">
        <v>18048.8</v>
      </c>
      <c r="FG33">
        <v>32281.4</v>
      </c>
      <c r="FH33">
        <v>25208.3</v>
      </c>
      <c r="FI33">
        <v>39673.1</v>
      </c>
      <c r="FJ33">
        <v>39511.199999999997</v>
      </c>
      <c r="FK33">
        <v>46341.5</v>
      </c>
      <c r="FL33">
        <v>45704.3</v>
      </c>
      <c r="FM33">
        <v>1.9657199999999999</v>
      </c>
      <c r="FN33">
        <v>1.8018700000000001</v>
      </c>
      <c r="FO33">
        <v>2.27802E-2</v>
      </c>
      <c r="FP33">
        <v>0</v>
      </c>
      <c r="FQ33">
        <v>27.650600000000001</v>
      </c>
      <c r="FR33">
        <v>999.9</v>
      </c>
      <c r="FS33">
        <v>50.4</v>
      </c>
      <c r="FT33">
        <v>41.4</v>
      </c>
      <c r="FU33">
        <v>40.764499999999998</v>
      </c>
      <c r="FV33">
        <v>64.417000000000002</v>
      </c>
      <c r="FW33">
        <v>17.724399999999999</v>
      </c>
      <c r="FX33">
        <v>1</v>
      </c>
      <c r="FY33">
        <v>0.22687199999999999</v>
      </c>
      <c r="FZ33">
        <v>2.57864</v>
      </c>
      <c r="GA33">
        <v>20.212700000000002</v>
      </c>
      <c r="GB33">
        <v>5.2325600000000003</v>
      </c>
      <c r="GC33">
        <v>11.950100000000001</v>
      </c>
      <c r="GD33">
        <v>4.9855</v>
      </c>
      <c r="GE33">
        <v>3.2897500000000002</v>
      </c>
      <c r="GF33">
        <v>9999</v>
      </c>
      <c r="GG33">
        <v>9999</v>
      </c>
      <c r="GH33">
        <v>9999</v>
      </c>
      <c r="GI33">
        <v>208.5</v>
      </c>
      <c r="GJ33">
        <v>1.8672299999999999</v>
      </c>
      <c r="GK33">
        <v>1.8693500000000001</v>
      </c>
      <c r="GL33">
        <v>1.86707</v>
      </c>
      <c r="GM33">
        <v>1.8673599999999999</v>
      </c>
      <c r="GN33">
        <v>1.8626499999999999</v>
      </c>
      <c r="GO33">
        <v>1.86541</v>
      </c>
      <c r="GP33">
        <v>1.8687400000000001</v>
      </c>
      <c r="GQ33">
        <v>1.8690500000000001</v>
      </c>
      <c r="GR33">
        <v>5</v>
      </c>
      <c r="GS33">
        <v>0</v>
      </c>
      <c r="GT33">
        <v>0</v>
      </c>
      <c r="GU33">
        <v>0</v>
      </c>
      <c r="GV33" t="s">
        <v>414</v>
      </c>
      <c r="GW33" t="s">
        <v>415</v>
      </c>
      <c r="GX33" t="s">
        <v>416</v>
      </c>
      <c r="GY33" t="s">
        <v>416</v>
      </c>
      <c r="GZ33" t="s">
        <v>416</v>
      </c>
      <c r="HA33" t="s">
        <v>416</v>
      </c>
      <c r="HB33">
        <v>0</v>
      </c>
      <c r="HC33">
        <v>100</v>
      </c>
      <c r="HD33">
        <v>100</v>
      </c>
      <c r="HE33">
        <v>-4.3339999999999996</v>
      </c>
      <c r="HF33">
        <v>0.32450000000000001</v>
      </c>
      <c r="HG33">
        <v>-4.9708479133369874</v>
      </c>
      <c r="HH33">
        <v>1.6145137170229321E-3</v>
      </c>
      <c r="HI33">
        <v>-1.407043735234338E-6</v>
      </c>
      <c r="HJ33">
        <v>4.3622850327847239E-10</v>
      </c>
      <c r="HK33">
        <v>-8.7544121982963463E-2</v>
      </c>
      <c r="HL33">
        <v>-6.8056097038042204E-3</v>
      </c>
      <c r="HM33">
        <v>1.263822033146551E-3</v>
      </c>
      <c r="HN33">
        <v>-7.169851735749966E-6</v>
      </c>
      <c r="HO33">
        <v>2</v>
      </c>
      <c r="HP33">
        <v>2094</v>
      </c>
      <c r="HQ33">
        <v>1</v>
      </c>
      <c r="HR33">
        <v>26</v>
      </c>
      <c r="HS33">
        <v>0.6</v>
      </c>
      <c r="HT33">
        <v>0.6</v>
      </c>
      <c r="HU33">
        <v>2.2033700000000001</v>
      </c>
      <c r="HV33">
        <v>2.5769000000000002</v>
      </c>
      <c r="HW33">
        <v>1.4978</v>
      </c>
      <c r="HX33">
        <v>2.2912599999999999</v>
      </c>
      <c r="HY33">
        <v>1.49902</v>
      </c>
      <c r="HZ33">
        <v>2.3327599999999999</v>
      </c>
      <c r="IA33">
        <v>45.575800000000001</v>
      </c>
      <c r="IB33">
        <v>23.842300000000002</v>
      </c>
      <c r="IC33">
        <v>18</v>
      </c>
      <c r="ID33">
        <v>506.10199999999998</v>
      </c>
      <c r="IE33">
        <v>440.45800000000003</v>
      </c>
      <c r="IF33">
        <v>23.324000000000002</v>
      </c>
      <c r="IG33">
        <v>30.076699999999999</v>
      </c>
      <c r="IH33">
        <v>29.9999</v>
      </c>
      <c r="II33">
        <v>30.041399999999999</v>
      </c>
      <c r="IJ33">
        <v>29.976400000000002</v>
      </c>
      <c r="IK33">
        <v>44.0792</v>
      </c>
      <c r="IL33">
        <v>59.119599999999998</v>
      </c>
      <c r="IM33">
        <v>0</v>
      </c>
      <c r="IN33">
        <v>23.319400000000002</v>
      </c>
      <c r="IO33">
        <v>1000</v>
      </c>
      <c r="IP33">
        <v>19.491599999999998</v>
      </c>
      <c r="IQ33">
        <v>100.729</v>
      </c>
      <c r="IR33">
        <v>101.233</v>
      </c>
      <c r="IS33">
        <v>3</v>
      </c>
    </row>
    <row r="34" spans="1:253" x14ac:dyDescent="0.3">
      <c r="A34">
        <v>14</v>
      </c>
      <c r="B34">
        <v>1689177823.5999999</v>
      </c>
      <c r="C34">
        <v>1859.099999904633</v>
      </c>
      <c r="D34" t="s">
        <v>478</v>
      </c>
      <c r="E34" t="s">
        <v>479</v>
      </c>
      <c r="F34" t="s">
        <v>402</v>
      </c>
      <c r="G34" t="s">
        <v>403</v>
      </c>
      <c r="H34" t="s">
        <v>404</v>
      </c>
      <c r="I34" t="s">
        <v>405</v>
      </c>
      <c r="J34" t="s">
        <v>406</v>
      </c>
      <c r="K34" t="s">
        <v>407</v>
      </c>
      <c r="L34">
        <v>1689177823.5999999</v>
      </c>
      <c r="M34">
        <f t="shared" si="0"/>
        <v>2.4639426890485728E-3</v>
      </c>
      <c r="N34">
        <f t="shared" si="1"/>
        <v>2.4639426890485727</v>
      </c>
      <c r="O34">
        <f t="shared" si="2"/>
        <v>45.439957533691597</v>
      </c>
      <c r="P34">
        <f t="shared" si="3"/>
        <v>1142.08</v>
      </c>
      <c r="Q34">
        <f t="shared" si="4"/>
        <v>654.07854702308794</v>
      </c>
      <c r="R34">
        <f t="shared" si="5"/>
        <v>64.642787528876994</v>
      </c>
      <c r="S34">
        <f t="shared" si="6"/>
        <v>112.87212387103997</v>
      </c>
      <c r="T34">
        <f t="shared" si="7"/>
        <v>0.16032848658076884</v>
      </c>
      <c r="U34">
        <f t="shared" si="8"/>
        <v>2.9071781749240602</v>
      </c>
      <c r="V34">
        <f t="shared" si="9"/>
        <v>0.15557336614379727</v>
      </c>
      <c r="W34">
        <f t="shared" si="10"/>
        <v>9.7648835066277834E-2</v>
      </c>
      <c r="X34">
        <f t="shared" si="11"/>
        <v>289.57501758681303</v>
      </c>
      <c r="Y34">
        <f t="shared" si="12"/>
        <v>28.897617926722003</v>
      </c>
      <c r="Z34">
        <f t="shared" si="13"/>
        <v>27.933499999999999</v>
      </c>
      <c r="AA34">
        <f t="shared" si="14"/>
        <v>3.780152997852479</v>
      </c>
      <c r="AB34">
        <f t="shared" si="15"/>
        <v>60.24340986764097</v>
      </c>
      <c r="AC34">
        <f t="shared" si="16"/>
        <v>2.2627496652288994</v>
      </c>
      <c r="AD34">
        <f t="shared" si="17"/>
        <v>3.7560119359118622</v>
      </c>
      <c r="AE34">
        <f t="shared" si="18"/>
        <v>1.5174033326235796</v>
      </c>
      <c r="AF34">
        <f t="shared" si="19"/>
        <v>-108.65987258704206</v>
      </c>
      <c r="AG34">
        <f t="shared" si="20"/>
        <v>-17.209150516362339</v>
      </c>
      <c r="AH34">
        <f t="shared" si="21"/>
        <v>-1.2887625415546313</v>
      </c>
      <c r="AI34">
        <f t="shared" si="22"/>
        <v>162.41723194185403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52062.790016965911</v>
      </c>
      <c r="AO34" t="s">
        <v>408</v>
      </c>
      <c r="AP34">
        <v>10238.9</v>
      </c>
      <c r="AQ34">
        <v>302.21199999999999</v>
      </c>
      <c r="AR34">
        <v>4052.3</v>
      </c>
      <c r="AS34">
        <f t="shared" si="26"/>
        <v>0.92542210596451402</v>
      </c>
      <c r="AT34">
        <v>-0.32343011824092421</v>
      </c>
      <c r="AU34" t="s">
        <v>480</v>
      </c>
      <c r="AV34">
        <v>10260</v>
      </c>
      <c r="AW34">
        <v>956.95751999999993</v>
      </c>
      <c r="AX34">
        <v>1575.47</v>
      </c>
      <c r="AY34">
        <f t="shared" si="27"/>
        <v>0.3925891829104966</v>
      </c>
      <c r="AZ34">
        <v>0.5</v>
      </c>
      <c r="BA34">
        <f t="shared" si="28"/>
        <v>1513.2269935682968</v>
      </c>
      <c r="BB34">
        <f t="shared" si="29"/>
        <v>45.439957533691597</v>
      </c>
      <c r="BC34">
        <f t="shared" si="30"/>
        <v>297.03827448154249</v>
      </c>
      <c r="BD34">
        <f t="shared" si="31"/>
        <v>3.0242249078586154E-2</v>
      </c>
      <c r="BE34">
        <f t="shared" si="32"/>
        <v>1.5721213352206007</v>
      </c>
      <c r="BF34">
        <f t="shared" si="33"/>
        <v>270.49739779358146</v>
      </c>
      <c r="BG34" t="s">
        <v>481</v>
      </c>
      <c r="BH34">
        <v>659.36</v>
      </c>
      <c r="BI34">
        <f t="shared" si="34"/>
        <v>659.36</v>
      </c>
      <c r="BJ34">
        <f t="shared" si="35"/>
        <v>0.58148362076078886</v>
      </c>
      <c r="BK34">
        <f t="shared" si="36"/>
        <v>0.67515088799379996</v>
      </c>
      <c r="BL34">
        <f t="shared" si="37"/>
        <v>0.72999522537975914</v>
      </c>
      <c r="BM34">
        <f t="shared" si="38"/>
        <v>0.48577152470277041</v>
      </c>
      <c r="BN34">
        <f t="shared" si="39"/>
        <v>0.66047250091197851</v>
      </c>
      <c r="BO34">
        <f t="shared" si="40"/>
        <v>0.46519043970477597</v>
      </c>
      <c r="BP34">
        <f t="shared" si="41"/>
        <v>0.53480956029522408</v>
      </c>
      <c r="BQ34">
        <f t="shared" si="42"/>
        <v>1800.05</v>
      </c>
      <c r="BR34">
        <f t="shared" si="43"/>
        <v>1513.2269935682968</v>
      </c>
      <c r="BS34">
        <f t="shared" si="44"/>
        <v>0.84065831147373515</v>
      </c>
      <c r="BT34">
        <f t="shared" si="45"/>
        <v>0.16087054114430879</v>
      </c>
      <c r="BU34">
        <v>6</v>
      </c>
      <c r="BV34">
        <v>0.5</v>
      </c>
      <c r="BW34" t="s">
        <v>411</v>
      </c>
      <c r="BX34">
        <v>1689177823.5999999</v>
      </c>
      <c r="BY34">
        <v>1142.08</v>
      </c>
      <c r="BZ34">
        <v>1199.96</v>
      </c>
      <c r="CA34">
        <v>22.895299999999999</v>
      </c>
      <c r="CB34">
        <v>20.0075</v>
      </c>
      <c r="CC34">
        <v>1146.29</v>
      </c>
      <c r="CD34">
        <v>22.579499999999999</v>
      </c>
      <c r="CE34">
        <v>500.214</v>
      </c>
      <c r="CF34">
        <v>98.730199999999996</v>
      </c>
      <c r="CG34">
        <v>0.10011299999999999</v>
      </c>
      <c r="CH34">
        <v>27.823699999999999</v>
      </c>
      <c r="CI34">
        <v>27.933499999999999</v>
      </c>
      <c r="CJ34">
        <v>999.9</v>
      </c>
      <c r="CK34">
        <v>0</v>
      </c>
      <c r="CL34">
        <v>0</v>
      </c>
      <c r="CM34">
        <v>10000</v>
      </c>
      <c r="CN34">
        <v>0</v>
      </c>
      <c r="CO34">
        <v>1.91117E-3</v>
      </c>
      <c r="CP34">
        <v>-57.8812</v>
      </c>
      <c r="CQ34">
        <v>1168.8399999999999</v>
      </c>
      <c r="CR34">
        <v>1224.46</v>
      </c>
      <c r="CS34">
        <v>2.8877899999999999</v>
      </c>
      <c r="CT34">
        <v>1199.96</v>
      </c>
      <c r="CU34">
        <v>20.0075</v>
      </c>
      <c r="CV34">
        <v>2.2604500000000001</v>
      </c>
      <c r="CW34">
        <v>1.9753400000000001</v>
      </c>
      <c r="CX34">
        <v>19.397300000000001</v>
      </c>
      <c r="CY34">
        <v>17.248000000000001</v>
      </c>
      <c r="CZ34">
        <v>1800.05</v>
      </c>
      <c r="DA34">
        <v>0.97799800000000003</v>
      </c>
      <c r="DB34">
        <v>2.2002399999999998E-2</v>
      </c>
      <c r="DC34">
        <v>0</v>
      </c>
      <c r="DD34">
        <v>957.46400000000006</v>
      </c>
      <c r="DE34">
        <v>4.9997699999999998</v>
      </c>
      <c r="DF34">
        <v>18536.400000000001</v>
      </c>
      <c r="DG34">
        <v>15784.9</v>
      </c>
      <c r="DH34">
        <v>40.311999999999998</v>
      </c>
      <c r="DI34">
        <v>40.811999999999998</v>
      </c>
      <c r="DJ34">
        <v>39.875</v>
      </c>
      <c r="DK34">
        <v>40</v>
      </c>
      <c r="DL34">
        <v>41.25</v>
      </c>
      <c r="DM34">
        <v>1755.56</v>
      </c>
      <c r="DN34">
        <v>39.5</v>
      </c>
      <c r="DO34">
        <v>0</v>
      </c>
      <c r="DP34">
        <v>185.9000000953674</v>
      </c>
      <c r="DQ34">
        <v>0</v>
      </c>
      <c r="DR34">
        <v>956.95751999999993</v>
      </c>
      <c r="DS34">
        <v>4.8670000019430031</v>
      </c>
      <c r="DT34">
        <v>-53.692307135974417</v>
      </c>
      <c r="DU34">
        <v>18534.324000000001</v>
      </c>
      <c r="DV34">
        <v>15</v>
      </c>
      <c r="DW34">
        <v>1689177715.5999999</v>
      </c>
      <c r="DX34" t="s">
        <v>482</v>
      </c>
      <c r="DY34">
        <v>1689177715.5999999</v>
      </c>
      <c r="DZ34">
        <v>1689177708.5999999</v>
      </c>
      <c r="EA34">
        <v>18</v>
      </c>
      <c r="EB34">
        <v>0.104</v>
      </c>
      <c r="EC34">
        <v>-5.0000000000000001E-3</v>
      </c>
      <c r="ED34">
        <v>-4.2009999999999996</v>
      </c>
      <c r="EE34">
        <v>0.19500000000000001</v>
      </c>
      <c r="EF34">
        <v>1200</v>
      </c>
      <c r="EG34">
        <v>19</v>
      </c>
      <c r="EH34">
        <v>0.05</v>
      </c>
      <c r="EI34">
        <v>0.02</v>
      </c>
      <c r="EJ34">
        <v>-45.560058536585373</v>
      </c>
      <c r="EK34">
        <v>-1.5535860627177069</v>
      </c>
      <c r="EL34">
        <v>0.1607240810582056</v>
      </c>
      <c r="EM34">
        <v>0</v>
      </c>
      <c r="EN34">
        <v>1329.788484848485</v>
      </c>
      <c r="EO34">
        <v>-145.18156849488881</v>
      </c>
      <c r="EP34">
        <v>13.822683404180051</v>
      </c>
      <c r="EQ34">
        <v>0</v>
      </c>
      <c r="ER34">
        <v>13.374026829268301</v>
      </c>
      <c r="ES34">
        <v>0.63740905923346691</v>
      </c>
      <c r="ET34">
        <v>6.5351630596747798E-2</v>
      </c>
      <c r="EU34">
        <v>0</v>
      </c>
      <c r="EV34">
        <v>2</v>
      </c>
      <c r="EW34">
        <v>2</v>
      </c>
      <c r="EX34" t="s">
        <v>413</v>
      </c>
      <c r="EY34">
        <v>2.96672</v>
      </c>
      <c r="EZ34">
        <v>2.6993499999999999</v>
      </c>
      <c r="FA34">
        <v>0.20063300000000001</v>
      </c>
      <c r="FB34">
        <v>0.20450299999999999</v>
      </c>
      <c r="FC34">
        <v>0.110523</v>
      </c>
      <c r="FD34">
        <v>9.7645899999999994E-2</v>
      </c>
      <c r="FE34">
        <v>27495.8</v>
      </c>
      <c r="FF34">
        <v>17554.8</v>
      </c>
      <c r="FG34">
        <v>32279</v>
      </c>
      <c r="FH34">
        <v>25207.8</v>
      </c>
      <c r="FI34">
        <v>39686.199999999997</v>
      </c>
      <c r="FJ34">
        <v>39410.800000000003</v>
      </c>
      <c r="FK34">
        <v>46338.400000000001</v>
      </c>
      <c r="FL34">
        <v>45702.5</v>
      </c>
      <c r="FM34">
        <v>1.9654499999999999</v>
      </c>
      <c r="FN34">
        <v>1.8011999999999999</v>
      </c>
      <c r="FO34">
        <v>2.7194599999999999E-2</v>
      </c>
      <c r="FP34">
        <v>0</v>
      </c>
      <c r="FQ34">
        <v>27.4893</v>
      </c>
      <c r="FR34">
        <v>999.9</v>
      </c>
      <c r="FS34">
        <v>50.2</v>
      </c>
      <c r="FT34">
        <v>41.6</v>
      </c>
      <c r="FU34">
        <v>41.038600000000002</v>
      </c>
      <c r="FV34">
        <v>64.477000000000004</v>
      </c>
      <c r="FW34">
        <v>18.649799999999999</v>
      </c>
      <c r="FX34">
        <v>1</v>
      </c>
      <c r="FY34">
        <v>0.227386</v>
      </c>
      <c r="FZ34">
        <v>1.9849699999999999</v>
      </c>
      <c r="GA34">
        <v>20.2211</v>
      </c>
      <c r="GB34">
        <v>5.23346</v>
      </c>
      <c r="GC34">
        <v>11.950100000000001</v>
      </c>
      <c r="GD34">
        <v>4.9857500000000003</v>
      </c>
      <c r="GE34">
        <v>3.29</v>
      </c>
      <c r="GF34">
        <v>9999</v>
      </c>
      <c r="GG34">
        <v>9999</v>
      </c>
      <c r="GH34">
        <v>9999</v>
      </c>
      <c r="GI34">
        <v>208.6</v>
      </c>
      <c r="GJ34">
        <v>1.8672200000000001</v>
      </c>
      <c r="GK34">
        <v>1.8693500000000001</v>
      </c>
      <c r="GL34">
        <v>1.86707</v>
      </c>
      <c r="GM34">
        <v>1.8673500000000001</v>
      </c>
      <c r="GN34">
        <v>1.8626499999999999</v>
      </c>
      <c r="GO34">
        <v>1.8654200000000001</v>
      </c>
      <c r="GP34">
        <v>1.8687400000000001</v>
      </c>
      <c r="GQ34">
        <v>1.86903</v>
      </c>
      <c r="GR34">
        <v>5</v>
      </c>
      <c r="GS34">
        <v>0</v>
      </c>
      <c r="GT34">
        <v>0</v>
      </c>
      <c r="GU34">
        <v>0</v>
      </c>
      <c r="GV34" t="s">
        <v>414</v>
      </c>
      <c r="GW34" t="s">
        <v>415</v>
      </c>
      <c r="GX34" t="s">
        <v>416</v>
      </c>
      <c r="GY34" t="s">
        <v>416</v>
      </c>
      <c r="GZ34" t="s">
        <v>416</v>
      </c>
      <c r="HA34" t="s">
        <v>416</v>
      </c>
      <c r="HB34">
        <v>0</v>
      </c>
      <c r="HC34">
        <v>100</v>
      </c>
      <c r="HD34">
        <v>100</v>
      </c>
      <c r="HE34">
        <v>-4.21</v>
      </c>
      <c r="HF34">
        <v>0.31580000000000003</v>
      </c>
      <c r="HG34">
        <v>-4.8666330989899871</v>
      </c>
      <c r="HH34">
        <v>1.6145137170229321E-3</v>
      </c>
      <c r="HI34">
        <v>-1.407043735234338E-6</v>
      </c>
      <c r="HJ34">
        <v>4.3622850327847239E-10</v>
      </c>
      <c r="HK34">
        <v>-9.2356824124116665E-2</v>
      </c>
      <c r="HL34">
        <v>-6.8056097038042204E-3</v>
      </c>
      <c r="HM34">
        <v>1.263822033146551E-3</v>
      </c>
      <c r="HN34">
        <v>-7.169851735749966E-6</v>
      </c>
      <c r="HO34">
        <v>2</v>
      </c>
      <c r="HP34">
        <v>2094</v>
      </c>
      <c r="HQ34">
        <v>1</v>
      </c>
      <c r="HR34">
        <v>26</v>
      </c>
      <c r="HS34">
        <v>1.8</v>
      </c>
      <c r="HT34">
        <v>1.9</v>
      </c>
      <c r="HU34">
        <v>2.5561500000000001</v>
      </c>
      <c r="HV34">
        <v>2.5671400000000002</v>
      </c>
      <c r="HW34">
        <v>1.4978</v>
      </c>
      <c r="HX34">
        <v>2.2900399999999999</v>
      </c>
      <c r="HY34">
        <v>1.49902</v>
      </c>
      <c r="HZ34">
        <v>2.2790499999999998</v>
      </c>
      <c r="IA34">
        <v>45.604500000000002</v>
      </c>
      <c r="IB34">
        <v>23.851099999999999</v>
      </c>
      <c r="IC34">
        <v>18</v>
      </c>
      <c r="ID34">
        <v>505.91</v>
      </c>
      <c r="IE34">
        <v>439.971</v>
      </c>
      <c r="IF34">
        <v>23.421800000000001</v>
      </c>
      <c r="IG34">
        <v>30.102799999999998</v>
      </c>
      <c r="IH34">
        <v>29.9999</v>
      </c>
      <c r="II34">
        <v>30.039400000000001</v>
      </c>
      <c r="IJ34">
        <v>29.966899999999999</v>
      </c>
      <c r="IK34">
        <v>51.171399999999998</v>
      </c>
      <c r="IL34">
        <v>58.371099999999998</v>
      </c>
      <c r="IM34">
        <v>0</v>
      </c>
      <c r="IN34">
        <v>23.444500000000001</v>
      </c>
      <c r="IO34">
        <v>1200</v>
      </c>
      <c r="IP34">
        <v>19.908300000000001</v>
      </c>
      <c r="IQ34">
        <v>100.72199999999999</v>
      </c>
      <c r="IR34">
        <v>101.23</v>
      </c>
      <c r="IS34">
        <v>3</v>
      </c>
    </row>
    <row r="35" spans="1:253" x14ac:dyDescent="0.3">
      <c r="A35">
        <v>15</v>
      </c>
      <c r="B35">
        <v>1689178013.0999999</v>
      </c>
      <c r="C35">
        <v>2048.599999904633</v>
      </c>
      <c r="D35" t="s">
        <v>483</v>
      </c>
      <c r="E35" t="s">
        <v>484</v>
      </c>
      <c r="F35" t="s">
        <v>402</v>
      </c>
      <c r="G35" t="s">
        <v>403</v>
      </c>
      <c r="H35" t="s">
        <v>404</v>
      </c>
      <c r="I35" t="s">
        <v>405</v>
      </c>
      <c r="J35" t="s">
        <v>406</v>
      </c>
      <c r="K35" t="s">
        <v>407</v>
      </c>
      <c r="L35">
        <v>1689178013.0999999</v>
      </c>
      <c r="M35">
        <f t="shared" si="0"/>
        <v>1.9271240836922156E-3</v>
      </c>
      <c r="N35">
        <f t="shared" si="1"/>
        <v>1.9271240836922157</v>
      </c>
      <c r="O35">
        <f t="shared" si="2"/>
        <v>44.710684059640315</v>
      </c>
      <c r="P35">
        <f t="shared" si="3"/>
        <v>1442.9</v>
      </c>
      <c r="Q35">
        <f t="shared" si="4"/>
        <v>814.66211022722723</v>
      </c>
      <c r="R35">
        <f t="shared" si="5"/>
        <v>80.514346615607053</v>
      </c>
      <c r="S35">
        <f t="shared" si="6"/>
        <v>142.60409226502</v>
      </c>
      <c r="T35">
        <f t="shared" si="7"/>
        <v>0.12178036980563357</v>
      </c>
      <c r="U35">
        <f t="shared" si="8"/>
        <v>2.9131115842097817</v>
      </c>
      <c r="V35">
        <f t="shared" si="9"/>
        <v>0.11902119596387596</v>
      </c>
      <c r="W35">
        <f t="shared" si="10"/>
        <v>7.4630941526184366E-2</v>
      </c>
      <c r="X35">
        <f t="shared" si="11"/>
        <v>289.5255415846749</v>
      </c>
      <c r="Y35">
        <f t="shared" si="12"/>
        <v>29.010472041740282</v>
      </c>
      <c r="Z35">
        <f t="shared" si="13"/>
        <v>28.0335</v>
      </c>
      <c r="AA35">
        <f t="shared" si="14"/>
        <v>3.8022570712357973</v>
      </c>
      <c r="AB35">
        <f t="shared" si="15"/>
        <v>60.019469364126934</v>
      </c>
      <c r="AC35">
        <f t="shared" si="16"/>
        <v>2.2510375684207</v>
      </c>
      <c r="AD35">
        <f t="shared" si="17"/>
        <v>3.7505122792140573</v>
      </c>
      <c r="AE35">
        <f t="shared" si="18"/>
        <v>1.5512195028150972</v>
      </c>
      <c r="AF35">
        <f t="shared" si="19"/>
        <v>-84.986172090826713</v>
      </c>
      <c r="AG35">
        <f t="shared" si="20"/>
        <v>-36.891437688887834</v>
      </c>
      <c r="AH35">
        <f t="shared" si="21"/>
        <v>-2.7581367265840901</v>
      </c>
      <c r="AI35">
        <f t="shared" si="22"/>
        <v>164.88979507837627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52236.903145998018</v>
      </c>
      <c r="AO35" t="s">
        <v>408</v>
      </c>
      <c r="AP35">
        <v>10238.9</v>
      </c>
      <c r="AQ35">
        <v>302.21199999999999</v>
      </c>
      <c r="AR35">
        <v>4052.3</v>
      </c>
      <c r="AS35">
        <f t="shared" si="26"/>
        <v>0.92542210596451402</v>
      </c>
      <c r="AT35">
        <v>-0.32343011824092421</v>
      </c>
      <c r="AU35" t="s">
        <v>485</v>
      </c>
      <c r="AV35">
        <v>10259.9</v>
      </c>
      <c r="AW35">
        <v>939.33315384615389</v>
      </c>
      <c r="AX35">
        <v>1536.16</v>
      </c>
      <c r="AY35">
        <f t="shared" si="27"/>
        <v>0.38851867393620854</v>
      </c>
      <c r="AZ35">
        <v>0.5</v>
      </c>
      <c r="BA35">
        <f t="shared" si="28"/>
        <v>1512.966593567189</v>
      </c>
      <c r="BB35">
        <f t="shared" si="29"/>
        <v>44.710684059640315</v>
      </c>
      <c r="BC35">
        <f t="shared" si="30"/>
        <v>293.90788732125344</v>
      </c>
      <c r="BD35">
        <f t="shared" si="31"/>
        <v>2.9765438555852241E-2</v>
      </c>
      <c r="BE35">
        <f t="shared" si="32"/>
        <v>1.6379413602749715</v>
      </c>
      <c r="BF35">
        <f t="shared" si="33"/>
        <v>269.31414182383185</v>
      </c>
      <c r="BG35" t="s">
        <v>486</v>
      </c>
      <c r="BH35">
        <v>652.63</v>
      </c>
      <c r="BI35">
        <f t="shared" si="34"/>
        <v>652.63</v>
      </c>
      <c r="BJ35">
        <f t="shared" si="35"/>
        <v>0.57515493177793986</v>
      </c>
      <c r="BK35">
        <f t="shared" si="36"/>
        <v>0.67550263845466041</v>
      </c>
      <c r="BL35">
        <f t="shared" si="37"/>
        <v>0.74011301096871174</v>
      </c>
      <c r="BM35">
        <f t="shared" si="38"/>
        <v>0.48367260707407944</v>
      </c>
      <c r="BN35">
        <f t="shared" si="39"/>
        <v>0.67095492159117343</v>
      </c>
      <c r="BO35">
        <f t="shared" si="40"/>
        <v>0.4693258032355887</v>
      </c>
      <c r="BP35">
        <f t="shared" si="41"/>
        <v>0.5306741967644113</v>
      </c>
      <c r="BQ35">
        <f t="shared" si="42"/>
        <v>1799.74</v>
      </c>
      <c r="BR35">
        <f t="shared" si="43"/>
        <v>1512.966593567189</v>
      </c>
      <c r="BS35">
        <f t="shared" si="44"/>
        <v>0.84065842486536335</v>
      </c>
      <c r="BT35">
        <f t="shared" si="45"/>
        <v>0.1608707599901513</v>
      </c>
      <c r="BU35">
        <v>6</v>
      </c>
      <c r="BV35">
        <v>0.5</v>
      </c>
      <c r="BW35" t="s">
        <v>411</v>
      </c>
      <c r="BX35">
        <v>1689178013.0999999</v>
      </c>
      <c r="BY35">
        <v>1442.9</v>
      </c>
      <c r="BZ35">
        <v>1499.87</v>
      </c>
      <c r="CA35">
        <v>22.776499999999999</v>
      </c>
      <c r="CB35">
        <v>20.517399999999999</v>
      </c>
      <c r="CC35">
        <v>1447.5</v>
      </c>
      <c r="CD35">
        <v>22.468699999999998</v>
      </c>
      <c r="CE35">
        <v>500.17200000000003</v>
      </c>
      <c r="CF35">
        <v>98.732200000000006</v>
      </c>
      <c r="CG35">
        <v>9.9383799999999994E-2</v>
      </c>
      <c r="CH35">
        <v>27.7986</v>
      </c>
      <c r="CI35">
        <v>28.0335</v>
      </c>
      <c r="CJ35">
        <v>999.9</v>
      </c>
      <c r="CK35">
        <v>0</v>
      </c>
      <c r="CL35">
        <v>0</v>
      </c>
      <c r="CM35">
        <v>10033.799999999999</v>
      </c>
      <c r="CN35">
        <v>0</v>
      </c>
      <c r="CO35">
        <v>1.91117E-3</v>
      </c>
      <c r="CP35">
        <v>-56.966700000000003</v>
      </c>
      <c r="CQ35">
        <v>1476.53</v>
      </c>
      <c r="CR35">
        <v>1531.29</v>
      </c>
      <c r="CS35">
        <v>2.2590400000000002</v>
      </c>
      <c r="CT35">
        <v>1499.87</v>
      </c>
      <c r="CU35">
        <v>20.517399999999999</v>
      </c>
      <c r="CV35">
        <v>2.2487699999999999</v>
      </c>
      <c r="CW35">
        <v>2.0257299999999998</v>
      </c>
      <c r="CX35">
        <v>19.3141</v>
      </c>
      <c r="CY35">
        <v>17.646899999999999</v>
      </c>
      <c r="CZ35">
        <v>1799.74</v>
      </c>
      <c r="DA35">
        <v>0.97799400000000003</v>
      </c>
      <c r="DB35">
        <v>2.2006000000000001E-2</v>
      </c>
      <c r="DC35">
        <v>0</v>
      </c>
      <c r="DD35">
        <v>939.72500000000002</v>
      </c>
      <c r="DE35">
        <v>4.9997699999999998</v>
      </c>
      <c r="DF35">
        <v>18094.5</v>
      </c>
      <c r="DG35">
        <v>15782.2</v>
      </c>
      <c r="DH35">
        <v>40.311999999999998</v>
      </c>
      <c r="DI35">
        <v>40.75</v>
      </c>
      <c r="DJ35">
        <v>39.811999999999998</v>
      </c>
      <c r="DK35">
        <v>39.875</v>
      </c>
      <c r="DL35">
        <v>41.125</v>
      </c>
      <c r="DM35">
        <v>1755.25</v>
      </c>
      <c r="DN35">
        <v>39.5</v>
      </c>
      <c r="DO35">
        <v>0</v>
      </c>
      <c r="DP35">
        <v>188.79999995231631</v>
      </c>
      <c r="DQ35">
        <v>0</v>
      </c>
      <c r="DR35">
        <v>939.33315384615389</v>
      </c>
      <c r="DS35">
        <v>4.2276923171848031</v>
      </c>
      <c r="DT35">
        <v>-52.307692511307913</v>
      </c>
      <c r="DU35">
        <v>18108.26923076923</v>
      </c>
      <c r="DV35">
        <v>15</v>
      </c>
      <c r="DW35">
        <v>1689177920.5999999</v>
      </c>
      <c r="DX35" t="s">
        <v>487</v>
      </c>
      <c r="DY35">
        <v>1689177920.5999999</v>
      </c>
      <c r="DZ35">
        <v>1689177913.5999999</v>
      </c>
      <c r="EA35">
        <v>19</v>
      </c>
      <c r="EB35">
        <v>-0.44500000000000001</v>
      </c>
      <c r="EC35">
        <v>-4.0000000000000001E-3</v>
      </c>
      <c r="ED35">
        <v>-4.5819999999999999</v>
      </c>
      <c r="EE35">
        <v>0.21299999999999999</v>
      </c>
      <c r="EF35">
        <v>1500</v>
      </c>
      <c r="EG35">
        <v>20</v>
      </c>
      <c r="EH35">
        <v>0.05</v>
      </c>
      <c r="EI35">
        <v>0.04</v>
      </c>
      <c r="EJ35">
        <v>-45.560058536585373</v>
      </c>
      <c r="EK35">
        <v>-1.5535860627177069</v>
      </c>
      <c r="EL35">
        <v>0.1607240810582056</v>
      </c>
      <c r="EM35">
        <v>0</v>
      </c>
      <c r="EN35">
        <v>1329.788484848485</v>
      </c>
      <c r="EO35">
        <v>-145.18156849488881</v>
      </c>
      <c r="EP35">
        <v>13.822683404180051</v>
      </c>
      <c r="EQ35">
        <v>0</v>
      </c>
      <c r="ER35">
        <v>13.374026829268301</v>
      </c>
      <c r="ES35">
        <v>0.63740905923346691</v>
      </c>
      <c r="ET35">
        <v>6.5351630596747798E-2</v>
      </c>
      <c r="EU35">
        <v>0</v>
      </c>
      <c r="EV35">
        <v>1</v>
      </c>
      <c r="EW35">
        <v>2</v>
      </c>
      <c r="EX35" t="s">
        <v>477</v>
      </c>
      <c r="EY35">
        <v>2.9666100000000002</v>
      </c>
      <c r="EZ35">
        <v>2.6989100000000001</v>
      </c>
      <c r="FA35">
        <v>0.23183400000000001</v>
      </c>
      <c r="FB35">
        <v>0.23452500000000001</v>
      </c>
      <c r="FC35">
        <v>0.11014699999999999</v>
      </c>
      <c r="FD35">
        <v>9.9400699999999995E-2</v>
      </c>
      <c r="FE35">
        <v>26421</v>
      </c>
      <c r="FF35">
        <v>16891.400000000001</v>
      </c>
      <c r="FG35">
        <v>32279</v>
      </c>
      <c r="FH35">
        <v>25207.8</v>
      </c>
      <c r="FI35">
        <v>39703.5</v>
      </c>
      <c r="FJ35">
        <v>39333.5</v>
      </c>
      <c r="FK35">
        <v>46338.6</v>
      </c>
      <c r="FL35">
        <v>45701.599999999999</v>
      </c>
      <c r="FM35">
        <v>1.96478</v>
      </c>
      <c r="FN35">
        <v>1.8022499999999999</v>
      </c>
      <c r="FO35">
        <v>3.5446100000000001E-2</v>
      </c>
      <c r="FP35">
        <v>0</v>
      </c>
      <c r="FQ35">
        <v>27.454499999999999</v>
      </c>
      <c r="FR35">
        <v>999.9</v>
      </c>
      <c r="FS35">
        <v>49.9</v>
      </c>
      <c r="FT35">
        <v>41.8</v>
      </c>
      <c r="FU35">
        <v>41.2211</v>
      </c>
      <c r="FV35">
        <v>64.617000000000004</v>
      </c>
      <c r="FW35">
        <v>18.5337</v>
      </c>
      <c r="FX35">
        <v>1</v>
      </c>
      <c r="FY35">
        <v>0.22719</v>
      </c>
      <c r="FZ35">
        <v>2.3061500000000001</v>
      </c>
      <c r="GA35">
        <v>20.217199999999998</v>
      </c>
      <c r="GB35">
        <v>5.2340600000000004</v>
      </c>
      <c r="GC35">
        <v>11.950100000000001</v>
      </c>
      <c r="GD35">
        <v>4.9857500000000003</v>
      </c>
      <c r="GE35">
        <v>3.29</v>
      </c>
      <c r="GF35">
        <v>9999</v>
      </c>
      <c r="GG35">
        <v>9999</v>
      </c>
      <c r="GH35">
        <v>9999</v>
      </c>
      <c r="GI35">
        <v>208.6</v>
      </c>
      <c r="GJ35">
        <v>1.86721</v>
      </c>
      <c r="GK35">
        <v>1.8693500000000001</v>
      </c>
      <c r="GL35">
        <v>1.86707</v>
      </c>
      <c r="GM35">
        <v>1.8673200000000001</v>
      </c>
      <c r="GN35">
        <v>1.8626400000000001</v>
      </c>
      <c r="GO35">
        <v>1.86544</v>
      </c>
      <c r="GP35">
        <v>1.86876</v>
      </c>
      <c r="GQ35">
        <v>1.8690500000000001</v>
      </c>
      <c r="GR35">
        <v>5</v>
      </c>
      <c r="GS35">
        <v>0</v>
      </c>
      <c r="GT35">
        <v>0</v>
      </c>
      <c r="GU35">
        <v>0</v>
      </c>
      <c r="GV35" t="s">
        <v>414</v>
      </c>
      <c r="GW35" t="s">
        <v>415</v>
      </c>
      <c r="GX35" t="s">
        <v>416</v>
      </c>
      <c r="GY35" t="s">
        <v>416</v>
      </c>
      <c r="GZ35" t="s">
        <v>416</v>
      </c>
      <c r="HA35" t="s">
        <v>416</v>
      </c>
      <c r="HB35">
        <v>0</v>
      </c>
      <c r="HC35">
        <v>100</v>
      </c>
      <c r="HD35">
        <v>100</v>
      </c>
      <c r="HE35">
        <v>-4.5999999999999996</v>
      </c>
      <c r="HF35">
        <v>0.30780000000000002</v>
      </c>
      <c r="HG35">
        <v>-5.3121219618585691</v>
      </c>
      <c r="HH35">
        <v>1.6145137170229321E-3</v>
      </c>
      <c r="HI35">
        <v>-1.407043735234338E-6</v>
      </c>
      <c r="HJ35">
        <v>4.3622850327847239E-10</v>
      </c>
      <c r="HK35">
        <v>-9.59763532770114E-2</v>
      </c>
      <c r="HL35">
        <v>-6.8056097038042204E-3</v>
      </c>
      <c r="HM35">
        <v>1.263822033146551E-3</v>
      </c>
      <c r="HN35">
        <v>-7.169851735749966E-6</v>
      </c>
      <c r="HO35">
        <v>2</v>
      </c>
      <c r="HP35">
        <v>2094</v>
      </c>
      <c r="HQ35">
        <v>1</v>
      </c>
      <c r="HR35">
        <v>26</v>
      </c>
      <c r="HS35">
        <v>1.5</v>
      </c>
      <c r="HT35">
        <v>1.7</v>
      </c>
      <c r="HU35">
        <v>3.0664099999999999</v>
      </c>
      <c r="HV35">
        <v>2.5659200000000002</v>
      </c>
      <c r="HW35">
        <v>1.4978</v>
      </c>
      <c r="HX35">
        <v>2.2900399999999999</v>
      </c>
      <c r="HY35">
        <v>1.49902</v>
      </c>
      <c r="HZ35">
        <v>2.2790499999999998</v>
      </c>
      <c r="IA35">
        <v>45.518599999999999</v>
      </c>
      <c r="IB35">
        <v>23.842300000000002</v>
      </c>
      <c r="IC35">
        <v>18</v>
      </c>
      <c r="ID35">
        <v>505.358</v>
      </c>
      <c r="IE35">
        <v>440.50799999999998</v>
      </c>
      <c r="IF35">
        <v>23.3553</v>
      </c>
      <c r="IG35">
        <v>30.087199999999999</v>
      </c>
      <c r="IH35">
        <v>30.000599999999999</v>
      </c>
      <c r="II35">
        <v>30.024899999999999</v>
      </c>
      <c r="IJ35">
        <v>29.950600000000001</v>
      </c>
      <c r="IK35">
        <v>61.374200000000002</v>
      </c>
      <c r="IL35">
        <v>57.282400000000003</v>
      </c>
      <c r="IM35">
        <v>0</v>
      </c>
      <c r="IN35">
        <v>23.307500000000001</v>
      </c>
      <c r="IO35">
        <v>1500</v>
      </c>
      <c r="IP35">
        <v>20.567499999999999</v>
      </c>
      <c r="IQ35">
        <v>100.72199999999999</v>
      </c>
      <c r="IR35">
        <v>101.22799999999999</v>
      </c>
      <c r="IS35">
        <v>3</v>
      </c>
    </row>
    <row r="36" spans="1:253" x14ac:dyDescent="0.3">
      <c r="A36">
        <v>16</v>
      </c>
      <c r="B36">
        <v>1689178166.5999999</v>
      </c>
      <c r="C36">
        <v>2202.099999904633</v>
      </c>
      <c r="D36" t="s">
        <v>488</v>
      </c>
      <c r="E36" t="s">
        <v>489</v>
      </c>
      <c r="F36" t="s">
        <v>402</v>
      </c>
      <c r="G36" t="s">
        <v>403</v>
      </c>
      <c r="H36" t="s">
        <v>404</v>
      </c>
      <c r="I36" t="s">
        <v>405</v>
      </c>
      <c r="J36" t="s">
        <v>406</v>
      </c>
      <c r="K36" t="s">
        <v>407</v>
      </c>
      <c r="L36">
        <v>1689178166.5999999</v>
      </c>
      <c r="M36">
        <f t="shared" si="0"/>
        <v>1.6090542863713767E-3</v>
      </c>
      <c r="N36">
        <f t="shared" si="1"/>
        <v>1.6090542863713766</v>
      </c>
      <c r="O36">
        <f t="shared" si="2"/>
        <v>46.527992582932406</v>
      </c>
      <c r="P36">
        <f t="shared" si="3"/>
        <v>1740.96</v>
      </c>
      <c r="Q36">
        <f t="shared" si="4"/>
        <v>971.0907379573805</v>
      </c>
      <c r="R36">
        <f t="shared" si="5"/>
        <v>95.972365765930732</v>
      </c>
      <c r="S36">
        <f t="shared" si="6"/>
        <v>172.05812327620799</v>
      </c>
      <c r="T36">
        <f t="shared" si="7"/>
        <v>0.1029320245024327</v>
      </c>
      <c r="U36">
        <f t="shared" si="8"/>
        <v>2.9128442434406532</v>
      </c>
      <c r="V36">
        <f t="shared" si="9"/>
        <v>0.100953193274682</v>
      </c>
      <c r="W36">
        <f t="shared" si="10"/>
        <v>6.3270367342733752E-2</v>
      </c>
      <c r="X36">
        <f t="shared" si="11"/>
        <v>289.58779829221311</v>
      </c>
      <c r="Y36">
        <f t="shared" si="12"/>
        <v>28.926110020472969</v>
      </c>
      <c r="Z36">
        <f t="shared" si="13"/>
        <v>27.8795</v>
      </c>
      <c r="AA36">
        <f t="shared" si="14"/>
        <v>3.7682634804165169</v>
      </c>
      <c r="AB36">
        <f t="shared" si="15"/>
        <v>60.340118761653272</v>
      </c>
      <c r="AC36">
        <f t="shared" si="16"/>
        <v>2.2409479479572703</v>
      </c>
      <c r="AD36">
        <f t="shared" si="17"/>
        <v>3.7138606849766664</v>
      </c>
      <c r="AE36">
        <f t="shared" si="18"/>
        <v>1.5273155324592467</v>
      </c>
      <c r="AF36">
        <f t="shared" si="19"/>
        <v>-70.959294028977709</v>
      </c>
      <c r="AG36">
        <f t="shared" si="20"/>
        <v>-39.102277454240564</v>
      </c>
      <c r="AH36">
        <f t="shared" si="21"/>
        <v>-2.9190036706831259</v>
      </c>
      <c r="AI36">
        <f t="shared" si="22"/>
        <v>176.60722313831172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52258.404880078764</v>
      </c>
      <c r="AO36" t="s">
        <v>408</v>
      </c>
      <c r="AP36">
        <v>10238.9</v>
      </c>
      <c r="AQ36">
        <v>302.21199999999999</v>
      </c>
      <c r="AR36">
        <v>4052.3</v>
      </c>
      <c r="AS36">
        <f t="shared" si="26"/>
        <v>0.92542210596451402</v>
      </c>
      <c r="AT36">
        <v>-0.32343011824092421</v>
      </c>
      <c r="AU36" t="s">
        <v>490</v>
      </c>
      <c r="AV36">
        <v>10260.5</v>
      </c>
      <c r="AW36">
        <v>944.79434615384605</v>
      </c>
      <c r="AX36">
        <v>1553.03</v>
      </c>
      <c r="AY36">
        <f t="shared" si="27"/>
        <v>0.39164449743157181</v>
      </c>
      <c r="AZ36">
        <v>0.5</v>
      </c>
      <c r="BA36">
        <f t="shared" si="28"/>
        <v>1513.2942001514057</v>
      </c>
      <c r="BB36">
        <f t="shared" si="29"/>
        <v>46.527992582932406</v>
      </c>
      <c r="BC36">
        <f t="shared" si="30"/>
        <v>296.33667324220488</v>
      </c>
      <c r="BD36">
        <f t="shared" si="31"/>
        <v>3.0959890480308339E-2</v>
      </c>
      <c r="BE36">
        <f t="shared" si="32"/>
        <v>1.6092863627875833</v>
      </c>
      <c r="BF36">
        <f t="shared" si="33"/>
        <v>269.82800200031943</v>
      </c>
      <c r="BG36" t="s">
        <v>491</v>
      </c>
      <c r="BH36">
        <v>653.58000000000004</v>
      </c>
      <c r="BI36">
        <f t="shared" si="34"/>
        <v>653.58000000000004</v>
      </c>
      <c r="BJ36">
        <f t="shared" si="35"/>
        <v>0.57915816178695834</v>
      </c>
      <c r="BK36">
        <f t="shared" si="36"/>
        <v>0.67623064522336318</v>
      </c>
      <c r="BL36">
        <f t="shared" si="37"/>
        <v>0.73535625176537056</v>
      </c>
      <c r="BM36">
        <f t="shared" si="38"/>
        <v>0.48627030778750702</v>
      </c>
      <c r="BN36">
        <f t="shared" si="39"/>
        <v>0.66645636049074053</v>
      </c>
      <c r="BO36">
        <f t="shared" si="40"/>
        <v>0.46779579800016841</v>
      </c>
      <c r="BP36">
        <f t="shared" si="41"/>
        <v>0.53220420199983165</v>
      </c>
      <c r="BQ36">
        <f t="shared" si="42"/>
        <v>1800.13</v>
      </c>
      <c r="BR36">
        <f t="shared" si="43"/>
        <v>1513.2942001514057</v>
      </c>
      <c r="BS36">
        <f t="shared" si="44"/>
        <v>0.8406582858745788</v>
      </c>
      <c r="BT36">
        <f t="shared" si="45"/>
        <v>0.1608704917379373</v>
      </c>
      <c r="BU36">
        <v>6</v>
      </c>
      <c r="BV36">
        <v>0.5</v>
      </c>
      <c r="BW36" t="s">
        <v>411</v>
      </c>
      <c r="BX36">
        <v>1689178166.5999999</v>
      </c>
      <c r="BY36">
        <v>1740.96</v>
      </c>
      <c r="BZ36">
        <v>1800.14</v>
      </c>
      <c r="CA36">
        <v>22.674900000000001</v>
      </c>
      <c r="CB36">
        <v>20.7883</v>
      </c>
      <c r="CC36">
        <v>1745.7</v>
      </c>
      <c r="CD36">
        <v>22.372</v>
      </c>
      <c r="CE36">
        <v>500.12799999999999</v>
      </c>
      <c r="CF36">
        <v>98.729900000000001</v>
      </c>
      <c r="CG36">
        <v>9.9552299999999996E-2</v>
      </c>
      <c r="CH36">
        <v>27.630500000000001</v>
      </c>
      <c r="CI36">
        <v>27.8795</v>
      </c>
      <c r="CJ36">
        <v>999.9</v>
      </c>
      <c r="CK36">
        <v>0</v>
      </c>
      <c r="CL36">
        <v>0</v>
      </c>
      <c r="CM36">
        <v>10032.5</v>
      </c>
      <c r="CN36">
        <v>0</v>
      </c>
      <c r="CO36">
        <v>1.91117E-3</v>
      </c>
      <c r="CP36">
        <v>-59.1783</v>
      </c>
      <c r="CQ36">
        <v>1781.35</v>
      </c>
      <c r="CR36">
        <v>1838.35</v>
      </c>
      <c r="CS36">
        <v>1.8865799999999999</v>
      </c>
      <c r="CT36">
        <v>1800.14</v>
      </c>
      <c r="CU36">
        <v>20.7883</v>
      </c>
      <c r="CV36">
        <v>2.2386900000000001</v>
      </c>
      <c r="CW36">
        <v>2.0524200000000001</v>
      </c>
      <c r="CX36">
        <v>19.241900000000001</v>
      </c>
      <c r="CY36">
        <v>17.854700000000001</v>
      </c>
      <c r="CZ36">
        <v>1800.13</v>
      </c>
      <c r="DA36">
        <v>0.97799800000000003</v>
      </c>
      <c r="DB36">
        <v>2.2002399999999998E-2</v>
      </c>
      <c r="DC36">
        <v>0</v>
      </c>
      <c r="DD36">
        <v>946.10599999999999</v>
      </c>
      <c r="DE36">
        <v>4.9997699999999998</v>
      </c>
      <c r="DF36">
        <v>18145.8</v>
      </c>
      <c r="DG36">
        <v>15785.6</v>
      </c>
      <c r="DH36">
        <v>40.186999999999998</v>
      </c>
      <c r="DI36">
        <v>40.625</v>
      </c>
      <c r="DJ36">
        <v>39.686999999999998</v>
      </c>
      <c r="DK36">
        <v>39.811999999999998</v>
      </c>
      <c r="DL36">
        <v>41.125</v>
      </c>
      <c r="DM36">
        <v>1755.63</v>
      </c>
      <c r="DN36">
        <v>39.5</v>
      </c>
      <c r="DO36">
        <v>0</v>
      </c>
      <c r="DP36">
        <v>152.9000000953674</v>
      </c>
      <c r="DQ36">
        <v>0</v>
      </c>
      <c r="DR36">
        <v>944.79434615384605</v>
      </c>
      <c r="DS36">
        <v>10.82895726514503</v>
      </c>
      <c r="DT36">
        <v>181.03589741969569</v>
      </c>
      <c r="DU36">
        <v>18130.542307692311</v>
      </c>
      <c r="DV36">
        <v>15</v>
      </c>
      <c r="DW36">
        <v>1689178089.5999999</v>
      </c>
      <c r="DX36" t="s">
        <v>492</v>
      </c>
      <c r="DY36">
        <v>1689178089.5999999</v>
      </c>
      <c r="DZ36">
        <v>1689178083.0999999</v>
      </c>
      <c r="EA36">
        <v>20</v>
      </c>
      <c r="EB36">
        <v>-0.27900000000000003</v>
      </c>
      <c r="EC36">
        <v>-1E-3</v>
      </c>
      <c r="ED36">
        <v>-4.6959999999999997</v>
      </c>
      <c r="EE36">
        <v>0.22900000000000001</v>
      </c>
      <c r="EF36">
        <v>1800</v>
      </c>
      <c r="EG36">
        <v>21</v>
      </c>
      <c r="EH36">
        <v>0.11</v>
      </c>
      <c r="EI36">
        <v>0.09</v>
      </c>
      <c r="EJ36">
        <v>-45.560058536585373</v>
      </c>
      <c r="EK36">
        <v>-1.5535860627177069</v>
      </c>
      <c r="EL36">
        <v>0.1607240810582056</v>
      </c>
      <c r="EM36">
        <v>0</v>
      </c>
      <c r="EN36">
        <v>1329.788484848485</v>
      </c>
      <c r="EO36">
        <v>-145.18156849488881</v>
      </c>
      <c r="EP36">
        <v>13.822683404180051</v>
      </c>
      <c r="EQ36">
        <v>0</v>
      </c>
      <c r="ER36">
        <v>13.374026829268301</v>
      </c>
      <c r="ES36">
        <v>0.63740905923346691</v>
      </c>
      <c r="ET36">
        <v>6.5351630596747798E-2</v>
      </c>
      <c r="EU36">
        <v>0</v>
      </c>
      <c r="EV36">
        <v>2</v>
      </c>
      <c r="EW36">
        <v>2</v>
      </c>
      <c r="EX36" t="s">
        <v>413</v>
      </c>
      <c r="EY36">
        <v>2.9665699999999999</v>
      </c>
      <c r="EZ36">
        <v>2.6990699999999999</v>
      </c>
      <c r="FA36">
        <v>0.25927600000000001</v>
      </c>
      <c r="FB36">
        <v>0.26125900000000002</v>
      </c>
      <c r="FC36">
        <v>0.10982699999999999</v>
      </c>
      <c r="FD36">
        <v>0.10033499999999999</v>
      </c>
      <c r="FE36">
        <v>25482</v>
      </c>
      <c r="FF36">
        <v>16304.2</v>
      </c>
      <c r="FG36">
        <v>32286.799999999999</v>
      </c>
      <c r="FH36">
        <v>25212.9</v>
      </c>
      <c r="FI36">
        <v>39727.5</v>
      </c>
      <c r="FJ36">
        <v>39300.699999999997</v>
      </c>
      <c r="FK36">
        <v>46349.7</v>
      </c>
      <c r="FL36">
        <v>45710.6</v>
      </c>
      <c r="FM36">
        <v>1.9656499999999999</v>
      </c>
      <c r="FN36">
        <v>1.8048299999999999</v>
      </c>
      <c r="FO36">
        <v>3.69921E-2</v>
      </c>
      <c r="FP36">
        <v>0</v>
      </c>
      <c r="FQ36">
        <v>27.275099999999998</v>
      </c>
      <c r="FR36">
        <v>999.9</v>
      </c>
      <c r="FS36">
        <v>49.6</v>
      </c>
      <c r="FT36">
        <v>41.8</v>
      </c>
      <c r="FU36">
        <v>40.976999999999997</v>
      </c>
      <c r="FV36">
        <v>64.257000000000005</v>
      </c>
      <c r="FW36">
        <v>18.657900000000001</v>
      </c>
      <c r="FX36">
        <v>1</v>
      </c>
      <c r="FY36">
        <v>0.218171</v>
      </c>
      <c r="FZ36">
        <v>1.92056</v>
      </c>
      <c r="GA36">
        <v>20.262799999999999</v>
      </c>
      <c r="GB36">
        <v>5.2352600000000002</v>
      </c>
      <c r="GC36">
        <v>11.950100000000001</v>
      </c>
      <c r="GD36">
        <v>4.9857500000000003</v>
      </c>
      <c r="GE36">
        <v>3.2899799999999999</v>
      </c>
      <c r="GF36">
        <v>9999</v>
      </c>
      <c r="GG36">
        <v>9999</v>
      </c>
      <c r="GH36">
        <v>9999</v>
      </c>
      <c r="GI36">
        <v>208.7</v>
      </c>
      <c r="GJ36">
        <v>1.86676</v>
      </c>
      <c r="GK36">
        <v>1.8689100000000001</v>
      </c>
      <c r="GL36">
        <v>1.8666199999999999</v>
      </c>
      <c r="GM36">
        <v>1.8669100000000001</v>
      </c>
      <c r="GN36">
        <v>1.8622099999999999</v>
      </c>
      <c r="GO36">
        <v>1.86497</v>
      </c>
      <c r="GP36">
        <v>1.8683099999999999</v>
      </c>
      <c r="GQ36">
        <v>1.86859</v>
      </c>
      <c r="GR36">
        <v>5</v>
      </c>
      <c r="GS36">
        <v>0</v>
      </c>
      <c r="GT36">
        <v>0</v>
      </c>
      <c r="GU36">
        <v>0</v>
      </c>
      <c r="GV36" t="s">
        <v>414</v>
      </c>
      <c r="GW36" t="s">
        <v>415</v>
      </c>
      <c r="GX36" t="s">
        <v>416</v>
      </c>
      <c r="GY36" t="s">
        <v>416</v>
      </c>
      <c r="GZ36" t="s">
        <v>416</v>
      </c>
      <c r="HA36" t="s">
        <v>416</v>
      </c>
      <c r="HB36">
        <v>0</v>
      </c>
      <c r="HC36">
        <v>100</v>
      </c>
      <c r="HD36">
        <v>100</v>
      </c>
      <c r="HE36">
        <v>-4.74</v>
      </c>
      <c r="HF36">
        <v>0.3029</v>
      </c>
      <c r="HG36">
        <v>-5.5910284193914928</v>
      </c>
      <c r="HH36">
        <v>1.6145137170229321E-3</v>
      </c>
      <c r="HI36">
        <v>-1.407043735234338E-6</v>
      </c>
      <c r="HJ36">
        <v>4.3622850327847239E-10</v>
      </c>
      <c r="HK36">
        <v>-9.7099020203752412E-2</v>
      </c>
      <c r="HL36">
        <v>-6.8056097038042204E-3</v>
      </c>
      <c r="HM36">
        <v>1.263822033146551E-3</v>
      </c>
      <c r="HN36">
        <v>-7.169851735749966E-6</v>
      </c>
      <c r="HO36">
        <v>2</v>
      </c>
      <c r="HP36">
        <v>2094</v>
      </c>
      <c r="HQ36">
        <v>1</v>
      </c>
      <c r="HR36">
        <v>26</v>
      </c>
      <c r="HS36">
        <v>1.3</v>
      </c>
      <c r="HT36">
        <v>1.4</v>
      </c>
      <c r="HU36">
        <v>3.5485799999999998</v>
      </c>
      <c r="HV36">
        <v>2.5549300000000001</v>
      </c>
      <c r="HW36">
        <v>1.4978</v>
      </c>
      <c r="HX36">
        <v>2.2900399999999999</v>
      </c>
      <c r="HY36">
        <v>1.49902</v>
      </c>
      <c r="HZ36">
        <v>2.2839399999999999</v>
      </c>
      <c r="IA36">
        <v>45.148400000000002</v>
      </c>
      <c r="IB36">
        <v>15.7957</v>
      </c>
      <c r="IC36">
        <v>18</v>
      </c>
      <c r="ID36">
        <v>505.39600000000002</v>
      </c>
      <c r="IE36">
        <v>441.66399999999999</v>
      </c>
      <c r="IF36">
        <v>23.248799999999999</v>
      </c>
      <c r="IG36">
        <v>30.005299999999998</v>
      </c>
      <c r="IH36">
        <v>29.999099999999999</v>
      </c>
      <c r="II36">
        <v>29.96</v>
      </c>
      <c r="IJ36">
        <v>29.887799999999999</v>
      </c>
      <c r="IK36">
        <v>71.037400000000005</v>
      </c>
      <c r="IL36">
        <v>56.699199999999998</v>
      </c>
      <c r="IM36">
        <v>0</v>
      </c>
      <c r="IN36">
        <v>23.3416</v>
      </c>
      <c r="IO36">
        <v>1800</v>
      </c>
      <c r="IP36">
        <v>20.8249</v>
      </c>
      <c r="IQ36">
        <v>100.747</v>
      </c>
      <c r="IR36">
        <v>101.248</v>
      </c>
      <c r="IS36">
        <v>3</v>
      </c>
    </row>
    <row r="37" spans="1:253" x14ac:dyDescent="0.3">
      <c r="A37">
        <v>17</v>
      </c>
      <c r="B37">
        <v>1689180752.0999999</v>
      </c>
      <c r="C37">
        <v>4787.5999999046326</v>
      </c>
      <c r="D37" t="s">
        <v>493</v>
      </c>
      <c r="E37" t="s">
        <v>494</v>
      </c>
      <c r="F37" t="s">
        <v>402</v>
      </c>
      <c r="G37" t="s">
        <v>403</v>
      </c>
      <c r="H37" t="s">
        <v>495</v>
      </c>
      <c r="I37" t="s">
        <v>405</v>
      </c>
      <c r="J37" t="s">
        <v>70</v>
      </c>
      <c r="K37" t="s">
        <v>496</v>
      </c>
      <c r="L37">
        <v>1689180752.0999999</v>
      </c>
      <c r="M37">
        <f>(N37)/1000</f>
        <v>5.2143098754419449E-3</v>
      </c>
      <c r="N37">
        <f>1000*CE37*AL37*(CA37-CB37)/(100*BU37*(1000-AL37*CA37))</f>
        <v>5.2143098754419448</v>
      </c>
      <c r="O37">
        <f>CE37*AL37*(BZ37-BY37*(1000-AL37*CB37)/(1000-AL37*CA37))/(100*BU37)</f>
        <v>25.331038038819379</v>
      </c>
      <c r="P37">
        <f>BY37 - IF(AL37&gt;1, O37*BU37*100/(AN37*CM37), 0)</f>
        <v>367.37400000000002</v>
      </c>
      <c r="Q37">
        <f>((W37-M37/2)*P37-O37)/(W37+M37/2)</f>
        <v>238.16749337122275</v>
      </c>
      <c r="R37">
        <f>Q37*(CF37+CG37)/1000</f>
        <v>23.543048444577529</v>
      </c>
      <c r="S37">
        <f>(BY37 - IF(AL37&gt;1, O37*BU37*100/(AN37*CM37), 0))*(CF37+CG37)/1000</f>
        <v>36.31521563607</v>
      </c>
      <c r="T37">
        <f>2/((1/V37-1/U37)+SIGN(V37)*SQRT((1/V37-1/U37)*(1/V37-1/U37) + 4*BV37/((BV37+1)*(BV37+1))*(2*1/V37*1/U37-1/U37*1/U37)))</f>
        <v>0.35232796271206263</v>
      </c>
      <c r="U37">
        <f>IF(LEFT(BW37,1)&lt;&gt;"0",IF(LEFT(BW37,1)="1",3,$B$7),$D$5+$E$5*(CM37*CF37/($K$5*1000))+$F$5*(CM37*CF37/($K$5*1000))*MAX(MIN(BU37,$J$5),$I$5)*MAX(MIN(BU37,$J$5),$I$5)+$G$5*MAX(MIN(BU37,$J$5),$I$5)*(CM37*CF37/($K$5*1000))+$H$5*(CM37*CF37/($K$5*1000))*(CM37*CF37/($K$5*1000)))</f>
        <v>2.9116973364802643</v>
      </c>
      <c r="V37">
        <f>M37*(1000-(1000*0.61365*EXP(17.502*Z37/(240.97+Z37))/(CF37+CG37)+CA37)/2)/(1000*0.61365*EXP(17.502*Z37/(240.97+Z37))/(CF37+CG37)-CA37)</f>
        <v>0.33024093936983578</v>
      </c>
      <c r="W37">
        <f>1/((BV37+1)/(T37/1.6)+1/(U37/1.37)) + BV37/((BV37+1)/(T37/1.6) + BV37/(U37/1.37))</f>
        <v>0.20826953096542955</v>
      </c>
      <c r="X37">
        <f>(BQ37*BT37)</f>
        <v>289.60593329226919</v>
      </c>
      <c r="Y37">
        <f>(CH37+(X37+2*0.95*0.0000000567*(((CH37+$B$11)+273)^4-(CH37+273)^4)-44100*M37)/(1.84*29.3*U37+8*0.95*0.0000000567*(CH37+273)^3))</f>
        <v>28.155107201509331</v>
      </c>
      <c r="Z37">
        <f>($C$11*CI37+$D$11*CJ37+$E$11*Y37)</f>
        <v>27.917100000000001</v>
      </c>
      <c r="AA37">
        <f>0.61365*EXP(17.502*Z37/(240.97+Z37))</f>
        <v>3.7765386515995312</v>
      </c>
      <c r="AB37">
        <f>(AC37/AD37*100)</f>
        <v>60.339576619081747</v>
      </c>
      <c r="AC37">
        <f>CA37*(CF37+CG37)/1000</f>
        <v>2.263426422407</v>
      </c>
      <c r="AD37">
        <f>0.61365*EXP(17.502*CH37/(240.97+CH37))</f>
        <v>3.7511473384969283</v>
      </c>
      <c r="AE37">
        <f>(AA37-CA37*(CF37+CG37)/1000)</f>
        <v>1.5131122291925312</v>
      </c>
      <c r="AF37">
        <f>(-M37*44100)</f>
        <v>-229.95106550698978</v>
      </c>
      <c r="AG37">
        <f>2*29.3*U37*0.92*(CH37-Z37)</f>
        <v>-18.146359338579952</v>
      </c>
      <c r="AH37">
        <f>2*0.95*0.0000000567*(((CH37+$B$11)+273)^4-(Z37+273)^4)</f>
        <v>-1.356578167767766</v>
      </c>
      <c r="AI37">
        <f>X37+AH37+AF37+AG37</f>
        <v>40.151930278931658</v>
      </c>
      <c r="AJ37">
        <v>0</v>
      </c>
      <c r="AK37">
        <v>0</v>
      </c>
      <c r="AL37">
        <f>IF(AJ37*$H$17&gt;=AN37,1,(AN37/(AN37-AJ37*$H$17)))</f>
        <v>1</v>
      </c>
      <c r="AM37">
        <f>(AL37-1)*100</f>
        <v>0</v>
      </c>
      <c r="AN37">
        <f>MAX(0,($B$17+$C$17*CM37)/(1+$D$17*CM37)*CF37/(CH37+273)*$E$17)</f>
        <v>52196.333284330278</v>
      </c>
      <c r="AO37" t="s">
        <v>408</v>
      </c>
      <c r="AP37">
        <v>10238.9</v>
      </c>
      <c r="AQ37">
        <v>302.21199999999999</v>
      </c>
      <c r="AR37">
        <v>4052.3</v>
      </c>
      <c r="AS37">
        <f>1-AQ37/AR37</f>
        <v>0.92542210596451402</v>
      </c>
      <c r="AT37">
        <v>-0.32343011824092421</v>
      </c>
      <c r="AU37" t="s">
        <v>497</v>
      </c>
      <c r="AV37">
        <v>10285</v>
      </c>
      <c r="AW37">
        <v>941.84053846153859</v>
      </c>
      <c r="AX37">
        <v>1353.92</v>
      </c>
      <c r="AY37">
        <f>1-AW37/AX37</f>
        <v>0.30436027353053463</v>
      </c>
      <c r="AZ37">
        <v>0.5</v>
      </c>
      <c r="BA37">
        <f>BR37</f>
        <v>1513.3869001514347</v>
      </c>
      <c r="BB37">
        <f>O37</f>
        <v>25.331038038819379</v>
      </c>
      <c r="BC37">
        <f>AY37*AZ37*BA37</f>
        <v>230.30742544380928</v>
      </c>
      <c r="BD37">
        <f>(BB37-AT37)/BA37</f>
        <v>1.695169170189938E-2</v>
      </c>
      <c r="BE37">
        <f>(AR37-AX37)/AX37</f>
        <v>1.9930128811155754</v>
      </c>
      <c r="BF37">
        <f>AQ37/(AS37+AQ37/AX37)</f>
        <v>263.10540600059079</v>
      </c>
      <c r="BG37" t="s">
        <v>498</v>
      </c>
      <c r="BH37">
        <v>677.09</v>
      </c>
      <c r="BI37">
        <f>IF(BH37&lt;&gt;0, BH37, BF37)</f>
        <v>677.09</v>
      </c>
      <c r="BJ37">
        <f>1-BI37/AX37</f>
        <v>0.49990398251004486</v>
      </c>
      <c r="BK37">
        <f>(AX37-AW37)/(AX37-BI37)</f>
        <v>0.6088374651514582</v>
      </c>
      <c r="BL37">
        <f>(AR37-AX37)/(AR37-BI37)</f>
        <v>0.79947025518412185</v>
      </c>
      <c r="BM37">
        <f>(AX37-AW37)/(AX37-AQ37)</f>
        <v>0.39181927068964145</v>
      </c>
      <c r="BN37">
        <f>(AR37-AX37)/(AR37-AQ37)</f>
        <v>0.71955111453384557</v>
      </c>
      <c r="BO37">
        <f>(BK37*BI37/AW37)</f>
        <v>0.43769379469774772</v>
      </c>
      <c r="BP37">
        <f>(1-BO37)</f>
        <v>0.56230620530225228</v>
      </c>
      <c r="BQ37">
        <f>$B$15*CN37+$C$15*CO37+$F$15*CZ37*(1-DC37)</f>
        <v>1800.24</v>
      </c>
      <c r="BR37">
        <f>BQ37*BS37</f>
        <v>1513.3869001514347</v>
      </c>
      <c r="BS37">
        <f>($B$15*$D$13+$C$15*$D$13+$F$15*((DM37+DE37)/MAX(DM37+DE37+DN37, 0.1)*$I$13+DN37/MAX(DM37+DE37+DN37, 0.1)*$J$13))/($B$15+$C$15+$F$15)</f>
        <v>0.84065841229582428</v>
      </c>
      <c r="BT37">
        <f>($B$15*$K$13+$C$15*$K$13+$F$15*((DM37+DE37)/MAX(DM37+DE37+DN37, 0.1)*$P$13+DN37/MAX(DM37+DE37+DN37, 0.1)*$Q$13))/($B$15+$C$15+$F$15)</f>
        <v>0.16087073573094099</v>
      </c>
      <c r="BU37">
        <v>6</v>
      </c>
      <c r="BV37">
        <v>0.5</v>
      </c>
      <c r="BW37" t="s">
        <v>411</v>
      </c>
      <c r="BX37">
        <v>1689180752.0999999</v>
      </c>
      <c r="BY37">
        <v>367.37400000000002</v>
      </c>
      <c r="BZ37">
        <v>400.05500000000001</v>
      </c>
      <c r="CA37">
        <v>22.897400000000001</v>
      </c>
      <c r="CB37">
        <v>16.786300000000001</v>
      </c>
      <c r="CC37">
        <v>371.10700000000003</v>
      </c>
      <c r="CD37">
        <v>22.581900000000001</v>
      </c>
      <c r="CE37">
        <v>500.22899999999998</v>
      </c>
      <c r="CF37">
        <v>98.750799999999998</v>
      </c>
      <c r="CG37">
        <v>0.100005</v>
      </c>
      <c r="CH37">
        <v>27.801500000000001</v>
      </c>
      <c r="CI37">
        <v>27.917100000000001</v>
      </c>
      <c r="CJ37">
        <v>999.9</v>
      </c>
      <c r="CK37">
        <v>0</v>
      </c>
      <c r="CL37">
        <v>0</v>
      </c>
      <c r="CM37">
        <v>10023.799999999999</v>
      </c>
      <c r="CN37">
        <v>0</v>
      </c>
      <c r="CO37">
        <v>1.91117E-3</v>
      </c>
      <c r="CP37">
        <v>-32.6813</v>
      </c>
      <c r="CQ37">
        <v>375.983</v>
      </c>
      <c r="CR37">
        <v>406.88600000000002</v>
      </c>
      <c r="CS37">
        <v>6.11104</v>
      </c>
      <c r="CT37">
        <v>400.05500000000001</v>
      </c>
      <c r="CU37">
        <v>16.786300000000001</v>
      </c>
      <c r="CV37">
        <v>2.2611300000000001</v>
      </c>
      <c r="CW37">
        <v>1.6576599999999999</v>
      </c>
      <c r="CX37">
        <v>19.402200000000001</v>
      </c>
      <c r="CY37">
        <v>14.5055</v>
      </c>
      <c r="CZ37">
        <v>1800.24</v>
      </c>
      <c r="DA37">
        <v>0.97799100000000005</v>
      </c>
      <c r="DB37">
        <v>2.20091E-2</v>
      </c>
      <c r="DC37">
        <v>0</v>
      </c>
      <c r="DD37">
        <v>941.86500000000001</v>
      </c>
      <c r="DE37">
        <v>4.9997699999999998</v>
      </c>
      <c r="DF37">
        <v>18249.900000000001</v>
      </c>
      <c r="DG37">
        <v>15786.5</v>
      </c>
      <c r="DH37">
        <v>39.75</v>
      </c>
      <c r="DI37">
        <v>40.25</v>
      </c>
      <c r="DJ37">
        <v>39.186999999999998</v>
      </c>
      <c r="DK37">
        <v>39.5</v>
      </c>
      <c r="DL37">
        <v>40.686999999999998</v>
      </c>
      <c r="DM37">
        <v>1755.73</v>
      </c>
      <c r="DN37">
        <v>39.51</v>
      </c>
      <c r="DO37">
        <v>0</v>
      </c>
      <c r="DP37">
        <v>2585.2999999523158</v>
      </c>
      <c r="DQ37">
        <v>0</v>
      </c>
      <c r="DR37">
        <v>941.84053846153859</v>
      </c>
      <c r="DS37">
        <v>0.84499144408902083</v>
      </c>
      <c r="DT37">
        <v>-7.8119659961590209</v>
      </c>
      <c r="DU37">
        <v>18252.057692307691</v>
      </c>
      <c r="DV37">
        <v>15</v>
      </c>
      <c r="DW37">
        <v>1689180714.5999999</v>
      </c>
      <c r="DX37" t="s">
        <v>499</v>
      </c>
      <c r="DY37">
        <v>1689180702.5999999</v>
      </c>
      <c r="DZ37">
        <v>1689180714.5999999</v>
      </c>
      <c r="EA37">
        <v>22</v>
      </c>
      <c r="EB37">
        <v>-4.8000000000000001E-2</v>
      </c>
      <c r="EC37">
        <v>1E-3</v>
      </c>
      <c r="ED37">
        <v>-3.7090000000000001</v>
      </c>
      <c r="EE37">
        <v>0.113</v>
      </c>
      <c r="EF37">
        <v>400</v>
      </c>
      <c r="EG37">
        <v>17</v>
      </c>
      <c r="EH37">
        <v>7.0000000000000007E-2</v>
      </c>
      <c r="EI37">
        <v>0.01</v>
      </c>
      <c r="EJ37">
        <v>-45.560058536585373</v>
      </c>
      <c r="EK37">
        <v>-1.5535860627177069</v>
      </c>
      <c r="EL37">
        <v>0.1607240810582056</v>
      </c>
      <c r="EM37">
        <v>0</v>
      </c>
      <c r="EN37">
        <v>1329.788484848485</v>
      </c>
      <c r="EO37">
        <v>-145.18156849488881</v>
      </c>
      <c r="EP37">
        <v>13.822683404180051</v>
      </c>
      <c r="EQ37">
        <v>0</v>
      </c>
      <c r="ER37">
        <v>13.374026829268301</v>
      </c>
      <c r="ES37">
        <v>0.63740905923346691</v>
      </c>
      <c r="ET37">
        <v>6.5351630596747798E-2</v>
      </c>
      <c r="EU37">
        <v>0</v>
      </c>
      <c r="EV37">
        <v>2</v>
      </c>
      <c r="EW37">
        <v>2</v>
      </c>
      <c r="EX37" t="s">
        <v>413</v>
      </c>
      <c r="EY37">
        <v>2.9673500000000002</v>
      </c>
      <c r="EZ37">
        <v>2.6994500000000001</v>
      </c>
      <c r="FA37">
        <v>9.1406000000000001E-2</v>
      </c>
      <c r="FB37">
        <v>9.6123899999999998E-2</v>
      </c>
      <c r="FC37">
        <v>0.110692</v>
      </c>
      <c r="FD37">
        <v>8.6280300000000004E-2</v>
      </c>
      <c r="FE37">
        <v>31294.6</v>
      </c>
      <c r="FF37">
        <v>19981.5</v>
      </c>
      <c r="FG37">
        <v>32315.8</v>
      </c>
      <c r="FH37">
        <v>25245.200000000001</v>
      </c>
      <c r="FI37">
        <v>39722.300000000003</v>
      </c>
      <c r="FJ37">
        <v>39958.800000000003</v>
      </c>
      <c r="FK37">
        <v>46391.3</v>
      </c>
      <c r="FL37">
        <v>45761.4</v>
      </c>
      <c r="FM37">
        <v>1.9733499999999999</v>
      </c>
      <c r="FN37">
        <v>1.8111999999999999</v>
      </c>
      <c r="FO37">
        <v>7.6796900000000001E-2</v>
      </c>
      <c r="FP37">
        <v>0</v>
      </c>
      <c r="FQ37">
        <v>26.661799999999999</v>
      </c>
      <c r="FR37">
        <v>999.9</v>
      </c>
      <c r="FS37">
        <v>48.6</v>
      </c>
      <c r="FT37">
        <v>41.1</v>
      </c>
      <c r="FU37">
        <v>38.686</v>
      </c>
      <c r="FV37">
        <v>64.325199999999995</v>
      </c>
      <c r="FW37">
        <v>18.649799999999999</v>
      </c>
      <c r="FX37">
        <v>1</v>
      </c>
      <c r="FY37">
        <v>0.17838399999999999</v>
      </c>
      <c r="FZ37">
        <v>1.0011399999999999</v>
      </c>
      <c r="GA37">
        <v>20.271100000000001</v>
      </c>
      <c r="GB37">
        <v>5.2337600000000002</v>
      </c>
      <c r="GC37">
        <v>11.950100000000001</v>
      </c>
      <c r="GD37">
        <v>4.9859</v>
      </c>
      <c r="GE37">
        <v>3.29</v>
      </c>
      <c r="GF37">
        <v>9999</v>
      </c>
      <c r="GG37">
        <v>9999</v>
      </c>
      <c r="GH37">
        <v>9999</v>
      </c>
      <c r="GI37">
        <v>209.4</v>
      </c>
      <c r="GJ37">
        <v>1.86652</v>
      </c>
      <c r="GK37">
        <v>1.8687100000000001</v>
      </c>
      <c r="GL37">
        <v>1.86643</v>
      </c>
      <c r="GM37">
        <v>1.86673</v>
      </c>
      <c r="GN37">
        <v>1.8620099999999999</v>
      </c>
      <c r="GO37">
        <v>1.8647800000000001</v>
      </c>
      <c r="GP37">
        <v>1.8681300000000001</v>
      </c>
      <c r="GQ37">
        <v>1.8684400000000001</v>
      </c>
      <c r="GR37">
        <v>5</v>
      </c>
      <c r="GS37">
        <v>0</v>
      </c>
      <c r="GT37">
        <v>0</v>
      </c>
      <c r="GU37">
        <v>0</v>
      </c>
      <c r="GV37" t="s">
        <v>414</v>
      </c>
      <c r="GW37" t="s">
        <v>415</v>
      </c>
      <c r="GX37" t="s">
        <v>416</v>
      </c>
      <c r="GY37" t="s">
        <v>416</v>
      </c>
      <c r="GZ37" t="s">
        <v>416</v>
      </c>
      <c r="HA37" t="s">
        <v>416</v>
      </c>
      <c r="HB37">
        <v>0</v>
      </c>
      <c r="HC37">
        <v>100</v>
      </c>
      <c r="HD37">
        <v>100</v>
      </c>
      <c r="HE37">
        <v>-3.7330000000000001</v>
      </c>
      <c r="HF37">
        <v>0.3155</v>
      </c>
      <c r="HG37">
        <v>-4.1602565958496811</v>
      </c>
      <c r="HH37">
        <v>1.6145137170229321E-3</v>
      </c>
      <c r="HI37">
        <v>-1.407043735234338E-6</v>
      </c>
      <c r="HJ37">
        <v>4.3622850327847239E-10</v>
      </c>
      <c r="HK37">
        <v>-9.274915284755561E-2</v>
      </c>
      <c r="HL37">
        <v>-6.8056097038042204E-3</v>
      </c>
      <c r="HM37">
        <v>1.263822033146551E-3</v>
      </c>
      <c r="HN37">
        <v>-7.169851735749966E-6</v>
      </c>
      <c r="HO37">
        <v>2</v>
      </c>
      <c r="HP37">
        <v>2094</v>
      </c>
      <c r="HQ37">
        <v>1</v>
      </c>
      <c r="HR37">
        <v>26</v>
      </c>
      <c r="HS37">
        <v>0.8</v>
      </c>
      <c r="HT37">
        <v>0.6</v>
      </c>
      <c r="HU37">
        <v>1.0571299999999999</v>
      </c>
      <c r="HV37">
        <v>2.5769000000000002</v>
      </c>
      <c r="HW37">
        <v>1.4978</v>
      </c>
      <c r="HX37">
        <v>2.2900399999999999</v>
      </c>
      <c r="HY37">
        <v>1.49902</v>
      </c>
      <c r="HZ37">
        <v>2.3962400000000001</v>
      </c>
      <c r="IA37">
        <v>42.563699999999997</v>
      </c>
      <c r="IB37">
        <v>15.2003</v>
      </c>
      <c r="IC37">
        <v>18</v>
      </c>
      <c r="ID37">
        <v>506.596</v>
      </c>
      <c r="IE37">
        <v>442.31599999999997</v>
      </c>
      <c r="IF37">
        <v>24.920300000000001</v>
      </c>
      <c r="IG37">
        <v>29.552399999999999</v>
      </c>
      <c r="IH37">
        <v>29.999700000000001</v>
      </c>
      <c r="II37">
        <v>29.4999</v>
      </c>
      <c r="IJ37">
        <v>29.426500000000001</v>
      </c>
      <c r="IK37">
        <v>21.1739</v>
      </c>
      <c r="IL37">
        <v>62.642800000000001</v>
      </c>
      <c r="IM37">
        <v>0</v>
      </c>
      <c r="IN37">
        <v>24.982700000000001</v>
      </c>
      <c r="IO37">
        <v>400</v>
      </c>
      <c r="IP37">
        <v>16.820599999999999</v>
      </c>
      <c r="IQ37">
        <v>100.837</v>
      </c>
      <c r="IR37">
        <v>101.367</v>
      </c>
      <c r="IS37">
        <v>4</v>
      </c>
    </row>
    <row r="38" spans="1:253" x14ac:dyDescent="0.3">
      <c r="A38">
        <v>18</v>
      </c>
      <c r="B38">
        <v>1689180864.0999999</v>
      </c>
      <c r="C38">
        <v>4899.5999999046326</v>
      </c>
      <c r="D38" t="s">
        <v>500</v>
      </c>
      <c r="E38" t="s">
        <v>501</v>
      </c>
      <c r="F38" t="s">
        <v>402</v>
      </c>
      <c r="G38" t="s">
        <v>403</v>
      </c>
      <c r="H38" t="s">
        <v>495</v>
      </c>
      <c r="I38" t="s">
        <v>405</v>
      </c>
      <c r="J38" t="s">
        <v>70</v>
      </c>
      <c r="K38" t="s">
        <v>496</v>
      </c>
      <c r="L38">
        <v>1689180864.0999999</v>
      </c>
      <c r="M38">
        <f t="shared" ref="M38:M52" si="46">(N38)/1000</f>
        <v>5.2776444509591231E-3</v>
      </c>
      <c r="N38">
        <f t="shared" ref="N38:N52" si="47">1000*CE38*AL38*(CA38-CB38)/(100*BU38*(1000-AL38*CA38))</f>
        <v>5.2776444509591229</v>
      </c>
      <c r="O38">
        <f t="shared" ref="O38:O52" si="48">CE38*AL38*(BZ38-BY38*(1000-AL38*CB38)/(1000-AL38*CA38))/(100*BU38)</f>
        <v>18.496215080246191</v>
      </c>
      <c r="P38">
        <f t="shared" ref="P38:P52" si="49">BY38 - IF(AL38&gt;1, O38*BU38*100/(AN38*CM38), 0)</f>
        <v>276.03199999999998</v>
      </c>
      <c r="Q38">
        <f t="shared" ref="Q38:Q52" si="50">((W38-M38/2)*P38-O38)/(W38+M38/2)</f>
        <v>181.85131750531079</v>
      </c>
      <c r="R38">
        <f t="shared" ref="R38:R52" si="51">Q38*(CF38+CG38)/1000</f>
        <v>17.976023830152801</v>
      </c>
      <c r="S38">
        <f t="shared" ref="S38:S52" si="52">(BY38 - IF(AL38&gt;1, O38*BU38*100/(AN38*CM38), 0))*(CF38+CG38)/1000</f>
        <v>27.285795219712</v>
      </c>
      <c r="T38">
        <f t="shared" ref="T38:T52" si="53">2/((1/V38-1/U38)+SIGN(V38)*SQRT((1/V38-1/U38)*(1/V38-1/U38) + 4*BV38/((BV38+1)*(BV38+1))*(2*1/V38*1/U38-1/U38*1/U38)))</f>
        <v>0.35406797371775034</v>
      </c>
      <c r="U38">
        <f t="shared" ref="U38:U52" si="54">IF(LEFT(BW38,1)&lt;&gt;"0",IF(LEFT(BW38,1)="1",3,$B$7),$D$5+$E$5*(CM38*CF38/($K$5*1000))+$F$5*(CM38*CF38/($K$5*1000))*MAX(MIN(BU38,$J$5),$I$5)*MAX(MIN(BU38,$J$5),$I$5)+$G$5*MAX(MIN(BU38,$J$5),$I$5)*(CM38*CF38/($K$5*1000))+$H$5*(CM38*CF38/($K$5*1000))*(CM38*CF38/($K$5*1000)))</f>
        <v>2.9059940723949724</v>
      </c>
      <c r="V38">
        <f t="shared" ref="V38:V52" si="55">M38*(1000-(1000*0.61365*EXP(17.502*Z38/(240.97+Z38))/(CF38+CG38)+CA38)/2)/(1000*0.61365*EXP(17.502*Z38/(240.97+Z38))/(CF38+CG38)-CA38)</f>
        <v>0.33172885859259471</v>
      </c>
      <c r="W38">
        <f t="shared" ref="W38:W52" si="56">1/((BV38+1)/(T38/1.6)+1/(U38/1.37)) + BV38/((BV38+1)/(T38/1.6) + BV38/(U38/1.37))</f>
        <v>0.20922005695028428</v>
      </c>
      <c r="X38">
        <f t="shared" ref="X38:X52" si="57">(BQ38*BT38)</f>
        <v>289.58997329228549</v>
      </c>
      <c r="Y38">
        <f t="shared" ref="Y38:Y52" si="58">(CH38+(X38+2*0.95*0.0000000567*(((CH38+$B$11)+273)^4-(CH38+273)^4)-44100*M38)/(1.84*29.3*U38+8*0.95*0.0000000567*(CH38+273)^3))</f>
        <v>28.262642883144363</v>
      </c>
      <c r="Z38">
        <f t="shared" ref="Z38:Z52" si="59">($C$11*CI38+$D$11*CJ38+$E$11*Y38)</f>
        <v>28.040500000000002</v>
      </c>
      <c r="AA38">
        <f t="shared" ref="AA38:AA52" si="60">0.61365*EXP(17.502*Z38/(240.97+Z38))</f>
        <v>3.803808570601265</v>
      </c>
      <c r="AB38">
        <f t="shared" ref="AB38:AB52" si="61">(AC38/AD38*100)</f>
        <v>60.332481755870248</v>
      </c>
      <c r="AC38">
        <f t="shared" ref="AC38:AC52" si="62">CA38*(CF38+CG38)/1000</f>
        <v>2.2795429850295998</v>
      </c>
      <c r="AD38">
        <f t="shared" ref="AD38:AD52" si="63">0.61365*EXP(17.502*CH38/(240.97+CH38))</f>
        <v>3.7783013704849036</v>
      </c>
      <c r="AE38">
        <f t="shared" ref="AE38:AE52" si="64">(AA38-CA38*(CF38+CG38)/1000)</f>
        <v>1.5242655855716651</v>
      </c>
      <c r="AF38">
        <f t="shared" ref="AF38:AF52" si="65">(-M38*44100)</f>
        <v>-232.74412028729733</v>
      </c>
      <c r="AG38">
        <f t="shared" ref="AG38:AG52" si="66">2*29.3*U38*0.92*(CH38-Z38)</f>
        <v>-18.079481710532693</v>
      </c>
      <c r="AH38">
        <f t="shared" ref="AH38:AH52" si="67">2*0.95*0.0000000567*(((CH38+$B$11)+273)^4-(Z38+273)^4)</f>
        <v>-1.3558995297921566</v>
      </c>
      <c r="AI38">
        <f t="shared" ref="AI38:AI52" si="68">X38+AH38+AF38+AG38</f>
        <v>37.410471764663299</v>
      </c>
      <c r="AJ38">
        <v>0</v>
      </c>
      <c r="AK38">
        <v>0</v>
      </c>
      <c r="AL38">
        <f t="shared" ref="AL38:AL52" si="69">IF(AJ38*$H$17&gt;=AN38,1,(AN38/(AN38-AJ38*$H$17)))</f>
        <v>1</v>
      </c>
      <c r="AM38">
        <f t="shared" ref="AM38:AM52" si="70">(AL38-1)*100</f>
        <v>0</v>
      </c>
      <c r="AN38">
        <f t="shared" ref="AN38:AN52" si="71">MAX(0,($B$17+$C$17*CM38)/(1+$D$17*CM38)*CF38/(CH38+273)*$E$17)</f>
        <v>52011.83377044605</v>
      </c>
      <c r="AO38" t="s">
        <v>408</v>
      </c>
      <c r="AP38">
        <v>10238.9</v>
      </c>
      <c r="AQ38">
        <v>302.21199999999999</v>
      </c>
      <c r="AR38">
        <v>4052.3</v>
      </c>
      <c r="AS38">
        <f t="shared" ref="AS38:AS52" si="72">1-AQ38/AR38</f>
        <v>0.92542210596451402</v>
      </c>
      <c r="AT38">
        <v>-0.32343011824092421</v>
      </c>
      <c r="AU38" t="s">
        <v>502</v>
      </c>
      <c r="AV38">
        <v>10284.4</v>
      </c>
      <c r="AW38">
        <v>902.35064</v>
      </c>
      <c r="AX38">
        <v>1252.76</v>
      </c>
      <c r="AY38">
        <f t="shared" ref="AY38:AY52" si="73">1-AW38/AX38</f>
        <v>0.27970988856604617</v>
      </c>
      <c r="AZ38">
        <v>0.5</v>
      </c>
      <c r="BA38">
        <f t="shared" ref="BA38:BA52" si="74">BR38</f>
        <v>1513.3029001514433</v>
      </c>
      <c r="BB38">
        <f t="shared" ref="BB38:BB52" si="75">O38</f>
        <v>18.496215080246191</v>
      </c>
      <c r="BC38">
        <f t="shared" ref="BC38:BC52" si="76">AY38*AZ38*BA38</f>
        <v>211.64289278401733</v>
      </c>
      <c r="BD38">
        <f t="shared" ref="BD38:BD52" si="77">(BB38-AT38)/BA38</f>
        <v>1.2436138988832801E-2</v>
      </c>
      <c r="BE38">
        <f t="shared" ref="BE38:BE52" si="78">(AR38-AX38)/AX38</f>
        <v>2.2346977872856733</v>
      </c>
      <c r="BF38">
        <f t="shared" ref="BF38:BF52" si="79">AQ38/(AS38+AQ38/AX38)</f>
        <v>259.04054724590776</v>
      </c>
      <c r="BG38" t="s">
        <v>503</v>
      </c>
      <c r="BH38">
        <v>671.45</v>
      </c>
      <c r="BI38">
        <f t="shared" ref="BI38:BI52" si="80">IF(BH38&lt;&gt;0, BH38, BF38)</f>
        <v>671.45</v>
      </c>
      <c r="BJ38">
        <f t="shared" ref="BJ38:BJ52" si="81">1-BI38/AX38</f>
        <v>0.46402343625275388</v>
      </c>
      <c r="BK38">
        <f t="shared" ref="BK38:BK52" si="82">(AX38-AW38)/(AX38-BI38)</f>
        <v>0.60279258915208755</v>
      </c>
      <c r="BL38">
        <f t="shared" ref="BL38:BL52" si="83">(AR38-AX38)/(AR38-BI38)</f>
        <v>0.82805803274324496</v>
      </c>
      <c r="BM38">
        <f t="shared" ref="BM38:BM52" si="84">(AX38-AW38)/(AX38-AQ38)</f>
        <v>0.36863931121837085</v>
      </c>
      <c r="BN38">
        <f t="shared" ref="BN38:BN52" si="85">(AR38-AX38)/(AR38-AQ38)</f>
        <v>0.74652648151190049</v>
      </c>
      <c r="BO38">
        <f t="shared" ref="BO38:BO52" si="86">(BK38*BI38/AW38)</f>
        <v>0.44854523956027692</v>
      </c>
      <c r="BP38">
        <f t="shared" ref="BP38:BP52" si="87">(1-BO38)</f>
        <v>0.55145476043972308</v>
      </c>
      <c r="BQ38">
        <f t="shared" ref="BQ38:BQ52" si="88">$B$15*CN38+$C$15*CO38+$F$15*CZ38*(1-DC38)</f>
        <v>1800.14</v>
      </c>
      <c r="BR38">
        <f t="shared" ref="BR38:BR52" si="89">BQ38*BS38</f>
        <v>1513.3029001514433</v>
      </c>
      <c r="BS38">
        <f t="shared" ref="BS38:BS52" si="90">($B$15*$D$13+$C$15*$D$13+$F$15*((DM38+DE38)/MAX(DM38+DE38+DN38, 0.1)*$I$13+DN38/MAX(DM38+DE38+DN38, 0.1)*$J$13))/($B$15+$C$15+$F$15)</f>
        <v>0.84065844887144514</v>
      </c>
      <c r="BT38">
        <f t="shared" ref="BT38:BT52" si="91">($B$15*$K$13+$C$15*$K$13+$F$15*((DM38+DE38)/MAX(DM38+DE38+DN38, 0.1)*$P$13+DN38/MAX(DM38+DE38+DN38, 0.1)*$Q$13))/($B$15+$C$15+$F$15)</f>
        <v>0.1608708063218891</v>
      </c>
      <c r="BU38">
        <v>6</v>
      </c>
      <c r="BV38">
        <v>0.5</v>
      </c>
      <c r="BW38" t="s">
        <v>411</v>
      </c>
      <c r="BX38">
        <v>1689180864.0999999</v>
      </c>
      <c r="BY38">
        <v>276.03199999999998</v>
      </c>
      <c r="BZ38">
        <v>299.96699999999998</v>
      </c>
      <c r="CA38">
        <v>23.060600000000001</v>
      </c>
      <c r="CB38">
        <v>16.875699999999998</v>
      </c>
      <c r="CC38">
        <v>279.51799999999997</v>
      </c>
      <c r="CD38">
        <v>22.740200000000002</v>
      </c>
      <c r="CE38">
        <v>500.18</v>
      </c>
      <c r="CF38">
        <v>98.749700000000004</v>
      </c>
      <c r="CG38">
        <v>0.10041600000000001</v>
      </c>
      <c r="CH38">
        <v>27.9251</v>
      </c>
      <c r="CI38">
        <v>28.040500000000002</v>
      </c>
      <c r="CJ38">
        <v>999.9</v>
      </c>
      <c r="CK38">
        <v>0</v>
      </c>
      <c r="CL38">
        <v>0</v>
      </c>
      <c r="CM38">
        <v>9991.25</v>
      </c>
      <c r="CN38">
        <v>0</v>
      </c>
      <c r="CO38">
        <v>1.91117E-3</v>
      </c>
      <c r="CP38">
        <v>-23.9345</v>
      </c>
      <c r="CQ38">
        <v>282.548</v>
      </c>
      <c r="CR38">
        <v>305.11599999999999</v>
      </c>
      <c r="CS38">
        <v>6.1848999999999998</v>
      </c>
      <c r="CT38">
        <v>299.96699999999998</v>
      </c>
      <c r="CU38">
        <v>16.875699999999998</v>
      </c>
      <c r="CV38">
        <v>2.2772299999999999</v>
      </c>
      <c r="CW38">
        <v>1.6664699999999999</v>
      </c>
      <c r="CX38">
        <v>19.516200000000001</v>
      </c>
      <c r="CY38">
        <v>14.5876</v>
      </c>
      <c r="CZ38">
        <v>1800.14</v>
      </c>
      <c r="DA38">
        <v>0.97799100000000005</v>
      </c>
      <c r="DB38">
        <v>2.2008799999999999E-2</v>
      </c>
      <c r="DC38">
        <v>0</v>
      </c>
      <c r="DD38">
        <v>901.63900000000001</v>
      </c>
      <c r="DE38">
        <v>4.9997699999999998</v>
      </c>
      <c r="DF38">
        <v>17534.5</v>
      </c>
      <c r="DG38">
        <v>15785.7</v>
      </c>
      <c r="DH38">
        <v>39.686999999999998</v>
      </c>
      <c r="DI38">
        <v>40.125</v>
      </c>
      <c r="DJ38">
        <v>39.125</v>
      </c>
      <c r="DK38">
        <v>39.375</v>
      </c>
      <c r="DL38">
        <v>40.625</v>
      </c>
      <c r="DM38">
        <v>1755.63</v>
      </c>
      <c r="DN38">
        <v>39.51</v>
      </c>
      <c r="DO38">
        <v>0</v>
      </c>
      <c r="DP38">
        <v>111.7999999523163</v>
      </c>
      <c r="DQ38">
        <v>0</v>
      </c>
      <c r="DR38">
        <v>902.35064</v>
      </c>
      <c r="DS38">
        <v>-4.6875384689923409</v>
      </c>
      <c r="DT38">
        <v>-96.530769060800012</v>
      </c>
      <c r="DU38">
        <v>17542.64</v>
      </c>
      <c r="DV38">
        <v>15</v>
      </c>
      <c r="DW38">
        <v>1689180826.5999999</v>
      </c>
      <c r="DX38" t="s">
        <v>504</v>
      </c>
      <c r="DY38">
        <v>1689180818.5999999</v>
      </c>
      <c r="DZ38">
        <v>1689180826.5999999</v>
      </c>
      <c r="EA38">
        <v>23</v>
      </c>
      <c r="EB38">
        <v>0.32400000000000001</v>
      </c>
      <c r="EC38">
        <v>-1E-3</v>
      </c>
      <c r="ED38">
        <v>-3.464</v>
      </c>
      <c r="EE38">
        <v>0.108</v>
      </c>
      <c r="EF38">
        <v>300</v>
      </c>
      <c r="EG38">
        <v>17</v>
      </c>
      <c r="EH38">
        <v>0.06</v>
      </c>
      <c r="EI38">
        <v>0.01</v>
      </c>
      <c r="EJ38">
        <v>-45.560058536585373</v>
      </c>
      <c r="EK38">
        <v>-1.5535860627177069</v>
      </c>
      <c r="EL38">
        <v>0.1607240810582056</v>
      </c>
      <c r="EM38">
        <v>0</v>
      </c>
      <c r="EN38">
        <v>1329.788484848485</v>
      </c>
      <c r="EO38">
        <v>-145.18156849488881</v>
      </c>
      <c r="EP38">
        <v>13.822683404180051</v>
      </c>
      <c r="EQ38">
        <v>0</v>
      </c>
      <c r="ER38">
        <v>13.374026829268301</v>
      </c>
      <c r="ES38">
        <v>0.63740905923346691</v>
      </c>
      <c r="ET38">
        <v>6.5351630596747798E-2</v>
      </c>
      <c r="EU38">
        <v>0</v>
      </c>
      <c r="EV38">
        <v>2</v>
      </c>
      <c r="EW38">
        <v>2</v>
      </c>
      <c r="EX38" t="s">
        <v>413</v>
      </c>
      <c r="EY38">
        <v>2.9672999999999998</v>
      </c>
      <c r="EZ38">
        <v>2.6995800000000001</v>
      </c>
      <c r="FA38">
        <v>7.2718099999999994E-2</v>
      </c>
      <c r="FB38">
        <v>7.6529600000000003E-2</v>
      </c>
      <c r="FC38">
        <v>0.111248</v>
      </c>
      <c r="FD38">
        <v>8.6618799999999996E-2</v>
      </c>
      <c r="FE38">
        <v>31942.9</v>
      </c>
      <c r="FF38">
        <v>20416</v>
      </c>
      <c r="FG38">
        <v>32320.2</v>
      </c>
      <c r="FH38">
        <v>25246.3</v>
      </c>
      <c r="FI38">
        <v>39702</v>
      </c>
      <c r="FJ38">
        <v>39946.1</v>
      </c>
      <c r="FK38">
        <v>46397.2</v>
      </c>
      <c r="FL38">
        <v>45763.9</v>
      </c>
      <c r="FM38">
        <v>1.9738500000000001</v>
      </c>
      <c r="FN38">
        <v>1.8118700000000001</v>
      </c>
      <c r="FO38">
        <v>8.2198499999999994E-2</v>
      </c>
      <c r="FP38">
        <v>0</v>
      </c>
      <c r="FQ38">
        <v>26.696999999999999</v>
      </c>
      <c r="FR38">
        <v>999.9</v>
      </c>
      <c r="FS38">
        <v>48.6</v>
      </c>
      <c r="FT38">
        <v>41</v>
      </c>
      <c r="FU38">
        <v>38.481699999999996</v>
      </c>
      <c r="FV38">
        <v>64.2851</v>
      </c>
      <c r="FW38">
        <v>18.213100000000001</v>
      </c>
      <c r="FX38">
        <v>1</v>
      </c>
      <c r="FY38">
        <v>0.17457300000000001</v>
      </c>
      <c r="FZ38">
        <v>1.58196</v>
      </c>
      <c r="GA38">
        <v>20.266400000000001</v>
      </c>
      <c r="GB38">
        <v>5.2343599999999997</v>
      </c>
      <c r="GC38">
        <v>11.950100000000001</v>
      </c>
      <c r="GD38">
        <v>4.9856499999999997</v>
      </c>
      <c r="GE38">
        <v>3.29</v>
      </c>
      <c r="GF38">
        <v>9999</v>
      </c>
      <c r="GG38">
        <v>9999</v>
      </c>
      <c r="GH38">
        <v>9999</v>
      </c>
      <c r="GI38">
        <v>209.4</v>
      </c>
      <c r="GJ38">
        <v>1.8665799999999999</v>
      </c>
      <c r="GK38">
        <v>1.86873</v>
      </c>
      <c r="GL38">
        <v>1.8664499999999999</v>
      </c>
      <c r="GM38">
        <v>1.86676</v>
      </c>
      <c r="GN38">
        <v>1.8620300000000001</v>
      </c>
      <c r="GO38">
        <v>1.8647800000000001</v>
      </c>
      <c r="GP38">
        <v>1.8681399999999999</v>
      </c>
      <c r="GQ38">
        <v>1.8684400000000001</v>
      </c>
      <c r="GR38">
        <v>5</v>
      </c>
      <c r="GS38">
        <v>0</v>
      </c>
      <c r="GT38">
        <v>0</v>
      </c>
      <c r="GU38">
        <v>0</v>
      </c>
      <c r="GV38" t="s">
        <v>414</v>
      </c>
      <c r="GW38" t="s">
        <v>415</v>
      </c>
      <c r="GX38" t="s">
        <v>416</v>
      </c>
      <c r="GY38" t="s">
        <v>416</v>
      </c>
      <c r="GZ38" t="s">
        <v>416</v>
      </c>
      <c r="HA38" t="s">
        <v>416</v>
      </c>
      <c r="HB38">
        <v>0</v>
      </c>
      <c r="HC38">
        <v>100</v>
      </c>
      <c r="HD38">
        <v>100</v>
      </c>
      <c r="HE38">
        <v>-3.4860000000000002</v>
      </c>
      <c r="HF38">
        <v>0.32040000000000002</v>
      </c>
      <c r="HG38">
        <v>-3.8367586331081771</v>
      </c>
      <c r="HH38">
        <v>1.6145137170229321E-3</v>
      </c>
      <c r="HI38">
        <v>-1.407043735234338E-6</v>
      </c>
      <c r="HJ38">
        <v>4.3622850327847239E-10</v>
      </c>
      <c r="HK38">
        <v>-9.4064708747119669E-2</v>
      </c>
      <c r="HL38">
        <v>-6.8056097038042204E-3</v>
      </c>
      <c r="HM38">
        <v>1.263822033146551E-3</v>
      </c>
      <c r="HN38">
        <v>-7.169851735749966E-6</v>
      </c>
      <c r="HO38">
        <v>2</v>
      </c>
      <c r="HP38">
        <v>2094</v>
      </c>
      <c r="HQ38">
        <v>1</v>
      </c>
      <c r="HR38">
        <v>26</v>
      </c>
      <c r="HS38">
        <v>0.8</v>
      </c>
      <c r="HT38">
        <v>0.6</v>
      </c>
      <c r="HU38">
        <v>0.84350599999999998</v>
      </c>
      <c r="HV38">
        <v>2.5878899999999998</v>
      </c>
      <c r="HW38">
        <v>1.4978</v>
      </c>
      <c r="HX38">
        <v>2.2888199999999999</v>
      </c>
      <c r="HY38">
        <v>1.49902</v>
      </c>
      <c r="HZ38">
        <v>2.2509800000000002</v>
      </c>
      <c r="IA38">
        <v>42.457099999999997</v>
      </c>
      <c r="IB38">
        <v>15.173999999999999</v>
      </c>
      <c r="IC38">
        <v>18</v>
      </c>
      <c r="ID38">
        <v>506.55500000000001</v>
      </c>
      <c r="IE38">
        <v>442.46300000000002</v>
      </c>
      <c r="IF38">
        <v>24.847799999999999</v>
      </c>
      <c r="IG38">
        <v>29.485099999999999</v>
      </c>
      <c r="IH38">
        <v>30</v>
      </c>
      <c r="II38">
        <v>29.4556</v>
      </c>
      <c r="IJ38">
        <v>29.3888</v>
      </c>
      <c r="IK38">
        <v>16.905799999999999</v>
      </c>
      <c r="IL38">
        <v>62.636800000000001</v>
      </c>
      <c r="IM38">
        <v>0</v>
      </c>
      <c r="IN38">
        <v>24.8459</v>
      </c>
      <c r="IO38">
        <v>300</v>
      </c>
      <c r="IP38">
        <v>16.764199999999999</v>
      </c>
      <c r="IQ38">
        <v>100.85</v>
      </c>
      <c r="IR38">
        <v>101.372</v>
      </c>
      <c r="IS38">
        <v>4</v>
      </c>
    </row>
    <row r="39" spans="1:253" x14ac:dyDescent="0.3">
      <c r="A39">
        <v>19</v>
      </c>
      <c r="B39">
        <v>1689180975.0999999</v>
      </c>
      <c r="C39">
        <v>5010.5999999046326</v>
      </c>
      <c r="D39" t="s">
        <v>505</v>
      </c>
      <c r="E39" t="s">
        <v>506</v>
      </c>
      <c r="F39" t="s">
        <v>402</v>
      </c>
      <c r="G39" t="s">
        <v>403</v>
      </c>
      <c r="H39" t="s">
        <v>495</v>
      </c>
      <c r="I39" t="s">
        <v>405</v>
      </c>
      <c r="J39" t="s">
        <v>70</v>
      </c>
      <c r="K39" t="s">
        <v>496</v>
      </c>
      <c r="L39">
        <v>1689180975.0999999</v>
      </c>
      <c r="M39">
        <f t="shared" si="46"/>
        <v>5.4676972517106615E-3</v>
      </c>
      <c r="N39">
        <f t="shared" si="47"/>
        <v>5.4676972517106615</v>
      </c>
      <c r="O39">
        <f t="shared" si="48"/>
        <v>11.394811994111718</v>
      </c>
      <c r="P39">
        <f t="shared" si="49"/>
        <v>185.17400000000001</v>
      </c>
      <c r="Q39">
        <f t="shared" si="50"/>
        <v>129.01308394005264</v>
      </c>
      <c r="R39">
        <f t="shared" si="51"/>
        <v>12.753337611458722</v>
      </c>
      <c r="S39">
        <f t="shared" si="52"/>
        <v>18.305015791744001</v>
      </c>
      <c r="T39">
        <f t="shared" si="53"/>
        <v>0.37015489879154745</v>
      </c>
      <c r="U39">
        <f t="shared" si="54"/>
        <v>2.906595993769062</v>
      </c>
      <c r="V39">
        <f t="shared" si="55"/>
        <v>0.34581925641126987</v>
      </c>
      <c r="W39">
        <f t="shared" si="56"/>
        <v>0.21819002932079684</v>
      </c>
      <c r="X39">
        <f t="shared" si="57"/>
        <v>289.5319382922699</v>
      </c>
      <c r="Y39">
        <f t="shared" si="58"/>
        <v>28.148588485714495</v>
      </c>
      <c r="Z39">
        <f t="shared" si="59"/>
        <v>27.995799999999999</v>
      </c>
      <c r="AA39">
        <f t="shared" si="60"/>
        <v>3.7939106290585736</v>
      </c>
      <c r="AB39">
        <f t="shared" si="61"/>
        <v>60.542559212616233</v>
      </c>
      <c r="AC39">
        <f t="shared" si="62"/>
        <v>2.2789682383295999</v>
      </c>
      <c r="AD39">
        <f t="shared" si="63"/>
        <v>3.7642416639941025</v>
      </c>
      <c r="AE39">
        <f t="shared" si="64"/>
        <v>1.5149423907289736</v>
      </c>
      <c r="AF39">
        <f t="shared" si="65"/>
        <v>-241.12544880044018</v>
      </c>
      <c r="AG39">
        <f t="shared" si="66"/>
        <v>-21.091874272883892</v>
      </c>
      <c r="AH39">
        <f t="shared" si="67"/>
        <v>-1.5806353624385554</v>
      </c>
      <c r="AI39">
        <f t="shared" si="68"/>
        <v>25.733979856507268</v>
      </c>
      <c r="AJ39">
        <v>0</v>
      </c>
      <c r="AK39">
        <v>0</v>
      </c>
      <c r="AL39">
        <f t="shared" si="69"/>
        <v>1</v>
      </c>
      <c r="AM39">
        <f t="shared" si="70"/>
        <v>0</v>
      </c>
      <c r="AN39">
        <f t="shared" si="71"/>
        <v>52040.148221427873</v>
      </c>
      <c r="AO39" t="s">
        <v>408</v>
      </c>
      <c r="AP39">
        <v>10238.9</v>
      </c>
      <c r="AQ39">
        <v>302.21199999999999</v>
      </c>
      <c r="AR39">
        <v>4052.3</v>
      </c>
      <c r="AS39">
        <f t="shared" si="72"/>
        <v>0.92542210596451402</v>
      </c>
      <c r="AT39">
        <v>-0.32343011824092421</v>
      </c>
      <c r="AU39" t="s">
        <v>507</v>
      </c>
      <c r="AV39">
        <v>10283.799999999999</v>
      </c>
      <c r="AW39">
        <v>887.89780769230777</v>
      </c>
      <c r="AX39">
        <v>1175.6199999999999</v>
      </c>
      <c r="AY39">
        <f t="shared" si="73"/>
        <v>0.24474081106794043</v>
      </c>
      <c r="AZ39">
        <v>0.5</v>
      </c>
      <c r="BA39">
        <f t="shared" si="74"/>
        <v>1513.0002001514351</v>
      </c>
      <c r="BB39">
        <f t="shared" si="75"/>
        <v>11.394811994111718</v>
      </c>
      <c r="BC39">
        <f t="shared" si="76"/>
        <v>185.14644806550922</v>
      </c>
      <c r="BD39">
        <f t="shared" si="77"/>
        <v>7.7450367231807187E-3</v>
      </c>
      <c r="BE39">
        <f t="shared" si="78"/>
        <v>2.4469471427842335</v>
      </c>
      <c r="BF39">
        <f t="shared" si="79"/>
        <v>255.57295964165789</v>
      </c>
      <c r="BG39" t="s">
        <v>508</v>
      </c>
      <c r="BH39">
        <v>680.69</v>
      </c>
      <c r="BI39">
        <f t="shared" si="80"/>
        <v>680.69</v>
      </c>
      <c r="BJ39">
        <f t="shared" si="81"/>
        <v>0.42099487929773216</v>
      </c>
      <c r="BK39">
        <f t="shared" si="82"/>
        <v>0.58133916373566408</v>
      </c>
      <c r="BL39">
        <f t="shared" si="83"/>
        <v>0.85320662828737615</v>
      </c>
      <c r="BM39">
        <f t="shared" si="84"/>
        <v>0.32942472739852641</v>
      </c>
      <c r="BN39">
        <f t="shared" si="85"/>
        <v>0.76709666546491717</v>
      </c>
      <c r="BO39">
        <f t="shared" si="86"/>
        <v>0.44567263477280622</v>
      </c>
      <c r="BP39">
        <f t="shared" si="87"/>
        <v>0.55432736522719384</v>
      </c>
      <c r="BQ39">
        <f t="shared" si="88"/>
        <v>1799.78</v>
      </c>
      <c r="BR39">
        <f t="shared" si="89"/>
        <v>1513.0002001514351</v>
      </c>
      <c r="BS39">
        <f t="shared" si="90"/>
        <v>0.84065841389027274</v>
      </c>
      <c r="BT39">
        <f t="shared" si="91"/>
        <v>0.1608707388082265</v>
      </c>
      <c r="BU39">
        <v>6</v>
      </c>
      <c r="BV39">
        <v>0.5</v>
      </c>
      <c r="BW39" t="s">
        <v>411</v>
      </c>
      <c r="BX39">
        <v>1689180975.0999999</v>
      </c>
      <c r="BY39">
        <v>185.17400000000001</v>
      </c>
      <c r="BZ39">
        <v>200.05699999999999</v>
      </c>
      <c r="CA39">
        <v>23.054099999999998</v>
      </c>
      <c r="CB39">
        <v>16.646599999999999</v>
      </c>
      <c r="CC39">
        <v>188.40100000000001</v>
      </c>
      <c r="CD39">
        <v>22.734400000000001</v>
      </c>
      <c r="CE39">
        <v>500.19299999999998</v>
      </c>
      <c r="CF39">
        <v>98.752799999999993</v>
      </c>
      <c r="CG39">
        <v>0.100256</v>
      </c>
      <c r="CH39">
        <v>27.8612</v>
      </c>
      <c r="CI39">
        <v>27.995799999999999</v>
      </c>
      <c r="CJ39">
        <v>999.9</v>
      </c>
      <c r="CK39">
        <v>0</v>
      </c>
      <c r="CL39">
        <v>0</v>
      </c>
      <c r="CM39">
        <v>9994.3799999999992</v>
      </c>
      <c r="CN39">
        <v>0</v>
      </c>
      <c r="CO39">
        <v>1.91117E-3</v>
      </c>
      <c r="CP39">
        <v>-14.883100000000001</v>
      </c>
      <c r="CQ39">
        <v>189.54400000000001</v>
      </c>
      <c r="CR39">
        <v>203.44300000000001</v>
      </c>
      <c r="CS39">
        <v>6.4074600000000004</v>
      </c>
      <c r="CT39">
        <v>200.05699999999999</v>
      </c>
      <c r="CU39">
        <v>16.646599999999999</v>
      </c>
      <c r="CV39">
        <v>2.2766600000000001</v>
      </c>
      <c r="CW39">
        <v>1.6438999999999999</v>
      </c>
      <c r="CX39">
        <v>19.5122</v>
      </c>
      <c r="CY39">
        <v>14.3766</v>
      </c>
      <c r="CZ39">
        <v>1799.78</v>
      </c>
      <c r="DA39">
        <v>0.97799100000000005</v>
      </c>
      <c r="DB39">
        <v>2.2009299999999999E-2</v>
      </c>
      <c r="DC39">
        <v>0</v>
      </c>
      <c r="DD39">
        <v>887.39700000000005</v>
      </c>
      <c r="DE39">
        <v>4.9997699999999998</v>
      </c>
      <c r="DF39">
        <v>17260.900000000001</v>
      </c>
      <c r="DG39">
        <v>15782.5</v>
      </c>
      <c r="DH39">
        <v>39.686999999999998</v>
      </c>
      <c r="DI39">
        <v>40.125</v>
      </c>
      <c r="DJ39">
        <v>39.125</v>
      </c>
      <c r="DK39">
        <v>39.375</v>
      </c>
      <c r="DL39">
        <v>40.625</v>
      </c>
      <c r="DM39">
        <v>1755.28</v>
      </c>
      <c r="DN39">
        <v>39.5</v>
      </c>
      <c r="DO39">
        <v>0</v>
      </c>
      <c r="DP39">
        <v>110.7999999523163</v>
      </c>
      <c r="DQ39">
        <v>0</v>
      </c>
      <c r="DR39">
        <v>887.89780769230777</v>
      </c>
      <c r="DS39">
        <v>-3.8455042706844851</v>
      </c>
      <c r="DT39">
        <v>-56.523076982074272</v>
      </c>
      <c r="DU39">
        <v>17269.880769230771</v>
      </c>
      <c r="DV39">
        <v>15</v>
      </c>
      <c r="DW39">
        <v>1689180937.5999999</v>
      </c>
      <c r="DX39" t="s">
        <v>509</v>
      </c>
      <c r="DY39">
        <v>1689180932.0999999</v>
      </c>
      <c r="DZ39">
        <v>1689180937.5999999</v>
      </c>
      <c r="EA39">
        <v>24</v>
      </c>
      <c r="EB39">
        <v>0.35299999999999998</v>
      </c>
      <c r="EC39">
        <v>0</v>
      </c>
      <c r="ED39">
        <v>-3.21</v>
      </c>
      <c r="EE39">
        <v>0.107</v>
      </c>
      <c r="EF39">
        <v>200</v>
      </c>
      <c r="EG39">
        <v>17</v>
      </c>
      <c r="EH39">
        <v>0.16</v>
      </c>
      <c r="EI39">
        <v>0.01</v>
      </c>
      <c r="EJ39">
        <v>-45.560058536585373</v>
      </c>
      <c r="EK39">
        <v>-1.5535860627177069</v>
      </c>
      <c r="EL39">
        <v>0.1607240810582056</v>
      </c>
      <c r="EM39">
        <v>0</v>
      </c>
      <c r="EN39">
        <v>1329.788484848485</v>
      </c>
      <c r="EO39">
        <v>-145.18156849488881</v>
      </c>
      <c r="EP39">
        <v>13.822683404180051</v>
      </c>
      <c r="EQ39">
        <v>0</v>
      </c>
      <c r="ER39">
        <v>13.374026829268301</v>
      </c>
      <c r="ES39">
        <v>0.63740905923346691</v>
      </c>
      <c r="ET39">
        <v>6.5351630596747798E-2</v>
      </c>
      <c r="EU39">
        <v>0</v>
      </c>
      <c r="EV39">
        <v>2</v>
      </c>
      <c r="EW39">
        <v>2</v>
      </c>
      <c r="EX39" t="s">
        <v>413</v>
      </c>
      <c r="EY39">
        <v>2.9673500000000002</v>
      </c>
      <c r="EZ39">
        <v>2.6994400000000001</v>
      </c>
      <c r="FA39">
        <v>5.1682100000000002E-2</v>
      </c>
      <c r="FB39">
        <v>5.4186900000000003E-2</v>
      </c>
      <c r="FC39">
        <v>0.111237</v>
      </c>
      <c r="FD39">
        <v>8.5776599999999995E-2</v>
      </c>
      <c r="FE39">
        <v>32666.9</v>
      </c>
      <c r="FF39">
        <v>20911.3</v>
      </c>
      <c r="FG39">
        <v>32319.4</v>
      </c>
      <c r="FH39">
        <v>25247.7</v>
      </c>
      <c r="FI39">
        <v>39701.300000000003</v>
      </c>
      <c r="FJ39">
        <v>39984.300000000003</v>
      </c>
      <c r="FK39">
        <v>46396</v>
      </c>
      <c r="FL39">
        <v>45765.7</v>
      </c>
      <c r="FM39">
        <v>1.9744200000000001</v>
      </c>
      <c r="FN39">
        <v>1.8117000000000001</v>
      </c>
      <c r="FO39">
        <v>7.1033799999999994E-2</v>
      </c>
      <c r="FP39">
        <v>0</v>
      </c>
      <c r="FQ39">
        <v>26.834900000000001</v>
      </c>
      <c r="FR39">
        <v>999.9</v>
      </c>
      <c r="FS39">
        <v>48.7</v>
      </c>
      <c r="FT39">
        <v>41</v>
      </c>
      <c r="FU39">
        <v>38.558300000000003</v>
      </c>
      <c r="FV39">
        <v>64.345100000000002</v>
      </c>
      <c r="FW39">
        <v>18.882200000000001</v>
      </c>
      <c r="FX39">
        <v>1</v>
      </c>
      <c r="FY39">
        <v>0.17435700000000001</v>
      </c>
      <c r="FZ39">
        <v>1.8781399999999999</v>
      </c>
      <c r="GA39">
        <v>20.263200000000001</v>
      </c>
      <c r="GB39">
        <v>5.2325600000000003</v>
      </c>
      <c r="GC39">
        <v>11.950100000000001</v>
      </c>
      <c r="GD39">
        <v>4.9855999999999998</v>
      </c>
      <c r="GE39">
        <v>3.29</v>
      </c>
      <c r="GF39">
        <v>9999</v>
      </c>
      <c r="GG39">
        <v>9999</v>
      </c>
      <c r="GH39">
        <v>9999</v>
      </c>
      <c r="GI39">
        <v>209.5</v>
      </c>
      <c r="GJ39">
        <v>1.8664799999999999</v>
      </c>
      <c r="GK39">
        <v>1.86866</v>
      </c>
      <c r="GL39">
        <v>1.86636</v>
      </c>
      <c r="GM39">
        <v>1.8667100000000001</v>
      </c>
      <c r="GN39">
        <v>1.8619600000000001</v>
      </c>
      <c r="GO39">
        <v>1.8647800000000001</v>
      </c>
      <c r="GP39">
        <v>1.8681300000000001</v>
      </c>
      <c r="GQ39">
        <v>1.8684400000000001</v>
      </c>
      <c r="GR39">
        <v>5</v>
      </c>
      <c r="GS39">
        <v>0</v>
      </c>
      <c r="GT39">
        <v>0</v>
      </c>
      <c r="GU39">
        <v>0</v>
      </c>
      <c r="GV39" t="s">
        <v>414</v>
      </c>
      <c r="GW39" t="s">
        <v>415</v>
      </c>
      <c r="GX39" t="s">
        <v>416</v>
      </c>
      <c r="GY39" t="s">
        <v>416</v>
      </c>
      <c r="GZ39" t="s">
        <v>416</v>
      </c>
      <c r="HA39" t="s">
        <v>416</v>
      </c>
      <c r="HB39">
        <v>0</v>
      </c>
      <c r="HC39">
        <v>100</v>
      </c>
      <c r="HD39">
        <v>100</v>
      </c>
      <c r="HE39">
        <v>-3.2269999999999999</v>
      </c>
      <c r="HF39">
        <v>0.31969999999999998</v>
      </c>
      <c r="HG39">
        <v>-3.484166466279365</v>
      </c>
      <c r="HH39">
        <v>1.6145137170229321E-3</v>
      </c>
      <c r="HI39">
        <v>-1.407043735234338E-6</v>
      </c>
      <c r="HJ39">
        <v>4.3622850327847239E-10</v>
      </c>
      <c r="HK39">
        <v>-9.4537705956968476E-2</v>
      </c>
      <c r="HL39">
        <v>-6.8056097038042204E-3</v>
      </c>
      <c r="HM39">
        <v>1.263822033146551E-3</v>
      </c>
      <c r="HN39">
        <v>-7.169851735749966E-6</v>
      </c>
      <c r="HO39">
        <v>2</v>
      </c>
      <c r="HP39">
        <v>2094</v>
      </c>
      <c r="HQ39">
        <v>1</v>
      </c>
      <c r="HR39">
        <v>26</v>
      </c>
      <c r="HS39">
        <v>0.7</v>
      </c>
      <c r="HT39">
        <v>0.6</v>
      </c>
      <c r="HU39">
        <v>0.62133799999999995</v>
      </c>
      <c r="HV39">
        <v>2.5952099999999998</v>
      </c>
      <c r="HW39">
        <v>1.4978</v>
      </c>
      <c r="HX39">
        <v>2.2900399999999999</v>
      </c>
      <c r="HY39">
        <v>1.49902</v>
      </c>
      <c r="HZ39">
        <v>2.36938</v>
      </c>
      <c r="IA39">
        <v>42.403799999999997</v>
      </c>
      <c r="IB39">
        <v>15.1652</v>
      </c>
      <c r="IC39">
        <v>18</v>
      </c>
      <c r="ID39">
        <v>506.72</v>
      </c>
      <c r="IE39">
        <v>442.19</v>
      </c>
      <c r="IF39">
        <v>24.158999999999999</v>
      </c>
      <c r="IG39">
        <v>29.4633</v>
      </c>
      <c r="IH39">
        <v>30</v>
      </c>
      <c r="II39">
        <v>29.430700000000002</v>
      </c>
      <c r="IJ39">
        <v>29.366199999999999</v>
      </c>
      <c r="IK39">
        <v>12.4375</v>
      </c>
      <c r="IL39">
        <v>63.1768</v>
      </c>
      <c r="IM39">
        <v>0</v>
      </c>
      <c r="IN39">
        <v>24.168299999999999</v>
      </c>
      <c r="IO39">
        <v>200</v>
      </c>
      <c r="IP39">
        <v>16.639099999999999</v>
      </c>
      <c r="IQ39">
        <v>100.848</v>
      </c>
      <c r="IR39">
        <v>101.377</v>
      </c>
      <c r="IS39">
        <v>4</v>
      </c>
    </row>
    <row r="40" spans="1:253" x14ac:dyDescent="0.3">
      <c r="A40">
        <v>20</v>
      </c>
      <c r="B40">
        <v>1689181100.0999999</v>
      </c>
      <c r="C40">
        <v>5135.5999999046326</v>
      </c>
      <c r="D40" t="s">
        <v>510</v>
      </c>
      <c r="E40" t="s">
        <v>511</v>
      </c>
      <c r="F40" t="s">
        <v>402</v>
      </c>
      <c r="G40" t="s">
        <v>403</v>
      </c>
      <c r="H40" t="s">
        <v>495</v>
      </c>
      <c r="I40" t="s">
        <v>405</v>
      </c>
      <c r="J40" t="s">
        <v>70</v>
      </c>
      <c r="K40" t="s">
        <v>496</v>
      </c>
      <c r="L40">
        <v>1689181100.0999999</v>
      </c>
      <c r="M40">
        <f t="shared" si="46"/>
        <v>5.8236971261587831E-3</v>
      </c>
      <c r="N40">
        <f t="shared" si="47"/>
        <v>5.8236971261587831</v>
      </c>
      <c r="O40">
        <f t="shared" si="48"/>
        <v>7.877013817973296</v>
      </c>
      <c r="P40">
        <f t="shared" si="49"/>
        <v>139.61799999999999</v>
      </c>
      <c r="Q40">
        <f t="shared" si="50"/>
        <v>102.11844209128884</v>
      </c>
      <c r="R40">
        <f t="shared" si="51"/>
        <v>10.094529725906874</v>
      </c>
      <c r="S40">
        <f t="shared" si="52"/>
        <v>13.801405724655998</v>
      </c>
      <c r="T40">
        <f t="shared" si="53"/>
        <v>0.38937855364226726</v>
      </c>
      <c r="U40">
        <f t="shared" si="54"/>
        <v>2.9019600472514226</v>
      </c>
      <c r="V40">
        <f t="shared" si="55"/>
        <v>0.3625081135139529</v>
      </c>
      <c r="W40">
        <f t="shared" si="56"/>
        <v>0.22882706378592771</v>
      </c>
      <c r="X40">
        <f t="shared" si="57"/>
        <v>289.56545429223581</v>
      </c>
      <c r="Y40">
        <f t="shared" si="58"/>
        <v>28.10296172839606</v>
      </c>
      <c r="Z40">
        <f t="shared" si="59"/>
        <v>28.071000000000002</v>
      </c>
      <c r="AA40">
        <f t="shared" si="60"/>
        <v>3.8105751229134115</v>
      </c>
      <c r="AB40">
        <f t="shared" si="61"/>
        <v>60.175452363785311</v>
      </c>
      <c r="AC40">
        <f t="shared" si="62"/>
        <v>2.2713829195375999</v>
      </c>
      <c r="AD40">
        <f t="shared" si="63"/>
        <v>3.7746004895919318</v>
      </c>
      <c r="AE40">
        <f t="shared" si="64"/>
        <v>1.5391922033758116</v>
      </c>
      <c r="AF40">
        <f t="shared" si="65"/>
        <v>-256.82504326360231</v>
      </c>
      <c r="AG40">
        <f t="shared" si="66"/>
        <v>-25.454491479969175</v>
      </c>
      <c r="AH40">
        <f t="shared" si="67"/>
        <v>-1.9117844361959895</v>
      </c>
      <c r="AI40">
        <f t="shared" si="68"/>
        <v>5.374135112468327</v>
      </c>
      <c r="AJ40">
        <v>0</v>
      </c>
      <c r="AK40">
        <v>0</v>
      </c>
      <c r="AL40">
        <f t="shared" si="69"/>
        <v>1</v>
      </c>
      <c r="AM40">
        <f t="shared" si="70"/>
        <v>0</v>
      </c>
      <c r="AN40">
        <f t="shared" si="71"/>
        <v>51899.547390577143</v>
      </c>
      <c r="AO40" t="s">
        <v>408</v>
      </c>
      <c r="AP40">
        <v>10238.9</v>
      </c>
      <c r="AQ40">
        <v>302.21199999999999</v>
      </c>
      <c r="AR40">
        <v>4052.3</v>
      </c>
      <c r="AS40">
        <f t="shared" si="72"/>
        <v>0.92542210596451402</v>
      </c>
      <c r="AT40">
        <v>-0.32343011824092421</v>
      </c>
      <c r="AU40" t="s">
        <v>512</v>
      </c>
      <c r="AV40">
        <v>10283.299999999999</v>
      </c>
      <c r="AW40">
        <v>884.55927999999994</v>
      </c>
      <c r="AX40">
        <v>1143.6099999999999</v>
      </c>
      <c r="AY40">
        <f t="shared" si="73"/>
        <v>0.22652015984470231</v>
      </c>
      <c r="AZ40">
        <v>0.5</v>
      </c>
      <c r="BA40">
        <f t="shared" si="74"/>
        <v>1513.1766001514175</v>
      </c>
      <c r="BB40">
        <f t="shared" si="75"/>
        <v>7.877013817973296</v>
      </c>
      <c r="BC40">
        <f t="shared" si="76"/>
        <v>171.38250266978113</v>
      </c>
      <c r="BD40">
        <f t="shared" si="77"/>
        <v>5.4193568254978534E-3</v>
      </c>
      <c r="BE40">
        <f t="shared" si="78"/>
        <v>2.5434282666293586</v>
      </c>
      <c r="BF40">
        <f t="shared" si="79"/>
        <v>254.02722149667963</v>
      </c>
      <c r="BG40" t="s">
        <v>513</v>
      </c>
      <c r="BH40">
        <v>689.42</v>
      </c>
      <c r="BI40">
        <f t="shared" si="80"/>
        <v>689.42</v>
      </c>
      <c r="BJ40">
        <f t="shared" si="81"/>
        <v>0.39715462439118232</v>
      </c>
      <c r="BK40">
        <f t="shared" si="82"/>
        <v>0.57035760364605115</v>
      </c>
      <c r="BL40">
        <f t="shared" si="83"/>
        <v>0.86494017033019333</v>
      </c>
      <c r="BM40">
        <f t="shared" si="84"/>
        <v>0.30788131181676209</v>
      </c>
      <c r="BN40">
        <f t="shared" si="85"/>
        <v>0.7756324651581511</v>
      </c>
      <c r="BO40">
        <f t="shared" si="86"/>
        <v>0.44453316809435378</v>
      </c>
      <c r="BP40">
        <f t="shared" si="87"/>
        <v>0.55546683190564616</v>
      </c>
      <c r="BQ40">
        <f t="shared" si="88"/>
        <v>1799.99</v>
      </c>
      <c r="BR40">
        <f t="shared" si="89"/>
        <v>1513.1766001514175</v>
      </c>
      <c r="BS40">
        <f t="shared" si="90"/>
        <v>0.84065833707488236</v>
      </c>
      <c r="BT40">
        <f t="shared" si="91"/>
        <v>0.16087059055452296</v>
      </c>
      <c r="BU40">
        <v>6</v>
      </c>
      <c r="BV40">
        <v>0.5</v>
      </c>
      <c r="BW40" t="s">
        <v>411</v>
      </c>
      <c r="BX40">
        <v>1689181100.0999999</v>
      </c>
      <c r="BY40">
        <v>139.61799999999999</v>
      </c>
      <c r="BZ40">
        <v>150.041</v>
      </c>
      <c r="CA40">
        <v>22.977799999999998</v>
      </c>
      <c r="CB40">
        <v>16.153300000000002</v>
      </c>
      <c r="CC40">
        <v>142.792</v>
      </c>
      <c r="CD40">
        <v>22.6556</v>
      </c>
      <c r="CE40">
        <v>500.24599999999998</v>
      </c>
      <c r="CF40">
        <v>98.750399999999999</v>
      </c>
      <c r="CG40">
        <v>0.10079200000000001</v>
      </c>
      <c r="CH40">
        <v>27.908300000000001</v>
      </c>
      <c r="CI40">
        <v>28.071000000000002</v>
      </c>
      <c r="CJ40">
        <v>999.9</v>
      </c>
      <c r="CK40">
        <v>0</v>
      </c>
      <c r="CL40">
        <v>0</v>
      </c>
      <c r="CM40">
        <v>9968.1200000000008</v>
      </c>
      <c r="CN40">
        <v>0</v>
      </c>
      <c r="CO40">
        <v>1.8156100000000001E-3</v>
      </c>
      <c r="CP40">
        <v>-10.4229</v>
      </c>
      <c r="CQ40">
        <v>142.90100000000001</v>
      </c>
      <c r="CR40">
        <v>152.50399999999999</v>
      </c>
      <c r="CS40">
        <v>6.8244899999999999</v>
      </c>
      <c r="CT40">
        <v>150.041</v>
      </c>
      <c r="CU40">
        <v>16.153300000000002</v>
      </c>
      <c r="CV40">
        <v>2.2690600000000001</v>
      </c>
      <c r="CW40">
        <v>1.59514</v>
      </c>
      <c r="CX40">
        <v>19.458400000000001</v>
      </c>
      <c r="CY40">
        <v>13.912000000000001</v>
      </c>
      <c r="CZ40">
        <v>1799.99</v>
      </c>
      <c r="DA40">
        <v>0.97799400000000003</v>
      </c>
      <c r="DB40">
        <v>2.20057E-2</v>
      </c>
      <c r="DC40">
        <v>0</v>
      </c>
      <c r="DD40">
        <v>884.00300000000004</v>
      </c>
      <c r="DE40">
        <v>4.9997699999999998</v>
      </c>
      <c r="DF40">
        <v>17180.3</v>
      </c>
      <c r="DG40">
        <v>15784.4</v>
      </c>
      <c r="DH40">
        <v>39.75</v>
      </c>
      <c r="DI40">
        <v>40.186999999999998</v>
      </c>
      <c r="DJ40">
        <v>39.186999999999998</v>
      </c>
      <c r="DK40">
        <v>39.436999999999998</v>
      </c>
      <c r="DL40">
        <v>40.686999999999998</v>
      </c>
      <c r="DM40">
        <v>1755.49</v>
      </c>
      <c r="DN40">
        <v>39.5</v>
      </c>
      <c r="DO40">
        <v>0</v>
      </c>
      <c r="DP40">
        <v>124.5999999046326</v>
      </c>
      <c r="DQ40">
        <v>0</v>
      </c>
      <c r="DR40">
        <v>884.55927999999994</v>
      </c>
      <c r="DS40">
        <v>-1.7482307743123069</v>
      </c>
      <c r="DT40">
        <v>-27.35384625945866</v>
      </c>
      <c r="DU40">
        <v>17183.504000000001</v>
      </c>
      <c r="DV40">
        <v>15</v>
      </c>
      <c r="DW40">
        <v>1689181061.5999999</v>
      </c>
      <c r="DX40" t="s">
        <v>514</v>
      </c>
      <c r="DY40">
        <v>1689181046.0999999</v>
      </c>
      <c r="DZ40">
        <v>1689181061.5999999</v>
      </c>
      <c r="EA40">
        <v>25</v>
      </c>
      <c r="EB40">
        <v>0.107</v>
      </c>
      <c r="EC40">
        <v>6.0000000000000001E-3</v>
      </c>
      <c r="ED40">
        <v>-3.161</v>
      </c>
      <c r="EE40">
        <v>0.10100000000000001</v>
      </c>
      <c r="EF40">
        <v>150</v>
      </c>
      <c r="EG40">
        <v>16</v>
      </c>
      <c r="EH40">
        <v>0.27</v>
      </c>
      <c r="EI40">
        <v>0.01</v>
      </c>
      <c r="EJ40">
        <v>-45.560058536585373</v>
      </c>
      <c r="EK40">
        <v>-1.5535860627177069</v>
      </c>
      <c r="EL40">
        <v>0.1607240810582056</v>
      </c>
      <c r="EM40">
        <v>0</v>
      </c>
      <c r="EN40">
        <v>1329.788484848485</v>
      </c>
      <c r="EO40">
        <v>-145.18156849488881</v>
      </c>
      <c r="EP40">
        <v>13.822683404180051</v>
      </c>
      <c r="EQ40">
        <v>0</v>
      </c>
      <c r="ER40">
        <v>13.374026829268301</v>
      </c>
      <c r="ES40">
        <v>0.63740905923346691</v>
      </c>
      <c r="ET40">
        <v>6.5351630596747798E-2</v>
      </c>
      <c r="EU40">
        <v>0</v>
      </c>
      <c r="EV40">
        <v>2</v>
      </c>
      <c r="EW40">
        <v>2</v>
      </c>
      <c r="EX40" t="s">
        <v>413</v>
      </c>
      <c r="EY40">
        <v>2.9674900000000002</v>
      </c>
      <c r="EZ40">
        <v>2.6997599999999999</v>
      </c>
      <c r="FA40">
        <v>4.0093200000000002E-2</v>
      </c>
      <c r="FB40">
        <v>4.1748199999999999E-2</v>
      </c>
      <c r="FC40">
        <v>0.11096200000000001</v>
      </c>
      <c r="FD40">
        <v>8.3929599999999993E-2</v>
      </c>
      <c r="FE40">
        <v>33064.5</v>
      </c>
      <c r="FF40">
        <v>21185.599999999999</v>
      </c>
      <c r="FG40">
        <v>32318</v>
      </c>
      <c r="FH40">
        <v>25247.200000000001</v>
      </c>
      <c r="FI40">
        <v>39712.400000000001</v>
      </c>
      <c r="FJ40">
        <v>40064.400000000001</v>
      </c>
      <c r="FK40">
        <v>46394.6</v>
      </c>
      <c r="FL40">
        <v>45764.9</v>
      </c>
      <c r="FM40">
        <v>1.9742999999999999</v>
      </c>
      <c r="FN40">
        <v>1.8107200000000001</v>
      </c>
      <c r="FO40">
        <v>6.5535300000000005E-2</v>
      </c>
      <c r="FP40">
        <v>0</v>
      </c>
      <c r="FQ40">
        <v>27.0002</v>
      </c>
      <c r="FR40">
        <v>999.9</v>
      </c>
      <c r="FS40">
        <v>48.8</v>
      </c>
      <c r="FT40">
        <v>40.9</v>
      </c>
      <c r="FU40">
        <v>38.4358</v>
      </c>
      <c r="FV40">
        <v>64.925200000000004</v>
      </c>
      <c r="FW40">
        <v>18.557700000000001</v>
      </c>
      <c r="FX40">
        <v>1</v>
      </c>
      <c r="FY40">
        <v>0.17696100000000001</v>
      </c>
      <c r="FZ40">
        <v>2.2315399999999999</v>
      </c>
      <c r="GA40">
        <v>20.258700000000001</v>
      </c>
      <c r="GB40">
        <v>5.23346</v>
      </c>
      <c r="GC40">
        <v>11.950100000000001</v>
      </c>
      <c r="GD40">
        <v>4.9858000000000002</v>
      </c>
      <c r="GE40">
        <v>3.2899500000000002</v>
      </c>
      <c r="GF40">
        <v>9999</v>
      </c>
      <c r="GG40">
        <v>9999</v>
      </c>
      <c r="GH40">
        <v>9999</v>
      </c>
      <c r="GI40">
        <v>209.5</v>
      </c>
      <c r="GJ40">
        <v>1.86653</v>
      </c>
      <c r="GK40">
        <v>1.86873</v>
      </c>
      <c r="GL40">
        <v>1.86646</v>
      </c>
      <c r="GM40">
        <v>1.86676</v>
      </c>
      <c r="GN40">
        <v>1.8620300000000001</v>
      </c>
      <c r="GO40">
        <v>1.8647800000000001</v>
      </c>
      <c r="GP40">
        <v>1.86815</v>
      </c>
      <c r="GQ40">
        <v>1.8684400000000001</v>
      </c>
      <c r="GR40">
        <v>5</v>
      </c>
      <c r="GS40">
        <v>0</v>
      </c>
      <c r="GT40">
        <v>0</v>
      </c>
      <c r="GU40">
        <v>0</v>
      </c>
      <c r="GV40" t="s">
        <v>414</v>
      </c>
      <c r="GW40" t="s">
        <v>415</v>
      </c>
      <c r="GX40" t="s">
        <v>416</v>
      </c>
      <c r="GY40" t="s">
        <v>416</v>
      </c>
      <c r="GZ40" t="s">
        <v>416</v>
      </c>
      <c r="HA40" t="s">
        <v>416</v>
      </c>
      <c r="HB40">
        <v>0</v>
      </c>
      <c r="HC40">
        <v>100</v>
      </c>
      <c r="HD40">
        <v>100</v>
      </c>
      <c r="HE40">
        <v>-3.1739999999999999</v>
      </c>
      <c r="HF40">
        <v>0.32219999999999999</v>
      </c>
      <c r="HG40">
        <v>-3.377072667001134</v>
      </c>
      <c r="HH40">
        <v>1.6145137170229321E-3</v>
      </c>
      <c r="HI40">
        <v>-1.407043735234338E-6</v>
      </c>
      <c r="HJ40">
        <v>4.3622850327847239E-10</v>
      </c>
      <c r="HK40">
        <v>-8.9023165627520967E-2</v>
      </c>
      <c r="HL40">
        <v>-6.8056097038042204E-3</v>
      </c>
      <c r="HM40">
        <v>1.263822033146551E-3</v>
      </c>
      <c r="HN40">
        <v>-7.169851735749966E-6</v>
      </c>
      <c r="HO40">
        <v>2</v>
      </c>
      <c r="HP40">
        <v>2094</v>
      </c>
      <c r="HQ40">
        <v>1</v>
      </c>
      <c r="HR40">
        <v>26</v>
      </c>
      <c r="HS40">
        <v>0.9</v>
      </c>
      <c r="HT40">
        <v>0.6</v>
      </c>
      <c r="HU40">
        <v>0.50537100000000001</v>
      </c>
      <c r="HV40">
        <v>2.5903299999999998</v>
      </c>
      <c r="HW40">
        <v>1.4978</v>
      </c>
      <c r="HX40">
        <v>2.2900399999999999</v>
      </c>
      <c r="HY40">
        <v>1.49902</v>
      </c>
      <c r="HZ40">
        <v>2.4145500000000002</v>
      </c>
      <c r="IA40">
        <v>42.3506</v>
      </c>
      <c r="IB40">
        <v>15.1477</v>
      </c>
      <c r="IC40">
        <v>18</v>
      </c>
      <c r="ID40">
        <v>506.702</v>
      </c>
      <c r="IE40">
        <v>441.61599999999999</v>
      </c>
      <c r="IF40">
        <v>24.137</v>
      </c>
      <c r="IG40">
        <v>29.482500000000002</v>
      </c>
      <c r="IH40">
        <v>30.000499999999999</v>
      </c>
      <c r="II40">
        <v>29.438300000000002</v>
      </c>
      <c r="IJ40">
        <v>29.370699999999999</v>
      </c>
      <c r="IK40">
        <v>10.1267</v>
      </c>
      <c r="IL40">
        <v>64.382000000000005</v>
      </c>
      <c r="IM40">
        <v>0</v>
      </c>
      <c r="IN40">
        <v>24.077000000000002</v>
      </c>
      <c r="IO40">
        <v>150</v>
      </c>
      <c r="IP40">
        <v>16.209800000000001</v>
      </c>
      <c r="IQ40">
        <v>100.84399999999999</v>
      </c>
      <c r="IR40">
        <v>101.375</v>
      </c>
      <c r="IS40">
        <v>4</v>
      </c>
    </row>
    <row r="41" spans="1:253" x14ac:dyDescent="0.3">
      <c r="A41">
        <v>21</v>
      </c>
      <c r="B41">
        <v>1689181241.0999999</v>
      </c>
      <c r="C41">
        <v>5276.5999999046326</v>
      </c>
      <c r="D41" t="s">
        <v>515</v>
      </c>
      <c r="E41" t="s">
        <v>516</v>
      </c>
      <c r="F41" t="s">
        <v>402</v>
      </c>
      <c r="G41" t="s">
        <v>403</v>
      </c>
      <c r="H41" t="s">
        <v>495</v>
      </c>
      <c r="I41" t="s">
        <v>405</v>
      </c>
      <c r="J41" t="s">
        <v>70</v>
      </c>
      <c r="K41" t="s">
        <v>496</v>
      </c>
      <c r="L41">
        <v>1689181241.0999999</v>
      </c>
      <c r="M41">
        <f t="shared" si="46"/>
        <v>6.1208075453454761E-3</v>
      </c>
      <c r="N41">
        <f t="shared" si="47"/>
        <v>6.1208075453454764</v>
      </c>
      <c r="O41">
        <f t="shared" si="48"/>
        <v>4.0789569434889064</v>
      </c>
      <c r="P41">
        <f t="shared" si="49"/>
        <v>94.384600000000006</v>
      </c>
      <c r="Q41">
        <f t="shared" si="50"/>
        <v>75.471619434187787</v>
      </c>
      <c r="R41">
        <f t="shared" si="51"/>
        <v>7.4604867130228243</v>
      </c>
      <c r="S41">
        <f t="shared" si="52"/>
        <v>9.3300641948991991</v>
      </c>
      <c r="T41">
        <f t="shared" si="53"/>
        <v>0.41538047003881778</v>
      </c>
      <c r="U41">
        <f t="shared" si="54"/>
        <v>2.9042754793727816</v>
      </c>
      <c r="V41">
        <f t="shared" si="55"/>
        <v>0.38497414790395984</v>
      </c>
      <c r="W41">
        <f t="shared" si="56"/>
        <v>0.2431549877743836</v>
      </c>
      <c r="X41">
        <f t="shared" si="57"/>
        <v>289.60375829219686</v>
      </c>
      <c r="Y41">
        <f t="shared" si="58"/>
        <v>27.988702900945547</v>
      </c>
      <c r="Z41">
        <f t="shared" si="59"/>
        <v>28.006</v>
      </c>
      <c r="AA41">
        <f t="shared" si="60"/>
        <v>3.7961672388058294</v>
      </c>
      <c r="AB41">
        <f t="shared" si="61"/>
        <v>60.339910972009015</v>
      </c>
      <c r="AC41">
        <f t="shared" si="62"/>
        <v>2.2727454578079995</v>
      </c>
      <c r="AD41">
        <f t="shared" si="63"/>
        <v>3.7665707840740761</v>
      </c>
      <c r="AE41">
        <f t="shared" si="64"/>
        <v>1.5234217809978299</v>
      </c>
      <c r="AF41">
        <f t="shared" si="65"/>
        <v>-269.92761274973549</v>
      </c>
      <c r="AG41">
        <f t="shared" si="66"/>
        <v>-21.012405212217455</v>
      </c>
      <c r="AH41">
        <f t="shared" si="67"/>
        <v>-1.5761014775653894</v>
      </c>
      <c r="AI41">
        <f t="shared" si="68"/>
        <v>-2.9123611473214588</v>
      </c>
      <c r="AJ41">
        <v>0</v>
      </c>
      <c r="AK41">
        <v>0</v>
      </c>
      <c r="AL41">
        <f t="shared" si="69"/>
        <v>1</v>
      </c>
      <c r="AM41">
        <f t="shared" si="70"/>
        <v>0</v>
      </c>
      <c r="AN41">
        <f t="shared" si="71"/>
        <v>51971.985688582827</v>
      </c>
      <c r="AO41" t="s">
        <v>408</v>
      </c>
      <c r="AP41">
        <v>10238.9</v>
      </c>
      <c r="AQ41">
        <v>302.21199999999999</v>
      </c>
      <c r="AR41">
        <v>4052.3</v>
      </c>
      <c r="AS41">
        <f t="shared" si="72"/>
        <v>0.92542210596451402</v>
      </c>
      <c r="AT41">
        <v>-0.32343011824092421</v>
      </c>
      <c r="AU41" t="s">
        <v>517</v>
      </c>
      <c r="AV41">
        <v>10282.799999999999</v>
      </c>
      <c r="AW41">
        <v>885.68630769230776</v>
      </c>
      <c r="AX41">
        <v>1112.6500000000001</v>
      </c>
      <c r="AY41">
        <f t="shared" si="73"/>
        <v>0.2039848041232124</v>
      </c>
      <c r="AZ41">
        <v>0.5</v>
      </c>
      <c r="BA41">
        <f t="shared" si="74"/>
        <v>1513.3782001513973</v>
      </c>
      <c r="BB41">
        <f t="shared" si="75"/>
        <v>4.0789569434889064</v>
      </c>
      <c r="BC41">
        <f t="shared" si="76"/>
        <v>154.35307786111127</v>
      </c>
      <c r="BD41">
        <f t="shared" si="77"/>
        <v>2.9089800958474348E-3</v>
      </c>
      <c r="BE41">
        <f t="shared" si="78"/>
        <v>2.6420257942749292</v>
      </c>
      <c r="BF41">
        <f t="shared" si="79"/>
        <v>252.46677484510715</v>
      </c>
      <c r="BG41" t="s">
        <v>518</v>
      </c>
      <c r="BH41">
        <v>694.41</v>
      </c>
      <c r="BI41">
        <f t="shared" si="80"/>
        <v>694.41</v>
      </c>
      <c r="BJ41">
        <f t="shared" si="81"/>
        <v>0.37589538489192476</v>
      </c>
      <c r="BK41">
        <f t="shared" si="82"/>
        <v>0.54266376316873632</v>
      </c>
      <c r="BL41">
        <f t="shared" si="83"/>
        <v>0.87544559232136843</v>
      </c>
      <c r="BM41">
        <f t="shared" si="84"/>
        <v>0.28005065447041266</v>
      </c>
      <c r="BN41">
        <f t="shared" si="85"/>
        <v>0.78388827142189732</v>
      </c>
      <c r="BO41">
        <f t="shared" si="86"/>
        <v>0.42546795689305766</v>
      </c>
      <c r="BP41">
        <f t="shared" si="87"/>
        <v>0.57453204310694228</v>
      </c>
      <c r="BQ41">
        <f t="shared" si="88"/>
        <v>1800.23</v>
      </c>
      <c r="BR41">
        <f t="shared" si="89"/>
        <v>1513.3782001513973</v>
      </c>
      <c r="BS41">
        <f t="shared" si="90"/>
        <v>0.84065824930780919</v>
      </c>
      <c r="BT41">
        <f t="shared" si="91"/>
        <v>0.16087042116407174</v>
      </c>
      <c r="BU41">
        <v>6</v>
      </c>
      <c r="BV41">
        <v>0.5</v>
      </c>
      <c r="BW41" t="s">
        <v>411</v>
      </c>
      <c r="BX41">
        <v>1689181241.0999999</v>
      </c>
      <c r="BY41">
        <v>94.384600000000006</v>
      </c>
      <c r="BZ41">
        <v>99.970500000000001</v>
      </c>
      <c r="CA41">
        <v>22.991499999999998</v>
      </c>
      <c r="CB41">
        <v>15.818099999999999</v>
      </c>
      <c r="CC41">
        <v>97.355800000000002</v>
      </c>
      <c r="CD41">
        <v>22.671600000000002</v>
      </c>
      <c r="CE41">
        <v>500.18799999999999</v>
      </c>
      <c r="CF41">
        <v>98.751400000000004</v>
      </c>
      <c r="CG41">
        <v>0.100152</v>
      </c>
      <c r="CH41">
        <v>27.8718</v>
      </c>
      <c r="CI41">
        <v>28.006</v>
      </c>
      <c r="CJ41">
        <v>999.9</v>
      </c>
      <c r="CK41">
        <v>0</v>
      </c>
      <c r="CL41">
        <v>0</v>
      </c>
      <c r="CM41">
        <v>9981.25</v>
      </c>
      <c r="CN41">
        <v>0</v>
      </c>
      <c r="CO41">
        <v>1.91117E-3</v>
      </c>
      <c r="CP41">
        <v>-5.5859100000000002</v>
      </c>
      <c r="CQ41">
        <v>96.605699999999999</v>
      </c>
      <c r="CR41">
        <v>101.577</v>
      </c>
      <c r="CS41">
        <v>7.1733399999999996</v>
      </c>
      <c r="CT41">
        <v>99.970500000000001</v>
      </c>
      <c r="CU41">
        <v>15.818099999999999</v>
      </c>
      <c r="CV41">
        <v>2.2704399999999998</v>
      </c>
      <c r="CW41">
        <v>1.56206</v>
      </c>
      <c r="CX41">
        <v>19.4682</v>
      </c>
      <c r="CY41">
        <v>13.589600000000001</v>
      </c>
      <c r="CZ41">
        <v>1800.23</v>
      </c>
      <c r="DA41">
        <v>0.97799800000000003</v>
      </c>
      <c r="DB41">
        <v>2.20021E-2</v>
      </c>
      <c r="DC41">
        <v>0</v>
      </c>
      <c r="DD41">
        <v>885.57899999999995</v>
      </c>
      <c r="DE41">
        <v>4.9997699999999998</v>
      </c>
      <c r="DF41">
        <v>17152.400000000001</v>
      </c>
      <c r="DG41">
        <v>15786.5</v>
      </c>
      <c r="DH41">
        <v>39.811999999999998</v>
      </c>
      <c r="DI41">
        <v>40.311999999999998</v>
      </c>
      <c r="DJ41">
        <v>39.311999999999998</v>
      </c>
      <c r="DK41">
        <v>39.5</v>
      </c>
      <c r="DL41">
        <v>40.75</v>
      </c>
      <c r="DM41">
        <v>1755.73</v>
      </c>
      <c r="DN41">
        <v>39.5</v>
      </c>
      <c r="DO41">
        <v>0</v>
      </c>
      <c r="DP41">
        <v>140.89999985694891</v>
      </c>
      <c r="DQ41">
        <v>0</v>
      </c>
      <c r="DR41">
        <v>885.68630769230776</v>
      </c>
      <c r="DS41">
        <v>-0.56854701650955097</v>
      </c>
      <c r="DT41">
        <v>-9.9726495474152976</v>
      </c>
      <c r="DU41">
        <v>17151.042307692311</v>
      </c>
      <c r="DV41">
        <v>15</v>
      </c>
      <c r="DW41">
        <v>1689181202.5999999</v>
      </c>
      <c r="DX41" t="s">
        <v>519</v>
      </c>
      <c r="DY41">
        <v>1689181199.5999999</v>
      </c>
      <c r="DZ41">
        <v>1689181202.5999999</v>
      </c>
      <c r="EA41">
        <v>26</v>
      </c>
      <c r="EB41">
        <v>0.26200000000000001</v>
      </c>
      <c r="EC41">
        <v>-3.0000000000000001E-3</v>
      </c>
      <c r="ED41">
        <v>-2.964</v>
      </c>
      <c r="EE41">
        <v>8.7999999999999995E-2</v>
      </c>
      <c r="EF41">
        <v>100</v>
      </c>
      <c r="EG41">
        <v>16</v>
      </c>
      <c r="EH41">
        <v>0.41</v>
      </c>
      <c r="EI41">
        <v>0.01</v>
      </c>
      <c r="EJ41">
        <v>-45.560058536585373</v>
      </c>
      <c r="EK41">
        <v>-1.5535860627177069</v>
      </c>
      <c r="EL41">
        <v>0.1607240810582056</v>
      </c>
      <c r="EM41">
        <v>0</v>
      </c>
      <c r="EN41">
        <v>1329.788484848485</v>
      </c>
      <c r="EO41">
        <v>-145.18156849488881</v>
      </c>
      <c r="EP41">
        <v>13.822683404180051</v>
      </c>
      <c r="EQ41">
        <v>0</v>
      </c>
      <c r="ER41">
        <v>13.374026829268301</v>
      </c>
      <c r="ES41">
        <v>0.63740905923346691</v>
      </c>
      <c r="ET41">
        <v>6.5351630596747798E-2</v>
      </c>
      <c r="EU41">
        <v>0</v>
      </c>
      <c r="EV41">
        <v>2</v>
      </c>
      <c r="EW41">
        <v>2</v>
      </c>
      <c r="EX41" t="s">
        <v>413</v>
      </c>
      <c r="EY41">
        <v>2.9672900000000002</v>
      </c>
      <c r="EZ41">
        <v>2.69923</v>
      </c>
      <c r="FA41">
        <v>2.7847E-2</v>
      </c>
      <c r="FB41">
        <v>2.84301E-2</v>
      </c>
      <c r="FC41">
        <v>0.111009</v>
      </c>
      <c r="FD41">
        <v>8.2659399999999994E-2</v>
      </c>
      <c r="FE41">
        <v>33483</v>
      </c>
      <c r="FF41">
        <v>21478.6</v>
      </c>
      <c r="FG41">
        <v>32315.1</v>
      </c>
      <c r="FH41">
        <v>25245.9</v>
      </c>
      <c r="FI41">
        <v>39707.1</v>
      </c>
      <c r="FJ41">
        <v>40118.800000000003</v>
      </c>
      <c r="FK41">
        <v>46390.9</v>
      </c>
      <c r="FL41">
        <v>45763.6</v>
      </c>
      <c r="FM41">
        <v>1.9741500000000001</v>
      </c>
      <c r="FN41">
        <v>1.8096300000000001</v>
      </c>
      <c r="FO41">
        <v>5.8077299999999998E-2</v>
      </c>
      <c r="FP41">
        <v>0</v>
      </c>
      <c r="FQ41">
        <v>27.056999999999999</v>
      </c>
      <c r="FR41">
        <v>999.9</v>
      </c>
      <c r="FS41">
        <v>48.8</v>
      </c>
      <c r="FT41">
        <v>40.9</v>
      </c>
      <c r="FU41">
        <v>38.433</v>
      </c>
      <c r="FV41">
        <v>64.505200000000002</v>
      </c>
      <c r="FW41">
        <v>17.932700000000001</v>
      </c>
      <c r="FX41">
        <v>1</v>
      </c>
      <c r="FY41">
        <v>0.17999499999999999</v>
      </c>
      <c r="FZ41">
        <v>1.8815500000000001</v>
      </c>
      <c r="GA41">
        <v>20.263200000000001</v>
      </c>
      <c r="GB41">
        <v>5.2333100000000004</v>
      </c>
      <c r="GC41">
        <v>11.950100000000001</v>
      </c>
      <c r="GD41">
        <v>4.9856499999999997</v>
      </c>
      <c r="GE41">
        <v>3.29</v>
      </c>
      <c r="GF41">
        <v>9999</v>
      </c>
      <c r="GG41">
        <v>9999</v>
      </c>
      <c r="GH41">
        <v>9999</v>
      </c>
      <c r="GI41">
        <v>209.5</v>
      </c>
      <c r="GJ41">
        <v>1.8665</v>
      </c>
      <c r="GK41">
        <v>1.8687199999999999</v>
      </c>
      <c r="GL41">
        <v>1.86639</v>
      </c>
      <c r="GM41">
        <v>1.8667499999999999</v>
      </c>
      <c r="GN41">
        <v>1.8620300000000001</v>
      </c>
      <c r="GO41">
        <v>1.8647800000000001</v>
      </c>
      <c r="GP41">
        <v>1.8681300000000001</v>
      </c>
      <c r="GQ41">
        <v>1.8684400000000001</v>
      </c>
      <c r="GR41">
        <v>5</v>
      </c>
      <c r="GS41">
        <v>0</v>
      </c>
      <c r="GT41">
        <v>0</v>
      </c>
      <c r="GU41">
        <v>0</v>
      </c>
      <c r="GV41" t="s">
        <v>414</v>
      </c>
      <c r="GW41" t="s">
        <v>415</v>
      </c>
      <c r="GX41" t="s">
        <v>416</v>
      </c>
      <c r="GY41" t="s">
        <v>416</v>
      </c>
      <c r="GZ41" t="s">
        <v>416</v>
      </c>
      <c r="HA41" t="s">
        <v>416</v>
      </c>
      <c r="HB41">
        <v>0</v>
      </c>
      <c r="HC41">
        <v>100</v>
      </c>
      <c r="HD41">
        <v>100</v>
      </c>
      <c r="HE41">
        <v>-2.9710000000000001</v>
      </c>
      <c r="HF41">
        <v>0.31990000000000002</v>
      </c>
      <c r="HG41">
        <v>-3.1154401584196258</v>
      </c>
      <c r="HH41">
        <v>1.6145137170229321E-3</v>
      </c>
      <c r="HI41">
        <v>-1.407043735234338E-6</v>
      </c>
      <c r="HJ41">
        <v>4.3622850327847239E-10</v>
      </c>
      <c r="HK41">
        <v>-9.1839615769379129E-2</v>
      </c>
      <c r="HL41">
        <v>-6.8056097038042204E-3</v>
      </c>
      <c r="HM41">
        <v>1.263822033146551E-3</v>
      </c>
      <c r="HN41">
        <v>-7.169851735749966E-6</v>
      </c>
      <c r="HO41">
        <v>2</v>
      </c>
      <c r="HP41">
        <v>2094</v>
      </c>
      <c r="HQ41">
        <v>1</v>
      </c>
      <c r="HR41">
        <v>26</v>
      </c>
      <c r="HS41">
        <v>0.7</v>
      </c>
      <c r="HT41">
        <v>0.6</v>
      </c>
      <c r="HU41">
        <v>0.38940399999999997</v>
      </c>
      <c r="HV41">
        <v>2.6135299999999999</v>
      </c>
      <c r="HW41">
        <v>1.4978</v>
      </c>
      <c r="HX41">
        <v>2.2900399999999999</v>
      </c>
      <c r="HY41">
        <v>1.49902</v>
      </c>
      <c r="HZ41">
        <v>2.2875999999999999</v>
      </c>
      <c r="IA41">
        <v>42.324100000000001</v>
      </c>
      <c r="IB41">
        <v>15.1302</v>
      </c>
      <c r="IC41">
        <v>18</v>
      </c>
      <c r="ID41">
        <v>506.87400000000002</v>
      </c>
      <c r="IE41">
        <v>441.14600000000002</v>
      </c>
      <c r="IF41">
        <v>24.194600000000001</v>
      </c>
      <c r="IG41">
        <v>29.5275</v>
      </c>
      <c r="IH41">
        <v>30</v>
      </c>
      <c r="II41">
        <v>29.4711</v>
      </c>
      <c r="IJ41">
        <v>29.400200000000002</v>
      </c>
      <c r="IK41">
        <v>7.7956099999999999</v>
      </c>
      <c r="IL41">
        <v>65.007499999999993</v>
      </c>
      <c r="IM41">
        <v>0</v>
      </c>
      <c r="IN41">
        <v>24.198399999999999</v>
      </c>
      <c r="IO41">
        <v>100</v>
      </c>
      <c r="IP41">
        <v>15.8201</v>
      </c>
      <c r="IQ41">
        <v>100.836</v>
      </c>
      <c r="IR41">
        <v>101.371</v>
      </c>
      <c r="IS41">
        <v>4</v>
      </c>
    </row>
    <row r="42" spans="1:253" x14ac:dyDescent="0.3">
      <c r="A42">
        <v>22</v>
      </c>
      <c r="B42">
        <v>1689181361.0999999</v>
      </c>
      <c r="C42">
        <v>5396.5999999046326</v>
      </c>
      <c r="D42" t="s">
        <v>520</v>
      </c>
      <c r="E42" t="s">
        <v>521</v>
      </c>
      <c r="F42" t="s">
        <v>402</v>
      </c>
      <c r="G42" t="s">
        <v>403</v>
      </c>
      <c r="H42" t="s">
        <v>495</v>
      </c>
      <c r="I42" t="s">
        <v>405</v>
      </c>
      <c r="J42" t="s">
        <v>70</v>
      </c>
      <c r="K42" t="s">
        <v>496</v>
      </c>
      <c r="L42">
        <v>1689181361.0999999</v>
      </c>
      <c r="M42">
        <f t="shared" si="46"/>
        <v>6.5101394008384109E-3</v>
      </c>
      <c r="N42">
        <f t="shared" si="47"/>
        <v>6.510139400838411</v>
      </c>
      <c r="O42">
        <f t="shared" si="48"/>
        <v>2.2622313598122994</v>
      </c>
      <c r="P42">
        <f t="shared" si="49"/>
        <v>71.744100000000003</v>
      </c>
      <c r="Q42">
        <f t="shared" si="50"/>
        <v>61.487235662953331</v>
      </c>
      <c r="R42">
        <f t="shared" si="51"/>
        <v>6.0782730288536131</v>
      </c>
      <c r="S42">
        <f t="shared" si="52"/>
        <v>7.0922074038225</v>
      </c>
      <c r="T42">
        <f t="shared" si="53"/>
        <v>0.45147023577758327</v>
      </c>
      <c r="U42">
        <f t="shared" si="54"/>
        <v>2.9039943163772746</v>
      </c>
      <c r="V42">
        <f t="shared" si="55"/>
        <v>0.41579066390594177</v>
      </c>
      <c r="W42">
        <f t="shared" si="56"/>
        <v>0.26283945610334702</v>
      </c>
      <c r="X42">
        <f t="shared" si="57"/>
        <v>289.57343429222772</v>
      </c>
      <c r="Y42">
        <f t="shared" si="58"/>
        <v>27.861514071190058</v>
      </c>
      <c r="Z42">
        <f t="shared" si="59"/>
        <v>27.8889</v>
      </c>
      <c r="AA42">
        <f t="shared" si="60"/>
        <v>3.7703307885992077</v>
      </c>
      <c r="AB42">
        <f t="shared" si="61"/>
        <v>60.350528296254055</v>
      </c>
      <c r="AC42">
        <f t="shared" si="62"/>
        <v>2.2698314019150003</v>
      </c>
      <c r="AD42">
        <f t="shared" si="63"/>
        <v>3.7610795895151896</v>
      </c>
      <c r="AE42">
        <f t="shared" si="64"/>
        <v>1.5004993866842073</v>
      </c>
      <c r="AF42">
        <f t="shared" si="65"/>
        <v>-287.0971475769739</v>
      </c>
      <c r="AG42">
        <f t="shared" si="66"/>
        <v>-6.5911819607084388</v>
      </c>
      <c r="AH42">
        <f t="shared" si="67"/>
        <v>-0.49409003717067701</v>
      </c>
      <c r="AI42">
        <f t="shared" si="68"/>
        <v>-4.6089852826252971</v>
      </c>
      <c r="AJ42">
        <v>0</v>
      </c>
      <c r="AK42">
        <v>0</v>
      </c>
      <c r="AL42">
        <f t="shared" si="69"/>
        <v>1</v>
      </c>
      <c r="AM42">
        <f t="shared" si="70"/>
        <v>0</v>
      </c>
      <c r="AN42">
        <f t="shared" si="71"/>
        <v>51968.328249173937</v>
      </c>
      <c r="AO42" t="s">
        <v>408</v>
      </c>
      <c r="AP42">
        <v>10238.9</v>
      </c>
      <c r="AQ42">
        <v>302.21199999999999</v>
      </c>
      <c r="AR42">
        <v>4052.3</v>
      </c>
      <c r="AS42">
        <f t="shared" si="72"/>
        <v>0.92542210596451402</v>
      </c>
      <c r="AT42">
        <v>-0.32343011824092421</v>
      </c>
      <c r="AU42" t="s">
        <v>522</v>
      </c>
      <c r="AV42">
        <v>10283.200000000001</v>
      </c>
      <c r="AW42">
        <v>887.00135999999998</v>
      </c>
      <c r="AX42">
        <v>1090.02</v>
      </c>
      <c r="AY42">
        <f t="shared" si="73"/>
        <v>0.18625221555567784</v>
      </c>
      <c r="AZ42">
        <v>0.5</v>
      </c>
      <c r="BA42">
        <f t="shared" si="74"/>
        <v>1513.2186001514133</v>
      </c>
      <c r="BB42">
        <f t="shared" si="75"/>
        <v>2.2622313598122994</v>
      </c>
      <c r="BC42">
        <f t="shared" si="76"/>
        <v>140.92015844913104</v>
      </c>
      <c r="BD42">
        <f t="shared" si="77"/>
        <v>1.7087164258980832E-3</v>
      </c>
      <c r="BE42">
        <f t="shared" si="78"/>
        <v>2.7176382084732391</v>
      </c>
      <c r="BF42">
        <f t="shared" si="79"/>
        <v>251.28302781154272</v>
      </c>
      <c r="BG42" t="s">
        <v>523</v>
      </c>
      <c r="BH42">
        <v>695.93</v>
      </c>
      <c r="BI42">
        <f t="shared" si="80"/>
        <v>695.93</v>
      </c>
      <c r="BJ42">
        <f t="shared" si="81"/>
        <v>0.3615438248839471</v>
      </c>
      <c r="BK42">
        <f t="shared" si="82"/>
        <v>0.51515806034154632</v>
      </c>
      <c r="BL42">
        <f t="shared" si="83"/>
        <v>0.8825844588051972</v>
      </c>
      <c r="BM42">
        <f t="shared" si="84"/>
        <v>0.25770065802835207</v>
      </c>
      <c r="BN42">
        <f t="shared" si="85"/>
        <v>0.78992279647837593</v>
      </c>
      <c r="BO42">
        <f t="shared" si="86"/>
        <v>0.40418647039446742</v>
      </c>
      <c r="BP42">
        <f t="shared" si="87"/>
        <v>0.59581352960553258</v>
      </c>
      <c r="BQ42">
        <f t="shared" si="88"/>
        <v>1800.04</v>
      </c>
      <c r="BR42">
        <f t="shared" si="89"/>
        <v>1513.2186001514133</v>
      </c>
      <c r="BS42">
        <f t="shared" si="90"/>
        <v>0.84065831878814545</v>
      </c>
      <c r="BT42">
        <f t="shared" si="91"/>
        <v>0.16087055526112071</v>
      </c>
      <c r="BU42">
        <v>6</v>
      </c>
      <c r="BV42">
        <v>0.5</v>
      </c>
      <c r="BW42" t="s">
        <v>411</v>
      </c>
      <c r="BX42">
        <v>1689181361.0999999</v>
      </c>
      <c r="BY42">
        <v>71.744100000000003</v>
      </c>
      <c r="BZ42">
        <v>75.017499999999998</v>
      </c>
      <c r="CA42">
        <v>22.961400000000001</v>
      </c>
      <c r="CB42">
        <v>15.332700000000001</v>
      </c>
      <c r="CC42">
        <v>74.686700000000002</v>
      </c>
      <c r="CD42">
        <v>22.642700000000001</v>
      </c>
      <c r="CE42">
        <v>500.26799999999997</v>
      </c>
      <c r="CF42">
        <v>98.754000000000005</v>
      </c>
      <c r="CG42">
        <v>0.10022499999999999</v>
      </c>
      <c r="CH42">
        <v>27.846800000000002</v>
      </c>
      <c r="CI42">
        <v>27.8889</v>
      </c>
      <c r="CJ42">
        <v>999.9</v>
      </c>
      <c r="CK42">
        <v>0</v>
      </c>
      <c r="CL42">
        <v>0</v>
      </c>
      <c r="CM42">
        <v>9979.3799999999992</v>
      </c>
      <c r="CN42">
        <v>0</v>
      </c>
      <c r="CO42">
        <v>1.8156100000000001E-3</v>
      </c>
      <c r="CP42">
        <v>-3.2734200000000002</v>
      </c>
      <c r="CQ42">
        <v>73.430099999999996</v>
      </c>
      <c r="CR42">
        <v>76.185599999999994</v>
      </c>
      <c r="CS42">
        <v>7.6287000000000003</v>
      </c>
      <c r="CT42">
        <v>75.017499999999998</v>
      </c>
      <c r="CU42">
        <v>15.332700000000001</v>
      </c>
      <c r="CV42">
        <v>2.2675299999999998</v>
      </c>
      <c r="CW42">
        <v>1.51417</v>
      </c>
      <c r="CX42">
        <v>19.447600000000001</v>
      </c>
      <c r="CY42">
        <v>13.112</v>
      </c>
      <c r="CZ42">
        <v>1800.04</v>
      </c>
      <c r="DA42">
        <v>0.97799400000000003</v>
      </c>
      <c r="DB42">
        <v>2.20057E-2</v>
      </c>
      <c r="DC42">
        <v>0</v>
      </c>
      <c r="DD42">
        <v>887.17399999999998</v>
      </c>
      <c r="DE42">
        <v>4.9997699999999998</v>
      </c>
      <c r="DF42">
        <v>17180</v>
      </c>
      <c r="DG42">
        <v>15784.8</v>
      </c>
      <c r="DH42">
        <v>39.75</v>
      </c>
      <c r="DI42">
        <v>40.125</v>
      </c>
      <c r="DJ42">
        <v>39.186999999999998</v>
      </c>
      <c r="DK42">
        <v>39.375</v>
      </c>
      <c r="DL42">
        <v>40.686999999999998</v>
      </c>
      <c r="DM42">
        <v>1755.54</v>
      </c>
      <c r="DN42">
        <v>39.5</v>
      </c>
      <c r="DO42">
        <v>0</v>
      </c>
      <c r="DP42">
        <v>119.8999998569489</v>
      </c>
      <c r="DQ42">
        <v>0</v>
      </c>
      <c r="DR42">
        <v>887.00135999999998</v>
      </c>
      <c r="DS42">
        <v>0.50338461444082616</v>
      </c>
      <c r="DT42">
        <v>-73.500000089552472</v>
      </c>
      <c r="DU42">
        <v>17187.867999999999</v>
      </c>
      <c r="DV42">
        <v>15</v>
      </c>
      <c r="DW42">
        <v>1689181321.5999999</v>
      </c>
      <c r="DX42" t="s">
        <v>524</v>
      </c>
      <c r="DY42">
        <v>1689181311.0999999</v>
      </c>
      <c r="DZ42">
        <v>1689181321.5999999</v>
      </c>
      <c r="EA42">
        <v>27</v>
      </c>
      <c r="EB42">
        <v>0.06</v>
      </c>
      <c r="EC42">
        <v>0</v>
      </c>
      <c r="ED42">
        <v>-2.9380000000000002</v>
      </c>
      <c r="EE42">
        <v>7.9000000000000001E-2</v>
      </c>
      <c r="EF42">
        <v>75</v>
      </c>
      <c r="EG42">
        <v>16</v>
      </c>
      <c r="EH42">
        <v>0.36</v>
      </c>
      <c r="EI42">
        <v>0.01</v>
      </c>
      <c r="EJ42">
        <v>-45.560058536585373</v>
      </c>
      <c r="EK42">
        <v>-1.5535860627177069</v>
      </c>
      <c r="EL42">
        <v>0.1607240810582056</v>
      </c>
      <c r="EM42">
        <v>0</v>
      </c>
      <c r="EN42">
        <v>1329.788484848485</v>
      </c>
      <c r="EO42">
        <v>-145.18156849488881</v>
      </c>
      <c r="EP42">
        <v>13.822683404180051</v>
      </c>
      <c r="EQ42">
        <v>0</v>
      </c>
      <c r="ER42">
        <v>13.374026829268301</v>
      </c>
      <c r="ES42">
        <v>0.63740905923346691</v>
      </c>
      <c r="ET42">
        <v>6.5351630596747798E-2</v>
      </c>
      <c r="EU42">
        <v>0</v>
      </c>
      <c r="EV42">
        <v>2</v>
      </c>
      <c r="EW42">
        <v>2</v>
      </c>
      <c r="EX42" t="s">
        <v>413</v>
      </c>
      <c r="EY42">
        <v>2.9675099999999999</v>
      </c>
      <c r="EZ42">
        <v>2.6992799999999999</v>
      </c>
      <c r="FA42">
        <v>2.1508900000000001E-2</v>
      </c>
      <c r="FB42">
        <v>2.15056E-2</v>
      </c>
      <c r="FC42">
        <v>0.110914</v>
      </c>
      <c r="FD42">
        <v>8.0812499999999995E-2</v>
      </c>
      <c r="FE42">
        <v>33701</v>
      </c>
      <c r="FF42">
        <v>21633.1</v>
      </c>
      <c r="FG42">
        <v>32314.799999999999</v>
      </c>
      <c r="FH42">
        <v>25247.5</v>
      </c>
      <c r="FI42">
        <v>39710.699999999997</v>
      </c>
      <c r="FJ42">
        <v>40201.699999999997</v>
      </c>
      <c r="FK42">
        <v>46390.2</v>
      </c>
      <c r="FL42">
        <v>45765.9</v>
      </c>
      <c r="FM42">
        <v>1.9749699999999999</v>
      </c>
      <c r="FN42">
        <v>1.80942</v>
      </c>
      <c r="FO42">
        <v>6.6921099999999997E-2</v>
      </c>
      <c r="FP42">
        <v>0</v>
      </c>
      <c r="FQ42">
        <v>26.795200000000001</v>
      </c>
      <c r="FR42">
        <v>999.9</v>
      </c>
      <c r="FS42">
        <v>48.8</v>
      </c>
      <c r="FT42">
        <v>40.9</v>
      </c>
      <c r="FU42">
        <v>38.4358</v>
      </c>
      <c r="FV42">
        <v>64.4452</v>
      </c>
      <c r="FW42">
        <v>17.872599999999998</v>
      </c>
      <c r="FX42">
        <v>1</v>
      </c>
      <c r="FY42">
        <v>0.176039</v>
      </c>
      <c r="FZ42">
        <v>0.54294699999999996</v>
      </c>
      <c r="GA42">
        <v>20.273199999999999</v>
      </c>
      <c r="GB42">
        <v>5.2336099999999997</v>
      </c>
      <c r="GC42">
        <v>11.9498</v>
      </c>
      <c r="GD42">
        <v>4.9857500000000003</v>
      </c>
      <c r="GE42">
        <v>3.29</v>
      </c>
      <c r="GF42">
        <v>9999</v>
      </c>
      <c r="GG42">
        <v>9999</v>
      </c>
      <c r="GH42">
        <v>9999</v>
      </c>
      <c r="GI42">
        <v>209.6</v>
      </c>
      <c r="GJ42">
        <v>1.8664700000000001</v>
      </c>
      <c r="GK42">
        <v>1.8687199999999999</v>
      </c>
      <c r="GL42">
        <v>1.86642</v>
      </c>
      <c r="GM42">
        <v>1.86676</v>
      </c>
      <c r="GN42">
        <v>1.86202</v>
      </c>
      <c r="GO42">
        <v>1.8647800000000001</v>
      </c>
      <c r="GP42">
        <v>1.8681300000000001</v>
      </c>
      <c r="GQ42">
        <v>1.8684400000000001</v>
      </c>
      <c r="GR42">
        <v>5</v>
      </c>
      <c r="GS42">
        <v>0</v>
      </c>
      <c r="GT42">
        <v>0</v>
      </c>
      <c r="GU42">
        <v>0</v>
      </c>
      <c r="GV42" t="s">
        <v>414</v>
      </c>
      <c r="GW42" t="s">
        <v>415</v>
      </c>
      <c r="GX42" t="s">
        <v>416</v>
      </c>
      <c r="GY42" t="s">
        <v>416</v>
      </c>
      <c r="GZ42" t="s">
        <v>416</v>
      </c>
      <c r="HA42" t="s">
        <v>416</v>
      </c>
      <c r="HB42">
        <v>0</v>
      </c>
      <c r="HC42">
        <v>100</v>
      </c>
      <c r="HD42">
        <v>100</v>
      </c>
      <c r="HE42">
        <v>-2.9430000000000001</v>
      </c>
      <c r="HF42">
        <v>0.31869999999999998</v>
      </c>
      <c r="HG42">
        <v>-3.05553772638233</v>
      </c>
      <c r="HH42">
        <v>1.6145137170229321E-3</v>
      </c>
      <c r="HI42">
        <v>-1.407043735234338E-6</v>
      </c>
      <c r="HJ42">
        <v>4.3622850327847239E-10</v>
      </c>
      <c r="HK42">
        <v>-9.1954022780520894E-2</v>
      </c>
      <c r="HL42">
        <v>-6.8056097038042204E-3</v>
      </c>
      <c r="HM42">
        <v>1.263822033146551E-3</v>
      </c>
      <c r="HN42">
        <v>-7.169851735749966E-6</v>
      </c>
      <c r="HO42">
        <v>2</v>
      </c>
      <c r="HP42">
        <v>2094</v>
      </c>
      <c r="HQ42">
        <v>1</v>
      </c>
      <c r="HR42">
        <v>26</v>
      </c>
      <c r="HS42">
        <v>0.8</v>
      </c>
      <c r="HT42">
        <v>0.7</v>
      </c>
      <c r="HU42">
        <v>0.33081100000000002</v>
      </c>
      <c r="HV42">
        <v>2.6171899999999999</v>
      </c>
      <c r="HW42">
        <v>1.4978</v>
      </c>
      <c r="HX42">
        <v>2.2900399999999999</v>
      </c>
      <c r="HY42">
        <v>1.49902</v>
      </c>
      <c r="HZ42">
        <v>2.2814899999999998</v>
      </c>
      <c r="IA42">
        <v>42.271000000000001</v>
      </c>
      <c r="IB42">
        <v>15.121499999999999</v>
      </c>
      <c r="IC42">
        <v>18</v>
      </c>
      <c r="ID42">
        <v>507.36</v>
      </c>
      <c r="IE42">
        <v>440.93400000000003</v>
      </c>
      <c r="IF42">
        <v>25.325900000000001</v>
      </c>
      <c r="IG42">
        <v>29.513100000000001</v>
      </c>
      <c r="IH42">
        <v>29.999700000000001</v>
      </c>
      <c r="II42">
        <v>29.465800000000002</v>
      </c>
      <c r="IJ42">
        <v>29.388000000000002</v>
      </c>
      <c r="IK42">
        <v>6.6340000000000003</v>
      </c>
      <c r="IL42">
        <v>65.912400000000005</v>
      </c>
      <c r="IM42">
        <v>0</v>
      </c>
      <c r="IN42">
        <v>25.387699999999999</v>
      </c>
      <c r="IO42">
        <v>75</v>
      </c>
      <c r="IP42">
        <v>15.3405</v>
      </c>
      <c r="IQ42">
        <v>100.834</v>
      </c>
      <c r="IR42">
        <v>101.377</v>
      </c>
      <c r="IS42">
        <v>4</v>
      </c>
    </row>
    <row r="43" spans="1:253" x14ac:dyDescent="0.3">
      <c r="A43">
        <v>23</v>
      </c>
      <c r="B43">
        <v>1689181480.0999999</v>
      </c>
      <c r="C43">
        <v>5515.5999999046326</v>
      </c>
      <c r="D43" t="s">
        <v>525</v>
      </c>
      <c r="E43" t="s">
        <v>526</v>
      </c>
      <c r="F43" t="s">
        <v>402</v>
      </c>
      <c r="G43" t="s">
        <v>403</v>
      </c>
      <c r="H43" t="s">
        <v>495</v>
      </c>
      <c r="I43" t="s">
        <v>405</v>
      </c>
      <c r="J43" t="s">
        <v>70</v>
      </c>
      <c r="K43" t="s">
        <v>496</v>
      </c>
      <c r="L43">
        <v>1689181480.0999999</v>
      </c>
      <c r="M43">
        <f t="shared" si="46"/>
        <v>6.6443124053734218E-3</v>
      </c>
      <c r="N43">
        <f t="shared" si="47"/>
        <v>6.6443124053734222</v>
      </c>
      <c r="O43">
        <f t="shared" si="48"/>
        <v>6.9526730888404706E-2</v>
      </c>
      <c r="P43">
        <f t="shared" si="49"/>
        <v>49.4803</v>
      </c>
      <c r="Q43">
        <f t="shared" si="50"/>
        <v>48.011312685004256</v>
      </c>
      <c r="R43">
        <f t="shared" si="51"/>
        <v>4.7460431363369642</v>
      </c>
      <c r="S43">
        <f t="shared" si="52"/>
        <v>4.8912563532602995</v>
      </c>
      <c r="T43">
        <f t="shared" si="53"/>
        <v>0.46064608591534911</v>
      </c>
      <c r="U43">
        <f t="shared" si="54"/>
        <v>2.90385050756201</v>
      </c>
      <c r="V43">
        <f t="shared" si="55"/>
        <v>0.42356354608651581</v>
      </c>
      <c r="W43">
        <f t="shared" si="56"/>
        <v>0.26780973032497823</v>
      </c>
      <c r="X43">
        <f t="shared" si="57"/>
        <v>289.58620229221464</v>
      </c>
      <c r="Y43">
        <f t="shared" si="58"/>
        <v>28.028932938797084</v>
      </c>
      <c r="Z43">
        <f t="shared" si="59"/>
        <v>28.006499999999999</v>
      </c>
      <c r="AA43">
        <f t="shared" si="60"/>
        <v>3.7962778870326588</v>
      </c>
      <c r="AB43">
        <f t="shared" si="61"/>
        <v>60.260514906495708</v>
      </c>
      <c r="AC43">
        <f t="shared" si="62"/>
        <v>2.2933704579399001</v>
      </c>
      <c r="AD43">
        <f t="shared" si="63"/>
        <v>3.8057598105466721</v>
      </c>
      <c r="AE43">
        <f t="shared" si="64"/>
        <v>1.5029074290927587</v>
      </c>
      <c r="AF43">
        <f t="shared" si="65"/>
        <v>-293.01417707696788</v>
      </c>
      <c r="AG43">
        <f t="shared" si="66"/>
        <v>6.700442230525594</v>
      </c>
      <c r="AH43">
        <f t="shared" si="67"/>
        <v>0.50310735823010677</v>
      </c>
      <c r="AI43">
        <f t="shared" si="68"/>
        <v>3.7755748040024724</v>
      </c>
      <c r="AJ43">
        <v>0</v>
      </c>
      <c r="AK43">
        <v>0</v>
      </c>
      <c r="AL43">
        <f t="shared" si="69"/>
        <v>1</v>
      </c>
      <c r="AM43">
        <f t="shared" si="70"/>
        <v>0</v>
      </c>
      <c r="AN43">
        <f t="shared" si="71"/>
        <v>51929.226552125576</v>
      </c>
      <c r="AO43" t="s">
        <v>408</v>
      </c>
      <c r="AP43">
        <v>10238.9</v>
      </c>
      <c r="AQ43">
        <v>302.21199999999999</v>
      </c>
      <c r="AR43">
        <v>4052.3</v>
      </c>
      <c r="AS43">
        <f t="shared" si="72"/>
        <v>0.92542210596451402</v>
      </c>
      <c r="AT43">
        <v>-0.32343011824092421</v>
      </c>
      <c r="AU43" t="s">
        <v>527</v>
      </c>
      <c r="AV43">
        <v>10283.6</v>
      </c>
      <c r="AW43">
        <v>889.94196000000011</v>
      </c>
      <c r="AX43">
        <v>1078.46</v>
      </c>
      <c r="AY43">
        <f t="shared" si="73"/>
        <v>0.17480299686590128</v>
      </c>
      <c r="AZ43">
        <v>0.5</v>
      </c>
      <c r="BA43">
        <f t="shared" si="74"/>
        <v>1513.2858001514064</v>
      </c>
      <c r="BB43">
        <f t="shared" si="75"/>
        <v>6.9526730888404706E-2</v>
      </c>
      <c r="BC43">
        <f t="shared" si="76"/>
        <v>132.26344649053959</v>
      </c>
      <c r="BD43">
        <f t="shared" si="77"/>
        <v>2.596712723333643E-4</v>
      </c>
      <c r="BE43">
        <f t="shared" si="78"/>
        <v>2.7574875285128795</v>
      </c>
      <c r="BF43">
        <f t="shared" si="79"/>
        <v>250.66362410970362</v>
      </c>
      <c r="BG43" t="s">
        <v>528</v>
      </c>
      <c r="BH43">
        <v>693.52</v>
      </c>
      <c r="BI43">
        <f t="shared" si="80"/>
        <v>693.52</v>
      </c>
      <c r="BJ43">
        <f t="shared" si="81"/>
        <v>0.35693488863750167</v>
      </c>
      <c r="BK43">
        <f t="shared" si="82"/>
        <v>0.48973356886787528</v>
      </c>
      <c r="BL43">
        <f t="shared" si="83"/>
        <v>0.88539291052108204</v>
      </c>
      <c r="BM43">
        <f t="shared" si="84"/>
        <v>0.24285800414300573</v>
      </c>
      <c r="BN43">
        <f t="shared" si="85"/>
        <v>0.79300539080682908</v>
      </c>
      <c r="BO43">
        <f t="shared" si="86"/>
        <v>0.38164289352223468</v>
      </c>
      <c r="BP43">
        <f t="shared" si="87"/>
        <v>0.61835710647776532</v>
      </c>
      <c r="BQ43">
        <f t="shared" si="88"/>
        <v>1800.12</v>
      </c>
      <c r="BR43">
        <f t="shared" si="89"/>
        <v>1513.2858001514064</v>
      </c>
      <c r="BS43">
        <f t="shared" si="90"/>
        <v>0.84065828953147925</v>
      </c>
      <c r="BT43">
        <f t="shared" si="91"/>
        <v>0.1608704987957551</v>
      </c>
      <c r="BU43">
        <v>6</v>
      </c>
      <c r="BV43">
        <v>0.5</v>
      </c>
      <c r="BW43" t="s">
        <v>411</v>
      </c>
      <c r="BX43">
        <v>1689181480.0999999</v>
      </c>
      <c r="BY43">
        <v>49.4803</v>
      </c>
      <c r="BZ43">
        <v>49.958100000000002</v>
      </c>
      <c r="CA43">
        <v>23.1999</v>
      </c>
      <c r="CB43">
        <v>15.414099999999999</v>
      </c>
      <c r="CC43">
        <v>52.407899999999998</v>
      </c>
      <c r="CD43">
        <v>22.871700000000001</v>
      </c>
      <c r="CE43">
        <v>500.154</v>
      </c>
      <c r="CF43">
        <v>98.752099999999999</v>
      </c>
      <c r="CG43">
        <v>0.10050099999999999</v>
      </c>
      <c r="CH43">
        <v>28.049299999999999</v>
      </c>
      <c r="CI43">
        <v>28.006499999999999</v>
      </c>
      <c r="CJ43">
        <v>999.9</v>
      </c>
      <c r="CK43">
        <v>0</v>
      </c>
      <c r="CL43">
        <v>0</v>
      </c>
      <c r="CM43">
        <v>9978.75</v>
      </c>
      <c r="CN43">
        <v>0</v>
      </c>
      <c r="CO43">
        <v>1.91117E-3</v>
      </c>
      <c r="CP43">
        <v>-0.47777900000000001</v>
      </c>
      <c r="CQ43">
        <v>50.6556</v>
      </c>
      <c r="CR43">
        <v>50.740200000000002</v>
      </c>
      <c r="CS43">
        <v>7.7858599999999996</v>
      </c>
      <c r="CT43">
        <v>49.958100000000002</v>
      </c>
      <c r="CU43">
        <v>15.414099999999999</v>
      </c>
      <c r="CV43">
        <v>2.2910400000000002</v>
      </c>
      <c r="CW43">
        <v>1.52217</v>
      </c>
      <c r="CX43">
        <v>19.613499999999998</v>
      </c>
      <c r="CY43">
        <v>13.1927</v>
      </c>
      <c r="CZ43">
        <v>1800.12</v>
      </c>
      <c r="DA43">
        <v>0.97799400000000003</v>
      </c>
      <c r="DB43">
        <v>2.20057E-2</v>
      </c>
      <c r="DC43">
        <v>0</v>
      </c>
      <c r="DD43">
        <v>890.13099999999997</v>
      </c>
      <c r="DE43">
        <v>4.9997699999999998</v>
      </c>
      <c r="DF43">
        <v>17201.5</v>
      </c>
      <c r="DG43">
        <v>15785.5</v>
      </c>
      <c r="DH43">
        <v>39.625</v>
      </c>
      <c r="DI43">
        <v>40</v>
      </c>
      <c r="DJ43">
        <v>39.061999999999998</v>
      </c>
      <c r="DK43">
        <v>39.25</v>
      </c>
      <c r="DL43">
        <v>40.561999999999998</v>
      </c>
      <c r="DM43">
        <v>1755.62</v>
      </c>
      <c r="DN43">
        <v>39.5</v>
      </c>
      <c r="DO43">
        <v>0</v>
      </c>
      <c r="DP43">
        <v>118.5999999046326</v>
      </c>
      <c r="DQ43">
        <v>0</v>
      </c>
      <c r="DR43">
        <v>889.94196000000011</v>
      </c>
      <c r="DS43">
        <v>-0.16476922978002889</v>
      </c>
      <c r="DT43">
        <v>-41.207692426372518</v>
      </c>
      <c r="DU43">
        <v>17189.916000000001</v>
      </c>
      <c r="DV43">
        <v>15</v>
      </c>
      <c r="DW43">
        <v>1689181440.5999999</v>
      </c>
      <c r="DX43" t="s">
        <v>529</v>
      </c>
      <c r="DY43">
        <v>1689181430.0999999</v>
      </c>
      <c r="DZ43">
        <v>1689181440.5999999</v>
      </c>
      <c r="EA43">
        <v>28</v>
      </c>
      <c r="EB43">
        <v>4.7E-2</v>
      </c>
      <c r="EC43">
        <v>1E-3</v>
      </c>
      <c r="ED43">
        <v>-2.927</v>
      </c>
      <c r="EE43">
        <v>7.2999999999999995E-2</v>
      </c>
      <c r="EF43">
        <v>50</v>
      </c>
      <c r="EG43">
        <v>15</v>
      </c>
      <c r="EH43">
        <v>0.3</v>
      </c>
      <c r="EI43">
        <v>0.01</v>
      </c>
      <c r="EJ43">
        <v>-45.560058536585373</v>
      </c>
      <c r="EK43">
        <v>-1.5535860627177069</v>
      </c>
      <c r="EL43">
        <v>0.1607240810582056</v>
      </c>
      <c r="EM43">
        <v>0</v>
      </c>
      <c r="EN43">
        <v>1329.788484848485</v>
      </c>
      <c r="EO43">
        <v>-145.18156849488881</v>
      </c>
      <c r="EP43">
        <v>13.822683404180051</v>
      </c>
      <c r="EQ43">
        <v>0</v>
      </c>
      <c r="ER43">
        <v>13.374026829268301</v>
      </c>
      <c r="ES43">
        <v>0.63740905923346691</v>
      </c>
      <c r="ET43">
        <v>6.5351630596747798E-2</v>
      </c>
      <c r="EU43">
        <v>0</v>
      </c>
      <c r="EV43">
        <v>2</v>
      </c>
      <c r="EW43">
        <v>2</v>
      </c>
      <c r="EX43" t="s">
        <v>413</v>
      </c>
      <c r="EY43">
        <v>2.9673099999999999</v>
      </c>
      <c r="EZ43">
        <v>2.6995499999999999</v>
      </c>
      <c r="FA43">
        <v>1.51649E-2</v>
      </c>
      <c r="FB43">
        <v>1.4401199999999999E-2</v>
      </c>
      <c r="FC43">
        <v>0.111716</v>
      </c>
      <c r="FD43">
        <v>8.1133999999999998E-2</v>
      </c>
      <c r="FE43">
        <v>33927.800000000003</v>
      </c>
      <c r="FF43">
        <v>21795.5</v>
      </c>
      <c r="FG43">
        <v>32322.3</v>
      </c>
      <c r="FH43">
        <v>25253.1</v>
      </c>
      <c r="FI43">
        <v>39683.699999999997</v>
      </c>
      <c r="FJ43">
        <v>40195.1</v>
      </c>
      <c r="FK43">
        <v>46401</v>
      </c>
      <c r="FL43">
        <v>45774.400000000001</v>
      </c>
      <c r="FM43">
        <v>1.9757199999999999</v>
      </c>
      <c r="FN43">
        <v>1.81135</v>
      </c>
      <c r="FO43">
        <v>8.2835599999999995E-2</v>
      </c>
      <c r="FP43">
        <v>0</v>
      </c>
      <c r="FQ43">
        <v>26.6526</v>
      </c>
      <c r="FR43">
        <v>999.9</v>
      </c>
      <c r="FS43">
        <v>48.8</v>
      </c>
      <c r="FT43">
        <v>40.799999999999997</v>
      </c>
      <c r="FU43">
        <v>38.232599999999998</v>
      </c>
      <c r="FV43">
        <v>64.455200000000005</v>
      </c>
      <c r="FW43">
        <v>18.854199999999999</v>
      </c>
      <c r="FX43">
        <v>1</v>
      </c>
      <c r="FY43">
        <v>0.167464</v>
      </c>
      <c r="FZ43">
        <v>0.631498</v>
      </c>
      <c r="GA43">
        <v>20.273199999999999</v>
      </c>
      <c r="GB43">
        <v>5.2345100000000002</v>
      </c>
      <c r="GC43">
        <v>11.9496</v>
      </c>
      <c r="GD43">
        <v>4.9856999999999996</v>
      </c>
      <c r="GE43">
        <v>3.29</v>
      </c>
      <c r="GF43">
        <v>9999</v>
      </c>
      <c r="GG43">
        <v>9999</v>
      </c>
      <c r="GH43">
        <v>9999</v>
      </c>
      <c r="GI43">
        <v>209.6</v>
      </c>
      <c r="GJ43">
        <v>1.86649</v>
      </c>
      <c r="GK43">
        <v>1.86873</v>
      </c>
      <c r="GL43">
        <v>1.8664400000000001</v>
      </c>
      <c r="GM43">
        <v>1.86676</v>
      </c>
      <c r="GN43">
        <v>1.8620300000000001</v>
      </c>
      <c r="GO43">
        <v>1.8647800000000001</v>
      </c>
      <c r="GP43">
        <v>1.8681300000000001</v>
      </c>
      <c r="GQ43">
        <v>1.8684400000000001</v>
      </c>
      <c r="GR43">
        <v>5</v>
      </c>
      <c r="GS43">
        <v>0</v>
      </c>
      <c r="GT43">
        <v>0</v>
      </c>
      <c r="GU43">
        <v>0</v>
      </c>
      <c r="GV43" t="s">
        <v>414</v>
      </c>
      <c r="GW43" t="s">
        <v>415</v>
      </c>
      <c r="GX43" t="s">
        <v>416</v>
      </c>
      <c r="GY43" t="s">
        <v>416</v>
      </c>
      <c r="GZ43" t="s">
        <v>416</v>
      </c>
      <c r="HA43" t="s">
        <v>416</v>
      </c>
      <c r="HB43">
        <v>0</v>
      </c>
      <c r="HC43">
        <v>100</v>
      </c>
      <c r="HD43">
        <v>100</v>
      </c>
      <c r="HE43">
        <v>-2.9279999999999999</v>
      </c>
      <c r="HF43">
        <v>0.32819999999999999</v>
      </c>
      <c r="HG43">
        <v>-3.008404635624125</v>
      </c>
      <c r="HH43">
        <v>1.6145137170229321E-3</v>
      </c>
      <c r="HI43">
        <v>-1.407043735234338E-6</v>
      </c>
      <c r="HJ43">
        <v>4.3622850327847239E-10</v>
      </c>
      <c r="HK43">
        <v>-9.1416422003546161E-2</v>
      </c>
      <c r="HL43">
        <v>-6.8056097038042204E-3</v>
      </c>
      <c r="HM43">
        <v>1.263822033146551E-3</v>
      </c>
      <c r="HN43">
        <v>-7.169851735749966E-6</v>
      </c>
      <c r="HO43">
        <v>2</v>
      </c>
      <c r="HP43">
        <v>2094</v>
      </c>
      <c r="HQ43">
        <v>1</v>
      </c>
      <c r="HR43">
        <v>26</v>
      </c>
      <c r="HS43">
        <v>0.8</v>
      </c>
      <c r="HT43">
        <v>0.7</v>
      </c>
      <c r="HU43">
        <v>0.27343800000000001</v>
      </c>
      <c r="HV43">
        <v>2.6220699999999999</v>
      </c>
      <c r="HW43">
        <v>1.4978</v>
      </c>
      <c r="HX43">
        <v>2.2900399999999999</v>
      </c>
      <c r="HY43">
        <v>1.49902</v>
      </c>
      <c r="HZ43">
        <v>2.3986800000000001</v>
      </c>
      <c r="IA43">
        <v>42.164999999999999</v>
      </c>
      <c r="IB43">
        <v>15.1127</v>
      </c>
      <c r="IC43">
        <v>18</v>
      </c>
      <c r="ID43">
        <v>507.29899999999998</v>
      </c>
      <c r="IE43">
        <v>441.71800000000002</v>
      </c>
      <c r="IF43">
        <v>25.888400000000001</v>
      </c>
      <c r="IG43">
        <v>29.421800000000001</v>
      </c>
      <c r="IH43">
        <v>29.999700000000001</v>
      </c>
      <c r="II43">
        <v>29.3995</v>
      </c>
      <c r="IJ43">
        <v>29.331099999999999</v>
      </c>
      <c r="IK43">
        <v>5.4850099999999999</v>
      </c>
      <c r="IL43">
        <v>65.641499999999994</v>
      </c>
      <c r="IM43">
        <v>0</v>
      </c>
      <c r="IN43">
        <v>25.883900000000001</v>
      </c>
      <c r="IO43">
        <v>50</v>
      </c>
      <c r="IP43">
        <v>15.3421</v>
      </c>
      <c r="IQ43">
        <v>100.858</v>
      </c>
      <c r="IR43">
        <v>101.39700000000001</v>
      </c>
      <c r="IS43">
        <v>4</v>
      </c>
    </row>
    <row r="44" spans="1:253" x14ac:dyDescent="0.3">
      <c r="A44">
        <v>24</v>
      </c>
      <c r="B44">
        <v>1689181616.0999999</v>
      </c>
      <c r="C44">
        <v>5651.5999999046326</v>
      </c>
      <c r="D44" t="s">
        <v>530</v>
      </c>
      <c r="E44" t="s">
        <v>531</v>
      </c>
      <c r="F44" t="s">
        <v>402</v>
      </c>
      <c r="G44" t="s">
        <v>403</v>
      </c>
      <c r="H44" t="s">
        <v>495</v>
      </c>
      <c r="I44" t="s">
        <v>405</v>
      </c>
      <c r="J44" t="s">
        <v>70</v>
      </c>
      <c r="K44" t="s">
        <v>496</v>
      </c>
      <c r="L44">
        <v>1689181616.0999999</v>
      </c>
      <c r="M44">
        <f t="shared" si="46"/>
        <v>6.9919255972378724E-3</v>
      </c>
      <c r="N44">
        <f t="shared" si="47"/>
        <v>6.9919255972378727</v>
      </c>
      <c r="O44">
        <f t="shared" si="48"/>
        <v>-2.4446972473038753</v>
      </c>
      <c r="P44">
        <f t="shared" si="49"/>
        <v>22.772400000000001</v>
      </c>
      <c r="Q44">
        <f t="shared" si="50"/>
        <v>30.745254015806204</v>
      </c>
      <c r="R44">
        <f t="shared" si="51"/>
        <v>3.0393496027348665</v>
      </c>
      <c r="S44">
        <f t="shared" si="52"/>
        <v>2.2511859832980003</v>
      </c>
      <c r="T44">
        <f t="shared" si="53"/>
        <v>0.48917321015997972</v>
      </c>
      <c r="U44">
        <f t="shared" si="54"/>
        <v>2.9015056381963173</v>
      </c>
      <c r="V44">
        <f t="shared" si="55"/>
        <v>0.44754694907341941</v>
      </c>
      <c r="W44">
        <f t="shared" si="56"/>
        <v>0.28316102556494305</v>
      </c>
      <c r="X44">
        <f t="shared" si="57"/>
        <v>289.54151429226016</v>
      </c>
      <c r="Y44">
        <f t="shared" si="58"/>
        <v>27.959804656678223</v>
      </c>
      <c r="Z44">
        <f t="shared" si="59"/>
        <v>28.003799999999998</v>
      </c>
      <c r="AA44">
        <f t="shared" si="60"/>
        <v>3.7956804200332197</v>
      </c>
      <c r="AB44">
        <f t="shared" si="61"/>
        <v>60.326945730785475</v>
      </c>
      <c r="AC44">
        <f t="shared" si="62"/>
        <v>2.2988839526354998</v>
      </c>
      <c r="AD44">
        <f t="shared" si="63"/>
        <v>3.8107083406716464</v>
      </c>
      <c r="AE44">
        <f t="shared" si="64"/>
        <v>1.4967964673977199</v>
      </c>
      <c r="AF44">
        <f t="shared" si="65"/>
        <v>-308.34391883819018</v>
      </c>
      <c r="AG44">
        <f t="shared" si="66"/>
        <v>10.605680899324915</v>
      </c>
      <c r="AH44">
        <f t="shared" si="67"/>
        <v>0.79705632449947705</v>
      </c>
      <c r="AI44">
        <f t="shared" si="68"/>
        <v>-7.3996673221056373</v>
      </c>
      <c r="AJ44">
        <v>0</v>
      </c>
      <c r="AK44">
        <v>0</v>
      </c>
      <c r="AL44">
        <f t="shared" si="69"/>
        <v>1</v>
      </c>
      <c r="AM44">
        <f t="shared" si="70"/>
        <v>0</v>
      </c>
      <c r="AN44">
        <f t="shared" si="71"/>
        <v>51858.542675773569</v>
      </c>
      <c r="AO44" t="s">
        <v>408</v>
      </c>
      <c r="AP44">
        <v>10238.9</v>
      </c>
      <c r="AQ44">
        <v>302.21199999999999</v>
      </c>
      <c r="AR44">
        <v>4052.3</v>
      </c>
      <c r="AS44">
        <f t="shared" si="72"/>
        <v>0.92542210596451402</v>
      </c>
      <c r="AT44">
        <v>-0.32343011824092421</v>
      </c>
      <c r="AU44" t="s">
        <v>532</v>
      </c>
      <c r="AV44">
        <v>10283.700000000001</v>
      </c>
      <c r="AW44">
        <v>898.37372000000005</v>
      </c>
      <c r="AX44">
        <v>1066.6500000000001</v>
      </c>
      <c r="AY44">
        <f t="shared" si="73"/>
        <v>0.15776147752308634</v>
      </c>
      <c r="AZ44">
        <v>0.5</v>
      </c>
      <c r="BA44">
        <f t="shared" si="74"/>
        <v>1513.05060015143</v>
      </c>
      <c r="BB44">
        <f t="shared" si="75"/>
        <v>-2.4446972473038753</v>
      </c>
      <c r="BC44">
        <f t="shared" si="76"/>
        <v>119.35054912354106</v>
      </c>
      <c r="BD44">
        <f t="shared" si="77"/>
        <v>-1.4019802965285161E-3</v>
      </c>
      <c r="BE44">
        <f t="shared" si="78"/>
        <v>2.7990906107907936</v>
      </c>
      <c r="BF44">
        <f t="shared" si="79"/>
        <v>250.0202103432978</v>
      </c>
      <c r="BG44" t="s">
        <v>533</v>
      </c>
      <c r="BH44">
        <v>699.53</v>
      </c>
      <c r="BI44">
        <f t="shared" si="80"/>
        <v>699.53</v>
      </c>
      <c r="BJ44">
        <f t="shared" si="81"/>
        <v>0.34418037781840349</v>
      </c>
      <c r="BK44">
        <f t="shared" si="82"/>
        <v>0.45836859882327302</v>
      </c>
      <c r="BL44">
        <f t="shared" si="83"/>
        <v>0.8905024800388931</v>
      </c>
      <c r="BM44">
        <f t="shared" si="84"/>
        <v>0.2201307104042447</v>
      </c>
      <c r="BN44">
        <f t="shared" si="85"/>
        <v>0.79615465023754106</v>
      </c>
      <c r="BO44">
        <f t="shared" si="86"/>
        <v>0.35691447645512625</v>
      </c>
      <c r="BP44">
        <f t="shared" si="87"/>
        <v>0.6430855235448738</v>
      </c>
      <c r="BQ44">
        <f t="shared" si="88"/>
        <v>1799.84</v>
      </c>
      <c r="BR44">
        <f t="shared" si="89"/>
        <v>1513.05060015143</v>
      </c>
      <c r="BS44">
        <f t="shared" si="90"/>
        <v>0.8406583919411893</v>
      </c>
      <c r="BT44">
        <f t="shared" si="91"/>
        <v>0.16087069644649535</v>
      </c>
      <c r="BU44">
        <v>6</v>
      </c>
      <c r="BV44">
        <v>0.5</v>
      </c>
      <c r="BW44" t="s">
        <v>411</v>
      </c>
      <c r="BX44">
        <v>1689181616.0999999</v>
      </c>
      <c r="BY44">
        <v>22.772400000000001</v>
      </c>
      <c r="BZ44">
        <v>20.030899999999999</v>
      </c>
      <c r="CA44">
        <v>23.254899999999999</v>
      </c>
      <c r="CB44">
        <v>15.062900000000001</v>
      </c>
      <c r="CC44">
        <v>25.718299999999999</v>
      </c>
      <c r="CD44">
        <v>22.924299999999999</v>
      </c>
      <c r="CE44">
        <v>500.19499999999999</v>
      </c>
      <c r="CF44">
        <v>98.755600000000001</v>
      </c>
      <c r="CG44">
        <v>0.100295</v>
      </c>
      <c r="CH44">
        <v>28.0716</v>
      </c>
      <c r="CI44">
        <v>28.003799999999998</v>
      </c>
      <c r="CJ44">
        <v>999.9</v>
      </c>
      <c r="CK44">
        <v>0</v>
      </c>
      <c r="CL44">
        <v>0</v>
      </c>
      <c r="CM44">
        <v>9965</v>
      </c>
      <c r="CN44">
        <v>0</v>
      </c>
      <c r="CO44">
        <v>1.91117E-3</v>
      </c>
      <c r="CP44">
        <v>2.7415799999999999</v>
      </c>
      <c r="CQ44">
        <v>23.314599999999999</v>
      </c>
      <c r="CR44">
        <v>20.337199999999999</v>
      </c>
      <c r="CS44">
        <v>8.1919500000000003</v>
      </c>
      <c r="CT44">
        <v>20.030899999999999</v>
      </c>
      <c r="CU44">
        <v>15.062900000000001</v>
      </c>
      <c r="CV44">
        <v>2.2965499999999999</v>
      </c>
      <c r="CW44">
        <v>1.4875499999999999</v>
      </c>
      <c r="CX44">
        <v>19.652200000000001</v>
      </c>
      <c r="CY44">
        <v>12.8408</v>
      </c>
      <c r="CZ44">
        <v>1799.84</v>
      </c>
      <c r="DA44">
        <v>0.97799100000000005</v>
      </c>
      <c r="DB44">
        <v>2.2009299999999999E-2</v>
      </c>
      <c r="DC44">
        <v>0</v>
      </c>
      <c r="DD44">
        <v>898.58</v>
      </c>
      <c r="DE44">
        <v>4.9997699999999998</v>
      </c>
      <c r="DF44">
        <v>17301.599999999999</v>
      </c>
      <c r="DG44">
        <v>15783</v>
      </c>
      <c r="DH44">
        <v>39.5</v>
      </c>
      <c r="DI44">
        <v>39.875</v>
      </c>
      <c r="DJ44">
        <v>38.936999999999998</v>
      </c>
      <c r="DK44">
        <v>39.061999999999998</v>
      </c>
      <c r="DL44">
        <v>40.5</v>
      </c>
      <c r="DM44">
        <v>1755.34</v>
      </c>
      <c r="DN44">
        <v>39.5</v>
      </c>
      <c r="DO44">
        <v>0</v>
      </c>
      <c r="DP44">
        <v>135.89999985694891</v>
      </c>
      <c r="DQ44">
        <v>0</v>
      </c>
      <c r="DR44">
        <v>898.37372000000005</v>
      </c>
      <c r="DS44">
        <v>3.089769236118868</v>
      </c>
      <c r="DT44">
        <v>19.638461560567791</v>
      </c>
      <c r="DU44">
        <v>17301.831999999999</v>
      </c>
      <c r="DV44">
        <v>15</v>
      </c>
      <c r="DW44">
        <v>1689181577.0999999</v>
      </c>
      <c r="DX44" t="s">
        <v>534</v>
      </c>
      <c r="DY44">
        <v>1689181572.5999999</v>
      </c>
      <c r="DZ44">
        <v>1689181577.0999999</v>
      </c>
      <c r="EA44">
        <v>29</v>
      </c>
      <c r="EB44">
        <v>2.1999999999999999E-2</v>
      </c>
      <c r="EC44">
        <v>0</v>
      </c>
      <c r="ED44">
        <v>-2.95</v>
      </c>
      <c r="EE44">
        <v>6.9000000000000006E-2</v>
      </c>
      <c r="EF44">
        <v>20</v>
      </c>
      <c r="EG44">
        <v>15</v>
      </c>
      <c r="EH44">
        <v>0.22</v>
      </c>
      <c r="EI44">
        <v>0.01</v>
      </c>
      <c r="EJ44">
        <v>-45.560058536585373</v>
      </c>
      <c r="EK44">
        <v>-1.5535860627177069</v>
      </c>
      <c r="EL44">
        <v>0.1607240810582056</v>
      </c>
      <c r="EM44">
        <v>0</v>
      </c>
      <c r="EN44">
        <v>1329.788484848485</v>
      </c>
      <c r="EO44">
        <v>-145.18156849488881</v>
      </c>
      <c r="EP44">
        <v>13.822683404180051</v>
      </c>
      <c r="EQ44">
        <v>0</v>
      </c>
      <c r="ER44">
        <v>13.374026829268301</v>
      </c>
      <c r="ES44">
        <v>0.63740905923346691</v>
      </c>
      <c r="ET44">
        <v>6.5351630596747798E-2</v>
      </c>
      <c r="EU44">
        <v>0</v>
      </c>
      <c r="EV44">
        <v>2</v>
      </c>
      <c r="EW44">
        <v>2</v>
      </c>
      <c r="EX44" t="s">
        <v>413</v>
      </c>
      <c r="EY44">
        <v>2.9675400000000001</v>
      </c>
      <c r="EZ44">
        <v>2.69923</v>
      </c>
      <c r="FA44">
        <v>7.4614399999999997E-3</v>
      </c>
      <c r="FB44">
        <v>5.7893500000000004E-3</v>
      </c>
      <c r="FC44">
        <v>0.11192299999999999</v>
      </c>
      <c r="FD44">
        <v>7.9802200000000004E-2</v>
      </c>
      <c r="FE44">
        <v>34200</v>
      </c>
      <c r="FF44">
        <v>21991</v>
      </c>
      <c r="FG44">
        <v>32328.400000000001</v>
      </c>
      <c r="FH44">
        <v>25258.1</v>
      </c>
      <c r="FI44">
        <v>39680.6</v>
      </c>
      <c r="FJ44">
        <v>40260.800000000003</v>
      </c>
      <c r="FK44">
        <v>46408.6</v>
      </c>
      <c r="FL44">
        <v>45782.8</v>
      </c>
      <c r="FM44">
        <v>1.97695</v>
      </c>
      <c r="FN44">
        <v>1.8129</v>
      </c>
      <c r="FO44">
        <v>7.6487700000000006E-2</v>
      </c>
      <c r="FP44">
        <v>0</v>
      </c>
      <c r="FQ44">
        <v>26.753799999999998</v>
      </c>
      <c r="FR44">
        <v>999.9</v>
      </c>
      <c r="FS44">
        <v>48.8</v>
      </c>
      <c r="FT44">
        <v>40.700000000000003</v>
      </c>
      <c r="FU44">
        <v>38.026400000000002</v>
      </c>
      <c r="FV44">
        <v>65.135199999999998</v>
      </c>
      <c r="FW44">
        <v>17.932700000000001</v>
      </c>
      <c r="FX44">
        <v>1</v>
      </c>
      <c r="FY44">
        <v>0.160279</v>
      </c>
      <c r="FZ44">
        <v>1.10653</v>
      </c>
      <c r="GA44">
        <v>20.27</v>
      </c>
      <c r="GB44">
        <v>5.2352600000000002</v>
      </c>
      <c r="GC44">
        <v>11.949</v>
      </c>
      <c r="GD44">
        <v>4.9857500000000003</v>
      </c>
      <c r="GE44">
        <v>3.29</v>
      </c>
      <c r="GF44">
        <v>9999</v>
      </c>
      <c r="GG44">
        <v>9999</v>
      </c>
      <c r="GH44">
        <v>9999</v>
      </c>
      <c r="GI44">
        <v>209.7</v>
      </c>
      <c r="GJ44">
        <v>1.8664799999999999</v>
      </c>
      <c r="GK44">
        <v>1.8686799999999999</v>
      </c>
      <c r="GL44">
        <v>1.86636</v>
      </c>
      <c r="GM44">
        <v>1.86673</v>
      </c>
      <c r="GN44">
        <v>1.8620300000000001</v>
      </c>
      <c r="GO44">
        <v>1.8647800000000001</v>
      </c>
      <c r="GP44">
        <v>1.8681300000000001</v>
      </c>
      <c r="GQ44">
        <v>1.8684400000000001</v>
      </c>
      <c r="GR44">
        <v>5</v>
      </c>
      <c r="GS44">
        <v>0</v>
      </c>
      <c r="GT44">
        <v>0</v>
      </c>
      <c r="GU44">
        <v>0</v>
      </c>
      <c r="GV44" t="s">
        <v>414</v>
      </c>
      <c r="GW44" t="s">
        <v>415</v>
      </c>
      <c r="GX44" t="s">
        <v>416</v>
      </c>
      <c r="GY44" t="s">
        <v>416</v>
      </c>
      <c r="GZ44" t="s">
        <v>416</v>
      </c>
      <c r="HA44" t="s">
        <v>416</v>
      </c>
      <c r="HB44">
        <v>0</v>
      </c>
      <c r="HC44">
        <v>100</v>
      </c>
      <c r="HD44">
        <v>100</v>
      </c>
      <c r="HE44">
        <v>-2.9460000000000002</v>
      </c>
      <c r="HF44">
        <v>0.3306</v>
      </c>
      <c r="HG44">
        <v>-2.9864173081708758</v>
      </c>
      <c r="HH44">
        <v>1.6145137170229321E-3</v>
      </c>
      <c r="HI44">
        <v>-1.407043735234338E-6</v>
      </c>
      <c r="HJ44">
        <v>4.3622850327847239E-10</v>
      </c>
      <c r="HK44">
        <v>-9.1211447698118842E-2</v>
      </c>
      <c r="HL44">
        <v>-6.8056097038042204E-3</v>
      </c>
      <c r="HM44">
        <v>1.263822033146551E-3</v>
      </c>
      <c r="HN44">
        <v>-7.169851735749966E-6</v>
      </c>
      <c r="HO44">
        <v>2</v>
      </c>
      <c r="HP44">
        <v>2094</v>
      </c>
      <c r="HQ44">
        <v>1</v>
      </c>
      <c r="HR44">
        <v>26</v>
      </c>
      <c r="HS44">
        <v>0.7</v>
      </c>
      <c r="HT44">
        <v>0.7</v>
      </c>
      <c r="HU44">
        <v>0.20629900000000001</v>
      </c>
      <c r="HV44">
        <v>2.65015</v>
      </c>
      <c r="HW44">
        <v>1.4978</v>
      </c>
      <c r="HX44">
        <v>2.2900399999999999</v>
      </c>
      <c r="HY44">
        <v>1.49902</v>
      </c>
      <c r="HZ44">
        <v>2.2839399999999999</v>
      </c>
      <c r="IA44">
        <v>42.032899999999998</v>
      </c>
      <c r="IB44">
        <v>15.0777</v>
      </c>
      <c r="IC44">
        <v>18</v>
      </c>
      <c r="ID44">
        <v>507.351</v>
      </c>
      <c r="IE44">
        <v>442.07900000000001</v>
      </c>
      <c r="IF44">
        <v>25.346800000000002</v>
      </c>
      <c r="IG44">
        <v>29.311399999999999</v>
      </c>
      <c r="IH44">
        <v>29.9998</v>
      </c>
      <c r="II44">
        <v>29.31</v>
      </c>
      <c r="IJ44">
        <v>29.247699999999998</v>
      </c>
      <c r="IK44">
        <v>4.1292099999999996</v>
      </c>
      <c r="IL44">
        <v>66.1828</v>
      </c>
      <c r="IM44">
        <v>0</v>
      </c>
      <c r="IN44">
        <v>25.352</v>
      </c>
      <c r="IO44">
        <v>20</v>
      </c>
      <c r="IP44">
        <v>15.120799999999999</v>
      </c>
      <c r="IQ44">
        <v>100.875</v>
      </c>
      <c r="IR44">
        <v>101.416</v>
      </c>
      <c r="IS44">
        <v>4</v>
      </c>
    </row>
    <row r="45" spans="1:253" x14ac:dyDescent="0.3">
      <c r="A45">
        <v>25</v>
      </c>
      <c r="B45">
        <v>1689181752.0999999</v>
      </c>
      <c r="C45">
        <v>5787.5999999046326</v>
      </c>
      <c r="D45" t="s">
        <v>535</v>
      </c>
      <c r="E45" t="s">
        <v>536</v>
      </c>
      <c r="F45" t="s">
        <v>402</v>
      </c>
      <c r="G45" t="s">
        <v>403</v>
      </c>
      <c r="H45" t="s">
        <v>495</v>
      </c>
      <c r="I45" t="s">
        <v>405</v>
      </c>
      <c r="J45" t="s">
        <v>70</v>
      </c>
      <c r="K45" t="s">
        <v>496</v>
      </c>
      <c r="L45">
        <v>1689181752.0999999</v>
      </c>
      <c r="M45">
        <f t="shared" si="46"/>
        <v>6.9899222451711308E-3</v>
      </c>
      <c r="N45">
        <f t="shared" si="47"/>
        <v>6.9899222451711305</v>
      </c>
      <c r="O45">
        <f t="shared" si="48"/>
        <v>25.765255105654049</v>
      </c>
      <c r="P45">
        <f t="shared" si="49"/>
        <v>366.09500000000003</v>
      </c>
      <c r="Q45">
        <f t="shared" si="50"/>
        <v>267.32552663691365</v>
      </c>
      <c r="R45">
        <f t="shared" si="51"/>
        <v>26.427555971363962</v>
      </c>
      <c r="S45">
        <f t="shared" si="52"/>
        <v>36.1918153685235</v>
      </c>
      <c r="T45">
        <f t="shared" si="53"/>
        <v>0.48930963652896858</v>
      </c>
      <c r="U45">
        <f t="shared" si="54"/>
        <v>2.9073680816279346</v>
      </c>
      <c r="V45">
        <f t="shared" si="55"/>
        <v>0.44773755581321129</v>
      </c>
      <c r="W45">
        <f t="shared" si="56"/>
        <v>0.28327614057072104</v>
      </c>
      <c r="X45">
        <f t="shared" si="57"/>
        <v>289.57387229207808</v>
      </c>
      <c r="Y45">
        <f t="shared" si="58"/>
        <v>27.966931173738054</v>
      </c>
      <c r="Z45">
        <f t="shared" si="59"/>
        <v>27.972100000000001</v>
      </c>
      <c r="AA45">
        <f t="shared" si="60"/>
        <v>3.7886718482451363</v>
      </c>
      <c r="AB45">
        <f t="shared" si="61"/>
        <v>60.145278648032289</v>
      </c>
      <c r="AC45">
        <f t="shared" si="62"/>
        <v>2.2927892430502497</v>
      </c>
      <c r="AD45">
        <f t="shared" si="63"/>
        <v>3.8120851621081662</v>
      </c>
      <c r="AE45">
        <f t="shared" si="64"/>
        <v>1.4958826051948866</v>
      </c>
      <c r="AF45">
        <f t="shared" si="65"/>
        <v>-308.25557101204686</v>
      </c>
      <c r="AG45">
        <f t="shared" si="66"/>
        <v>16.567632361367668</v>
      </c>
      <c r="AH45">
        <f t="shared" si="67"/>
        <v>1.2424506014757541</v>
      </c>
      <c r="AI45">
        <f t="shared" si="68"/>
        <v>-0.87161575712535821</v>
      </c>
      <c r="AJ45">
        <v>0</v>
      </c>
      <c r="AK45">
        <v>0</v>
      </c>
      <c r="AL45">
        <f t="shared" si="69"/>
        <v>1</v>
      </c>
      <c r="AM45">
        <f t="shared" si="70"/>
        <v>0</v>
      </c>
      <c r="AN45">
        <f t="shared" si="71"/>
        <v>52024.905373936046</v>
      </c>
      <c r="AO45" t="s">
        <v>408</v>
      </c>
      <c r="AP45">
        <v>10238.9</v>
      </c>
      <c r="AQ45">
        <v>302.21199999999999</v>
      </c>
      <c r="AR45">
        <v>4052.3</v>
      </c>
      <c r="AS45">
        <f t="shared" si="72"/>
        <v>0.92542210596451402</v>
      </c>
      <c r="AT45">
        <v>-0.32343011824092421</v>
      </c>
      <c r="AU45" t="s">
        <v>537</v>
      </c>
      <c r="AV45">
        <v>10285.700000000001</v>
      </c>
      <c r="AW45">
        <v>904.02667999999994</v>
      </c>
      <c r="AX45">
        <v>1233.9100000000001</v>
      </c>
      <c r="AY45">
        <f t="shared" si="73"/>
        <v>0.26734795892731245</v>
      </c>
      <c r="AZ45">
        <v>0.5</v>
      </c>
      <c r="BA45">
        <f t="shared" si="74"/>
        <v>1513.2264001513356</v>
      </c>
      <c r="BB45">
        <f t="shared" si="75"/>
        <v>25.765255105654049</v>
      </c>
      <c r="BC45">
        <f t="shared" si="76"/>
        <v>202.27899473769207</v>
      </c>
      <c r="BD45">
        <f t="shared" si="77"/>
        <v>1.7240437532206603E-2</v>
      </c>
      <c r="BE45">
        <f t="shared" si="78"/>
        <v>2.2841131038730542</v>
      </c>
      <c r="BF45">
        <f t="shared" si="79"/>
        <v>258.22485603018072</v>
      </c>
      <c r="BG45" t="s">
        <v>538</v>
      </c>
      <c r="BH45">
        <v>649.75</v>
      </c>
      <c r="BI45">
        <f t="shared" si="80"/>
        <v>649.75</v>
      </c>
      <c r="BJ45">
        <f t="shared" si="81"/>
        <v>0.47342188652332828</v>
      </c>
      <c r="BK45">
        <f t="shared" si="82"/>
        <v>0.56471398247055615</v>
      </c>
      <c r="BL45">
        <f t="shared" si="83"/>
        <v>0.82831699754595822</v>
      </c>
      <c r="BM45">
        <f t="shared" si="84"/>
        <v>0.35406678988255863</v>
      </c>
      <c r="BN45">
        <f t="shared" si="85"/>
        <v>0.75155303022222419</v>
      </c>
      <c r="BO45">
        <f t="shared" si="86"/>
        <v>0.40587619616518822</v>
      </c>
      <c r="BP45">
        <f t="shared" si="87"/>
        <v>0.59412380383481178</v>
      </c>
      <c r="BQ45">
        <f t="shared" si="88"/>
        <v>1800.05</v>
      </c>
      <c r="BR45">
        <f t="shared" si="89"/>
        <v>1513.2264001513356</v>
      </c>
      <c r="BS45">
        <f t="shared" si="90"/>
        <v>0.84065798180680296</v>
      </c>
      <c r="BT45">
        <f t="shared" si="91"/>
        <v>0.16086990488712985</v>
      </c>
      <c r="BU45">
        <v>6</v>
      </c>
      <c r="BV45">
        <v>0.5</v>
      </c>
      <c r="BW45" t="s">
        <v>411</v>
      </c>
      <c r="BX45">
        <v>1689181752.0999999</v>
      </c>
      <c r="BY45">
        <v>366.09500000000003</v>
      </c>
      <c r="BZ45">
        <v>400.07299999999998</v>
      </c>
      <c r="CA45">
        <v>23.192499999999999</v>
      </c>
      <c r="CB45">
        <v>15.001799999999999</v>
      </c>
      <c r="CC45">
        <v>369.92899999999997</v>
      </c>
      <c r="CD45">
        <v>22.857800000000001</v>
      </c>
      <c r="CE45">
        <v>500.16300000000001</v>
      </c>
      <c r="CF45">
        <v>98.759500000000003</v>
      </c>
      <c r="CG45">
        <v>9.9581299999999998E-2</v>
      </c>
      <c r="CH45">
        <v>28.0778</v>
      </c>
      <c r="CI45">
        <v>27.972100000000001</v>
      </c>
      <c r="CJ45">
        <v>999.9</v>
      </c>
      <c r="CK45">
        <v>0</v>
      </c>
      <c r="CL45">
        <v>0</v>
      </c>
      <c r="CM45">
        <v>9998.1200000000008</v>
      </c>
      <c r="CN45">
        <v>0</v>
      </c>
      <c r="CO45">
        <v>1.73917E-3</v>
      </c>
      <c r="CP45">
        <v>-33.978299999999997</v>
      </c>
      <c r="CQ45">
        <v>374.78699999999998</v>
      </c>
      <c r="CR45">
        <v>406.16699999999997</v>
      </c>
      <c r="CS45">
        <v>8.1906800000000004</v>
      </c>
      <c r="CT45">
        <v>400.07299999999998</v>
      </c>
      <c r="CU45">
        <v>15.001799999999999</v>
      </c>
      <c r="CV45">
        <v>2.2904800000000001</v>
      </c>
      <c r="CW45">
        <v>1.4815700000000001</v>
      </c>
      <c r="CX45">
        <v>19.6096</v>
      </c>
      <c r="CY45">
        <v>12.779299999999999</v>
      </c>
      <c r="CZ45">
        <v>1800.05</v>
      </c>
      <c r="DA45">
        <v>0.97800600000000004</v>
      </c>
      <c r="DB45">
        <v>2.1993499999999999E-2</v>
      </c>
      <c r="DC45">
        <v>0</v>
      </c>
      <c r="DD45">
        <v>902.59</v>
      </c>
      <c r="DE45">
        <v>4.9997699999999998</v>
      </c>
      <c r="DF45">
        <v>17312.3</v>
      </c>
      <c r="DG45">
        <v>15784.9</v>
      </c>
      <c r="DH45">
        <v>39.5</v>
      </c>
      <c r="DI45">
        <v>39.811999999999998</v>
      </c>
      <c r="DJ45">
        <v>38.936999999999998</v>
      </c>
      <c r="DK45">
        <v>39</v>
      </c>
      <c r="DL45">
        <v>40.436999999999998</v>
      </c>
      <c r="DM45">
        <v>1755.57</v>
      </c>
      <c r="DN45">
        <v>39.479999999999997</v>
      </c>
      <c r="DO45">
        <v>0</v>
      </c>
      <c r="DP45">
        <v>135.5</v>
      </c>
      <c r="DQ45">
        <v>0</v>
      </c>
      <c r="DR45">
        <v>904.02667999999994</v>
      </c>
      <c r="DS45">
        <v>-7.5786923018987178</v>
      </c>
      <c r="DT45">
        <v>-254.5538458507713</v>
      </c>
      <c r="DU45">
        <v>17350.776000000002</v>
      </c>
      <c r="DV45">
        <v>15</v>
      </c>
      <c r="DW45">
        <v>1689181697.0999999</v>
      </c>
      <c r="DX45" t="s">
        <v>539</v>
      </c>
      <c r="DY45">
        <v>1689181689.0999999</v>
      </c>
      <c r="DZ45">
        <v>1689181697.0999999</v>
      </c>
      <c r="EA45">
        <v>30</v>
      </c>
      <c r="EB45">
        <v>-1.274</v>
      </c>
      <c r="EC45">
        <v>7.0000000000000001E-3</v>
      </c>
      <c r="ED45">
        <v>-3.8090000000000002</v>
      </c>
      <c r="EE45">
        <v>7.0000000000000007E-2</v>
      </c>
      <c r="EF45">
        <v>400</v>
      </c>
      <c r="EG45">
        <v>15</v>
      </c>
      <c r="EH45">
        <v>0.08</v>
      </c>
      <c r="EI45">
        <v>0.01</v>
      </c>
      <c r="EJ45">
        <v>-45.560058536585373</v>
      </c>
      <c r="EK45">
        <v>-1.5535860627177069</v>
      </c>
      <c r="EL45">
        <v>0.1607240810582056</v>
      </c>
      <c r="EM45">
        <v>0</v>
      </c>
      <c r="EN45">
        <v>1329.788484848485</v>
      </c>
      <c r="EO45">
        <v>-145.18156849488881</v>
      </c>
      <c r="EP45">
        <v>13.822683404180051</v>
      </c>
      <c r="EQ45">
        <v>0</v>
      </c>
      <c r="ER45">
        <v>13.374026829268301</v>
      </c>
      <c r="ES45">
        <v>0.63740905923346691</v>
      </c>
      <c r="ET45">
        <v>6.5351630596747798E-2</v>
      </c>
      <c r="EU45">
        <v>0</v>
      </c>
      <c r="EV45">
        <v>2</v>
      </c>
      <c r="EW45">
        <v>2</v>
      </c>
      <c r="EX45" t="s">
        <v>413</v>
      </c>
      <c r="EY45">
        <v>2.9674999999999998</v>
      </c>
      <c r="EZ45">
        <v>2.6987899999999998</v>
      </c>
      <c r="FA45">
        <v>9.1248999999999997E-2</v>
      </c>
      <c r="FB45">
        <v>9.6177600000000002E-2</v>
      </c>
      <c r="FC45">
        <v>0.111716</v>
      </c>
      <c r="FD45">
        <v>7.9580200000000004E-2</v>
      </c>
      <c r="FE45">
        <v>31318.6</v>
      </c>
      <c r="FF45">
        <v>19992.5</v>
      </c>
      <c r="FG45">
        <v>32333.5</v>
      </c>
      <c r="FH45">
        <v>25258.5</v>
      </c>
      <c r="FI45">
        <v>39696.699999999997</v>
      </c>
      <c r="FJ45">
        <v>40272.300000000003</v>
      </c>
      <c r="FK45">
        <v>46415.9</v>
      </c>
      <c r="FL45">
        <v>45784.2</v>
      </c>
      <c r="FM45">
        <v>1.9781200000000001</v>
      </c>
      <c r="FN45">
        <v>1.81555</v>
      </c>
      <c r="FO45">
        <v>6.4596500000000001E-2</v>
      </c>
      <c r="FP45">
        <v>0</v>
      </c>
      <c r="FQ45">
        <v>26.916399999999999</v>
      </c>
      <c r="FR45">
        <v>999.9</v>
      </c>
      <c r="FS45">
        <v>48.8</v>
      </c>
      <c r="FT45">
        <v>40.700000000000003</v>
      </c>
      <c r="FU45">
        <v>38.024000000000001</v>
      </c>
      <c r="FV45">
        <v>64.615200000000002</v>
      </c>
      <c r="FW45">
        <v>18.225200000000001</v>
      </c>
      <c r="FX45">
        <v>1</v>
      </c>
      <c r="FY45">
        <v>0.15595999999999999</v>
      </c>
      <c r="FZ45">
        <v>0.35272300000000001</v>
      </c>
      <c r="GA45">
        <v>20.272400000000001</v>
      </c>
      <c r="GB45">
        <v>5.2343599999999997</v>
      </c>
      <c r="GC45">
        <v>11.9495</v>
      </c>
      <c r="GD45">
        <v>4.9865000000000004</v>
      </c>
      <c r="GE45">
        <v>3.29</v>
      </c>
      <c r="GF45">
        <v>9999</v>
      </c>
      <c r="GG45">
        <v>9999</v>
      </c>
      <c r="GH45">
        <v>9999</v>
      </c>
      <c r="GI45">
        <v>209.7</v>
      </c>
      <c r="GJ45">
        <v>1.86646</v>
      </c>
      <c r="GK45">
        <v>1.8686799999999999</v>
      </c>
      <c r="GL45">
        <v>1.8663799999999999</v>
      </c>
      <c r="GM45">
        <v>1.86676</v>
      </c>
      <c r="GN45">
        <v>1.8620300000000001</v>
      </c>
      <c r="GO45">
        <v>1.86477</v>
      </c>
      <c r="GP45">
        <v>1.8681300000000001</v>
      </c>
      <c r="GQ45">
        <v>1.8684400000000001</v>
      </c>
      <c r="GR45">
        <v>5</v>
      </c>
      <c r="GS45">
        <v>0</v>
      </c>
      <c r="GT45">
        <v>0</v>
      </c>
      <c r="GU45">
        <v>0</v>
      </c>
      <c r="GV45" t="s">
        <v>414</v>
      </c>
      <c r="GW45" t="s">
        <v>415</v>
      </c>
      <c r="GX45" t="s">
        <v>416</v>
      </c>
      <c r="GY45" t="s">
        <v>416</v>
      </c>
      <c r="GZ45" t="s">
        <v>416</v>
      </c>
      <c r="HA45" t="s">
        <v>416</v>
      </c>
      <c r="HB45">
        <v>0</v>
      </c>
      <c r="HC45">
        <v>100</v>
      </c>
      <c r="HD45">
        <v>100</v>
      </c>
      <c r="HE45">
        <v>-3.8340000000000001</v>
      </c>
      <c r="HF45">
        <v>0.3347</v>
      </c>
      <c r="HG45">
        <v>-4.2609325039103849</v>
      </c>
      <c r="HH45">
        <v>1.6145137170229321E-3</v>
      </c>
      <c r="HI45">
        <v>-1.407043735234338E-6</v>
      </c>
      <c r="HJ45">
        <v>4.3622850327847239E-10</v>
      </c>
      <c r="HK45">
        <v>-8.4457028324278011E-2</v>
      </c>
      <c r="HL45">
        <v>-6.8056097038042204E-3</v>
      </c>
      <c r="HM45">
        <v>1.263822033146551E-3</v>
      </c>
      <c r="HN45">
        <v>-7.169851735749966E-6</v>
      </c>
      <c r="HO45">
        <v>2</v>
      </c>
      <c r="HP45">
        <v>2094</v>
      </c>
      <c r="HQ45">
        <v>1</v>
      </c>
      <c r="HR45">
        <v>26</v>
      </c>
      <c r="HS45">
        <v>1.1000000000000001</v>
      </c>
      <c r="HT45">
        <v>0.9</v>
      </c>
      <c r="HU45">
        <v>1.0571299999999999</v>
      </c>
      <c r="HV45">
        <v>2.5903299999999998</v>
      </c>
      <c r="HW45">
        <v>1.4978</v>
      </c>
      <c r="HX45">
        <v>2.2900399999999999</v>
      </c>
      <c r="HY45">
        <v>1.49902</v>
      </c>
      <c r="HZ45">
        <v>2.3852500000000001</v>
      </c>
      <c r="IA45">
        <v>41.953800000000001</v>
      </c>
      <c r="IB45">
        <v>15.068899999999999</v>
      </c>
      <c r="IC45">
        <v>18</v>
      </c>
      <c r="ID45">
        <v>507.59100000000001</v>
      </c>
      <c r="IE45">
        <v>443.29300000000001</v>
      </c>
      <c r="IF45">
        <v>25.161999999999999</v>
      </c>
      <c r="IG45">
        <v>29.255500000000001</v>
      </c>
      <c r="IH45">
        <v>29.999099999999999</v>
      </c>
      <c r="II45">
        <v>29.247599999999998</v>
      </c>
      <c r="IJ45">
        <v>29.187899999999999</v>
      </c>
      <c r="IK45">
        <v>21.1784</v>
      </c>
      <c r="IL45">
        <v>66.281499999999994</v>
      </c>
      <c r="IM45">
        <v>0</v>
      </c>
      <c r="IN45">
        <v>25.384699999999999</v>
      </c>
      <c r="IO45">
        <v>400</v>
      </c>
      <c r="IP45">
        <v>15.0549</v>
      </c>
      <c r="IQ45">
        <v>100.89100000000001</v>
      </c>
      <c r="IR45">
        <v>101.419</v>
      </c>
      <c r="IS45">
        <v>4</v>
      </c>
    </row>
    <row r="46" spans="1:253" x14ac:dyDescent="0.3">
      <c r="A46">
        <v>26</v>
      </c>
      <c r="B46">
        <v>1689181865.0999999</v>
      </c>
      <c r="C46">
        <v>5900.5999999046326</v>
      </c>
      <c r="D46" t="s">
        <v>540</v>
      </c>
      <c r="E46" t="s">
        <v>541</v>
      </c>
      <c r="F46" t="s">
        <v>402</v>
      </c>
      <c r="G46" t="s">
        <v>403</v>
      </c>
      <c r="H46" t="s">
        <v>495</v>
      </c>
      <c r="I46" t="s">
        <v>405</v>
      </c>
      <c r="J46" t="s">
        <v>70</v>
      </c>
      <c r="K46" t="s">
        <v>496</v>
      </c>
      <c r="L46">
        <v>1689181865.0999999</v>
      </c>
      <c r="M46">
        <f t="shared" si="46"/>
        <v>6.2985691810622108E-3</v>
      </c>
      <c r="N46">
        <f t="shared" si="47"/>
        <v>6.2985691810622111</v>
      </c>
      <c r="O46">
        <f t="shared" si="48"/>
        <v>25.731418755454918</v>
      </c>
      <c r="P46">
        <f t="shared" si="49"/>
        <v>366.322</v>
      </c>
      <c r="Q46">
        <f t="shared" si="50"/>
        <v>256.53964557162584</v>
      </c>
      <c r="R46">
        <f t="shared" si="51"/>
        <v>25.361443430522019</v>
      </c>
      <c r="S46">
        <f t="shared" si="52"/>
        <v>36.214498775246</v>
      </c>
      <c r="T46">
        <f t="shared" si="53"/>
        <v>0.43196583218472978</v>
      </c>
      <c r="U46">
        <f t="shared" si="54"/>
        <v>2.9086836015407949</v>
      </c>
      <c r="V46">
        <f t="shared" si="55"/>
        <v>0.39923119814970986</v>
      </c>
      <c r="W46">
        <f t="shared" si="56"/>
        <v>0.25225353821277674</v>
      </c>
      <c r="X46">
        <f t="shared" si="57"/>
        <v>289.56429629208782</v>
      </c>
      <c r="Y46">
        <f t="shared" si="58"/>
        <v>28.147683635097899</v>
      </c>
      <c r="Z46">
        <f t="shared" si="59"/>
        <v>27.964500000000001</v>
      </c>
      <c r="AA46">
        <f t="shared" si="60"/>
        <v>3.7869932386440333</v>
      </c>
      <c r="AB46">
        <f t="shared" si="61"/>
        <v>59.682342506025833</v>
      </c>
      <c r="AC46">
        <f t="shared" si="62"/>
        <v>2.2751284674790999</v>
      </c>
      <c r="AD46">
        <f t="shared" si="63"/>
        <v>3.8120629518678686</v>
      </c>
      <c r="AE46">
        <f t="shared" si="64"/>
        <v>1.5118647711649333</v>
      </c>
      <c r="AF46">
        <f t="shared" si="65"/>
        <v>-277.76690088484349</v>
      </c>
      <c r="AG46">
        <f t="shared" si="66"/>
        <v>17.75122597693332</v>
      </c>
      <c r="AH46">
        <f t="shared" si="67"/>
        <v>1.3305583006798276</v>
      </c>
      <c r="AI46">
        <f t="shared" si="68"/>
        <v>30.879179684857498</v>
      </c>
      <c r="AJ46">
        <v>0</v>
      </c>
      <c r="AK46">
        <v>0</v>
      </c>
      <c r="AL46">
        <f t="shared" si="69"/>
        <v>1</v>
      </c>
      <c r="AM46">
        <f t="shared" si="70"/>
        <v>0</v>
      </c>
      <c r="AN46">
        <f t="shared" si="71"/>
        <v>52062.515034223237</v>
      </c>
      <c r="AO46" t="s">
        <v>408</v>
      </c>
      <c r="AP46">
        <v>10238.9</v>
      </c>
      <c r="AQ46">
        <v>302.21199999999999</v>
      </c>
      <c r="AR46">
        <v>4052.3</v>
      </c>
      <c r="AS46">
        <f t="shared" si="72"/>
        <v>0.92542210596451402</v>
      </c>
      <c r="AT46">
        <v>-0.32343011824092421</v>
      </c>
      <c r="AU46" t="s">
        <v>542</v>
      </c>
      <c r="AV46">
        <v>10285.6</v>
      </c>
      <c r="AW46">
        <v>897.77884615384619</v>
      </c>
      <c r="AX46">
        <v>1266.7</v>
      </c>
      <c r="AY46">
        <f t="shared" si="73"/>
        <v>0.2912458781449071</v>
      </c>
      <c r="AZ46">
        <v>0.5</v>
      </c>
      <c r="BA46">
        <f t="shared" si="74"/>
        <v>1513.176000151341</v>
      </c>
      <c r="BB46">
        <f t="shared" si="75"/>
        <v>25.731418755454918</v>
      </c>
      <c r="BC46">
        <f t="shared" si="76"/>
        <v>220.3531364759377</v>
      </c>
      <c r="BD46">
        <f t="shared" si="77"/>
        <v>1.7218650620344198E-2</v>
      </c>
      <c r="BE46">
        <f t="shared" si="78"/>
        <v>2.1991000236835876</v>
      </c>
      <c r="BF46">
        <f t="shared" si="79"/>
        <v>259.63135476450128</v>
      </c>
      <c r="BG46" t="s">
        <v>543</v>
      </c>
      <c r="BH46">
        <v>651.15</v>
      </c>
      <c r="BI46">
        <f t="shared" si="80"/>
        <v>651.15</v>
      </c>
      <c r="BJ46">
        <f t="shared" si="81"/>
        <v>0.48594773821741533</v>
      </c>
      <c r="BK46">
        <f t="shared" si="82"/>
        <v>0.59933580350280857</v>
      </c>
      <c r="BL46">
        <f t="shared" si="83"/>
        <v>0.81901709715831417</v>
      </c>
      <c r="BM46">
        <f t="shared" si="84"/>
        <v>0.38250465930748112</v>
      </c>
      <c r="BN46">
        <f t="shared" si="85"/>
        <v>0.74280923540994248</v>
      </c>
      <c r="BO46">
        <f t="shared" si="86"/>
        <v>0.43469225202035783</v>
      </c>
      <c r="BP46">
        <f t="shared" si="87"/>
        <v>0.56530774797964223</v>
      </c>
      <c r="BQ46">
        <f t="shared" si="88"/>
        <v>1799.99</v>
      </c>
      <c r="BR46">
        <f t="shared" si="89"/>
        <v>1513.176000151341</v>
      </c>
      <c r="BS46">
        <f t="shared" si="90"/>
        <v>0.8406580037396546</v>
      </c>
      <c r="BT46">
        <f t="shared" si="91"/>
        <v>0.16086994721753334</v>
      </c>
      <c r="BU46">
        <v>6</v>
      </c>
      <c r="BV46">
        <v>0.5</v>
      </c>
      <c r="BW46" t="s">
        <v>411</v>
      </c>
      <c r="BX46">
        <v>1689181865.0999999</v>
      </c>
      <c r="BY46">
        <v>366.322</v>
      </c>
      <c r="BZ46">
        <v>399.96100000000001</v>
      </c>
      <c r="CA46">
        <v>23.0137</v>
      </c>
      <c r="CB46">
        <v>15.631</v>
      </c>
      <c r="CC46">
        <v>370.28899999999999</v>
      </c>
      <c r="CD46">
        <v>22.6843</v>
      </c>
      <c r="CE46">
        <v>500.11099999999999</v>
      </c>
      <c r="CF46">
        <v>98.76</v>
      </c>
      <c r="CG46">
        <v>9.9742999999999998E-2</v>
      </c>
      <c r="CH46">
        <v>28.0777</v>
      </c>
      <c r="CI46">
        <v>27.964500000000001</v>
      </c>
      <c r="CJ46">
        <v>999.9</v>
      </c>
      <c r="CK46">
        <v>0</v>
      </c>
      <c r="CL46">
        <v>0</v>
      </c>
      <c r="CM46">
        <v>10005.6</v>
      </c>
      <c r="CN46">
        <v>0</v>
      </c>
      <c r="CO46">
        <v>1.8156100000000001E-3</v>
      </c>
      <c r="CP46">
        <v>-33.639000000000003</v>
      </c>
      <c r="CQ46">
        <v>374.95100000000002</v>
      </c>
      <c r="CR46">
        <v>406.31200000000001</v>
      </c>
      <c r="CS46">
        <v>7.3827400000000001</v>
      </c>
      <c r="CT46">
        <v>399.96100000000001</v>
      </c>
      <c r="CU46">
        <v>15.631</v>
      </c>
      <c r="CV46">
        <v>2.27284</v>
      </c>
      <c r="CW46">
        <v>1.54372</v>
      </c>
      <c r="CX46">
        <v>19.485199999999999</v>
      </c>
      <c r="CY46">
        <v>13.408200000000001</v>
      </c>
      <c r="CZ46">
        <v>1799.99</v>
      </c>
      <c r="DA46">
        <v>0.97800600000000004</v>
      </c>
      <c r="DB46">
        <v>2.1993499999999999E-2</v>
      </c>
      <c r="DC46">
        <v>0</v>
      </c>
      <c r="DD46">
        <v>897.38099999999997</v>
      </c>
      <c r="DE46">
        <v>4.9997699999999998</v>
      </c>
      <c r="DF46">
        <v>17136.599999999999</v>
      </c>
      <c r="DG46">
        <v>15784.4</v>
      </c>
      <c r="DH46">
        <v>39.5</v>
      </c>
      <c r="DI46">
        <v>39.75</v>
      </c>
      <c r="DJ46">
        <v>38.875</v>
      </c>
      <c r="DK46">
        <v>38.936999999999998</v>
      </c>
      <c r="DL46">
        <v>40.436999999999998</v>
      </c>
      <c r="DM46">
        <v>1755.51</v>
      </c>
      <c r="DN46">
        <v>39.479999999999997</v>
      </c>
      <c r="DO46">
        <v>0</v>
      </c>
      <c r="DP46">
        <v>112.5</v>
      </c>
      <c r="DQ46">
        <v>0</v>
      </c>
      <c r="DR46">
        <v>897.77884615384619</v>
      </c>
      <c r="DS46">
        <v>-2.1433162370925132</v>
      </c>
      <c r="DT46">
        <v>-88.263247870136269</v>
      </c>
      <c r="DU46">
        <v>17151.380769230771</v>
      </c>
      <c r="DV46">
        <v>15</v>
      </c>
      <c r="DW46">
        <v>1689181826.0999999</v>
      </c>
      <c r="DX46" t="s">
        <v>544</v>
      </c>
      <c r="DY46">
        <v>1689181816.0999999</v>
      </c>
      <c r="DZ46">
        <v>1689181826.0999999</v>
      </c>
      <c r="EA46">
        <v>31</v>
      </c>
      <c r="EB46">
        <v>-0.13200000000000001</v>
      </c>
      <c r="EC46">
        <v>2E-3</v>
      </c>
      <c r="ED46">
        <v>-3.9420000000000002</v>
      </c>
      <c r="EE46">
        <v>7.5999999999999998E-2</v>
      </c>
      <c r="EF46">
        <v>400</v>
      </c>
      <c r="EG46">
        <v>15</v>
      </c>
      <c r="EH46">
        <v>0.1</v>
      </c>
      <c r="EI46">
        <v>0.01</v>
      </c>
      <c r="EJ46">
        <v>-45.560058536585373</v>
      </c>
      <c r="EK46">
        <v>-1.5535860627177069</v>
      </c>
      <c r="EL46">
        <v>0.1607240810582056</v>
      </c>
      <c r="EM46">
        <v>0</v>
      </c>
      <c r="EN46">
        <v>1329.788484848485</v>
      </c>
      <c r="EO46">
        <v>-145.18156849488881</v>
      </c>
      <c r="EP46">
        <v>13.822683404180051</v>
      </c>
      <c r="EQ46">
        <v>0</v>
      </c>
      <c r="ER46">
        <v>13.374026829268301</v>
      </c>
      <c r="ES46">
        <v>0.63740905923346691</v>
      </c>
      <c r="ET46">
        <v>6.5351630596747798E-2</v>
      </c>
      <c r="EU46">
        <v>0</v>
      </c>
      <c r="EV46">
        <v>2</v>
      </c>
      <c r="EW46">
        <v>2</v>
      </c>
      <c r="EX46" t="s">
        <v>413</v>
      </c>
      <c r="EY46">
        <v>2.9674200000000002</v>
      </c>
      <c r="EZ46">
        <v>2.69902</v>
      </c>
      <c r="FA46">
        <v>9.1330900000000007E-2</v>
      </c>
      <c r="FB46">
        <v>9.6177799999999994E-2</v>
      </c>
      <c r="FC46">
        <v>0.111135</v>
      </c>
      <c r="FD46">
        <v>8.2008899999999996E-2</v>
      </c>
      <c r="FE46">
        <v>31320.2</v>
      </c>
      <c r="FF46">
        <v>19995.099999999999</v>
      </c>
      <c r="FG46">
        <v>32337.8</v>
      </c>
      <c r="FH46">
        <v>25261.200000000001</v>
      </c>
      <c r="FI46">
        <v>39727.599999999999</v>
      </c>
      <c r="FJ46">
        <v>40169.199999999997</v>
      </c>
      <c r="FK46">
        <v>46421.5</v>
      </c>
      <c r="FL46">
        <v>45787.9</v>
      </c>
      <c r="FM46">
        <v>1.9779</v>
      </c>
      <c r="FN46">
        <v>1.81785</v>
      </c>
      <c r="FO46">
        <v>6.9841700000000007E-2</v>
      </c>
      <c r="FP46">
        <v>0</v>
      </c>
      <c r="FQ46">
        <v>26.8231</v>
      </c>
      <c r="FR46">
        <v>999.9</v>
      </c>
      <c r="FS46">
        <v>48.7</v>
      </c>
      <c r="FT46">
        <v>40.6</v>
      </c>
      <c r="FU46">
        <v>37.744900000000001</v>
      </c>
      <c r="FV46">
        <v>64.775199999999998</v>
      </c>
      <c r="FW46">
        <v>18.8261</v>
      </c>
      <c r="FX46">
        <v>1</v>
      </c>
      <c r="FY46">
        <v>0.151227</v>
      </c>
      <c r="FZ46">
        <v>0.74841199999999997</v>
      </c>
      <c r="GA46">
        <v>20.272400000000001</v>
      </c>
      <c r="GB46">
        <v>5.2340600000000004</v>
      </c>
      <c r="GC46">
        <v>11.948</v>
      </c>
      <c r="GD46">
        <v>4.9861500000000003</v>
      </c>
      <c r="GE46">
        <v>3.29</v>
      </c>
      <c r="GF46">
        <v>9999</v>
      </c>
      <c r="GG46">
        <v>9999</v>
      </c>
      <c r="GH46">
        <v>9999</v>
      </c>
      <c r="GI46">
        <v>209.7</v>
      </c>
      <c r="GJ46">
        <v>1.86649</v>
      </c>
      <c r="GK46">
        <v>1.8687</v>
      </c>
      <c r="GL46">
        <v>1.86639</v>
      </c>
      <c r="GM46">
        <v>1.8667400000000001</v>
      </c>
      <c r="GN46">
        <v>1.86202</v>
      </c>
      <c r="GO46">
        <v>1.8647800000000001</v>
      </c>
      <c r="GP46">
        <v>1.8681300000000001</v>
      </c>
      <c r="GQ46">
        <v>1.8684400000000001</v>
      </c>
      <c r="GR46">
        <v>5</v>
      </c>
      <c r="GS46">
        <v>0</v>
      </c>
      <c r="GT46">
        <v>0</v>
      </c>
      <c r="GU46">
        <v>0</v>
      </c>
      <c r="GV46" t="s">
        <v>414</v>
      </c>
      <c r="GW46" t="s">
        <v>415</v>
      </c>
      <c r="GX46" t="s">
        <v>416</v>
      </c>
      <c r="GY46" t="s">
        <v>416</v>
      </c>
      <c r="GZ46" t="s">
        <v>416</v>
      </c>
      <c r="HA46" t="s">
        <v>416</v>
      </c>
      <c r="HB46">
        <v>0</v>
      </c>
      <c r="HC46">
        <v>100</v>
      </c>
      <c r="HD46">
        <v>100</v>
      </c>
      <c r="HE46">
        <v>-3.9670000000000001</v>
      </c>
      <c r="HF46">
        <v>0.32940000000000003</v>
      </c>
      <c r="HG46">
        <v>-4.3932436217146984</v>
      </c>
      <c r="HH46">
        <v>1.6145137170229321E-3</v>
      </c>
      <c r="HI46">
        <v>-1.407043735234338E-6</v>
      </c>
      <c r="HJ46">
        <v>4.3622850327847239E-10</v>
      </c>
      <c r="HK46">
        <v>-8.2837615302574608E-2</v>
      </c>
      <c r="HL46">
        <v>-6.8056097038042204E-3</v>
      </c>
      <c r="HM46">
        <v>1.263822033146551E-3</v>
      </c>
      <c r="HN46">
        <v>-7.169851735749966E-6</v>
      </c>
      <c r="HO46">
        <v>2</v>
      </c>
      <c r="HP46">
        <v>2094</v>
      </c>
      <c r="HQ46">
        <v>1</v>
      </c>
      <c r="HR46">
        <v>26</v>
      </c>
      <c r="HS46">
        <v>0.8</v>
      </c>
      <c r="HT46">
        <v>0.7</v>
      </c>
      <c r="HU46">
        <v>1.0583499999999999</v>
      </c>
      <c r="HV46">
        <v>2.5866699999999998</v>
      </c>
      <c r="HW46">
        <v>1.4978</v>
      </c>
      <c r="HX46">
        <v>2.2888199999999999</v>
      </c>
      <c r="HY46">
        <v>1.49902</v>
      </c>
      <c r="HZ46">
        <v>2.3986800000000001</v>
      </c>
      <c r="IA46">
        <v>41.927500000000002</v>
      </c>
      <c r="IB46">
        <v>15.051399999999999</v>
      </c>
      <c r="IC46">
        <v>18</v>
      </c>
      <c r="ID46">
        <v>506.97399999999999</v>
      </c>
      <c r="IE46">
        <v>444.29199999999997</v>
      </c>
      <c r="IF46">
        <v>25.569600000000001</v>
      </c>
      <c r="IG46">
        <v>29.1965</v>
      </c>
      <c r="IH46">
        <v>29.9999</v>
      </c>
      <c r="II46">
        <v>29.190100000000001</v>
      </c>
      <c r="IJ46">
        <v>29.1282</v>
      </c>
      <c r="IK46">
        <v>21.190200000000001</v>
      </c>
      <c r="IL46">
        <v>64.352900000000005</v>
      </c>
      <c r="IM46">
        <v>0</v>
      </c>
      <c r="IN46">
        <v>25.591699999999999</v>
      </c>
      <c r="IO46">
        <v>400</v>
      </c>
      <c r="IP46">
        <v>15.8264</v>
      </c>
      <c r="IQ46">
        <v>100.904</v>
      </c>
      <c r="IR46">
        <v>101.428</v>
      </c>
      <c r="IS46">
        <v>4</v>
      </c>
    </row>
    <row r="47" spans="1:253" x14ac:dyDescent="0.3">
      <c r="A47">
        <v>27</v>
      </c>
      <c r="B47">
        <v>1689181992.0999999</v>
      </c>
      <c r="C47">
        <v>6027.5999999046326</v>
      </c>
      <c r="D47" t="s">
        <v>545</v>
      </c>
      <c r="E47" t="s">
        <v>546</v>
      </c>
      <c r="F47" t="s">
        <v>402</v>
      </c>
      <c r="G47" t="s">
        <v>403</v>
      </c>
      <c r="H47" t="s">
        <v>495</v>
      </c>
      <c r="I47" t="s">
        <v>405</v>
      </c>
      <c r="J47" t="s">
        <v>70</v>
      </c>
      <c r="K47" t="s">
        <v>496</v>
      </c>
      <c r="L47">
        <v>1689181992.0999999</v>
      </c>
      <c r="M47">
        <f t="shared" si="46"/>
        <v>5.2159018093303955E-3</v>
      </c>
      <c r="N47">
        <f t="shared" si="47"/>
        <v>5.2159018093303953</v>
      </c>
      <c r="O47">
        <f t="shared" si="48"/>
        <v>34.25981503264321</v>
      </c>
      <c r="P47">
        <f t="shared" si="49"/>
        <v>555.375</v>
      </c>
      <c r="Q47">
        <f t="shared" si="50"/>
        <v>379.76526288878779</v>
      </c>
      <c r="R47">
        <f t="shared" si="51"/>
        <v>37.544753692298421</v>
      </c>
      <c r="S47">
        <f t="shared" si="52"/>
        <v>54.906068615250007</v>
      </c>
      <c r="T47">
        <f t="shared" si="53"/>
        <v>0.35365890684554918</v>
      </c>
      <c r="U47">
        <f t="shared" si="54"/>
        <v>2.9026133184740104</v>
      </c>
      <c r="V47">
        <f t="shared" si="55"/>
        <v>0.33134543344952161</v>
      </c>
      <c r="W47">
        <f t="shared" si="56"/>
        <v>0.20897824648522742</v>
      </c>
      <c r="X47">
        <f t="shared" si="57"/>
        <v>289.58083529214559</v>
      </c>
      <c r="Y47">
        <f t="shared" si="58"/>
        <v>28.486588547260588</v>
      </c>
      <c r="Z47">
        <f t="shared" si="59"/>
        <v>27.972100000000001</v>
      </c>
      <c r="AA47">
        <f t="shared" si="60"/>
        <v>3.7886718482451363</v>
      </c>
      <c r="AB47">
        <f t="shared" si="61"/>
        <v>59.62380973739829</v>
      </c>
      <c r="AC47">
        <f t="shared" si="62"/>
        <v>2.2801774774559997</v>
      </c>
      <c r="AD47">
        <f t="shared" si="63"/>
        <v>3.8242733691433117</v>
      </c>
      <c r="AE47">
        <f t="shared" si="64"/>
        <v>1.5084943707891365</v>
      </c>
      <c r="AF47">
        <f t="shared" si="65"/>
        <v>-230.02126979147044</v>
      </c>
      <c r="AG47">
        <f t="shared" si="66"/>
        <v>25.115953120703963</v>
      </c>
      <c r="AH47">
        <f t="shared" si="67"/>
        <v>1.8871124666924088</v>
      </c>
      <c r="AI47">
        <f t="shared" si="68"/>
        <v>86.562631088071541</v>
      </c>
      <c r="AJ47">
        <v>0</v>
      </c>
      <c r="AK47">
        <v>0</v>
      </c>
      <c r="AL47">
        <f t="shared" si="69"/>
        <v>1</v>
      </c>
      <c r="AM47">
        <f t="shared" si="70"/>
        <v>0</v>
      </c>
      <c r="AN47">
        <f t="shared" si="71"/>
        <v>51879.783025043995</v>
      </c>
      <c r="AO47" t="s">
        <v>408</v>
      </c>
      <c r="AP47">
        <v>10238.9</v>
      </c>
      <c r="AQ47">
        <v>302.21199999999999</v>
      </c>
      <c r="AR47">
        <v>4052.3</v>
      </c>
      <c r="AS47">
        <f t="shared" si="72"/>
        <v>0.92542210596451402</v>
      </c>
      <c r="AT47">
        <v>-0.32343011824092421</v>
      </c>
      <c r="AU47" t="s">
        <v>547</v>
      </c>
      <c r="AV47">
        <v>10286.4</v>
      </c>
      <c r="AW47">
        <v>946.7287692307691</v>
      </c>
      <c r="AX47">
        <v>1375.94</v>
      </c>
      <c r="AY47">
        <f t="shared" si="73"/>
        <v>0.31194036859836249</v>
      </c>
      <c r="AZ47">
        <v>0.5</v>
      </c>
      <c r="BA47">
        <f t="shared" si="74"/>
        <v>1513.2603001513705</v>
      </c>
      <c r="BB47">
        <f t="shared" si="75"/>
        <v>34.25981503264321</v>
      </c>
      <c r="BC47">
        <f t="shared" si="76"/>
        <v>236.02348790724361</v>
      </c>
      <c r="BD47">
        <f t="shared" si="77"/>
        <v>2.2853467541192211E-2</v>
      </c>
      <c r="BE47">
        <f t="shared" si="78"/>
        <v>1.9451138857799033</v>
      </c>
      <c r="BF47">
        <f t="shared" si="79"/>
        <v>263.92620553287463</v>
      </c>
      <c r="BG47" t="s">
        <v>548</v>
      </c>
      <c r="BH47">
        <v>671.82</v>
      </c>
      <c r="BI47">
        <f t="shared" si="80"/>
        <v>671.82</v>
      </c>
      <c r="BJ47">
        <f t="shared" si="81"/>
        <v>0.51173743041120978</v>
      </c>
      <c r="BK47">
        <f t="shared" si="82"/>
        <v>0.60957113953478237</v>
      </c>
      <c r="BL47">
        <f t="shared" si="83"/>
        <v>0.79171005301022346</v>
      </c>
      <c r="BM47">
        <f t="shared" si="84"/>
        <v>0.39973925497819834</v>
      </c>
      <c r="BN47">
        <f t="shared" si="85"/>
        <v>0.71367925232687868</v>
      </c>
      <c r="BO47">
        <f t="shared" si="86"/>
        <v>0.43256537275718382</v>
      </c>
      <c r="BP47">
        <f t="shared" si="87"/>
        <v>0.56743462724281613</v>
      </c>
      <c r="BQ47">
        <f t="shared" si="88"/>
        <v>1800.09</v>
      </c>
      <c r="BR47">
        <f t="shared" si="89"/>
        <v>1513.2603001513705</v>
      </c>
      <c r="BS47">
        <f t="shared" si="90"/>
        <v>0.84065813384406929</v>
      </c>
      <c r="BT47">
        <f t="shared" si="91"/>
        <v>0.16087019831905383</v>
      </c>
      <c r="BU47">
        <v>6</v>
      </c>
      <c r="BV47">
        <v>0.5</v>
      </c>
      <c r="BW47" t="s">
        <v>411</v>
      </c>
      <c r="BX47">
        <v>1689181992.0999999</v>
      </c>
      <c r="BY47">
        <v>555.375</v>
      </c>
      <c r="BZ47">
        <v>599.95399999999995</v>
      </c>
      <c r="CA47">
        <v>23.064</v>
      </c>
      <c r="CB47">
        <v>16.950500000000002</v>
      </c>
      <c r="CC47">
        <v>559.67399999999998</v>
      </c>
      <c r="CD47">
        <v>22.730799999999999</v>
      </c>
      <c r="CE47">
        <v>500.1</v>
      </c>
      <c r="CF47">
        <v>98.762600000000006</v>
      </c>
      <c r="CG47">
        <v>0.100454</v>
      </c>
      <c r="CH47">
        <v>28.1326</v>
      </c>
      <c r="CI47">
        <v>27.972100000000001</v>
      </c>
      <c r="CJ47">
        <v>999.9</v>
      </c>
      <c r="CK47">
        <v>0</v>
      </c>
      <c r="CL47">
        <v>0</v>
      </c>
      <c r="CM47">
        <v>9970.6200000000008</v>
      </c>
      <c r="CN47">
        <v>0</v>
      </c>
      <c r="CO47">
        <v>1.91117E-3</v>
      </c>
      <c r="CP47">
        <v>-44.579099999999997</v>
      </c>
      <c r="CQ47">
        <v>568.48699999999997</v>
      </c>
      <c r="CR47">
        <v>610.29899999999998</v>
      </c>
      <c r="CS47">
        <v>6.11348</v>
      </c>
      <c r="CT47">
        <v>599.95399999999995</v>
      </c>
      <c r="CU47">
        <v>16.950500000000002</v>
      </c>
      <c r="CV47">
        <v>2.27786</v>
      </c>
      <c r="CW47">
        <v>1.67408</v>
      </c>
      <c r="CX47">
        <v>19.520700000000001</v>
      </c>
      <c r="CY47">
        <v>14.658099999999999</v>
      </c>
      <c r="CZ47">
        <v>1800.09</v>
      </c>
      <c r="DA47">
        <v>0.97800299999999996</v>
      </c>
      <c r="DB47">
        <v>2.1997200000000001E-2</v>
      </c>
      <c r="DC47">
        <v>0</v>
      </c>
      <c r="DD47">
        <v>946.56299999999999</v>
      </c>
      <c r="DE47">
        <v>4.9997699999999998</v>
      </c>
      <c r="DF47">
        <v>17966.900000000001</v>
      </c>
      <c r="DG47">
        <v>15785.3</v>
      </c>
      <c r="DH47">
        <v>39.311999999999998</v>
      </c>
      <c r="DI47">
        <v>39.561999999999998</v>
      </c>
      <c r="DJ47">
        <v>38.75</v>
      </c>
      <c r="DK47">
        <v>38.811999999999998</v>
      </c>
      <c r="DL47">
        <v>40.311999999999998</v>
      </c>
      <c r="DM47">
        <v>1755.6</v>
      </c>
      <c r="DN47">
        <v>39.49</v>
      </c>
      <c r="DO47">
        <v>0</v>
      </c>
      <c r="DP47">
        <v>126.7999999523163</v>
      </c>
      <c r="DQ47">
        <v>0</v>
      </c>
      <c r="DR47">
        <v>946.7287692307691</v>
      </c>
      <c r="DS47">
        <v>-1.2408205077178811</v>
      </c>
      <c r="DT47">
        <v>-69.658119717431873</v>
      </c>
      <c r="DU47">
        <v>17975.01923076923</v>
      </c>
      <c r="DV47">
        <v>15</v>
      </c>
      <c r="DW47">
        <v>1689181949.0999999</v>
      </c>
      <c r="DX47" t="s">
        <v>549</v>
      </c>
      <c r="DY47">
        <v>1689181949.0999999</v>
      </c>
      <c r="DZ47">
        <v>1689181948.5999999</v>
      </c>
      <c r="EA47">
        <v>32</v>
      </c>
      <c r="EB47">
        <v>-0.44500000000000001</v>
      </c>
      <c r="EC47">
        <v>2E-3</v>
      </c>
      <c r="ED47">
        <v>-4.28</v>
      </c>
      <c r="EE47">
        <v>0.107</v>
      </c>
      <c r="EF47">
        <v>600</v>
      </c>
      <c r="EG47">
        <v>16</v>
      </c>
      <c r="EH47">
        <v>7.0000000000000007E-2</v>
      </c>
      <c r="EI47">
        <v>0.01</v>
      </c>
      <c r="EJ47">
        <v>-45.560058536585373</v>
      </c>
      <c r="EK47">
        <v>-1.5535860627177069</v>
      </c>
      <c r="EL47">
        <v>0.1607240810582056</v>
      </c>
      <c r="EM47">
        <v>0</v>
      </c>
      <c r="EN47">
        <v>1329.788484848485</v>
      </c>
      <c r="EO47">
        <v>-145.18156849488881</v>
      </c>
      <c r="EP47">
        <v>13.822683404180051</v>
      </c>
      <c r="EQ47">
        <v>0</v>
      </c>
      <c r="ER47">
        <v>13.374026829268301</v>
      </c>
      <c r="ES47">
        <v>0.63740905923346691</v>
      </c>
      <c r="ET47">
        <v>6.5351630596747798E-2</v>
      </c>
      <c r="EU47">
        <v>0</v>
      </c>
      <c r="EV47">
        <v>2</v>
      </c>
      <c r="EW47">
        <v>2</v>
      </c>
      <c r="EX47" t="s">
        <v>413</v>
      </c>
      <c r="EY47">
        <v>2.9674900000000002</v>
      </c>
      <c r="EZ47">
        <v>2.69943</v>
      </c>
      <c r="FA47">
        <v>0.124418</v>
      </c>
      <c r="FB47">
        <v>0.129555</v>
      </c>
      <c r="FC47">
        <v>0.111321</v>
      </c>
      <c r="FD47">
        <v>8.6977299999999994E-2</v>
      </c>
      <c r="FE47">
        <v>30187.3</v>
      </c>
      <c r="FF47">
        <v>19261.5</v>
      </c>
      <c r="FG47">
        <v>32345.8</v>
      </c>
      <c r="FH47">
        <v>25267</v>
      </c>
      <c r="FI47">
        <v>39728.699999999997</v>
      </c>
      <c r="FJ47">
        <v>39959.5</v>
      </c>
      <c r="FK47">
        <v>46432.6</v>
      </c>
      <c r="FL47">
        <v>45796.6</v>
      </c>
      <c r="FM47">
        <v>1.97803</v>
      </c>
      <c r="FN47">
        <v>1.8231299999999999</v>
      </c>
      <c r="FO47">
        <v>8.3968000000000001E-2</v>
      </c>
      <c r="FP47">
        <v>0</v>
      </c>
      <c r="FQ47">
        <v>26.599599999999999</v>
      </c>
      <c r="FR47">
        <v>999.9</v>
      </c>
      <c r="FS47">
        <v>48.6</v>
      </c>
      <c r="FT47">
        <v>40.5</v>
      </c>
      <c r="FU47">
        <v>37.468299999999999</v>
      </c>
      <c r="FV47">
        <v>64.825199999999995</v>
      </c>
      <c r="FW47">
        <v>18.165099999999999</v>
      </c>
      <c r="FX47">
        <v>1</v>
      </c>
      <c r="FY47">
        <v>0.143181</v>
      </c>
      <c r="FZ47">
        <v>0.47267700000000001</v>
      </c>
      <c r="GA47">
        <v>20.273700000000002</v>
      </c>
      <c r="GB47">
        <v>5.2352600000000002</v>
      </c>
      <c r="GC47">
        <v>11.9459</v>
      </c>
      <c r="GD47">
        <v>4.9857500000000003</v>
      </c>
      <c r="GE47">
        <v>3.29</v>
      </c>
      <c r="GF47">
        <v>9999</v>
      </c>
      <c r="GG47">
        <v>9999</v>
      </c>
      <c r="GH47">
        <v>9999</v>
      </c>
      <c r="GI47">
        <v>209.8</v>
      </c>
      <c r="GJ47">
        <v>1.8664700000000001</v>
      </c>
      <c r="GK47">
        <v>1.8686799999999999</v>
      </c>
      <c r="GL47">
        <v>1.86635</v>
      </c>
      <c r="GM47">
        <v>1.8667199999999999</v>
      </c>
      <c r="GN47">
        <v>1.86199</v>
      </c>
      <c r="GO47">
        <v>1.86477</v>
      </c>
      <c r="GP47">
        <v>1.8681300000000001</v>
      </c>
      <c r="GQ47">
        <v>1.8684400000000001</v>
      </c>
      <c r="GR47">
        <v>5</v>
      </c>
      <c r="GS47">
        <v>0</v>
      </c>
      <c r="GT47">
        <v>0</v>
      </c>
      <c r="GU47">
        <v>0</v>
      </c>
      <c r="GV47" t="s">
        <v>414</v>
      </c>
      <c r="GW47" t="s">
        <v>415</v>
      </c>
      <c r="GX47" t="s">
        <v>416</v>
      </c>
      <c r="GY47" t="s">
        <v>416</v>
      </c>
      <c r="GZ47" t="s">
        <v>416</v>
      </c>
      <c r="HA47" t="s">
        <v>416</v>
      </c>
      <c r="HB47">
        <v>0</v>
      </c>
      <c r="HC47">
        <v>100</v>
      </c>
      <c r="HD47">
        <v>100</v>
      </c>
      <c r="HE47">
        <v>-4.2990000000000004</v>
      </c>
      <c r="HF47">
        <v>0.3332</v>
      </c>
      <c r="HG47">
        <v>-4.8382455684826438</v>
      </c>
      <c r="HH47">
        <v>1.6145137170229321E-3</v>
      </c>
      <c r="HI47">
        <v>-1.407043735234338E-6</v>
      </c>
      <c r="HJ47">
        <v>4.3622850327847239E-10</v>
      </c>
      <c r="HK47">
        <v>-8.0919681282245304E-2</v>
      </c>
      <c r="HL47">
        <v>-6.8056097038042204E-3</v>
      </c>
      <c r="HM47">
        <v>1.263822033146551E-3</v>
      </c>
      <c r="HN47">
        <v>-7.169851735749966E-6</v>
      </c>
      <c r="HO47">
        <v>2</v>
      </c>
      <c r="HP47">
        <v>2094</v>
      </c>
      <c r="HQ47">
        <v>1</v>
      </c>
      <c r="HR47">
        <v>26</v>
      </c>
      <c r="HS47">
        <v>0.7</v>
      </c>
      <c r="HT47">
        <v>0.7</v>
      </c>
      <c r="HU47">
        <v>1.4636199999999999</v>
      </c>
      <c r="HV47">
        <v>2.5903299999999998</v>
      </c>
      <c r="HW47">
        <v>1.4978</v>
      </c>
      <c r="HX47">
        <v>2.2888199999999999</v>
      </c>
      <c r="HY47">
        <v>1.49902</v>
      </c>
      <c r="HZ47">
        <v>2.2729499999999998</v>
      </c>
      <c r="IA47">
        <v>41.796100000000003</v>
      </c>
      <c r="IB47">
        <v>15.0251</v>
      </c>
      <c r="IC47">
        <v>18</v>
      </c>
      <c r="ID47">
        <v>506.31400000000002</v>
      </c>
      <c r="IE47">
        <v>446.952</v>
      </c>
      <c r="IF47">
        <v>26.125299999999999</v>
      </c>
      <c r="IG47">
        <v>29.093599999999999</v>
      </c>
      <c r="IH47">
        <v>29.9998</v>
      </c>
      <c r="II47">
        <v>29.100100000000001</v>
      </c>
      <c r="IJ47">
        <v>29.0413</v>
      </c>
      <c r="IK47">
        <v>29.300799999999999</v>
      </c>
      <c r="IL47">
        <v>60.712200000000003</v>
      </c>
      <c r="IM47">
        <v>0</v>
      </c>
      <c r="IN47">
        <v>26.131900000000002</v>
      </c>
      <c r="IO47">
        <v>600</v>
      </c>
      <c r="IP47">
        <v>16.997699999999998</v>
      </c>
      <c r="IQ47">
        <v>100.928</v>
      </c>
      <c r="IR47">
        <v>101.44799999999999</v>
      </c>
      <c r="IS47">
        <v>4</v>
      </c>
    </row>
    <row r="48" spans="1:253" x14ac:dyDescent="0.3">
      <c r="A48">
        <v>28</v>
      </c>
      <c r="B48">
        <v>1689182168.5</v>
      </c>
      <c r="C48">
        <v>6204</v>
      </c>
      <c r="D48" t="s">
        <v>550</v>
      </c>
      <c r="E48" t="s">
        <v>551</v>
      </c>
      <c r="F48" t="s">
        <v>402</v>
      </c>
      <c r="G48" t="s">
        <v>403</v>
      </c>
      <c r="H48" t="s">
        <v>495</v>
      </c>
      <c r="I48" t="s">
        <v>405</v>
      </c>
      <c r="J48" t="s">
        <v>70</v>
      </c>
      <c r="K48" t="s">
        <v>496</v>
      </c>
      <c r="L48">
        <v>1689182168.5</v>
      </c>
      <c r="M48">
        <f t="shared" si="46"/>
        <v>3.6926066253416567E-3</v>
      </c>
      <c r="N48">
        <f t="shared" si="47"/>
        <v>3.6926066253416567</v>
      </c>
      <c r="O48">
        <f t="shared" si="48"/>
        <v>36.624642998088852</v>
      </c>
      <c r="P48">
        <f t="shared" si="49"/>
        <v>752.62199999999996</v>
      </c>
      <c r="Q48">
        <f t="shared" si="50"/>
        <v>482.52773316784658</v>
      </c>
      <c r="R48">
        <f t="shared" si="51"/>
        <v>47.705048800697064</v>
      </c>
      <c r="S48">
        <f t="shared" si="52"/>
        <v>74.407887403207781</v>
      </c>
      <c r="T48">
        <f t="shared" si="53"/>
        <v>0.23946611404684914</v>
      </c>
      <c r="U48">
        <f t="shared" si="54"/>
        <v>2.9088750864598345</v>
      </c>
      <c r="V48">
        <f t="shared" si="55"/>
        <v>0.22902851908571933</v>
      </c>
      <c r="W48">
        <f t="shared" si="56"/>
        <v>0.14404268738609771</v>
      </c>
      <c r="X48">
        <f t="shared" si="57"/>
        <v>289.55791229209439</v>
      </c>
      <c r="Y48">
        <f t="shared" si="58"/>
        <v>28.93638116460982</v>
      </c>
      <c r="Z48">
        <f t="shared" si="59"/>
        <v>28.113499999999998</v>
      </c>
      <c r="AA48">
        <f t="shared" si="60"/>
        <v>3.8200214357800983</v>
      </c>
      <c r="AB48">
        <f t="shared" si="61"/>
        <v>59.312257089259369</v>
      </c>
      <c r="AC48">
        <f t="shared" si="62"/>
        <v>2.2751677097152094</v>
      </c>
      <c r="AD48">
        <f t="shared" si="63"/>
        <v>3.8359149042183578</v>
      </c>
      <c r="AE48">
        <f t="shared" si="64"/>
        <v>1.5448537260648889</v>
      </c>
      <c r="AF48">
        <f t="shared" si="65"/>
        <v>-162.84395217756705</v>
      </c>
      <c r="AG48">
        <f t="shared" si="66"/>
        <v>11.181499412045298</v>
      </c>
      <c r="AH48">
        <f t="shared" si="67"/>
        <v>0.83913360205802201</v>
      </c>
      <c r="AI48">
        <f t="shared" si="68"/>
        <v>138.73459312863068</v>
      </c>
      <c r="AJ48">
        <v>0</v>
      </c>
      <c r="AK48">
        <v>0</v>
      </c>
      <c r="AL48">
        <f t="shared" si="69"/>
        <v>1</v>
      </c>
      <c r="AM48">
        <f t="shared" si="70"/>
        <v>0</v>
      </c>
      <c r="AN48">
        <f t="shared" si="71"/>
        <v>52049.577040898686</v>
      </c>
      <c r="AO48" t="s">
        <v>408</v>
      </c>
      <c r="AP48">
        <v>10238.9</v>
      </c>
      <c r="AQ48">
        <v>302.21199999999999</v>
      </c>
      <c r="AR48">
        <v>4052.3</v>
      </c>
      <c r="AS48">
        <f t="shared" si="72"/>
        <v>0.92542210596451402</v>
      </c>
      <c r="AT48">
        <v>-0.32343011824092421</v>
      </c>
      <c r="AU48" t="s">
        <v>552</v>
      </c>
      <c r="AV48">
        <v>10285.799999999999</v>
      </c>
      <c r="AW48">
        <v>942.48336000000006</v>
      </c>
      <c r="AX48">
        <v>1390.09</v>
      </c>
      <c r="AY48">
        <f t="shared" si="73"/>
        <v>0.32199831665575607</v>
      </c>
      <c r="AZ48">
        <v>0.5</v>
      </c>
      <c r="BA48">
        <f t="shared" si="74"/>
        <v>1513.1424001513442</v>
      </c>
      <c r="BB48">
        <f t="shared" si="75"/>
        <v>36.624642998088852</v>
      </c>
      <c r="BC48">
        <f t="shared" si="76"/>
        <v>243.61465285459164</v>
      </c>
      <c r="BD48">
        <f t="shared" si="77"/>
        <v>2.4418107054983214E-2</v>
      </c>
      <c r="BE48">
        <f t="shared" si="78"/>
        <v>1.9151349912595588</v>
      </c>
      <c r="BF48">
        <f t="shared" si="79"/>
        <v>264.44253611866196</v>
      </c>
      <c r="BG48" t="s">
        <v>553</v>
      </c>
      <c r="BH48">
        <v>670.41</v>
      </c>
      <c r="BI48">
        <f t="shared" si="80"/>
        <v>670.41</v>
      </c>
      <c r="BJ48">
        <f t="shared" si="81"/>
        <v>0.51772187412325821</v>
      </c>
      <c r="BK48">
        <f t="shared" si="82"/>
        <v>0.62195231213872815</v>
      </c>
      <c r="BL48">
        <f t="shared" si="83"/>
        <v>0.78719591707595449</v>
      </c>
      <c r="BM48">
        <f t="shared" si="84"/>
        <v>0.41144929854266737</v>
      </c>
      <c r="BN48">
        <f t="shared" si="85"/>
        <v>0.70990600753902311</v>
      </c>
      <c r="BO48">
        <f t="shared" si="86"/>
        <v>0.44240892441955121</v>
      </c>
      <c r="BP48">
        <f t="shared" si="87"/>
        <v>0.55759107558044874</v>
      </c>
      <c r="BQ48">
        <f t="shared" si="88"/>
        <v>1799.95</v>
      </c>
      <c r="BR48">
        <f t="shared" si="89"/>
        <v>1513.1424001513442</v>
      </c>
      <c r="BS48">
        <f t="shared" si="90"/>
        <v>0.84065801836236798</v>
      </c>
      <c r="BT48">
        <f t="shared" si="91"/>
        <v>0.16086997543937018</v>
      </c>
      <c r="BU48">
        <v>6</v>
      </c>
      <c r="BV48">
        <v>0.5</v>
      </c>
      <c r="BW48" t="s">
        <v>411</v>
      </c>
      <c r="BX48">
        <v>1689182168.5</v>
      </c>
      <c r="BY48">
        <v>752.62199999999996</v>
      </c>
      <c r="BZ48">
        <v>799.88300000000004</v>
      </c>
      <c r="CA48">
        <v>23.012899999999998</v>
      </c>
      <c r="CB48">
        <v>18.6859</v>
      </c>
      <c r="CC48">
        <v>757.36300000000006</v>
      </c>
      <c r="CD48">
        <v>22.6873</v>
      </c>
      <c r="CE48">
        <v>500.24900000000002</v>
      </c>
      <c r="CF48">
        <v>98.764899999999997</v>
      </c>
      <c r="CG48">
        <v>9.9984900000000002E-2</v>
      </c>
      <c r="CH48">
        <v>28.184799999999999</v>
      </c>
      <c r="CI48">
        <v>28.113499999999998</v>
      </c>
      <c r="CJ48">
        <v>999.9</v>
      </c>
      <c r="CK48">
        <v>0</v>
      </c>
      <c r="CL48">
        <v>0</v>
      </c>
      <c r="CM48">
        <v>10006.200000000001</v>
      </c>
      <c r="CN48">
        <v>0</v>
      </c>
      <c r="CO48">
        <v>1.91117E-3</v>
      </c>
      <c r="CP48">
        <v>-47.261000000000003</v>
      </c>
      <c r="CQ48">
        <v>770.35</v>
      </c>
      <c r="CR48">
        <v>815.11400000000003</v>
      </c>
      <c r="CS48">
        <v>4.3270600000000004</v>
      </c>
      <c r="CT48">
        <v>799.88300000000004</v>
      </c>
      <c r="CU48">
        <v>18.6859</v>
      </c>
      <c r="CV48">
        <v>2.2728700000000002</v>
      </c>
      <c r="CW48">
        <v>1.84551</v>
      </c>
      <c r="CX48">
        <v>19.485399999999998</v>
      </c>
      <c r="CY48">
        <v>16.177700000000002</v>
      </c>
      <c r="CZ48">
        <v>1799.95</v>
      </c>
      <c r="DA48">
        <v>0.97800600000000004</v>
      </c>
      <c r="DB48">
        <v>2.1993499999999999E-2</v>
      </c>
      <c r="DC48">
        <v>0</v>
      </c>
      <c r="DD48">
        <v>942.32799999999997</v>
      </c>
      <c r="DE48">
        <v>4.9997699999999998</v>
      </c>
      <c r="DF48">
        <v>17987.900000000001</v>
      </c>
      <c r="DG48">
        <v>15784.1</v>
      </c>
      <c r="DH48">
        <v>39.311999999999998</v>
      </c>
      <c r="DI48">
        <v>39.561999999999998</v>
      </c>
      <c r="DJ48">
        <v>38.686999999999998</v>
      </c>
      <c r="DK48">
        <v>38.811999999999998</v>
      </c>
      <c r="DL48">
        <v>40.25</v>
      </c>
      <c r="DM48">
        <v>1755.47</v>
      </c>
      <c r="DN48">
        <v>39.479999999999997</v>
      </c>
      <c r="DO48">
        <v>0</v>
      </c>
      <c r="DP48">
        <v>176.29999995231631</v>
      </c>
      <c r="DQ48">
        <v>0</v>
      </c>
      <c r="DR48">
        <v>942.48336000000006</v>
      </c>
      <c r="DS48">
        <v>-1.1412307855116379</v>
      </c>
      <c r="DT48">
        <v>55.976923053078053</v>
      </c>
      <c r="DU48">
        <v>17978.14</v>
      </c>
      <c r="DV48">
        <v>15</v>
      </c>
      <c r="DW48">
        <v>1689182120</v>
      </c>
      <c r="DX48" t="s">
        <v>554</v>
      </c>
      <c r="DY48">
        <v>1689182120</v>
      </c>
      <c r="DZ48">
        <v>1689182119</v>
      </c>
      <c r="EA48">
        <v>33</v>
      </c>
      <c r="EB48">
        <v>-0.50800000000000001</v>
      </c>
      <c r="EC48">
        <v>-6.0000000000000001E-3</v>
      </c>
      <c r="ED48">
        <v>-4.7300000000000004</v>
      </c>
      <c r="EE48">
        <v>0.156</v>
      </c>
      <c r="EF48">
        <v>800</v>
      </c>
      <c r="EG48">
        <v>18</v>
      </c>
      <c r="EH48">
        <v>0.04</v>
      </c>
      <c r="EI48">
        <v>0.02</v>
      </c>
      <c r="EJ48">
        <v>-45.560058536585373</v>
      </c>
      <c r="EK48">
        <v>-1.5535860627177069</v>
      </c>
      <c r="EL48">
        <v>0.1607240810582056</v>
      </c>
      <c r="EM48">
        <v>0</v>
      </c>
      <c r="EN48">
        <v>1329.788484848485</v>
      </c>
      <c r="EO48">
        <v>-145.18156849488881</v>
      </c>
      <c r="EP48">
        <v>13.822683404180051</v>
      </c>
      <c r="EQ48">
        <v>0</v>
      </c>
      <c r="ER48">
        <v>13.374026829268301</v>
      </c>
      <c r="ES48">
        <v>0.63740905923346691</v>
      </c>
      <c r="ET48">
        <v>6.5351630596747798E-2</v>
      </c>
      <c r="EU48">
        <v>0</v>
      </c>
      <c r="EV48">
        <v>2</v>
      </c>
      <c r="EW48">
        <v>2</v>
      </c>
      <c r="EX48" t="s">
        <v>413</v>
      </c>
      <c r="EY48">
        <v>2.9679899999999999</v>
      </c>
      <c r="EZ48">
        <v>2.6992799999999999</v>
      </c>
      <c r="FA48">
        <v>0.153531</v>
      </c>
      <c r="FB48">
        <v>0.157805</v>
      </c>
      <c r="FC48">
        <v>0.111205</v>
      </c>
      <c r="FD48">
        <v>9.3287200000000001E-2</v>
      </c>
      <c r="FE48">
        <v>29192.1</v>
      </c>
      <c r="FF48">
        <v>18640.5</v>
      </c>
      <c r="FG48">
        <v>32355</v>
      </c>
      <c r="FH48">
        <v>25272</v>
      </c>
      <c r="FI48">
        <v>39745</v>
      </c>
      <c r="FJ48">
        <v>39690.199999999997</v>
      </c>
      <c r="FK48">
        <v>46445.4</v>
      </c>
      <c r="FL48">
        <v>45804.6</v>
      </c>
      <c r="FM48">
        <v>1.97847</v>
      </c>
      <c r="FN48">
        <v>1.82935</v>
      </c>
      <c r="FO48">
        <v>8.4415100000000007E-2</v>
      </c>
      <c r="FP48">
        <v>0</v>
      </c>
      <c r="FQ48">
        <v>26.734000000000002</v>
      </c>
      <c r="FR48">
        <v>999.9</v>
      </c>
      <c r="FS48">
        <v>48.5</v>
      </c>
      <c r="FT48">
        <v>40.4</v>
      </c>
      <c r="FU48">
        <v>37.192100000000003</v>
      </c>
      <c r="FV48">
        <v>64.8352</v>
      </c>
      <c r="FW48">
        <v>17.732399999999998</v>
      </c>
      <c r="FX48">
        <v>1</v>
      </c>
      <c r="FY48">
        <v>0.13581799999999999</v>
      </c>
      <c r="FZ48">
        <v>1.6839999999999999</v>
      </c>
      <c r="GA48">
        <v>20.264700000000001</v>
      </c>
      <c r="GB48">
        <v>5.2346599999999999</v>
      </c>
      <c r="GC48">
        <v>11.9496</v>
      </c>
      <c r="GD48">
        <v>4.9858000000000002</v>
      </c>
      <c r="GE48">
        <v>3.29</v>
      </c>
      <c r="GF48">
        <v>9999</v>
      </c>
      <c r="GG48">
        <v>9999</v>
      </c>
      <c r="GH48">
        <v>9999</v>
      </c>
      <c r="GI48">
        <v>209.8</v>
      </c>
      <c r="GJ48">
        <v>1.86646</v>
      </c>
      <c r="GK48">
        <v>1.8686100000000001</v>
      </c>
      <c r="GL48">
        <v>1.86633</v>
      </c>
      <c r="GM48">
        <v>1.8667</v>
      </c>
      <c r="GN48">
        <v>1.86199</v>
      </c>
      <c r="GO48">
        <v>1.86473</v>
      </c>
      <c r="GP48">
        <v>1.8681300000000001</v>
      </c>
      <c r="GQ48">
        <v>1.86843</v>
      </c>
      <c r="GR48">
        <v>5</v>
      </c>
      <c r="GS48">
        <v>0</v>
      </c>
      <c r="GT48">
        <v>0</v>
      </c>
      <c r="GU48">
        <v>0</v>
      </c>
      <c r="GV48" t="s">
        <v>414</v>
      </c>
      <c r="GW48" t="s">
        <v>415</v>
      </c>
      <c r="GX48" t="s">
        <v>416</v>
      </c>
      <c r="GY48" t="s">
        <v>416</v>
      </c>
      <c r="GZ48" t="s">
        <v>416</v>
      </c>
      <c r="HA48" t="s">
        <v>416</v>
      </c>
      <c r="HB48">
        <v>0</v>
      </c>
      <c r="HC48">
        <v>100</v>
      </c>
      <c r="HD48">
        <v>100</v>
      </c>
      <c r="HE48">
        <v>-4.7409999999999997</v>
      </c>
      <c r="HF48">
        <v>0.3256</v>
      </c>
      <c r="HG48">
        <v>-5.3458743644797906</v>
      </c>
      <c r="HH48">
        <v>1.6145137170229321E-3</v>
      </c>
      <c r="HI48">
        <v>-1.407043735234338E-6</v>
      </c>
      <c r="HJ48">
        <v>4.3622850327847239E-10</v>
      </c>
      <c r="HK48">
        <v>-8.6720183232767228E-2</v>
      </c>
      <c r="HL48">
        <v>-6.8056097038042204E-3</v>
      </c>
      <c r="HM48">
        <v>1.263822033146551E-3</v>
      </c>
      <c r="HN48">
        <v>-7.169851735749966E-6</v>
      </c>
      <c r="HO48">
        <v>2</v>
      </c>
      <c r="HP48">
        <v>2094</v>
      </c>
      <c r="HQ48">
        <v>1</v>
      </c>
      <c r="HR48">
        <v>26</v>
      </c>
      <c r="HS48">
        <v>0.8</v>
      </c>
      <c r="HT48">
        <v>0.8</v>
      </c>
      <c r="HU48">
        <v>1.8481399999999999</v>
      </c>
      <c r="HV48">
        <v>2.5830099999999998</v>
      </c>
      <c r="HW48">
        <v>1.4978</v>
      </c>
      <c r="HX48">
        <v>2.2888199999999999</v>
      </c>
      <c r="HY48">
        <v>1.49902</v>
      </c>
      <c r="HZ48">
        <v>2.3571800000000001</v>
      </c>
      <c r="IA48">
        <v>41.586599999999997</v>
      </c>
      <c r="IB48">
        <v>14.998900000000001</v>
      </c>
      <c r="IC48">
        <v>18</v>
      </c>
      <c r="ID48">
        <v>505.59399999999999</v>
      </c>
      <c r="IE48">
        <v>450.00599999999997</v>
      </c>
      <c r="IF48">
        <v>25.343</v>
      </c>
      <c r="IG48">
        <v>28.974699999999999</v>
      </c>
      <c r="IH48">
        <v>30.000399999999999</v>
      </c>
      <c r="II48">
        <v>28.977799999999998</v>
      </c>
      <c r="IJ48">
        <v>28.925999999999998</v>
      </c>
      <c r="IK48">
        <v>36.992899999999999</v>
      </c>
      <c r="IL48">
        <v>56.826000000000001</v>
      </c>
      <c r="IM48">
        <v>0</v>
      </c>
      <c r="IN48">
        <v>25.2849</v>
      </c>
      <c r="IO48">
        <v>800</v>
      </c>
      <c r="IP48">
        <v>18.7317</v>
      </c>
      <c r="IQ48">
        <v>100.95699999999999</v>
      </c>
      <c r="IR48">
        <v>101.467</v>
      </c>
      <c r="IS48">
        <v>4</v>
      </c>
    </row>
    <row r="49" spans="1:253" x14ac:dyDescent="0.3">
      <c r="A49">
        <v>29</v>
      </c>
      <c r="B49">
        <v>1689182358</v>
      </c>
      <c r="C49">
        <v>6393.5</v>
      </c>
      <c r="D49" t="s">
        <v>555</v>
      </c>
      <c r="E49" t="s">
        <v>556</v>
      </c>
      <c r="F49" t="s">
        <v>402</v>
      </c>
      <c r="G49" t="s">
        <v>403</v>
      </c>
      <c r="H49" t="s">
        <v>495</v>
      </c>
      <c r="I49" t="s">
        <v>405</v>
      </c>
      <c r="J49" t="s">
        <v>70</v>
      </c>
      <c r="K49" t="s">
        <v>496</v>
      </c>
      <c r="L49">
        <v>1689182358</v>
      </c>
      <c r="M49">
        <f t="shared" si="46"/>
        <v>2.5910127234184377E-3</v>
      </c>
      <c r="N49">
        <f t="shared" si="47"/>
        <v>2.5910127234184377</v>
      </c>
      <c r="O49">
        <f t="shared" si="48"/>
        <v>36.960854219839469</v>
      </c>
      <c r="P49">
        <f t="shared" si="49"/>
        <v>952.61300000000006</v>
      </c>
      <c r="Q49">
        <f t="shared" si="50"/>
        <v>568.43098589841725</v>
      </c>
      <c r="R49">
        <f t="shared" si="51"/>
        <v>56.196928982311846</v>
      </c>
      <c r="S49">
        <f t="shared" si="52"/>
        <v>94.178407646120021</v>
      </c>
      <c r="T49">
        <f t="shared" si="53"/>
        <v>0.16654504761528327</v>
      </c>
      <c r="U49">
        <f t="shared" si="54"/>
        <v>2.9079716590945246</v>
      </c>
      <c r="V49">
        <f t="shared" si="55"/>
        <v>0.16142172537440491</v>
      </c>
      <c r="W49">
        <f t="shared" si="56"/>
        <v>0.10133576000701702</v>
      </c>
      <c r="X49">
        <f t="shared" si="57"/>
        <v>289.55109029225042</v>
      </c>
      <c r="Y49">
        <f t="shared" si="58"/>
        <v>28.997251100202767</v>
      </c>
      <c r="Z49">
        <f t="shared" si="59"/>
        <v>28.0291</v>
      </c>
      <c r="AA49">
        <f t="shared" si="60"/>
        <v>3.8012821256728606</v>
      </c>
      <c r="AB49">
        <f t="shared" si="61"/>
        <v>59.78503417655002</v>
      </c>
      <c r="AC49">
        <f t="shared" si="62"/>
        <v>2.2630784268399999</v>
      </c>
      <c r="AD49">
        <f t="shared" si="63"/>
        <v>3.7853594265028718</v>
      </c>
      <c r="AE49">
        <f t="shared" si="64"/>
        <v>1.5382036988328607</v>
      </c>
      <c r="AF49">
        <f t="shared" si="65"/>
        <v>-114.2636611027531</v>
      </c>
      <c r="AG49">
        <f t="shared" si="66"/>
        <v>-11.287768902127361</v>
      </c>
      <c r="AH49">
        <f t="shared" si="67"/>
        <v>-0.84605534500521118</v>
      </c>
      <c r="AI49">
        <f t="shared" si="68"/>
        <v>163.15360494236475</v>
      </c>
      <c r="AJ49">
        <v>0</v>
      </c>
      <c r="AK49">
        <v>0</v>
      </c>
      <c r="AL49">
        <f t="shared" si="69"/>
        <v>1</v>
      </c>
      <c r="AM49">
        <f t="shared" si="70"/>
        <v>0</v>
      </c>
      <c r="AN49">
        <f t="shared" si="71"/>
        <v>52063.098448915422</v>
      </c>
      <c r="AO49" t="s">
        <v>408</v>
      </c>
      <c r="AP49">
        <v>10238.9</v>
      </c>
      <c r="AQ49">
        <v>302.21199999999999</v>
      </c>
      <c r="AR49">
        <v>4052.3</v>
      </c>
      <c r="AS49">
        <f t="shared" si="72"/>
        <v>0.92542210596451402</v>
      </c>
      <c r="AT49">
        <v>-0.32343011824092421</v>
      </c>
      <c r="AU49" t="s">
        <v>557</v>
      </c>
      <c r="AV49">
        <v>10285.299999999999</v>
      </c>
      <c r="AW49">
        <v>946.14369230769239</v>
      </c>
      <c r="AX49">
        <v>1405.86</v>
      </c>
      <c r="AY49">
        <f t="shared" si="73"/>
        <v>0.32700006237627333</v>
      </c>
      <c r="AZ49">
        <v>0.5</v>
      </c>
      <c r="BA49">
        <f t="shared" si="74"/>
        <v>1513.1010001514251</v>
      </c>
      <c r="BB49">
        <f t="shared" si="75"/>
        <v>36.960854219839469</v>
      </c>
      <c r="BC49">
        <f t="shared" si="76"/>
        <v>247.39206071555878</v>
      </c>
      <c r="BD49">
        <f t="shared" si="77"/>
        <v>2.464097527815336E-2</v>
      </c>
      <c r="BE49">
        <f t="shared" si="78"/>
        <v>1.8824349508485914</v>
      </c>
      <c r="BF49">
        <f t="shared" si="79"/>
        <v>265.00804192262422</v>
      </c>
      <c r="BG49" t="s">
        <v>558</v>
      </c>
      <c r="BH49">
        <v>670.98</v>
      </c>
      <c r="BI49">
        <f t="shared" si="80"/>
        <v>670.98</v>
      </c>
      <c r="BJ49">
        <f t="shared" si="81"/>
        <v>0.52272630276129917</v>
      </c>
      <c r="BK49">
        <f t="shared" si="82"/>
        <v>0.62556649751293758</v>
      </c>
      <c r="BL49">
        <f t="shared" si="83"/>
        <v>0.78266475814179093</v>
      </c>
      <c r="BM49">
        <f t="shared" si="84"/>
        <v>0.4165425096519067</v>
      </c>
      <c r="BN49">
        <f t="shared" si="85"/>
        <v>0.70570077288852961</v>
      </c>
      <c r="BO49">
        <f t="shared" si="86"/>
        <v>0.4436351601916379</v>
      </c>
      <c r="BP49">
        <f t="shared" si="87"/>
        <v>0.55636483980836204</v>
      </c>
      <c r="BQ49">
        <f t="shared" si="88"/>
        <v>1799.9</v>
      </c>
      <c r="BR49">
        <f t="shared" si="89"/>
        <v>1513.1010001514251</v>
      </c>
      <c r="BS49">
        <f t="shared" si="90"/>
        <v>0.84065836999356902</v>
      </c>
      <c r="BT49">
        <f t="shared" si="91"/>
        <v>0.16087065408758841</v>
      </c>
      <c r="BU49">
        <v>6</v>
      </c>
      <c r="BV49">
        <v>0.5</v>
      </c>
      <c r="BW49" t="s">
        <v>411</v>
      </c>
      <c r="BX49">
        <v>1689182358</v>
      </c>
      <c r="BY49">
        <v>952.61300000000006</v>
      </c>
      <c r="BZ49">
        <v>999.90700000000004</v>
      </c>
      <c r="CA49">
        <v>22.890999999999998</v>
      </c>
      <c r="CB49">
        <v>19.854299999999999</v>
      </c>
      <c r="CC49">
        <v>957.89300000000003</v>
      </c>
      <c r="CD49">
        <v>22.57</v>
      </c>
      <c r="CE49">
        <v>500.221</v>
      </c>
      <c r="CF49">
        <v>98.763199999999998</v>
      </c>
      <c r="CG49">
        <v>0.10004</v>
      </c>
      <c r="CH49">
        <v>27.957100000000001</v>
      </c>
      <c r="CI49">
        <v>28.0291</v>
      </c>
      <c r="CJ49">
        <v>999.9</v>
      </c>
      <c r="CK49">
        <v>0</v>
      </c>
      <c r="CL49">
        <v>0</v>
      </c>
      <c r="CM49">
        <v>10001.200000000001</v>
      </c>
      <c r="CN49">
        <v>0</v>
      </c>
      <c r="CO49">
        <v>1.91117E-3</v>
      </c>
      <c r="CP49">
        <v>-47.293199999999999</v>
      </c>
      <c r="CQ49">
        <v>974.93100000000004</v>
      </c>
      <c r="CR49">
        <v>1020.16</v>
      </c>
      <c r="CS49">
        <v>3.03674</v>
      </c>
      <c r="CT49">
        <v>999.90700000000004</v>
      </c>
      <c r="CU49">
        <v>19.854299999999999</v>
      </c>
      <c r="CV49">
        <v>2.2607900000000001</v>
      </c>
      <c r="CW49">
        <v>1.9608699999999999</v>
      </c>
      <c r="CX49">
        <v>19.399699999999999</v>
      </c>
      <c r="CY49">
        <v>17.131900000000002</v>
      </c>
      <c r="CZ49">
        <v>1799.9</v>
      </c>
      <c r="DA49">
        <v>0.97799100000000005</v>
      </c>
      <c r="DB49">
        <v>2.2009299999999999E-2</v>
      </c>
      <c r="DC49">
        <v>0</v>
      </c>
      <c r="DD49">
        <v>946.34400000000005</v>
      </c>
      <c r="DE49">
        <v>4.9997699999999998</v>
      </c>
      <c r="DF49">
        <v>18089.599999999999</v>
      </c>
      <c r="DG49">
        <v>15783.6</v>
      </c>
      <c r="DH49">
        <v>39.375</v>
      </c>
      <c r="DI49">
        <v>39.686999999999998</v>
      </c>
      <c r="DJ49">
        <v>38.75</v>
      </c>
      <c r="DK49">
        <v>38.936999999999998</v>
      </c>
      <c r="DL49">
        <v>40.311999999999998</v>
      </c>
      <c r="DM49">
        <v>1755.4</v>
      </c>
      <c r="DN49">
        <v>39.5</v>
      </c>
      <c r="DO49">
        <v>0</v>
      </c>
      <c r="DP49">
        <v>188.89999985694891</v>
      </c>
      <c r="DQ49">
        <v>0</v>
      </c>
      <c r="DR49">
        <v>946.14369230769239</v>
      </c>
      <c r="DS49">
        <v>1.1586324725021759</v>
      </c>
      <c r="DT49">
        <v>-4.2837605793765352</v>
      </c>
      <c r="DU49">
        <v>18092.080769230772</v>
      </c>
      <c r="DV49">
        <v>15</v>
      </c>
      <c r="DW49">
        <v>1689182261</v>
      </c>
      <c r="DX49" t="s">
        <v>559</v>
      </c>
      <c r="DY49">
        <v>1689182256</v>
      </c>
      <c r="DZ49">
        <v>1689182261</v>
      </c>
      <c r="EA49">
        <v>34</v>
      </c>
      <c r="EB49">
        <v>-0.57099999999999995</v>
      </c>
      <c r="EC49">
        <v>0</v>
      </c>
      <c r="ED49">
        <v>-5.274</v>
      </c>
      <c r="EE49">
        <v>0.19600000000000001</v>
      </c>
      <c r="EF49">
        <v>1000</v>
      </c>
      <c r="EG49">
        <v>19</v>
      </c>
      <c r="EH49">
        <v>0.1</v>
      </c>
      <c r="EI49">
        <v>0.02</v>
      </c>
      <c r="EJ49">
        <v>-45.560058536585373</v>
      </c>
      <c r="EK49">
        <v>-1.5535860627177069</v>
      </c>
      <c r="EL49">
        <v>0.1607240810582056</v>
      </c>
      <c r="EM49">
        <v>0</v>
      </c>
      <c r="EN49">
        <v>1329.788484848485</v>
      </c>
      <c r="EO49">
        <v>-145.18156849488881</v>
      </c>
      <c r="EP49">
        <v>13.822683404180051</v>
      </c>
      <c r="EQ49">
        <v>0</v>
      </c>
      <c r="ER49">
        <v>13.374026829268301</v>
      </c>
      <c r="ES49">
        <v>0.63740905923346691</v>
      </c>
      <c r="ET49">
        <v>6.5351630596747798E-2</v>
      </c>
      <c r="EU49">
        <v>0</v>
      </c>
      <c r="EV49">
        <v>1</v>
      </c>
      <c r="EW49">
        <v>2</v>
      </c>
      <c r="EX49" t="s">
        <v>477</v>
      </c>
      <c r="EY49">
        <v>2.96787</v>
      </c>
      <c r="EZ49">
        <v>2.6992799999999999</v>
      </c>
      <c r="FA49">
        <v>0.17933199999999999</v>
      </c>
      <c r="FB49">
        <v>0.18265100000000001</v>
      </c>
      <c r="FC49">
        <v>0.110805</v>
      </c>
      <c r="FD49">
        <v>9.7391400000000003E-2</v>
      </c>
      <c r="FE49">
        <v>28299.8</v>
      </c>
      <c r="FF49">
        <v>18088.7</v>
      </c>
      <c r="FG49">
        <v>32352.9</v>
      </c>
      <c r="FH49">
        <v>25269.8</v>
      </c>
      <c r="FI49">
        <v>39760.300000000003</v>
      </c>
      <c r="FJ49">
        <v>39507.599999999999</v>
      </c>
      <c r="FK49">
        <v>46441.9</v>
      </c>
      <c r="FL49">
        <v>45801.2</v>
      </c>
      <c r="FM49">
        <v>1.97733</v>
      </c>
      <c r="FN49">
        <v>1.8328800000000001</v>
      </c>
      <c r="FO49">
        <v>7.6908599999999994E-2</v>
      </c>
      <c r="FP49">
        <v>0</v>
      </c>
      <c r="FQ49">
        <v>26.772200000000002</v>
      </c>
      <c r="FR49">
        <v>999.9</v>
      </c>
      <c r="FS49">
        <v>48.7</v>
      </c>
      <c r="FT49">
        <v>40.200000000000003</v>
      </c>
      <c r="FU49">
        <v>36.950899999999997</v>
      </c>
      <c r="FV49">
        <v>64.765199999999993</v>
      </c>
      <c r="FW49">
        <v>17.9848</v>
      </c>
      <c r="FX49">
        <v>1</v>
      </c>
      <c r="FY49">
        <v>0.13672799999999999</v>
      </c>
      <c r="FZ49">
        <v>1.60894</v>
      </c>
      <c r="GA49">
        <v>20.265899999999998</v>
      </c>
      <c r="GB49">
        <v>5.2345100000000002</v>
      </c>
      <c r="GC49">
        <v>11.9483</v>
      </c>
      <c r="GD49">
        <v>4.9833499999999997</v>
      </c>
      <c r="GE49">
        <v>3.29</v>
      </c>
      <c r="GF49">
        <v>9999</v>
      </c>
      <c r="GG49">
        <v>9999</v>
      </c>
      <c r="GH49">
        <v>9999</v>
      </c>
      <c r="GI49">
        <v>209.9</v>
      </c>
      <c r="GJ49">
        <v>1.86646</v>
      </c>
      <c r="GK49">
        <v>1.86863</v>
      </c>
      <c r="GL49">
        <v>1.86633</v>
      </c>
      <c r="GM49">
        <v>1.86669</v>
      </c>
      <c r="GN49">
        <v>1.8619300000000001</v>
      </c>
      <c r="GO49">
        <v>1.86476</v>
      </c>
      <c r="GP49">
        <v>1.8681300000000001</v>
      </c>
      <c r="GQ49">
        <v>1.8684400000000001</v>
      </c>
      <c r="GR49">
        <v>5</v>
      </c>
      <c r="GS49">
        <v>0</v>
      </c>
      <c r="GT49">
        <v>0</v>
      </c>
      <c r="GU49">
        <v>0</v>
      </c>
      <c r="GV49" t="s">
        <v>414</v>
      </c>
      <c r="GW49" t="s">
        <v>415</v>
      </c>
      <c r="GX49" t="s">
        <v>416</v>
      </c>
      <c r="GY49" t="s">
        <v>416</v>
      </c>
      <c r="GZ49" t="s">
        <v>416</v>
      </c>
      <c r="HA49" t="s">
        <v>416</v>
      </c>
      <c r="HB49">
        <v>0</v>
      </c>
      <c r="HC49">
        <v>100</v>
      </c>
      <c r="HD49">
        <v>100</v>
      </c>
      <c r="HE49">
        <v>-5.28</v>
      </c>
      <c r="HF49">
        <v>0.32100000000000001</v>
      </c>
      <c r="HG49">
        <v>-5.9182818625900273</v>
      </c>
      <c r="HH49">
        <v>1.6145137170229321E-3</v>
      </c>
      <c r="HI49">
        <v>-1.407043735234338E-6</v>
      </c>
      <c r="HJ49">
        <v>4.3622850327847239E-10</v>
      </c>
      <c r="HK49">
        <v>-8.6730052719683925E-2</v>
      </c>
      <c r="HL49">
        <v>-6.8056097038042204E-3</v>
      </c>
      <c r="HM49">
        <v>1.263822033146551E-3</v>
      </c>
      <c r="HN49">
        <v>-7.169851735749966E-6</v>
      </c>
      <c r="HO49">
        <v>2</v>
      </c>
      <c r="HP49">
        <v>2094</v>
      </c>
      <c r="HQ49">
        <v>1</v>
      </c>
      <c r="HR49">
        <v>26</v>
      </c>
      <c r="HS49">
        <v>1.7</v>
      </c>
      <c r="HT49">
        <v>1.6</v>
      </c>
      <c r="HU49">
        <v>2.2168000000000001</v>
      </c>
      <c r="HV49">
        <v>2.5817899999999998</v>
      </c>
      <c r="HW49">
        <v>1.4978</v>
      </c>
      <c r="HX49">
        <v>2.2875999999999999</v>
      </c>
      <c r="HY49">
        <v>1.49902</v>
      </c>
      <c r="HZ49">
        <v>2.2473100000000001</v>
      </c>
      <c r="IA49">
        <v>41.482199999999999</v>
      </c>
      <c r="IB49">
        <v>14.963800000000001</v>
      </c>
      <c r="IC49">
        <v>18</v>
      </c>
      <c r="ID49">
        <v>504.68099999999998</v>
      </c>
      <c r="IE49">
        <v>452.02199999999999</v>
      </c>
      <c r="IF49">
        <v>24.529699999999998</v>
      </c>
      <c r="IG49">
        <v>28.988099999999999</v>
      </c>
      <c r="IH49">
        <v>30.0001</v>
      </c>
      <c r="II49">
        <v>28.956099999999999</v>
      </c>
      <c r="IJ49">
        <v>28.898399999999999</v>
      </c>
      <c r="IK49">
        <v>44.3658</v>
      </c>
      <c r="IL49">
        <v>54.063600000000001</v>
      </c>
      <c r="IM49">
        <v>0</v>
      </c>
      <c r="IN49">
        <v>24.5091</v>
      </c>
      <c r="IO49">
        <v>1000</v>
      </c>
      <c r="IP49">
        <v>19.877500000000001</v>
      </c>
      <c r="IQ49">
        <v>100.949</v>
      </c>
      <c r="IR49">
        <v>101.459</v>
      </c>
      <c r="IS49">
        <v>4</v>
      </c>
    </row>
    <row r="50" spans="1:253" x14ac:dyDescent="0.3">
      <c r="A50">
        <v>30</v>
      </c>
      <c r="B50">
        <v>1689182547.5</v>
      </c>
      <c r="C50">
        <v>6583</v>
      </c>
      <c r="D50" t="s">
        <v>560</v>
      </c>
      <c r="E50" t="s">
        <v>561</v>
      </c>
      <c r="F50" t="s">
        <v>402</v>
      </c>
      <c r="G50" t="s">
        <v>403</v>
      </c>
      <c r="H50" t="s">
        <v>495</v>
      </c>
      <c r="I50" t="s">
        <v>405</v>
      </c>
      <c r="J50" t="s">
        <v>70</v>
      </c>
      <c r="K50" t="s">
        <v>496</v>
      </c>
      <c r="L50">
        <v>1689182547.5</v>
      </c>
      <c r="M50">
        <f t="shared" si="46"/>
        <v>2.1052209882588455E-3</v>
      </c>
      <c r="N50">
        <f t="shared" si="47"/>
        <v>2.1052209882588455</v>
      </c>
      <c r="O50">
        <f t="shared" si="48"/>
        <v>36.544532973191608</v>
      </c>
      <c r="P50">
        <f t="shared" si="49"/>
        <v>1153.3499999999999</v>
      </c>
      <c r="Q50">
        <f t="shared" si="50"/>
        <v>684.79936652445417</v>
      </c>
      <c r="R50">
        <f t="shared" si="51"/>
        <v>67.705027824316971</v>
      </c>
      <c r="S50">
        <f t="shared" si="52"/>
        <v>114.02988620957998</v>
      </c>
      <c r="T50">
        <f t="shared" si="53"/>
        <v>0.13428051434596502</v>
      </c>
      <c r="U50">
        <f t="shared" si="54"/>
        <v>2.9076409016289761</v>
      </c>
      <c r="V50">
        <f t="shared" si="55"/>
        <v>0.13092809591645413</v>
      </c>
      <c r="W50">
        <f t="shared" si="56"/>
        <v>8.212429039044486E-2</v>
      </c>
      <c r="X50">
        <f t="shared" si="57"/>
        <v>289.58779829221311</v>
      </c>
      <c r="Y50">
        <f t="shared" si="58"/>
        <v>29.009412075247315</v>
      </c>
      <c r="Z50">
        <f t="shared" si="59"/>
        <v>28.000499999999999</v>
      </c>
      <c r="AA50">
        <f t="shared" si="60"/>
        <v>3.7949502939988413</v>
      </c>
      <c r="AB50">
        <f t="shared" si="61"/>
        <v>59.943554498006748</v>
      </c>
      <c r="AC50">
        <f t="shared" si="62"/>
        <v>2.2538538179882002</v>
      </c>
      <c r="AD50">
        <f t="shared" si="63"/>
        <v>3.7599602440378237</v>
      </c>
      <c r="AE50">
        <f t="shared" si="64"/>
        <v>1.5410964760106411</v>
      </c>
      <c r="AF50">
        <f t="shared" si="65"/>
        <v>-92.84024558221509</v>
      </c>
      <c r="AG50">
        <f t="shared" si="66"/>
        <v>-24.89296972263298</v>
      </c>
      <c r="AH50">
        <f t="shared" si="67"/>
        <v>-1.8646833869181929</v>
      </c>
      <c r="AI50">
        <f t="shared" si="68"/>
        <v>169.98989960044682</v>
      </c>
      <c r="AJ50">
        <v>0</v>
      </c>
      <c r="AK50">
        <v>0</v>
      </c>
      <c r="AL50">
        <f t="shared" si="69"/>
        <v>1</v>
      </c>
      <c r="AM50">
        <f t="shared" si="70"/>
        <v>0</v>
      </c>
      <c r="AN50">
        <f t="shared" si="71"/>
        <v>52073.731713524227</v>
      </c>
      <c r="AO50" t="s">
        <v>408</v>
      </c>
      <c r="AP50">
        <v>10238.9</v>
      </c>
      <c r="AQ50">
        <v>302.21199999999999</v>
      </c>
      <c r="AR50">
        <v>4052.3</v>
      </c>
      <c r="AS50">
        <f t="shared" si="72"/>
        <v>0.92542210596451402</v>
      </c>
      <c r="AT50">
        <v>-0.32343011824092421</v>
      </c>
      <c r="AU50" t="s">
        <v>562</v>
      </c>
      <c r="AV50">
        <v>10284.9</v>
      </c>
      <c r="AW50">
        <v>948.21792307692317</v>
      </c>
      <c r="AX50">
        <v>1414.78</v>
      </c>
      <c r="AY50">
        <f t="shared" si="73"/>
        <v>0.32977712218371535</v>
      </c>
      <c r="AZ50">
        <v>0.5</v>
      </c>
      <c r="BA50">
        <f t="shared" si="74"/>
        <v>1513.2942001514057</v>
      </c>
      <c r="BB50">
        <f t="shared" si="75"/>
        <v>36.544532973191608</v>
      </c>
      <c r="BC50">
        <f t="shared" si="76"/>
        <v>249.52490317161894</v>
      </c>
      <c r="BD50">
        <f t="shared" si="77"/>
        <v>2.4362720142417697E-2</v>
      </c>
      <c r="BE50">
        <f t="shared" si="78"/>
        <v>1.8642615813059278</v>
      </c>
      <c r="BF50">
        <f t="shared" si="79"/>
        <v>265.32337420417957</v>
      </c>
      <c r="BG50" t="s">
        <v>563</v>
      </c>
      <c r="BH50">
        <v>671.49</v>
      </c>
      <c r="BI50">
        <f t="shared" si="80"/>
        <v>671.49</v>
      </c>
      <c r="BJ50">
        <f t="shared" si="81"/>
        <v>0.52537496995999378</v>
      </c>
      <c r="BK50">
        <f t="shared" si="82"/>
        <v>0.62769857918588545</v>
      </c>
      <c r="BL50">
        <f t="shared" si="83"/>
        <v>0.78014440326430656</v>
      </c>
      <c r="BM50">
        <f t="shared" si="84"/>
        <v>0.41935600963094105</v>
      </c>
      <c r="BN50">
        <f t="shared" si="85"/>
        <v>0.70332216203993092</v>
      </c>
      <c r="BO50">
        <f t="shared" si="86"/>
        <v>0.44451102291950351</v>
      </c>
      <c r="BP50">
        <f t="shared" si="87"/>
        <v>0.55548897708049649</v>
      </c>
      <c r="BQ50">
        <f t="shared" si="88"/>
        <v>1800.13</v>
      </c>
      <c r="BR50">
        <f t="shared" si="89"/>
        <v>1513.2942001514057</v>
      </c>
      <c r="BS50">
        <f t="shared" si="90"/>
        <v>0.8406582858745788</v>
      </c>
      <c r="BT50">
        <f t="shared" si="91"/>
        <v>0.1608704917379373</v>
      </c>
      <c r="BU50">
        <v>6</v>
      </c>
      <c r="BV50">
        <v>0.5</v>
      </c>
      <c r="BW50" t="s">
        <v>411</v>
      </c>
      <c r="BX50">
        <v>1689182547.5</v>
      </c>
      <c r="BY50">
        <v>1153.3499999999999</v>
      </c>
      <c r="BZ50">
        <v>1200.1099999999999</v>
      </c>
      <c r="CA50">
        <v>22.796500000000002</v>
      </c>
      <c r="CB50">
        <v>20.328199999999999</v>
      </c>
      <c r="CC50">
        <v>1158.69</v>
      </c>
      <c r="CD50">
        <v>22.481000000000002</v>
      </c>
      <c r="CE50">
        <v>500.07600000000002</v>
      </c>
      <c r="CF50">
        <v>98.768699999999995</v>
      </c>
      <c r="CG50">
        <v>9.9714800000000006E-2</v>
      </c>
      <c r="CH50">
        <v>27.841699999999999</v>
      </c>
      <c r="CI50">
        <v>28.000499999999999</v>
      </c>
      <c r="CJ50">
        <v>999.9</v>
      </c>
      <c r="CK50">
        <v>0</v>
      </c>
      <c r="CL50">
        <v>0</v>
      </c>
      <c r="CM50">
        <v>9998.75</v>
      </c>
      <c r="CN50">
        <v>0</v>
      </c>
      <c r="CO50">
        <v>1.8825000000000001E-3</v>
      </c>
      <c r="CP50">
        <v>-46.752600000000001</v>
      </c>
      <c r="CQ50">
        <v>1180.26</v>
      </c>
      <c r="CR50">
        <v>1225.01</v>
      </c>
      <c r="CS50">
        <v>2.4682599999999999</v>
      </c>
      <c r="CT50">
        <v>1200.1099999999999</v>
      </c>
      <c r="CU50">
        <v>20.328199999999999</v>
      </c>
      <c r="CV50">
        <v>2.2515800000000001</v>
      </c>
      <c r="CW50">
        <v>2.00779</v>
      </c>
      <c r="CX50">
        <v>19.334099999999999</v>
      </c>
      <c r="CY50">
        <v>17.5059</v>
      </c>
      <c r="CZ50">
        <v>1800.13</v>
      </c>
      <c r="DA50">
        <v>0.97799400000000003</v>
      </c>
      <c r="DB50">
        <v>2.20057E-2</v>
      </c>
      <c r="DC50">
        <v>0</v>
      </c>
      <c r="DD50">
        <v>947.59100000000001</v>
      </c>
      <c r="DE50">
        <v>4.9997699999999998</v>
      </c>
      <c r="DF50">
        <v>18117.5</v>
      </c>
      <c r="DG50">
        <v>15785.6</v>
      </c>
      <c r="DH50">
        <v>39.436999999999998</v>
      </c>
      <c r="DI50">
        <v>39.75</v>
      </c>
      <c r="DJ50">
        <v>38.875</v>
      </c>
      <c r="DK50">
        <v>39</v>
      </c>
      <c r="DL50">
        <v>40.375</v>
      </c>
      <c r="DM50">
        <v>1755.63</v>
      </c>
      <c r="DN50">
        <v>39.5</v>
      </c>
      <c r="DO50">
        <v>0</v>
      </c>
      <c r="DP50">
        <v>188.79999995231631</v>
      </c>
      <c r="DQ50">
        <v>0</v>
      </c>
      <c r="DR50">
        <v>948.21792307692317</v>
      </c>
      <c r="DS50">
        <v>-5.1779145425901696</v>
      </c>
      <c r="DT50">
        <v>-83.203418814494825</v>
      </c>
      <c r="DU50">
        <v>18125.442307692309</v>
      </c>
      <c r="DV50">
        <v>15</v>
      </c>
      <c r="DW50">
        <v>1689182428.5</v>
      </c>
      <c r="DX50" t="s">
        <v>564</v>
      </c>
      <c r="DY50">
        <v>1689182425</v>
      </c>
      <c r="DZ50">
        <v>1689182428.5</v>
      </c>
      <c r="EA50">
        <v>35</v>
      </c>
      <c r="EB50">
        <v>-7.3999999999999996E-2</v>
      </c>
      <c r="EC50">
        <v>-2E-3</v>
      </c>
      <c r="ED50">
        <v>-5.327</v>
      </c>
      <c r="EE50">
        <v>0.21299999999999999</v>
      </c>
      <c r="EF50">
        <v>1200</v>
      </c>
      <c r="EG50">
        <v>20</v>
      </c>
      <c r="EH50">
        <v>7.0000000000000007E-2</v>
      </c>
      <c r="EI50">
        <v>0.03</v>
      </c>
      <c r="EJ50">
        <v>-45.560058536585373</v>
      </c>
      <c r="EK50">
        <v>-1.5535860627177069</v>
      </c>
      <c r="EL50">
        <v>0.1607240810582056</v>
      </c>
      <c r="EM50">
        <v>0</v>
      </c>
      <c r="EN50">
        <v>1329.788484848485</v>
      </c>
      <c r="EO50">
        <v>-145.18156849488881</v>
      </c>
      <c r="EP50">
        <v>13.822683404180051</v>
      </c>
      <c r="EQ50">
        <v>0</v>
      </c>
      <c r="ER50">
        <v>13.374026829268301</v>
      </c>
      <c r="ES50">
        <v>0.63740905923346691</v>
      </c>
      <c r="ET50">
        <v>6.5351630596747798E-2</v>
      </c>
      <c r="EU50">
        <v>0</v>
      </c>
      <c r="EV50">
        <v>1</v>
      </c>
      <c r="EW50">
        <v>2</v>
      </c>
      <c r="EX50" t="s">
        <v>477</v>
      </c>
      <c r="EY50">
        <v>2.9674200000000002</v>
      </c>
      <c r="EZ50">
        <v>2.6989399999999999</v>
      </c>
      <c r="FA50">
        <v>0.202516</v>
      </c>
      <c r="FB50">
        <v>0.20505000000000001</v>
      </c>
      <c r="FC50">
        <v>0.110496</v>
      </c>
      <c r="FD50">
        <v>9.9027400000000002E-2</v>
      </c>
      <c r="FE50">
        <v>27496.3</v>
      </c>
      <c r="FF50">
        <v>17589.8</v>
      </c>
      <c r="FG50">
        <v>32349.200000000001</v>
      </c>
      <c r="FH50">
        <v>25266.2</v>
      </c>
      <c r="FI50">
        <v>39770.400000000001</v>
      </c>
      <c r="FJ50">
        <v>39430.699999999997</v>
      </c>
      <c r="FK50">
        <v>46437.2</v>
      </c>
      <c r="FL50">
        <v>45795</v>
      </c>
      <c r="FM50">
        <v>1.9764999999999999</v>
      </c>
      <c r="FN50">
        <v>1.8344</v>
      </c>
      <c r="FO50">
        <v>8.0157099999999995E-2</v>
      </c>
      <c r="FP50">
        <v>0</v>
      </c>
      <c r="FQ50">
        <v>26.690300000000001</v>
      </c>
      <c r="FR50">
        <v>999.9</v>
      </c>
      <c r="FS50">
        <v>48.8</v>
      </c>
      <c r="FT50">
        <v>40.1</v>
      </c>
      <c r="FU50">
        <v>36.8277</v>
      </c>
      <c r="FV50">
        <v>64.8553</v>
      </c>
      <c r="FW50">
        <v>18.433499999999999</v>
      </c>
      <c r="FX50">
        <v>1</v>
      </c>
      <c r="FY50">
        <v>0.14218500000000001</v>
      </c>
      <c r="FZ50">
        <v>1.74116</v>
      </c>
      <c r="GA50">
        <v>20.264900000000001</v>
      </c>
      <c r="GB50">
        <v>5.23271</v>
      </c>
      <c r="GC50">
        <v>11.9489</v>
      </c>
      <c r="GD50">
        <v>4.9856499999999997</v>
      </c>
      <c r="GE50">
        <v>3.29</v>
      </c>
      <c r="GF50">
        <v>9999</v>
      </c>
      <c r="GG50">
        <v>9999</v>
      </c>
      <c r="GH50">
        <v>9999</v>
      </c>
      <c r="GI50">
        <v>209.9</v>
      </c>
      <c r="GJ50">
        <v>1.86643</v>
      </c>
      <c r="GK50">
        <v>1.86859</v>
      </c>
      <c r="GL50">
        <v>1.8663000000000001</v>
      </c>
      <c r="GM50">
        <v>1.8666100000000001</v>
      </c>
      <c r="GN50">
        <v>1.86189</v>
      </c>
      <c r="GO50">
        <v>1.8646400000000001</v>
      </c>
      <c r="GP50">
        <v>1.8680099999999999</v>
      </c>
      <c r="GQ50">
        <v>1.8683000000000001</v>
      </c>
      <c r="GR50">
        <v>5</v>
      </c>
      <c r="GS50">
        <v>0</v>
      </c>
      <c r="GT50">
        <v>0</v>
      </c>
      <c r="GU50">
        <v>0</v>
      </c>
      <c r="GV50" t="s">
        <v>414</v>
      </c>
      <c r="GW50" t="s">
        <v>415</v>
      </c>
      <c r="GX50" t="s">
        <v>416</v>
      </c>
      <c r="GY50" t="s">
        <v>416</v>
      </c>
      <c r="GZ50" t="s">
        <v>416</v>
      </c>
      <c r="HA50" t="s">
        <v>416</v>
      </c>
      <c r="HB50">
        <v>0</v>
      </c>
      <c r="HC50">
        <v>100</v>
      </c>
      <c r="HD50">
        <v>100</v>
      </c>
      <c r="HE50">
        <v>-5.34</v>
      </c>
      <c r="HF50">
        <v>0.3155</v>
      </c>
      <c r="HG50">
        <v>-5.9929244218619004</v>
      </c>
      <c r="HH50">
        <v>1.6145137170229321E-3</v>
      </c>
      <c r="HI50">
        <v>-1.407043735234338E-6</v>
      </c>
      <c r="HJ50">
        <v>4.3622850327847239E-10</v>
      </c>
      <c r="HK50">
        <v>-8.8762088114282794E-2</v>
      </c>
      <c r="HL50">
        <v>-6.8056097038042204E-3</v>
      </c>
      <c r="HM50">
        <v>1.263822033146551E-3</v>
      </c>
      <c r="HN50">
        <v>-7.169851735749966E-6</v>
      </c>
      <c r="HO50">
        <v>2</v>
      </c>
      <c r="HP50">
        <v>2094</v>
      </c>
      <c r="HQ50">
        <v>1</v>
      </c>
      <c r="HR50">
        <v>26</v>
      </c>
      <c r="HS50">
        <v>2</v>
      </c>
      <c r="HT50">
        <v>2</v>
      </c>
      <c r="HU50">
        <v>2.5708000000000002</v>
      </c>
      <c r="HV50">
        <v>2.5671400000000002</v>
      </c>
      <c r="HW50">
        <v>1.4978</v>
      </c>
      <c r="HX50">
        <v>2.2875999999999999</v>
      </c>
      <c r="HY50">
        <v>1.49902</v>
      </c>
      <c r="HZ50">
        <v>2.36084</v>
      </c>
      <c r="IA50">
        <v>41.456200000000003</v>
      </c>
      <c r="IB50">
        <v>14.9376</v>
      </c>
      <c r="IC50">
        <v>18</v>
      </c>
      <c r="ID50">
        <v>504.39800000000002</v>
      </c>
      <c r="IE50">
        <v>453.13799999999998</v>
      </c>
      <c r="IF50">
        <v>24.5596</v>
      </c>
      <c r="IG50">
        <v>29.036300000000001</v>
      </c>
      <c r="IH50">
        <v>30.001100000000001</v>
      </c>
      <c r="II50">
        <v>28.985800000000001</v>
      </c>
      <c r="IJ50">
        <v>28.918600000000001</v>
      </c>
      <c r="IK50">
        <v>51.4495</v>
      </c>
      <c r="IL50">
        <v>52.926699999999997</v>
      </c>
      <c r="IM50">
        <v>0</v>
      </c>
      <c r="IN50">
        <v>24.530899999999999</v>
      </c>
      <c r="IO50">
        <v>1200</v>
      </c>
      <c r="IP50">
        <v>20.282699999999998</v>
      </c>
      <c r="IQ50">
        <v>100.938</v>
      </c>
      <c r="IR50">
        <v>101.44499999999999</v>
      </c>
      <c r="IS50">
        <v>4</v>
      </c>
    </row>
    <row r="51" spans="1:253" x14ac:dyDescent="0.3">
      <c r="A51">
        <v>31</v>
      </c>
      <c r="B51">
        <v>1689182737</v>
      </c>
      <c r="C51">
        <v>6772.5</v>
      </c>
      <c r="D51" t="s">
        <v>565</v>
      </c>
      <c r="E51" t="s">
        <v>566</v>
      </c>
      <c r="F51" t="s">
        <v>402</v>
      </c>
      <c r="G51" t="s">
        <v>403</v>
      </c>
      <c r="H51" t="s">
        <v>495</v>
      </c>
      <c r="I51" t="s">
        <v>405</v>
      </c>
      <c r="J51" t="s">
        <v>70</v>
      </c>
      <c r="K51" t="s">
        <v>496</v>
      </c>
      <c r="L51">
        <v>1689182737</v>
      </c>
      <c r="M51">
        <f t="shared" si="46"/>
        <v>1.7554051491823861E-3</v>
      </c>
      <c r="N51">
        <f t="shared" si="47"/>
        <v>1.7554051491823861</v>
      </c>
      <c r="O51">
        <f t="shared" si="48"/>
        <v>37.34117221979637</v>
      </c>
      <c r="P51">
        <f t="shared" si="49"/>
        <v>1452.05</v>
      </c>
      <c r="Q51">
        <f t="shared" si="50"/>
        <v>869.928884660329</v>
      </c>
      <c r="R51">
        <f t="shared" si="51"/>
        <v>86.003989846964188</v>
      </c>
      <c r="S51">
        <f t="shared" si="52"/>
        <v>143.55437054609999</v>
      </c>
      <c r="T51">
        <f t="shared" si="53"/>
        <v>0.11018576054805748</v>
      </c>
      <c r="U51">
        <f t="shared" si="54"/>
        <v>2.9061209254076998</v>
      </c>
      <c r="V51">
        <f t="shared" si="55"/>
        <v>0.1079163850004958</v>
      </c>
      <c r="W51">
        <f t="shared" si="56"/>
        <v>6.7647742071735614E-2</v>
      </c>
      <c r="X51">
        <f t="shared" si="57"/>
        <v>289.54949429225206</v>
      </c>
      <c r="Y51">
        <f t="shared" si="58"/>
        <v>29.136426378684519</v>
      </c>
      <c r="Z51">
        <f t="shared" si="59"/>
        <v>28.070699999999999</v>
      </c>
      <c r="AA51">
        <f t="shared" si="60"/>
        <v>3.8105085155579137</v>
      </c>
      <c r="AB51">
        <f t="shared" si="61"/>
        <v>59.762923424023597</v>
      </c>
      <c r="AC51">
        <f t="shared" si="62"/>
        <v>2.2516696544952</v>
      </c>
      <c r="AD51">
        <f t="shared" si="63"/>
        <v>3.7676698619968616</v>
      </c>
      <c r="AE51">
        <f t="shared" si="64"/>
        <v>1.5588388610627137</v>
      </c>
      <c r="AF51">
        <f t="shared" si="65"/>
        <v>-77.413367078943224</v>
      </c>
      <c r="AG51">
        <f t="shared" si="66"/>
        <v>-30.37924203899934</v>
      </c>
      <c r="AH51">
        <f t="shared" si="67"/>
        <v>-2.2780348491417248</v>
      </c>
      <c r="AI51">
        <f t="shared" si="68"/>
        <v>179.4788503251678</v>
      </c>
      <c r="AJ51">
        <v>0</v>
      </c>
      <c r="AK51">
        <v>0</v>
      </c>
      <c r="AL51">
        <f t="shared" si="69"/>
        <v>1</v>
      </c>
      <c r="AM51">
        <f t="shared" si="70"/>
        <v>0</v>
      </c>
      <c r="AN51">
        <f t="shared" si="71"/>
        <v>52024.095014896171</v>
      </c>
      <c r="AO51" t="s">
        <v>408</v>
      </c>
      <c r="AP51">
        <v>10238.9</v>
      </c>
      <c r="AQ51">
        <v>302.21199999999999</v>
      </c>
      <c r="AR51">
        <v>4052.3</v>
      </c>
      <c r="AS51">
        <f t="shared" si="72"/>
        <v>0.92542210596451402</v>
      </c>
      <c r="AT51">
        <v>-0.32343011824092421</v>
      </c>
      <c r="AU51" t="s">
        <v>567</v>
      </c>
      <c r="AV51">
        <v>10285.1</v>
      </c>
      <c r="AW51">
        <v>938.54861538461535</v>
      </c>
      <c r="AX51">
        <v>1392.83</v>
      </c>
      <c r="AY51">
        <f t="shared" si="73"/>
        <v>0.32615709355440692</v>
      </c>
      <c r="AZ51">
        <v>0.5</v>
      </c>
      <c r="BA51">
        <f t="shared" si="74"/>
        <v>1513.092600151426</v>
      </c>
      <c r="BB51">
        <f t="shared" si="75"/>
        <v>37.34117221979637</v>
      </c>
      <c r="BC51">
        <f t="shared" si="76"/>
        <v>246.75294237203474</v>
      </c>
      <c r="BD51">
        <f t="shared" si="77"/>
        <v>2.4892463511002515E-2</v>
      </c>
      <c r="BE51">
        <f t="shared" si="78"/>
        <v>1.9094002857491585</v>
      </c>
      <c r="BF51">
        <f t="shared" si="79"/>
        <v>264.5415360094965</v>
      </c>
      <c r="BG51" t="s">
        <v>568</v>
      </c>
      <c r="BH51">
        <v>665.69</v>
      </c>
      <c r="BI51">
        <f t="shared" si="80"/>
        <v>665.69</v>
      </c>
      <c r="BJ51">
        <f t="shared" si="81"/>
        <v>0.522059404234544</v>
      </c>
      <c r="BK51">
        <f t="shared" si="82"/>
        <v>0.62475092088921624</v>
      </c>
      <c r="BL51">
        <f t="shared" si="83"/>
        <v>0.78528971449325435</v>
      </c>
      <c r="BM51">
        <f t="shared" si="84"/>
        <v>0.41653574818624356</v>
      </c>
      <c r="BN51">
        <f t="shared" si="85"/>
        <v>0.70917535801826526</v>
      </c>
      <c r="BO51">
        <f t="shared" si="86"/>
        <v>0.44312082902206545</v>
      </c>
      <c r="BP51">
        <f t="shared" si="87"/>
        <v>0.5568791709779346</v>
      </c>
      <c r="BQ51">
        <f t="shared" si="88"/>
        <v>1799.89</v>
      </c>
      <c r="BR51">
        <f t="shared" si="89"/>
        <v>1513.092600151426</v>
      </c>
      <c r="BS51">
        <f t="shared" si="90"/>
        <v>0.84065837365140417</v>
      </c>
      <c r="BT51">
        <f t="shared" si="91"/>
        <v>0.16087066114721013</v>
      </c>
      <c r="BU51">
        <v>6</v>
      </c>
      <c r="BV51">
        <v>0.5</v>
      </c>
      <c r="BW51" t="s">
        <v>411</v>
      </c>
      <c r="BX51">
        <v>1689182737</v>
      </c>
      <c r="BY51">
        <v>1452.05</v>
      </c>
      <c r="BZ51">
        <v>1499.89</v>
      </c>
      <c r="CA51">
        <v>22.775600000000001</v>
      </c>
      <c r="CB51">
        <v>20.718299999999999</v>
      </c>
      <c r="CC51">
        <v>1457.77</v>
      </c>
      <c r="CD51">
        <v>22.464600000000001</v>
      </c>
      <c r="CE51">
        <v>500.29399999999998</v>
      </c>
      <c r="CF51">
        <v>98.763099999999994</v>
      </c>
      <c r="CG51">
        <v>0.10014199999999999</v>
      </c>
      <c r="CH51">
        <v>27.876799999999999</v>
      </c>
      <c r="CI51">
        <v>28.070699999999999</v>
      </c>
      <c r="CJ51">
        <v>999.9</v>
      </c>
      <c r="CK51">
        <v>0</v>
      </c>
      <c r="CL51">
        <v>0</v>
      </c>
      <c r="CM51">
        <v>9990.6200000000008</v>
      </c>
      <c r="CN51">
        <v>0</v>
      </c>
      <c r="CO51">
        <v>1.63405E-3</v>
      </c>
      <c r="CP51">
        <v>-47.842500000000001</v>
      </c>
      <c r="CQ51">
        <v>1485.89</v>
      </c>
      <c r="CR51">
        <v>1531.63</v>
      </c>
      <c r="CS51">
        <v>2.0572300000000001</v>
      </c>
      <c r="CT51">
        <v>1499.89</v>
      </c>
      <c r="CU51">
        <v>20.718299999999999</v>
      </c>
      <c r="CV51">
        <v>2.24939</v>
      </c>
      <c r="CW51">
        <v>2.0462099999999999</v>
      </c>
      <c r="CX51">
        <v>19.3185</v>
      </c>
      <c r="CY51">
        <v>17.8065</v>
      </c>
      <c r="CZ51">
        <v>1799.89</v>
      </c>
      <c r="DA51">
        <v>0.97799100000000005</v>
      </c>
      <c r="DB51">
        <v>2.2009000000000001E-2</v>
      </c>
      <c r="DC51">
        <v>0</v>
      </c>
      <c r="DD51">
        <v>937.97799999999995</v>
      </c>
      <c r="DE51">
        <v>4.9997699999999998</v>
      </c>
      <c r="DF51">
        <v>18116.8</v>
      </c>
      <c r="DG51">
        <v>15783.4</v>
      </c>
      <c r="DH51">
        <v>39.311999999999998</v>
      </c>
      <c r="DI51">
        <v>39.686999999999998</v>
      </c>
      <c r="DJ51">
        <v>38.75</v>
      </c>
      <c r="DK51">
        <v>38.875</v>
      </c>
      <c r="DL51">
        <v>40.25</v>
      </c>
      <c r="DM51">
        <v>1755.39</v>
      </c>
      <c r="DN51">
        <v>39.5</v>
      </c>
      <c r="DO51">
        <v>0</v>
      </c>
      <c r="DP51">
        <v>188.89999985694891</v>
      </c>
      <c r="DQ51">
        <v>0</v>
      </c>
      <c r="DR51">
        <v>938.54861538461535</v>
      </c>
      <c r="DS51">
        <v>-3.9095384882170729</v>
      </c>
      <c r="DT51">
        <v>7.295726436298521</v>
      </c>
      <c r="DU51">
        <v>18116.553846153849</v>
      </c>
      <c r="DV51">
        <v>15</v>
      </c>
      <c r="DW51">
        <v>1689182621</v>
      </c>
      <c r="DX51" t="s">
        <v>569</v>
      </c>
      <c r="DY51">
        <v>1689182621</v>
      </c>
      <c r="DZ51">
        <v>1689182613</v>
      </c>
      <c r="EA51">
        <v>36</v>
      </c>
      <c r="EB51">
        <v>-0.442</v>
      </c>
      <c r="EC51">
        <v>-4.0000000000000001E-3</v>
      </c>
      <c r="ED51">
        <v>-5.7060000000000004</v>
      </c>
      <c r="EE51">
        <v>0.222</v>
      </c>
      <c r="EF51">
        <v>1501</v>
      </c>
      <c r="EG51">
        <v>20</v>
      </c>
      <c r="EH51">
        <v>0.06</v>
      </c>
      <c r="EI51">
        <v>0.04</v>
      </c>
      <c r="EJ51">
        <v>-45.560058536585373</v>
      </c>
      <c r="EK51">
        <v>-1.5535860627177069</v>
      </c>
      <c r="EL51">
        <v>0.1607240810582056</v>
      </c>
      <c r="EM51">
        <v>0</v>
      </c>
      <c r="EN51">
        <v>1329.788484848485</v>
      </c>
      <c r="EO51">
        <v>-145.18156849488881</v>
      </c>
      <c r="EP51">
        <v>13.822683404180051</v>
      </c>
      <c r="EQ51">
        <v>0</v>
      </c>
      <c r="ER51">
        <v>13.374026829268301</v>
      </c>
      <c r="ES51">
        <v>0.63740905923346691</v>
      </c>
      <c r="ET51">
        <v>6.5351630596747798E-2</v>
      </c>
      <c r="EU51">
        <v>0</v>
      </c>
      <c r="EV51">
        <v>1</v>
      </c>
      <c r="EW51">
        <v>2</v>
      </c>
      <c r="EX51" t="s">
        <v>477</v>
      </c>
      <c r="EY51">
        <v>2.9680499999999999</v>
      </c>
      <c r="EZ51">
        <v>2.6993</v>
      </c>
      <c r="FA51">
        <v>0.233401</v>
      </c>
      <c r="FB51">
        <v>0.235099</v>
      </c>
      <c r="FC51">
        <v>0.11044</v>
      </c>
      <c r="FD51">
        <v>0.10036100000000001</v>
      </c>
      <c r="FE51">
        <v>26431.8</v>
      </c>
      <c r="FF51">
        <v>16925.599999999999</v>
      </c>
      <c r="FG51">
        <v>32350.6</v>
      </c>
      <c r="FH51">
        <v>25267.8</v>
      </c>
      <c r="FI51">
        <v>39774.6</v>
      </c>
      <c r="FJ51">
        <v>39374.800000000003</v>
      </c>
      <c r="FK51">
        <v>46439.1</v>
      </c>
      <c r="FL51">
        <v>45797.599999999999</v>
      </c>
      <c r="FM51">
        <v>1.97648</v>
      </c>
      <c r="FN51">
        <v>1.8377699999999999</v>
      </c>
      <c r="FO51">
        <v>9.4562800000000002E-2</v>
      </c>
      <c r="FP51">
        <v>0</v>
      </c>
      <c r="FQ51">
        <v>26.524999999999999</v>
      </c>
      <c r="FR51">
        <v>999.9</v>
      </c>
      <c r="FS51">
        <v>48.9</v>
      </c>
      <c r="FT51">
        <v>40</v>
      </c>
      <c r="FU51">
        <v>36.703800000000001</v>
      </c>
      <c r="FV51">
        <v>64.995199999999997</v>
      </c>
      <c r="FW51">
        <v>17.415900000000001</v>
      </c>
      <c r="FX51">
        <v>1</v>
      </c>
      <c r="FY51">
        <v>0.13773099999999999</v>
      </c>
      <c r="FZ51">
        <v>1.5519000000000001</v>
      </c>
      <c r="GA51">
        <v>20.2667</v>
      </c>
      <c r="GB51">
        <v>5.2333100000000004</v>
      </c>
      <c r="GC51">
        <v>11.949299999999999</v>
      </c>
      <c r="GD51">
        <v>4.9859499999999999</v>
      </c>
      <c r="GE51">
        <v>3.29</v>
      </c>
      <c r="GF51">
        <v>9999</v>
      </c>
      <c r="GG51">
        <v>9999</v>
      </c>
      <c r="GH51">
        <v>9999</v>
      </c>
      <c r="GI51">
        <v>210</v>
      </c>
      <c r="GJ51">
        <v>1.86646</v>
      </c>
      <c r="GK51">
        <v>1.8686799999999999</v>
      </c>
      <c r="GL51">
        <v>1.86639</v>
      </c>
      <c r="GM51">
        <v>1.8667499999999999</v>
      </c>
      <c r="GN51">
        <v>1.8620300000000001</v>
      </c>
      <c r="GO51">
        <v>1.86476</v>
      </c>
      <c r="GP51">
        <v>1.86812</v>
      </c>
      <c r="GQ51">
        <v>1.8684400000000001</v>
      </c>
      <c r="GR51">
        <v>5</v>
      </c>
      <c r="GS51">
        <v>0</v>
      </c>
      <c r="GT51">
        <v>0</v>
      </c>
      <c r="GU51">
        <v>0</v>
      </c>
      <c r="GV51" t="s">
        <v>414</v>
      </c>
      <c r="GW51" t="s">
        <v>415</v>
      </c>
      <c r="GX51" t="s">
        <v>416</v>
      </c>
      <c r="GY51" t="s">
        <v>416</v>
      </c>
      <c r="GZ51" t="s">
        <v>416</v>
      </c>
      <c r="HA51" t="s">
        <v>416</v>
      </c>
      <c r="HB51">
        <v>0</v>
      </c>
      <c r="HC51">
        <v>100</v>
      </c>
      <c r="HD51">
        <v>100</v>
      </c>
      <c r="HE51">
        <v>-5.72</v>
      </c>
      <c r="HF51">
        <v>0.311</v>
      </c>
      <c r="HG51">
        <v>-6.4363482677220301</v>
      </c>
      <c r="HH51">
        <v>1.6145137170229321E-3</v>
      </c>
      <c r="HI51">
        <v>-1.407043735234338E-6</v>
      </c>
      <c r="HJ51">
        <v>4.3622850327847239E-10</v>
      </c>
      <c r="HK51">
        <v>-9.2700073588340232E-2</v>
      </c>
      <c r="HL51">
        <v>-6.8056097038042204E-3</v>
      </c>
      <c r="HM51">
        <v>1.263822033146551E-3</v>
      </c>
      <c r="HN51">
        <v>-7.169851735749966E-6</v>
      </c>
      <c r="HO51">
        <v>2</v>
      </c>
      <c r="HP51">
        <v>2094</v>
      </c>
      <c r="HQ51">
        <v>1</v>
      </c>
      <c r="HR51">
        <v>26</v>
      </c>
      <c r="HS51">
        <v>1.9</v>
      </c>
      <c r="HT51">
        <v>2.1</v>
      </c>
      <c r="HU51">
        <v>3.0810499999999998</v>
      </c>
      <c r="HV51">
        <v>2.5708000000000002</v>
      </c>
      <c r="HW51">
        <v>1.4978</v>
      </c>
      <c r="HX51">
        <v>2.2875999999999999</v>
      </c>
      <c r="HY51">
        <v>1.49902</v>
      </c>
      <c r="HZ51">
        <v>2.2900399999999999</v>
      </c>
      <c r="IA51">
        <v>41.3001</v>
      </c>
      <c r="IB51">
        <v>14.9026</v>
      </c>
      <c r="IC51">
        <v>18</v>
      </c>
      <c r="ID51">
        <v>504.15899999999999</v>
      </c>
      <c r="IE51">
        <v>455.11099999999999</v>
      </c>
      <c r="IF51">
        <v>24.7562</v>
      </c>
      <c r="IG51">
        <v>28.991499999999998</v>
      </c>
      <c r="IH51">
        <v>30.000299999999999</v>
      </c>
      <c r="II51">
        <v>28.958600000000001</v>
      </c>
      <c r="IJ51">
        <v>28.8964</v>
      </c>
      <c r="IK51">
        <v>61.648699999999998</v>
      </c>
      <c r="IL51">
        <v>51.693899999999999</v>
      </c>
      <c r="IM51">
        <v>0</v>
      </c>
      <c r="IN51">
        <v>24.684799999999999</v>
      </c>
      <c r="IO51">
        <v>1500</v>
      </c>
      <c r="IP51">
        <v>20.771899999999999</v>
      </c>
      <c r="IQ51">
        <v>100.943</v>
      </c>
      <c r="IR51">
        <v>101.45099999999999</v>
      </c>
      <c r="IS51">
        <v>4</v>
      </c>
    </row>
    <row r="52" spans="1:253" x14ac:dyDescent="0.3">
      <c r="A52">
        <v>32</v>
      </c>
      <c r="B52">
        <v>1689182897.5</v>
      </c>
      <c r="C52">
        <v>6933</v>
      </c>
      <c r="D52" t="s">
        <v>570</v>
      </c>
      <c r="E52" t="s">
        <v>571</v>
      </c>
      <c r="F52" t="s">
        <v>402</v>
      </c>
      <c r="G52" t="s">
        <v>403</v>
      </c>
      <c r="H52" t="s">
        <v>495</v>
      </c>
      <c r="I52" t="s">
        <v>405</v>
      </c>
      <c r="J52" t="s">
        <v>70</v>
      </c>
      <c r="K52" t="s">
        <v>496</v>
      </c>
      <c r="L52">
        <v>1689182897.5</v>
      </c>
      <c r="M52">
        <f t="shared" si="46"/>
        <v>1.6982004818164986E-3</v>
      </c>
      <c r="N52">
        <f t="shared" si="47"/>
        <v>1.6982004818164986</v>
      </c>
      <c r="O52">
        <f t="shared" si="48"/>
        <v>39.25912283435698</v>
      </c>
      <c r="P52">
        <f t="shared" si="49"/>
        <v>1749.58</v>
      </c>
      <c r="Q52">
        <f t="shared" si="50"/>
        <v>1112.0592285122354</v>
      </c>
      <c r="R52">
        <f t="shared" si="51"/>
        <v>109.94153419441339</v>
      </c>
      <c r="S52">
        <f t="shared" si="52"/>
        <v>172.96876323143198</v>
      </c>
      <c r="T52">
        <f t="shared" si="53"/>
        <v>0.10644362400847886</v>
      </c>
      <c r="U52">
        <f t="shared" si="54"/>
        <v>2.9133382746108878</v>
      </c>
      <c r="V52">
        <f t="shared" si="55"/>
        <v>0.10432931684856343</v>
      </c>
      <c r="W52">
        <f t="shared" si="56"/>
        <v>6.5392287211898797E-2</v>
      </c>
      <c r="X52">
        <f t="shared" si="57"/>
        <v>289.59737429220337</v>
      </c>
      <c r="Y52">
        <f t="shared" si="58"/>
        <v>29.003779345160357</v>
      </c>
      <c r="Z52">
        <f t="shared" si="59"/>
        <v>28.029399999999999</v>
      </c>
      <c r="AA52">
        <f t="shared" si="60"/>
        <v>3.8013485923050485</v>
      </c>
      <c r="AB52">
        <f t="shared" si="61"/>
        <v>59.993867036696372</v>
      </c>
      <c r="AC52">
        <f t="shared" si="62"/>
        <v>2.24130376288432</v>
      </c>
      <c r="AD52">
        <f t="shared" si="63"/>
        <v>3.7358881392216055</v>
      </c>
      <c r="AE52">
        <f t="shared" si="64"/>
        <v>1.5600448294207285</v>
      </c>
      <c r="AF52">
        <f t="shared" si="65"/>
        <v>-74.890641248107585</v>
      </c>
      <c r="AG52">
        <f t="shared" si="66"/>
        <v>-46.757920964206612</v>
      </c>
      <c r="AH52">
        <f t="shared" si="67"/>
        <v>-3.4942818707591532</v>
      </c>
      <c r="AI52">
        <f t="shared" si="68"/>
        <v>164.45453020913001</v>
      </c>
      <c r="AJ52">
        <v>0</v>
      </c>
      <c r="AK52">
        <v>0</v>
      </c>
      <c r="AL52">
        <f t="shared" si="69"/>
        <v>1</v>
      </c>
      <c r="AM52">
        <f t="shared" si="70"/>
        <v>0</v>
      </c>
      <c r="AN52">
        <f t="shared" si="71"/>
        <v>52255.708610052847</v>
      </c>
      <c r="AO52" t="s">
        <v>408</v>
      </c>
      <c r="AP52">
        <v>10238.9</v>
      </c>
      <c r="AQ52">
        <v>302.21199999999999</v>
      </c>
      <c r="AR52">
        <v>4052.3</v>
      </c>
      <c r="AS52">
        <f t="shared" si="72"/>
        <v>0.92542210596451402</v>
      </c>
      <c r="AT52">
        <v>-0.32343011824092421</v>
      </c>
      <c r="AU52" t="s">
        <v>572</v>
      </c>
      <c r="AV52">
        <v>10285.1</v>
      </c>
      <c r="AW52">
        <v>930.18115384615396</v>
      </c>
      <c r="AX52">
        <v>1365.55</v>
      </c>
      <c r="AY52">
        <f t="shared" si="73"/>
        <v>0.31882307213492445</v>
      </c>
      <c r="AZ52">
        <v>0.5</v>
      </c>
      <c r="BA52">
        <f t="shared" si="74"/>
        <v>1513.3446001514008</v>
      </c>
      <c r="BB52">
        <f t="shared" si="75"/>
        <v>39.25912283435698</v>
      </c>
      <c r="BC52">
        <f t="shared" si="76"/>
        <v>241.24458730953421</v>
      </c>
      <c r="BD52">
        <f t="shared" si="77"/>
        <v>2.6155677265203122E-2</v>
      </c>
      <c r="BE52">
        <f t="shared" si="78"/>
        <v>1.9675222437845556</v>
      </c>
      <c r="BF52">
        <f t="shared" si="79"/>
        <v>263.54157823743594</v>
      </c>
      <c r="BG52" t="s">
        <v>573</v>
      </c>
      <c r="BH52">
        <v>659.1</v>
      </c>
      <c r="BI52">
        <f t="shared" si="80"/>
        <v>659.1</v>
      </c>
      <c r="BJ52">
        <f t="shared" si="81"/>
        <v>0.51733733660429859</v>
      </c>
      <c r="BK52">
        <f t="shared" si="82"/>
        <v>0.6162769426765462</v>
      </c>
      <c r="BL52">
        <f t="shared" si="83"/>
        <v>0.79180419662855117</v>
      </c>
      <c r="BM52">
        <f t="shared" si="84"/>
        <v>0.40943598945381998</v>
      </c>
      <c r="BN52">
        <f t="shared" si="85"/>
        <v>0.71644985397675998</v>
      </c>
      <c r="BO52">
        <f t="shared" si="86"/>
        <v>0.4366763734554146</v>
      </c>
      <c r="BP52">
        <f t="shared" si="87"/>
        <v>0.56332362654458534</v>
      </c>
      <c r="BQ52">
        <f t="shared" si="88"/>
        <v>1800.19</v>
      </c>
      <c r="BR52">
        <f t="shared" si="89"/>
        <v>1513.3446001514008</v>
      </c>
      <c r="BS52">
        <f t="shared" si="90"/>
        <v>0.84065826393402954</v>
      </c>
      <c r="BT52">
        <f t="shared" si="91"/>
        <v>0.16087044939267708</v>
      </c>
      <c r="BU52">
        <v>6</v>
      </c>
      <c r="BV52">
        <v>0.5</v>
      </c>
      <c r="BW52" t="s">
        <v>411</v>
      </c>
      <c r="BX52">
        <v>1689182897.5</v>
      </c>
      <c r="BY52">
        <v>1749.58</v>
      </c>
      <c r="BZ52">
        <v>1800.24</v>
      </c>
      <c r="CA52">
        <v>22.6708</v>
      </c>
      <c r="CB52">
        <v>20.6798</v>
      </c>
      <c r="CC52">
        <v>1755.59</v>
      </c>
      <c r="CD52">
        <v>22.3611</v>
      </c>
      <c r="CE52">
        <v>500.161</v>
      </c>
      <c r="CF52">
        <v>98.7637</v>
      </c>
      <c r="CG52">
        <v>9.9320400000000003E-2</v>
      </c>
      <c r="CH52">
        <v>27.7317</v>
      </c>
      <c r="CI52">
        <v>28.029399999999999</v>
      </c>
      <c r="CJ52">
        <v>999.9</v>
      </c>
      <c r="CK52">
        <v>0</v>
      </c>
      <c r="CL52">
        <v>0</v>
      </c>
      <c r="CM52">
        <v>10031.9</v>
      </c>
      <c r="CN52">
        <v>0</v>
      </c>
      <c r="CO52">
        <v>1.8156100000000001E-3</v>
      </c>
      <c r="CP52">
        <v>-50.659700000000001</v>
      </c>
      <c r="CQ52">
        <v>1790.16</v>
      </c>
      <c r="CR52">
        <v>1838.25</v>
      </c>
      <c r="CS52">
        <v>1.9910000000000001</v>
      </c>
      <c r="CT52">
        <v>1800.24</v>
      </c>
      <c r="CU52">
        <v>20.6798</v>
      </c>
      <c r="CV52">
        <v>2.2390500000000002</v>
      </c>
      <c r="CW52">
        <v>2.0424099999999998</v>
      </c>
      <c r="CX52">
        <v>19.244499999999999</v>
      </c>
      <c r="CY52">
        <v>17.777000000000001</v>
      </c>
      <c r="CZ52">
        <v>1800.19</v>
      </c>
      <c r="DA52">
        <v>0.97799400000000003</v>
      </c>
      <c r="DB52">
        <v>2.20057E-2</v>
      </c>
      <c r="DC52">
        <v>0</v>
      </c>
      <c r="DD52">
        <v>928.37300000000005</v>
      </c>
      <c r="DE52">
        <v>4.9997699999999998</v>
      </c>
      <c r="DF52">
        <v>18032</v>
      </c>
      <c r="DG52">
        <v>15786.1</v>
      </c>
      <c r="DH52">
        <v>39.375</v>
      </c>
      <c r="DI52">
        <v>39.811999999999998</v>
      </c>
      <c r="DJ52">
        <v>38.811999999999998</v>
      </c>
      <c r="DK52">
        <v>39</v>
      </c>
      <c r="DL52">
        <v>40.311999999999998</v>
      </c>
      <c r="DM52">
        <v>1755.69</v>
      </c>
      <c r="DN52">
        <v>39.5</v>
      </c>
      <c r="DO52">
        <v>0</v>
      </c>
      <c r="DP52">
        <v>160</v>
      </c>
      <c r="DQ52">
        <v>0</v>
      </c>
      <c r="DR52">
        <v>930.18115384615396</v>
      </c>
      <c r="DS52">
        <v>-13.860170934178459</v>
      </c>
      <c r="DT52">
        <v>-249.04957273066941</v>
      </c>
      <c r="DU52">
        <v>18061.257692307689</v>
      </c>
      <c r="DV52">
        <v>15</v>
      </c>
      <c r="DW52">
        <v>1689182805.5</v>
      </c>
      <c r="DX52" t="s">
        <v>574</v>
      </c>
      <c r="DY52">
        <v>1689182803.5</v>
      </c>
      <c r="DZ52">
        <v>1689182805.5</v>
      </c>
      <c r="EA52">
        <v>37</v>
      </c>
      <c r="EB52">
        <v>-0.43099999999999999</v>
      </c>
      <c r="EC52">
        <v>3.0000000000000001E-3</v>
      </c>
      <c r="ED52">
        <v>-5.9720000000000004</v>
      </c>
      <c r="EE52">
        <v>0.23799999999999999</v>
      </c>
      <c r="EF52">
        <v>1801</v>
      </c>
      <c r="EG52">
        <v>21</v>
      </c>
      <c r="EH52">
        <v>0.06</v>
      </c>
      <c r="EI52">
        <v>0.05</v>
      </c>
      <c r="EJ52">
        <v>-45.560058536585373</v>
      </c>
      <c r="EK52">
        <v>-1.5535860627177069</v>
      </c>
      <c r="EL52">
        <v>0.1607240810582056</v>
      </c>
      <c r="EM52">
        <v>0</v>
      </c>
      <c r="EN52">
        <v>1329.788484848485</v>
      </c>
      <c r="EO52">
        <v>-145.18156849488881</v>
      </c>
      <c r="EP52">
        <v>13.822683404180051</v>
      </c>
      <c r="EQ52">
        <v>0</v>
      </c>
      <c r="ER52">
        <v>13.374026829268301</v>
      </c>
      <c r="ES52">
        <v>0.63740905923346691</v>
      </c>
      <c r="ET52">
        <v>6.5351630596747798E-2</v>
      </c>
      <c r="EU52">
        <v>0</v>
      </c>
      <c r="EV52">
        <v>2</v>
      </c>
      <c r="EW52">
        <v>2</v>
      </c>
      <c r="EX52" t="s">
        <v>413</v>
      </c>
      <c r="EY52">
        <v>2.9676200000000001</v>
      </c>
      <c r="EZ52">
        <v>2.6988300000000001</v>
      </c>
      <c r="FA52">
        <v>0.26070399999999999</v>
      </c>
      <c r="FB52">
        <v>0.26182800000000001</v>
      </c>
      <c r="FC52">
        <v>0.110072</v>
      </c>
      <c r="FD52">
        <v>0.10022200000000001</v>
      </c>
      <c r="FE52">
        <v>25486.7</v>
      </c>
      <c r="FF52">
        <v>16331.1</v>
      </c>
      <c r="FG52">
        <v>32347.8</v>
      </c>
      <c r="FH52">
        <v>25264.799999999999</v>
      </c>
      <c r="FI52">
        <v>39788.400000000001</v>
      </c>
      <c r="FJ52">
        <v>39376.5</v>
      </c>
      <c r="FK52">
        <v>46435.4</v>
      </c>
      <c r="FL52">
        <v>45792.4</v>
      </c>
      <c r="FM52">
        <v>1.9759500000000001</v>
      </c>
      <c r="FN52">
        <v>1.8379000000000001</v>
      </c>
      <c r="FO52">
        <v>7.9147499999999996E-2</v>
      </c>
      <c r="FP52">
        <v>0</v>
      </c>
      <c r="FQ52">
        <v>26.735900000000001</v>
      </c>
      <c r="FR52">
        <v>999.9</v>
      </c>
      <c r="FS52">
        <v>49</v>
      </c>
      <c r="FT52">
        <v>39.9</v>
      </c>
      <c r="FU52">
        <v>36.582000000000001</v>
      </c>
      <c r="FV52">
        <v>64.025300000000001</v>
      </c>
      <c r="FW52">
        <v>18.193100000000001</v>
      </c>
      <c r="FX52">
        <v>1</v>
      </c>
      <c r="FY52">
        <v>0.14282300000000001</v>
      </c>
      <c r="FZ52">
        <v>1.5266500000000001</v>
      </c>
      <c r="GA52">
        <v>20.267700000000001</v>
      </c>
      <c r="GB52">
        <v>5.2339099999999998</v>
      </c>
      <c r="GC52">
        <v>11.9498</v>
      </c>
      <c r="GD52">
        <v>4.9858500000000001</v>
      </c>
      <c r="GE52">
        <v>3.29</v>
      </c>
      <c r="GF52">
        <v>9999</v>
      </c>
      <c r="GG52">
        <v>9999</v>
      </c>
      <c r="GH52">
        <v>9999</v>
      </c>
      <c r="GI52">
        <v>210</v>
      </c>
      <c r="GJ52">
        <v>1.8664099999999999</v>
      </c>
      <c r="GK52">
        <v>1.86859</v>
      </c>
      <c r="GL52">
        <v>1.8663000000000001</v>
      </c>
      <c r="GM52">
        <v>1.8666499999999999</v>
      </c>
      <c r="GN52">
        <v>1.86189</v>
      </c>
      <c r="GO52">
        <v>1.8646400000000001</v>
      </c>
      <c r="GP52">
        <v>1.86808</v>
      </c>
      <c r="GQ52">
        <v>1.86842</v>
      </c>
      <c r="GR52">
        <v>5</v>
      </c>
      <c r="GS52">
        <v>0</v>
      </c>
      <c r="GT52">
        <v>0</v>
      </c>
      <c r="GU52">
        <v>0</v>
      </c>
      <c r="GV52" t="s">
        <v>414</v>
      </c>
      <c r="GW52" t="s">
        <v>415</v>
      </c>
      <c r="GX52" t="s">
        <v>416</v>
      </c>
      <c r="GY52" t="s">
        <v>416</v>
      </c>
      <c r="GZ52" t="s">
        <v>416</v>
      </c>
      <c r="HA52" t="s">
        <v>416</v>
      </c>
      <c r="HB52">
        <v>0</v>
      </c>
      <c r="HC52">
        <v>100</v>
      </c>
      <c r="HD52">
        <v>100</v>
      </c>
      <c r="HE52">
        <v>-6.01</v>
      </c>
      <c r="HF52">
        <v>0.30969999999999998</v>
      </c>
      <c r="HG52">
        <v>-6.8687539178837334</v>
      </c>
      <c r="HH52">
        <v>1.6145137170229321E-3</v>
      </c>
      <c r="HI52">
        <v>-1.407043735234338E-6</v>
      </c>
      <c r="HJ52">
        <v>4.3622850327847239E-10</v>
      </c>
      <c r="HK52">
        <v>-8.9898854174655124E-2</v>
      </c>
      <c r="HL52">
        <v>-6.8056097038042204E-3</v>
      </c>
      <c r="HM52">
        <v>1.263822033146551E-3</v>
      </c>
      <c r="HN52">
        <v>-7.169851735749966E-6</v>
      </c>
      <c r="HO52">
        <v>2</v>
      </c>
      <c r="HP52">
        <v>2094</v>
      </c>
      <c r="HQ52">
        <v>1</v>
      </c>
      <c r="HR52">
        <v>26</v>
      </c>
      <c r="HS52">
        <v>1.6</v>
      </c>
      <c r="HT52">
        <v>1.5</v>
      </c>
      <c r="HU52">
        <v>3.5620099999999999</v>
      </c>
      <c r="HV52">
        <v>2.5415000000000001</v>
      </c>
      <c r="HW52">
        <v>1.4978</v>
      </c>
      <c r="HX52">
        <v>2.2875999999999999</v>
      </c>
      <c r="HY52">
        <v>1.49902</v>
      </c>
      <c r="HZ52">
        <v>2.2985799999999998</v>
      </c>
      <c r="IA52">
        <v>41.248199999999997</v>
      </c>
      <c r="IB52">
        <v>14.876300000000001</v>
      </c>
      <c r="IC52">
        <v>18</v>
      </c>
      <c r="ID52">
        <v>504.17</v>
      </c>
      <c r="IE52">
        <v>455.46899999999999</v>
      </c>
      <c r="IF52">
        <v>24.32</v>
      </c>
      <c r="IG52">
        <v>29.059799999999999</v>
      </c>
      <c r="IH52">
        <v>30.000900000000001</v>
      </c>
      <c r="II52">
        <v>29.000699999999998</v>
      </c>
      <c r="IJ52">
        <v>28.933399999999999</v>
      </c>
      <c r="IK52">
        <v>71.289000000000001</v>
      </c>
      <c r="IL52">
        <v>51.754600000000003</v>
      </c>
      <c r="IM52">
        <v>0</v>
      </c>
      <c r="IN52">
        <v>24.250599999999999</v>
      </c>
      <c r="IO52">
        <v>1800</v>
      </c>
      <c r="IP52">
        <v>20.745200000000001</v>
      </c>
      <c r="IQ52">
        <v>100.934</v>
      </c>
      <c r="IR52">
        <v>101.43899999999999</v>
      </c>
      <c r="IS52">
        <v>4</v>
      </c>
    </row>
    <row r="53" spans="1:253" x14ac:dyDescent="0.3">
      <c r="A53">
        <v>33</v>
      </c>
      <c r="B53">
        <v>1689184670.5999999</v>
      </c>
      <c r="C53">
        <v>8706.0999999046326</v>
      </c>
      <c r="D53" t="s">
        <v>575</v>
      </c>
      <c r="E53" t="s">
        <v>576</v>
      </c>
      <c r="F53" t="s">
        <v>402</v>
      </c>
      <c r="G53" t="s">
        <v>403</v>
      </c>
      <c r="H53" t="s">
        <v>70</v>
      </c>
      <c r="I53" t="s">
        <v>405</v>
      </c>
      <c r="J53" t="s">
        <v>52</v>
      </c>
      <c r="K53" t="s">
        <v>577</v>
      </c>
      <c r="L53">
        <v>1689184670.5999999</v>
      </c>
      <c r="M53">
        <f>(N53)/1000</f>
        <v>5.5139750374709334E-3</v>
      </c>
      <c r="N53">
        <f>1000*CE53*AL53*(CA53-CB53)/(100*BU53*(1000-AL53*CA53))</f>
        <v>5.5139750374709333</v>
      </c>
      <c r="O53">
        <f>CE53*AL53*(BZ53-BY53*(1000-AL53*CB53)/(1000-AL53*CA53))/(100*BU53)</f>
        <v>27.243183111099921</v>
      </c>
      <c r="P53">
        <f>BY53 - IF(AL53&gt;1, O53*BU53*100/(AN53*CM53), 0)</f>
        <v>364.95100000000002</v>
      </c>
      <c r="Q53">
        <f>((W53-M53/2)*P53-O53)/(W53+M53/2)</f>
        <v>237.94778439016687</v>
      </c>
      <c r="R53">
        <f>Q53*(CF53+CG53)/1000</f>
        <v>23.532116683896405</v>
      </c>
      <c r="S53">
        <f>(BY53 - IF(AL53&gt;1, O53*BU53*100/(AN53*CM53), 0))*(CF53+CG53)/1000</f>
        <v>36.092244094287011</v>
      </c>
      <c r="T53">
        <f>2/((1/V53-1/U53)+SIGN(V53)*SQRT((1/V53-1/U53)*(1/V53-1/U53) + 4*BV53/((BV53+1)*(BV53+1))*(2*1/V53*1/U53-1/U53*1/U53)))</f>
        <v>0.38707606568561093</v>
      </c>
      <c r="U53">
        <f>IF(LEFT(BW53,1)&lt;&gt;"0",IF(LEFT(BW53,1)="1",3,$B$7),$D$5+$E$5*(CM53*CF53/($K$5*1000))+$F$5*(CM53*CF53/($K$5*1000))*MAX(MIN(BU53,$J$5),$I$5)*MAX(MIN(BU53,$J$5),$I$5)+$G$5*MAX(MIN(BU53,$J$5),$I$5)*(CM53*CF53/($K$5*1000))+$H$5*(CM53*CF53/($K$5*1000))*(CM53*CF53/($K$5*1000)))</f>
        <v>2.9109618513600428</v>
      </c>
      <c r="V53">
        <f>M53*(1000-(1000*0.61365*EXP(17.502*Z53/(240.97+Z53))/(CF53+CG53)+CA53)/2)/(1000*0.61365*EXP(17.502*Z53/(240.97+Z53))/(CF53+CG53)-CA53)</f>
        <v>0.36058696948954405</v>
      </c>
      <c r="W53">
        <f>1/((BV53+1)/(T53/1.6)+1/(U53/1.37)) + BV53/((BV53+1)/(T53/1.6) + BV53/(U53/1.37))</f>
        <v>0.22759555650562927</v>
      </c>
      <c r="X53">
        <f>(BQ53*BT53)</f>
        <v>289.54354829210894</v>
      </c>
      <c r="Y53">
        <f>(CH53+(X53+2*0.95*0.0000000567*(((CH53+$B$11)+273)^4-(CH53+273)^4)-44100*M53)/(1.84*29.3*U53+8*0.95*0.0000000567*(CH53+273)^3))</f>
        <v>28.659856641895384</v>
      </c>
      <c r="Z53">
        <f>($C$11*CI53+$D$11*CJ53+$E$11*Y53)</f>
        <v>28.01</v>
      </c>
      <c r="AA53">
        <f>0.61365*EXP(17.502*Z53/(240.97+Z53))</f>
        <v>3.7970525034079516</v>
      </c>
      <c r="AB53">
        <f>(AC53/AD53*100)</f>
        <v>60.080256467896696</v>
      </c>
      <c r="AC53">
        <f>CA53*(CF53+CG53)/1000</f>
        <v>2.3316247739805003</v>
      </c>
      <c r="AD53">
        <f>0.61365*EXP(17.502*CH53/(240.97+CH53))</f>
        <v>3.8808502344299765</v>
      </c>
      <c r="AE53">
        <f>(AA53-CA53*(CF53+CG53)/1000)</f>
        <v>1.4654277294274514</v>
      </c>
      <c r="AF53">
        <f>(-M53*44100)</f>
        <v>-243.16629915246816</v>
      </c>
      <c r="AG53">
        <f>2*29.3*U53*0.92*(CH53-Z53)</f>
        <v>58.850915748945987</v>
      </c>
      <c r="AH53">
        <f>2*0.95*0.0000000567*(((CH53+$B$11)+273)^4-(Z53+273)^4)</f>
        <v>4.4155232474109782</v>
      </c>
      <c r="AI53">
        <f>X53+AH53+AF53+AG53</f>
        <v>109.64368813599776</v>
      </c>
      <c r="AJ53">
        <v>0</v>
      </c>
      <c r="AK53">
        <v>0</v>
      </c>
      <c r="AL53">
        <f>IF(AJ53*$H$17&gt;=AN53,1,(AN53/(AN53-AJ53*$H$17)))</f>
        <v>1</v>
      </c>
      <c r="AM53">
        <f>(AL53-1)*100</f>
        <v>0</v>
      </c>
      <c r="AN53">
        <f>MAX(0,($B$17+$C$17*CM53)/(1+$D$17*CM53)*CF53/(CH53+273)*$E$17)</f>
        <v>52075.257682185525</v>
      </c>
      <c r="AO53" t="s">
        <v>408</v>
      </c>
      <c r="AP53">
        <v>10238.9</v>
      </c>
      <c r="AQ53">
        <v>302.21199999999999</v>
      </c>
      <c r="AR53">
        <v>4052.3</v>
      </c>
      <c r="AS53">
        <f>1-AQ53/AR53</f>
        <v>0.92542210596451402</v>
      </c>
      <c r="AT53">
        <v>-0.32343011824092421</v>
      </c>
      <c r="AU53" t="s">
        <v>578</v>
      </c>
      <c r="AV53">
        <v>10280.299999999999</v>
      </c>
      <c r="AW53">
        <v>842.13283999999999</v>
      </c>
      <c r="AX53">
        <v>1313.9</v>
      </c>
      <c r="AY53">
        <f>1-AW53/AX53</f>
        <v>0.35905864982114322</v>
      </c>
      <c r="AZ53">
        <v>0.5</v>
      </c>
      <c r="BA53">
        <f>BR53</f>
        <v>1513.0668001513516</v>
      </c>
      <c r="BB53">
        <f>O53</f>
        <v>27.243183111099921</v>
      </c>
      <c r="BC53">
        <f>AY53*AZ53*BA53</f>
        <v>271.63986117577093</v>
      </c>
      <c r="BD53">
        <f>(BB53-AT53)/BA53</f>
        <v>1.8219032515010815E-2</v>
      </c>
      <c r="BE53">
        <f>(AR53-AX53)/AX53</f>
        <v>2.0841768779968035</v>
      </c>
      <c r="BF53">
        <f>AQ53/(AS53+AQ53/AX53)</f>
        <v>261.55723730702294</v>
      </c>
      <c r="BG53" t="s">
        <v>579</v>
      </c>
      <c r="BH53">
        <v>611.92999999999995</v>
      </c>
      <c r="BI53">
        <f>IF(BH53&lt;&gt;0, BH53, BF53)</f>
        <v>611.92999999999995</v>
      </c>
      <c r="BJ53">
        <f>1-BI53/AX53</f>
        <v>0.53426440368368988</v>
      </c>
      <c r="BK53">
        <f>(AX53-AW53)/(AX53-BI53)</f>
        <v>0.67206171203897602</v>
      </c>
      <c r="BL53">
        <f>(AR53-AX53)/(AR53-BI53)</f>
        <v>0.7959608995544083</v>
      </c>
      <c r="BM53">
        <f>(AX53-AW53)/(AX53-AQ53)</f>
        <v>0.46631684867271339</v>
      </c>
      <c r="BN53">
        <f>(AR53-AX53)/(AR53-AQ53)</f>
        <v>0.73022286410345572</v>
      </c>
      <c r="BO53">
        <f>(BK53*BI53/AW53)</f>
        <v>0.48834899188590075</v>
      </c>
      <c r="BP53">
        <f>(1-BO53)</f>
        <v>0.51165100811409925</v>
      </c>
      <c r="BQ53">
        <f>$B$15*CN53+$C$15*CO53+$F$15*CZ53*(1-DC53)</f>
        <v>1799.86</v>
      </c>
      <c r="BR53">
        <f>BQ53*BS53</f>
        <v>1513.0668001513516</v>
      </c>
      <c r="BS53">
        <f>($B$15*$D$13+$C$15*$D$13+$F$15*((DM53+DE53)/MAX(DM53+DE53+DN53, 0.1)*$I$13+DN53/MAX(DM53+DE53+DN53, 0.1)*$J$13))/($B$15+$C$15+$F$15)</f>
        <v>0.84065805126584936</v>
      </c>
      <c r="BT53">
        <f>($B$15*$K$13+$C$15*$K$13+$F$15*((DM53+DE53)/MAX(DM53+DE53+DN53, 0.1)*$P$13+DN53/MAX(DM53+DE53+DN53, 0.1)*$Q$13))/($B$15+$C$15+$F$15)</f>
        <v>0.16087003894308943</v>
      </c>
      <c r="BU53">
        <v>6</v>
      </c>
      <c r="BV53">
        <v>0.5</v>
      </c>
      <c r="BW53" t="s">
        <v>411</v>
      </c>
      <c r="BX53">
        <v>1689184670.5999999</v>
      </c>
      <c r="BY53">
        <v>364.95100000000002</v>
      </c>
      <c r="BZ53">
        <v>400.048</v>
      </c>
      <c r="CA53">
        <v>23.576499999999999</v>
      </c>
      <c r="CB53">
        <v>17.1175</v>
      </c>
      <c r="CC53">
        <v>368.911</v>
      </c>
      <c r="CD53">
        <v>23.235099999999999</v>
      </c>
      <c r="CE53">
        <v>500.137</v>
      </c>
      <c r="CF53">
        <v>98.796000000000006</v>
      </c>
      <c r="CG53">
        <v>0.100137</v>
      </c>
      <c r="CH53">
        <v>28.385000000000002</v>
      </c>
      <c r="CI53">
        <v>28.01</v>
      </c>
      <c r="CJ53">
        <v>999.9</v>
      </c>
      <c r="CK53">
        <v>0</v>
      </c>
      <c r="CL53">
        <v>0</v>
      </c>
      <c r="CM53">
        <v>10015</v>
      </c>
      <c r="CN53">
        <v>0</v>
      </c>
      <c r="CO53">
        <v>1.6245000000000001E-3</v>
      </c>
      <c r="CP53">
        <v>-35.097299999999997</v>
      </c>
      <c r="CQ53">
        <v>373.76299999999998</v>
      </c>
      <c r="CR53">
        <v>407.01499999999999</v>
      </c>
      <c r="CS53">
        <v>6.4590199999999998</v>
      </c>
      <c r="CT53">
        <v>400.048</v>
      </c>
      <c r="CU53">
        <v>17.1175</v>
      </c>
      <c r="CV53">
        <v>2.3292600000000001</v>
      </c>
      <c r="CW53">
        <v>1.6911400000000001</v>
      </c>
      <c r="CX53">
        <v>19.880199999999999</v>
      </c>
      <c r="CY53">
        <v>14.815300000000001</v>
      </c>
      <c r="CZ53">
        <v>1799.86</v>
      </c>
      <c r="DA53">
        <v>0.97800100000000001</v>
      </c>
      <c r="DB53">
        <v>2.1998500000000001E-2</v>
      </c>
      <c r="DC53">
        <v>0</v>
      </c>
      <c r="DD53">
        <v>841.83100000000002</v>
      </c>
      <c r="DE53">
        <v>4.9997699999999998</v>
      </c>
      <c r="DF53">
        <v>15650.8</v>
      </c>
      <c r="DG53">
        <v>15783.3</v>
      </c>
      <c r="DH53">
        <v>39</v>
      </c>
      <c r="DI53">
        <v>39.375</v>
      </c>
      <c r="DJ53">
        <v>38.5</v>
      </c>
      <c r="DK53">
        <v>38.561999999999998</v>
      </c>
      <c r="DL53">
        <v>40</v>
      </c>
      <c r="DM53">
        <v>1755.38</v>
      </c>
      <c r="DN53">
        <v>39.479999999999997</v>
      </c>
      <c r="DO53">
        <v>0</v>
      </c>
      <c r="DP53">
        <v>1772.599999904633</v>
      </c>
      <c r="DQ53">
        <v>0</v>
      </c>
      <c r="DR53">
        <v>842.13283999999999</v>
      </c>
      <c r="DS53">
        <v>-0.63707691594908755</v>
      </c>
      <c r="DT53">
        <v>-43.453846151295608</v>
      </c>
      <c r="DU53">
        <v>15658.464</v>
      </c>
      <c r="DV53">
        <v>15</v>
      </c>
      <c r="DW53">
        <v>1689184631.0999999</v>
      </c>
      <c r="DX53" t="s">
        <v>580</v>
      </c>
      <c r="DY53">
        <v>1689184620.0999999</v>
      </c>
      <c r="DZ53">
        <v>1689184631.0999999</v>
      </c>
      <c r="EA53">
        <v>39</v>
      </c>
      <c r="EB53">
        <v>-0.41699999999999998</v>
      </c>
      <c r="EC53">
        <v>1.6E-2</v>
      </c>
      <c r="ED53">
        <v>-3.9350000000000001</v>
      </c>
      <c r="EE53">
        <v>0.11700000000000001</v>
      </c>
      <c r="EF53">
        <v>400</v>
      </c>
      <c r="EG53">
        <v>17</v>
      </c>
      <c r="EH53">
        <v>0.06</v>
      </c>
      <c r="EI53">
        <v>0.01</v>
      </c>
      <c r="EJ53">
        <v>-45.560058536585373</v>
      </c>
      <c r="EK53">
        <v>-1.5535860627177069</v>
      </c>
      <c r="EL53">
        <v>0.1607240810582056</v>
      </c>
      <c r="EM53">
        <v>0</v>
      </c>
      <c r="EN53">
        <v>1329.788484848485</v>
      </c>
      <c r="EO53">
        <v>-145.18156849488881</v>
      </c>
      <c r="EP53">
        <v>13.822683404180051</v>
      </c>
      <c r="EQ53">
        <v>0</v>
      </c>
      <c r="ER53">
        <v>13.374026829268301</v>
      </c>
      <c r="ES53">
        <v>0.63740905923346691</v>
      </c>
      <c r="ET53">
        <v>6.5351630596747798E-2</v>
      </c>
      <c r="EU53">
        <v>0</v>
      </c>
      <c r="EV53">
        <v>2</v>
      </c>
      <c r="EW53">
        <v>2</v>
      </c>
      <c r="EX53" t="s">
        <v>413</v>
      </c>
      <c r="EY53">
        <v>2.9677799999999999</v>
      </c>
      <c r="EZ53">
        <v>2.6995</v>
      </c>
      <c r="FA53">
        <v>9.1170299999999996E-2</v>
      </c>
      <c r="FB53">
        <v>9.63112E-2</v>
      </c>
      <c r="FC53">
        <v>0.113138</v>
      </c>
      <c r="FD53">
        <v>8.7662799999999999E-2</v>
      </c>
      <c r="FE53">
        <v>31350.799999999999</v>
      </c>
      <c r="FF53">
        <v>20004.400000000001</v>
      </c>
      <c r="FG53">
        <v>32362.2</v>
      </c>
      <c r="FH53">
        <v>25274.400000000001</v>
      </c>
      <c r="FI53">
        <v>39666.300000000003</v>
      </c>
      <c r="FJ53">
        <v>39943.1</v>
      </c>
      <c r="FK53">
        <v>46456.1</v>
      </c>
      <c r="FL53">
        <v>45812.3</v>
      </c>
      <c r="FM53">
        <v>1.98142</v>
      </c>
      <c r="FN53">
        <v>1.83735</v>
      </c>
      <c r="FO53">
        <v>7.60406E-2</v>
      </c>
      <c r="FP53">
        <v>0</v>
      </c>
      <c r="FQ53">
        <v>26.767299999999999</v>
      </c>
      <c r="FR53">
        <v>999.9</v>
      </c>
      <c r="FS53">
        <v>49.3</v>
      </c>
      <c r="FT53">
        <v>39</v>
      </c>
      <c r="FU53">
        <v>35.063400000000001</v>
      </c>
      <c r="FV53">
        <v>64.336100000000002</v>
      </c>
      <c r="FW53">
        <v>17.415900000000001</v>
      </c>
      <c r="FX53">
        <v>1</v>
      </c>
      <c r="FY53">
        <v>0.126692</v>
      </c>
      <c r="FZ53">
        <v>0.52027000000000001</v>
      </c>
      <c r="GA53">
        <v>20.2319</v>
      </c>
      <c r="GB53">
        <v>5.2349600000000001</v>
      </c>
      <c r="GC53">
        <v>11.949</v>
      </c>
      <c r="GD53">
        <v>4.9859499999999999</v>
      </c>
      <c r="GE53">
        <v>3.29</v>
      </c>
      <c r="GF53">
        <v>9999</v>
      </c>
      <c r="GG53">
        <v>9999</v>
      </c>
      <c r="GH53">
        <v>9999</v>
      </c>
      <c r="GI53">
        <v>210.5</v>
      </c>
      <c r="GJ53">
        <v>1.8669100000000001</v>
      </c>
      <c r="GK53">
        <v>1.8690800000000001</v>
      </c>
      <c r="GL53">
        <v>1.86676</v>
      </c>
      <c r="GM53">
        <v>1.86721</v>
      </c>
      <c r="GN53">
        <v>1.86242</v>
      </c>
      <c r="GO53">
        <v>1.86517</v>
      </c>
      <c r="GP53">
        <v>1.86859</v>
      </c>
      <c r="GQ53">
        <v>1.8688899999999999</v>
      </c>
      <c r="GR53">
        <v>5</v>
      </c>
      <c r="GS53">
        <v>0</v>
      </c>
      <c r="GT53">
        <v>0</v>
      </c>
      <c r="GU53">
        <v>0</v>
      </c>
      <c r="GV53" t="s">
        <v>414</v>
      </c>
      <c r="GW53" t="s">
        <v>415</v>
      </c>
      <c r="GX53" t="s">
        <v>416</v>
      </c>
      <c r="GY53" t="s">
        <v>416</v>
      </c>
      <c r="GZ53" t="s">
        <v>416</v>
      </c>
      <c r="HA53" t="s">
        <v>416</v>
      </c>
      <c r="HB53">
        <v>0</v>
      </c>
      <c r="HC53">
        <v>100</v>
      </c>
      <c r="HD53">
        <v>100</v>
      </c>
      <c r="HE53">
        <v>-3.96</v>
      </c>
      <c r="HF53">
        <v>0.34139999999999998</v>
      </c>
      <c r="HG53">
        <v>-4.3862049764791076</v>
      </c>
      <c r="HH53">
        <v>1.6145137170229321E-3</v>
      </c>
      <c r="HI53">
        <v>-1.407043735234338E-6</v>
      </c>
      <c r="HJ53">
        <v>4.3622850327847239E-10</v>
      </c>
      <c r="HK53">
        <v>-9.2825364966394347E-2</v>
      </c>
      <c r="HL53">
        <v>-6.8056097038042204E-3</v>
      </c>
      <c r="HM53">
        <v>1.263822033146551E-3</v>
      </c>
      <c r="HN53">
        <v>-7.169851735749966E-6</v>
      </c>
      <c r="HO53">
        <v>2</v>
      </c>
      <c r="HP53">
        <v>2094</v>
      </c>
      <c r="HQ53">
        <v>1</v>
      </c>
      <c r="HR53">
        <v>26</v>
      </c>
      <c r="HS53">
        <v>0.8</v>
      </c>
      <c r="HT53">
        <v>0.7</v>
      </c>
      <c r="HU53">
        <v>1.0583499999999999</v>
      </c>
      <c r="HV53">
        <v>2.5671400000000002</v>
      </c>
      <c r="HW53">
        <v>1.4978</v>
      </c>
      <c r="HX53">
        <v>2.2888199999999999</v>
      </c>
      <c r="HY53">
        <v>1.49902</v>
      </c>
      <c r="HZ53">
        <v>2.2985799999999998</v>
      </c>
      <c r="IA53">
        <v>41.041200000000003</v>
      </c>
      <c r="IB53">
        <v>23.9999</v>
      </c>
      <c r="IC53">
        <v>18</v>
      </c>
      <c r="ID53">
        <v>506.82799999999997</v>
      </c>
      <c r="IE53">
        <v>454.44</v>
      </c>
      <c r="IF53">
        <v>26.314900000000002</v>
      </c>
      <c r="IG53">
        <v>28.8931</v>
      </c>
      <c r="IH53">
        <v>29.9998</v>
      </c>
      <c r="II53">
        <v>28.898700000000002</v>
      </c>
      <c r="IJ53">
        <v>28.8431</v>
      </c>
      <c r="IK53">
        <v>21.197299999999998</v>
      </c>
      <c r="IL53">
        <v>57.848399999999998</v>
      </c>
      <c r="IM53">
        <v>0</v>
      </c>
      <c r="IN53">
        <v>26.308399999999999</v>
      </c>
      <c r="IO53">
        <v>400</v>
      </c>
      <c r="IP53">
        <v>17.1845</v>
      </c>
      <c r="IQ53">
        <v>100.979</v>
      </c>
      <c r="IR53">
        <v>101.48099999999999</v>
      </c>
      <c r="IS53">
        <v>3</v>
      </c>
    </row>
    <row r="54" spans="1:253" x14ac:dyDescent="0.3">
      <c r="A54">
        <v>34</v>
      </c>
      <c r="B54">
        <v>1689184794.5999999</v>
      </c>
      <c r="C54">
        <v>8830.0999999046326</v>
      </c>
      <c r="D54" t="s">
        <v>581</v>
      </c>
      <c r="E54" t="s">
        <v>582</v>
      </c>
      <c r="F54" t="s">
        <v>402</v>
      </c>
      <c r="G54" t="s">
        <v>403</v>
      </c>
      <c r="H54" t="s">
        <v>70</v>
      </c>
      <c r="I54" t="s">
        <v>405</v>
      </c>
      <c r="J54" t="s">
        <v>52</v>
      </c>
      <c r="K54" t="s">
        <v>577</v>
      </c>
      <c r="L54">
        <v>1689184794.5999999</v>
      </c>
      <c r="M54">
        <f t="shared" ref="M54:M68" si="92">(N54)/1000</f>
        <v>5.4534624338145304E-3</v>
      </c>
      <c r="N54">
        <f t="shared" ref="N54:N68" si="93">1000*CE54*AL54*(CA54-CB54)/(100*BU54*(1000-AL54*CA54))</f>
        <v>5.4534624338145301</v>
      </c>
      <c r="O54">
        <f t="shared" ref="O54:O68" si="94">CE54*AL54*(BZ54-BY54*(1000-AL54*CB54)/(1000-AL54*CA54))/(100*BU54)</f>
        <v>19.67124405352634</v>
      </c>
      <c r="P54">
        <f t="shared" ref="P54:P68" si="95">BY54 - IF(AL54&gt;1, O54*BU54*100/(AN54*CM54), 0)</f>
        <v>274.565</v>
      </c>
      <c r="Q54">
        <f t="shared" ref="Q54:Q68" si="96">((W54-M54/2)*P54-O54)/(W54+M54/2)</f>
        <v>181.67929089428424</v>
      </c>
      <c r="R54">
        <f t="shared" ref="R54:R68" si="97">Q54*(CF54+CG54)/1000</f>
        <v>17.968669783630045</v>
      </c>
      <c r="S54">
        <f t="shared" ref="S54:S68" si="98">(BY54 - IF(AL54&gt;1, O54*BU54*100/(AN54*CM54), 0))*(CF54+CG54)/1000</f>
        <v>27.155366992339999</v>
      </c>
      <c r="T54">
        <f t="shared" ref="T54:T68" si="99">2/((1/V54-1/U54)+SIGN(V54)*SQRT((1/V54-1/U54)*(1/V54-1/U54) + 4*BV54/((BV54+1)*(BV54+1))*(2*1/V54*1/U54-1/U54*1/U54)))</f>
        <v>0.38272904255975054</v>
      </c>
      <c r="U54">
        <f t="shared" ref="U54:U68" si="100">IF(LEFT(BW54,1)&lt;&gt;"0",IF(LEFT(BW54,1)="1",3,$B$7),$D$5+$E$5*(CM54*CF54/($K$5*1000))+$F$5*(CM54*CF54/($K$5*1000))*MAX(MIN(BU54,$J$5),$I$5)*MAX(MIN(BU54,$J$5),$I$5)+$G$5*MAX(MIN(BU54,$J$5),$I$5)*(CM54*CF54/($K$5*1000))+$H$5*(CM54*CF54/($K$5*1000))*(CM54*CF54/($K$5*1000)))</f>
        <v>2.9073683487615565</v>
      </c>
      <c r="V54">
        <f t="shared" ref="V54:V68" si="101">M54*(1000-(1000*0.61365*EXP(17.502*Z54/(240.97+Z54))/(CF54+CG54)+CA54)/2)/(1000*0.61365*EXP(17.502*Z54/(240.97+Z54))/(CF54+CG54)-CA54)</f>
        <v>0.35678050836915209</v>
      </c>
      <c r="W54">
        <f t="shared" ref="W54:W68" si="102">1/((BV54+1)/(T54/1.6)+1/(U54/1.37)) + BV54/((BV54+1)/(T54/1.6) + BV54/(U54/1.37))</f>
        <v>0.22517241678414951</v>
      </c>
      <c r="X54">
        <f t="shared" ref="X54:X68" si="103">(BQ54*BT54)</f>
        <v>289.56429629208782</v>
      </c>
      <c r="Y54">
        <f t="shared" ref="Y54:Y68" si="104">(CH54+(X54+2*0.95*0.0000000567*(((CH54+$B$11)+273)^4-(CH54+273)^4)-44100*M54)/(1.84*29.3*U54+8*0.95*0.0000000567*(CH54+273)^3))</f>
        <v>28.666931337036274</v>
      </c>
      <c r="Z54">
        <f t="shared" ref="Z54:Z68" si="105">($C$11*CI54+$D$11*CJ54+$E$11*Y54)</f>
        <v>28.0337</v>
      </c>
      <c r="AA54">
        <f t="shared" ref="AA54:AA68" si="106">0.61365*EXP(17.502*Z54/(240.97+Z54))</f>
        <v>3.8023013921261288</v>
      </c>
      <c r="AB54">
        <f t="shared" ref="AB54:AB68" si="107">(AC54/AD54*100)</f>
        <v>60.263073681471425</v>
      </c>
      <c r="AC54">
        <f t="shared" ref="AC54:AC68" si="108">CA54*(CF54+CG54)/1000</f>
        <v>2.3374691893004003</v>
      </c>
      <c r="AD54">
        <f t="shared" ref="AD54:AD68" si="109">0.61365*EXP(17.502*CH54/(240.97+CH54))</f>
        <v>3.8787752540725151</v>
      </c>
      <c r="AE54">
        <f t="shared" ref="AE54:AE68" si="110">(AA54-CA54*(CF54+CG54)/1000)</f>
        <v>1.4648322028257286</v>
      </c>
      <c r="AF54">
        <f t="shared" ref="AF54:AF68" si="111">(-M54*44100)</f>
        <v>-240.4976933312208</v>
      </c>
      <c r="AG54">
        <f t="shared" ref="AG54:AG68" si="112">2*29.3*U54*0.92*(CH54-Z54)</f>
        <v>53.621452711346272</v>
      </c>
      <c r="AH54">
        <f t="shared" ref="AH54:AH68" si="113">2*0.95*0.0000000567*(((CH54+$B$11)+273)^4-(Z54+273)^4)</f>
        <v>4.0284252982097097</v>
      </c>
      <c r="AI54">
        <f t="shared" ref="AI54:AI68" si="114">X54+AH54+AF54+AG54</f>
        <v>106.71648097042299</v>
      </c>
      <c r="AJ54">
        <v>0</v>
      </c>
      <c r="AK54">
        <v>0</v>
      </c>
      <c r="AL54">
        <f t="shared" ref="AL54:AL68" si="115">IF(AJ54*$H$17&gt;=AN54,1,(AN54/(AN54-AJ54*$H$17)))</f>
        <v>1</v>
      </c>
      <c r="AM54">
        <f t="shared" ref="AM54:AM68" si="116">(AL54-1)*100</f>
        <v>0</v>
      </c>
      <c r="AN54">
        <f t="shared" ref="AN54:AN68" si="117">MAX(0,($B$17+$C$17*CM54)/(1+$D$17*CM54)*CF54/(CH54+273)*$E$17)</f>
        <v>51974.397641275216</v>
      </c>
      <c r="AO54" t="s">
        <v>408</v>
      </c>
      <c r="AP54">
        <v>10238.9</v>
      </c>
      <c r="AQ54">
        <v>302.21199999999999</v>
      </c>
      <c r="AR54">
        <v>4052.3</v>
      </c>
      <c r="AS54">
        <f t="shared" ref="AS54:AS68" si="118">1-AQ54/AR54</f>
        <v>0.92542210596451402</v>
      </c>
      <c r="AT54">
        <v>-0.32343011824092421</v>
      </c>
      <c r="AU54" t="s">
        <v>583</v>
      </c>
      <c r="AV54">
        <v>10279.200000000001</v>
      </c>
      <c r="AW54">
        <v>811.78931999999998</v>
      </c>
      <c r="AX54">
        <v>1219.72</v>
      </c>
      <c r="AY54">
        <f t="shared" ref="AY54:AY68" si="119">1-AW54/AX54</f>
        <v>0.33444616797297744</v>
      </c>
      <c r="AZ54">
        <v>0.5</v>
      </c>
      <c r="BA54">
        <f t="shared" ref="BA54:BA68" si="120">BR54</f>
        <v>1513.176000151341</v>
      </c>
      <c r="BB54">
        <f t="shared" ref="BB54:BB68" si="121">O54</f>
        <v>19.67124405352634</v>
      </c>
      <c r="BC54">
        <f t="shared" ref="BC54:BC68" si="122">AY54*AZ54*BA54</f>
        <v>253.03795735964675</v>
      </c>
      <c r="BD54">
        <f t="shared" ref="BD54:BD68" si="123">(BB54-AT54)/BA54</f>
        <v>1.3213713520282827E-2</v>
      </c>
      <c r="BE54">
        <f t="shared" ref="BE54:BE68" si="124">(AR54-AX54)/AX54</f>
        <v>2.3223198766930113</v>
      </c>
      <c r="BF54">
        <f t="shared" ref="BF54:BF68" si="125">AQ54/(AS54+AQ54/AX54)</f>
        <v>257.59769540593226</v>
      </c>
      <c r="BG54" t="s">
        <v>584</v>
      </c>
      <c r="BH54">
        <v>606.71</v>
      </c>
      <c r="BI54">
        <f t="shared" ref="BI54:BI68" si="126">IF(BH54&lt;&gt;0, BH54, BF54)</f>
        <v>606.71</v>
      </c>
      <c r="BJ54">
        <f t="shared" ref="BJ54:BJ68" si="127">1-BI54/AX54</f>
        <v>0.50258255993178769</v>
      </c>
      <c r="BK54">
        <f t="shared" ref="BK54:BK68" si="128">(AX54-AW54)/(AX54-BI54)</f>
        <v>0.66545518017650618</v>
      </c>
      <c r="BL54">
        <f t="shared" ref="BL54:BL68" si="129">(AR54-AX54)/(AR54-BI54)</f>
        <v>0.82208852475192917</v>
      </c>
      <c r="BM54">
        <f t="shared" ref="BM54:BM68" si="130">(AX54-AW54)/(AX54-AQ54)</f>
        <v>0.44460721868365183</v>
      </c>
      <c r="BN54">
        <f t="shared" ref="BN54:BN68" si="131">(AR54-AX54)/(AR54-AQ54)</f>
        <v>0.75533694142644114</v>
      </c>
      <c r="BO54">
        <f t="shared" ref="BO54:BO68" si="132">(BK54*BI54/AW54)</f>
        <v>0.49734371026818647</v>
      </c>
      <c r="BP54">
        <f t="shared" ref="BP54:BP68" si="133">(1-BO54)</f>
        <v>0.50265628973181353</v>
      </c>
      <c r="BQ54">
        <f t="shared" ref="BQ54:BQ68" si="134">$B$15*CN54+$C$15*CO54+$F$15*CZ54*(1-DC54)</f>
        <v>1799.99</v>
      </c>
      <c r="BR54">
        <f t="shared" ref="BR54:BR68" si="135">BQ54*BS54</f>
        <v>1513.176000151341</v>
      </c>
      <c r="BS54">
        <f t="shared" ref="BS54:BS68" si="136">($B$15*$D$13+$C$15*$D$13+$F$15*((DM54+DE54)/MAX(DM54+DE54+DN54, 0.1)*$I$13+DN54/MAX(DM54+DE54+DN54, 0.1)*$J$13))/($B$15+$C$15+$F$15)</f>
        <v>0.8406580037396546</v>
      </c>
      <c r="BT54">
        <f t="shared" ref="BT54:BT68" si="137">($B$15*$K$13+$C$15*$K$13+$F$15*((DM54+DE54)/MAX(DM54+DE54+DN54, 0.1)*$P$13+DN54/MAX(DM54+DE54+DN54, 0.1)*$Q$13))/($B$15+$C$15+$F$15)</f>
        <v>0.16086994721753334</v>
      </c>
      <c r="BU54">
        <v>6</v>
      </c>
      <c r="BV54">
        <v>0.5</v>
      </c>
      <c r="BW54" t="s">
        <v>411</v>
      </c>
      <c r="BX54">
        <v>1689184794.5999999</v>
      </c>
      <c r="BY54">
        <v>274.565</v>
      </c>
      <c r="BZ54">
        <v>299.95499999999998</v>
      </c>
      <c r="CA54">
        <v>23.633900000000001</v>
      </c>
      <c r="CB54">
        <v>17.247499999999999</v>
      </c>
      <c r="CC54">
        <v>278.25299999999999</v>
      </c>
      <c r="CD54">
        <v>23.2896</v>
      </c>
      <c r="CE54">
        <v>500.24200000000002</v>
      </c>
      <c r="CF54">
        <v>98.802700000000002</v>
      </c>
      <c r="CG54">
        <v>0.100536</v>
      </c>
      <c r="CH54">
        <v>28.375800000000002</v>
      </c>
      <c r="CI54">
        <v>28.0337</v>
      </c>
      <c r="CJ54">
        <v>999.9</v>
      </c>
      <c r="CK54">
        <v>0</v>
      </c>
      <c r="CL54">
        <v>0</v>
      </c>
      <c r="CM54">
        <v>9993.75</v>
      </c>
      <c r="CN54">
        <v>0</v>
      </c>
      <c r="CO54">
        <v>1.91117E-3</v>
      </c>
      <c r="CP54">
        <v>-25.3902</v>
      </c>
      <c r="CQ54">
        <v>281.21100000000001</v>
      </c>
      <c r="CR54">
        <v>305.21899999999999</v>
      </c>
      <c r="CS54">
        <v>6.3863899999999996</v>
      </c>
      <c r="CT54">
        <v>299.95499999999998</v>
      </c>
      <c r="CU54">
        <v>17.247499999999999</v>
      </c>
      <c r="CV54">
        <v>2.3350900000000001</v>
      </c>
      <c r="CW54">
        <v>1.7040999999999999</v>
      </c>
      <c r="CX54">
        <v>19.9206</v>
      </c>
      <c r="CY54">
        <v>14.9338</v>
      </c>
      <c r="CZ54">
        <v>1799.99</v>
      </c>
      <c r="DA54">
        <v>0.97800500000000001</v>
      </c>
      <c r="DB54">
        <v>2.1994900000000001E-2</v>
      </c>
      <c r="DC54">
        <v>0</v>
      </c>
      <c r="DD54">
        <v>811.52700000000004</v>
      </c>
      <c r="DE54">
        <v>4.9997699999999998</v>
      </c>
      <c r="DF54">
        <v>15016.6</v>
      </c>
      <c r="DG54">
        <v>15784.4</v>
      </c>
      <c r="DH54">
        <v>39</v>
      </c>
      <c r="DI54">
        <v>39.375</v>
      </c>
      <c r="DJ54">
        <v>38.5</v>
      </c>
      <c r="DK54">
        <v>38.561999999999998</v>
      </c>
      <c r="DL54">
        <v>39.936999999999998</v>
      </c>
      <c r="DM54">
        <v>1755.51</v>
      </c>
      <c r="DN54">
        <v>39.479999999999997</v>
      </c>
      <c r="DO54">
        <v>0</v>
      </c>
      <c r="DP54">
        <v>123.7999999523163</v>
      </c>
      <c r="DQ54">
        <v>0</v>
      </c>
      <c r="DR54">
        <v>811.78931999999998</v>
      </c>
      <c r="DS54">
        <v>-2.347000009673295</v>
      </c>
      <c r="DT54">
        <v>-60.269230847093617</v>
      </c>
      <c r="DU54">
        <v>15024.632</v>
      </c>
      <c r="DV54">
        <v>15</v>
      </c>
      <c r="DW54">
        <v>1689184755.0999999</v>
      </c>
      <c r="DX54" t="s">
        <v>585</v>
      </c>
      <c r="DY54">
        <v>1689184751.0999999</v>
      </c>
      <c r="DZ54">
        <v>1689184755.0999999</v>
      </c>
      <c r="EA54">
        <v>40</v>
      </c>
      <c r="EB54">
        <v>0.34899999999999998</v>
      </c>
      <c r="EC54">
        <v>1E-3</v>
      </c>
      <c r="ED54">
        <v>-3.665</v>
      </c>
      <c r="EE54">
        <v>0.122</v>
      </c>
      <c r="EF54">
        <v>300</v>
      </c>
      <c r="EG54">
        <v>17</v>
      </c>
      <c r="EH54">
        <v>0.08</v>
      </c>
      <c r="EI54">
        <v>0.01</v>
      </c>
      <c r="EJ54">
        <v>-45.560058536585373</v>
      </c>
      <c r="EK54">
        <v>-1.5535860627177069</v>
      </c>
      <c r="EL54">
        <v>0.1607240810582056</v>
      </c>
      <c r="EM54">
        <v>0</v>
      </c>
      <c r="EN54">
        <v>1329.788484848485</v>
      </c>
      <c r="EO54">
        <v>-145.18156849488881</v>
      </c>
      <c r="EP54">
        <v>13.822683404180051</v>
      </c>
      <c r="EQ54">
        <v>0</v>
      </c>
      <c r="ER54">
        <v>13.374026829268301</v>
      </c>
      <c r="ES54">
        <v>0.63740905923346691</v>
      </c>
      <c r="ET54">
        <v>6.5351630596747798E-2</v>
      </c>
      <c r="EU54">
        <v>0</v>
      </c>
      <c r="EV54">
        <v>2</v>
      </c>
      <c r="EW54">
        <v>2</v>
      </c>
      <c r="EX54" t="s">
        <v>413</v>
      </c>
      <c r="EY54">
        <v>2.9681700000000002</v>
      </c>
      <c r="EZ54">
        <v>2.6997100000000001</v>
      </c>
      <c r="FA54">
        <v>7.2615399999999997E-2</v>
      </c>
      <c r="FB54">
        <v>7.6702199999999998E-2</v>
      </c>
      <c r="FC54">
        <v>0.113358</v>
      </c>
      <c r="FD54">
        <v>8.8167200000000001E-2</v>
      </c>
      <c r="FE54">
        <v>31998.400000000001</v>
      </c>
      <c r="FF54">
        <v>20443</v>
      </c>
      <c r="FG54">
        <v>32369.3</v>
      </c>
      <c r="FH54">
        <v>25279.1</v>
      </c>
      <c r="FI54">
        <v>39664.300000000003</v>
      </c>
      <c r="FJ54">
        <v>39928</v>
      </c>
      <c r="FK54">
        <v>46465.7</v>
      </c>
      <c r="FL54">
        <v>45820.5</v>
      </c>
      <c r="FM54">
        <v>1.9829000000000001</v>
      </c>
      <c r="FN54">
        <v>1.8388</v>
      </c>
      <c r="FO54">
        <v>7.2717699999999996E-2</v>
      </c>
      <c r="FP54">
        <v>0</v>
      </c>
      <c r="FQ54">
        <v>26.845400000000001</v>
      </c>
      <c r="FR54">
        <v>999.9</v>
      </c>
      <c r="FS54">
        <v>49.1</v>
      </c>
      <c r="FT54">
        <v>38.9</v>
      </c>
      <c r="FU54">
        <v>34.731299999999997</v>
      </c>
      <c r="FV54">
        <v>64.626000000000005</v>
      </c>
      <c r="FW54">
        <v>17.331700000000001</v>
      </c>
      <c r="FX54">
        <v>1</v>
      </c>
      <c r="FY54">
        <v>0.11891500000000001</v>
      </c>
      <c r="FZ54">
        <v>1.1686700000000001</v>
      </c>
      <c r="GA54">
        <v>20.227900000000002</v>
      </c>
      <c r="GB54">
        <v>5.2354099999999999</v>
      </c>
      <c r="GC54">
        <v>11.947800000000001</v>
      </c>
      <c r="GD54">
        <v>4.9859999999999998</v>
      </c>
      <c r="GE54">
        <v>3.29</v>
      </c>
      <c r="GF54">
        <v>9999</v>
      </c>
      <c r="GG54">
        <v>9999</v>
      </c>
      <c r="GH54">
        <v>9999</v>
      </c>
      <c r="GI54">
        <v>210.5</v>
      </c>
      <c r="GJ54">
        <v>1.8669100000000001</v>
      </c>
      <c r="GK54">
        <v>1.86907</v>
      </c>
      <c r="GL54">
        <v>1.86676</v>
      </c>
      <c r="GM54">
        <v>1.8671800000000001</v>
      </c>
      <c r="GN54">
        <v>1.86246</v>
      </c>
      <c r="GO54">
        <v>1.8651500000000001</v>
      </c>
      <c r="GP54">
        <v>1.86859</v>
      </c>
      <c r="GQ54">
        <v>1.86887</v>
      </c>
      <c r="GR54">
        <v>5</v>
      </c>
      <c r="GS54">
        <v>0</v>
      </c>
      <c r="GT54">
        <v>0</v>
      </c>
      <c r="GU54">
        <v>0</v>
      </c>
      <c r="GV54" t="s">
        <v>414</v>
      </c>
      <c r="GW54" t="s">
        <v>415</v>
      </c>
      <c r="GX54" t="s">
        <v>416</v>
      </c>
      <c r="GY54" t="s">
        <v>416</v>
      </c>
      <c r="GZ54" t="s">
        <v>416</v>
      </c>
      <c r="HA54" t="s">
        <v>416</v>
      </c>
      <c r="HB54">
        <v>0</v>
      </c>
      <c r="HC54">
        <v>100</v>
      </c>
      <c r="HD54">
        <v>100</v>
      </c>
      <c r="HE54">
        <v>-3.6880000000000002</v>
      </c>
      <c r="HF54">
        <v>0.34429999999999999</v>
      </c>
      <c r="HG54">
        <v>-4.0375241056531266</v>
      </c>
      <c r="HH54">
        <v>1.6145137170229321E-3</v>
      </c>
      <c r="HI54">
        <v>-1.407043735234338E-6</v>
      </c>
      <c r="HJ54">
        <v>4.3622850327847239E-10</v>
      </c>
      <c r="HK54">
        <v>-9.2129489381058166E-2</v>
      </c>
      <c r="HL54">
        <v>-6.8056097038042204E-3</v>
      </c>
      <c r="HM54">
        <v>1.263822033146551E-3</v>
      </c>
      <c r="HN54">
        <v>-7.169851735749966E-6</v>
      </c>
      <c r="HO54">
        <v>2</v>
      </c>
      <c r="HP54">
        <v>2094</v>
      </c>
      <c r="HQ54">
        <v>1</v>
      </c>
      <c r="HR54">
        <v>26</v>
      </c>
      <c r="HS54">
        <v>0.7</v>
      </c>
      <c r="HT54">
        <v>0.7</v>
      </c>
      <c r="HU54">
        <v>0.84472700000000001</v>
      </c>
      <c r="HV54">
        <v>2.5671400000000002</v>
      </c>
      <c r="HW54">
        <v>1.4978</v>
      </c>
      <c r="HX54">
        <v>2.2888199999999999</v>
      </c>
      <c r="HY54">
        <v>1.49902</v>
      </c>
      <c r="HZ54">
        <v>2.33887</v>
      </c>
      <c r="IA54">
        <v>41.248199999999997</v>
      </c>
      <c r="IB54">
        <v>23.9999</v>
      </c>
      <c r="IC54">
        <v>18</v>
      </c>
      <c r="ID54">
        <v>506.93</v>
      </c>
      <c r="IE54">
        <v>454.61399999999998</v>
      </c>
      <c r="IF54">
        <v>25.486799999999999</v>
      </c>
      <c r="IG54">
        <v>28.787500000000001</v>
      </c>
      <c r="IH54">
        <v>29.9999</v>
      </c>
      <c r="II54">
        <v>28.7972</v>
      </c>
      <c r="IJ54">
        <v>28.744399999999999</v>
      </c>
      <c r="IK54">
        <v>16.922599999999999</v>
      </c>
      <c r="IL54">
        <v>57.319899999999997</v>
      </c>
      <c r="IM54">
        <v>0</v>
      </c>
      <c r="IN54">
        <v>25.461400000000001</v>
      </c>
      <c r="IO54">
        <v>300</v>
      </c>
      <c r="IP54">
        <v>17.307500000000001</v>
      </c>
      <c r="IQ54">
        <v>101.001</v>
      </c>
      <c r="IR54">
        <v>101.5</v>
      </c>
      <c r="IS54">
        <v>3</v>
      </c>
    </row>
    <row r="55" spans="1:253" x14ac:dyDescent="0.3">
      <c r="A55">
        <v>35</v>
      </c>
      <c r="B55">
        <v>1689184950.5999999</v>
      </c>
      <c r="C55">
        <v>8986.0999999046326</v>
      </c>
      <c r="D55" t="s">
        <v>586</v>
      </c>
      <c r="E55" t="s">
        <v>587</v>
      </c>
      <c r="F55" t="s">
        <v>402</v>
      </c>
      <c r="G55" t="s">
        <v>403</v>
      </c>
      <c r="H55" t="s">
        <v>70</v>
      </c>
      <c r="I55" t="s">
        <v>405</v>
      </c>
      <c r="J55" t="s">
        <v>52</v>
      </c>
      <c r="K55" t="s">
        <v>577</v>
      </c>
      <c r="L55">
        <v>1689184950.5999999</v>
      </c>
      <c r="M55">
        <f t="shared" si="92"/>
        <v>5.6560962901308432E-3</v>
      </c>
      <c r="N55">
        <f t="shared" si="93"/>
        <v>5.6560962901308436</v>
      </c>
      <c r="O55">
        <f t="shared" si="94"/>
        <v>12.192082211675951</v>
      </c>
      <c r="P55">
        <f t="shared" si="95"/>
        <v>184.124</v>
      </c>
      <c r="Q55">
        <f t="shared" si="96"/>
        <v>128.16160586869674</v>
      </c>
      <c r="R55">
        <f t="shared" si="97"/>
        <v>12.676688975606275</v>
      </c>
      <c r="S55">
        <f t="shared" si="98"/>
        <v>18.212027425247996</v>
      </c>
      <c r="T55">
        <f t="shared" si="99"/>
        <v>0.39803119361520339</v>
      </c>
      <c r="U55">
        <f t="shared" si="100"/>
        <v>2.910155342807661</v>
      </c>
      <c r="V55">
        <f t="shared" si="101"/>
        <v>0.37007235012812684</v>
      </c>
      <c r="W55">
        <f t="shared" si="102"/>
        <v>0.23364334466115622</v>
      </c>
      <c r="X55">
        <f t="shared" si="103"/>
        <v>289.57068029208136</v>
      </c>
      <c r="Y55">
        <f t="shared" si="104"/>
        <v>28.54484681440335</v>
      </c>
      <c r="Z55">
        <f t="shared" si="105"/>
        <v>27.963000000000001</v>
      </c>
      <c r="AA55">
        <f t="shared" si="106"/>
        <v>3.7866620108004536</v>
      </c>
      <c r="AB55">
        <f t="shared" si="107"/>
        <v>60.094158142760747</v>
      </c>
      <c r="AC55">
        <f t="shared" si="108"/>
        <v>2.3215972958927997</v>
      </c>
      <c r="AD55">
        <f t="shared" si="109"/>
        <v>3.8632661936582453</v>
      </c>
      <c r="AE55">
        <f t="shared" si="110"/>
        <v>1.4650647149076539</v>
      </c>
      <c r="AF55">
        <f t="shared" si="111"/>
        <v>-249.43384639477017</v>
      </c>
      <c r="AG55">
        <f t="shared" si="112"/>
        <v>53.955260195973153</v>
      </c>
      <c r="AH55">
        <f t="shared" si="113"/>
        <v>4.0468066758927561</v>
      </c>
      <c r="AI55">
        <f t="shared" si="114"/>
        <v>98.138900769177098</v>
      </c>
      <c r="AJ55">
        <v>0</v>
      </c>
      <c r="AK55">
        <v>0</v>
      </c>
      <c r="AL55">
        <f t="shared" si="115"/>
        <v>1</v>
      </c>
      <c r="AM55">
        <f t="shared" si="116"/>
        <v>0</v>
      </c>
      <c r="AN55">
        <f t="shared" si="117"/>
        <v>52066.055984823659</v>
      </c>
      <c r="AO55" t="s">
        <v>408</v>
      </c>
      <c r="AP55">
        <v>10238.9</v>
      </c>
      <c r="AQ55">
        <v>302.21199999999999</v>
      </c>
      <c r="AR55">
        <v>4052.3</v>
      </c>
      <c r="AS55">
        <f t="shared" si="118"/>
        <v>0.92542210596451402</v>
      </c>
      <c r="AT55">
        <v>-0.32343011824092421</v>
      </c>
      <c r="AU55" t="s">
        <v>588</v>
      </c>
      <c r="AV55">
        <v>10279</v>
      </c>
      <c r="AW55">
        <v>791.01255999999989</v>
      </c>
      <c r="AX55">
        <v>1123.31</v>
      </c>
      <c r="AY55">
        <f t="shared" si="119"/>
        <v>0.29581988943390525</v>
      </c>
      <c r="AZ55">
        <v>0.5</v>
      </c>
      <c r="BA55">
        <f t="shared" si="120"/>
        <v>1513.2096001513373</v>
      </c>
      <c r="BB55">
        <f t="shared" si="121"/>
        <v>12.192082211675951</v>
      </c>
      <c r="BC55">
        <f t="shared" si="122"/>
        <v>223.8187483035463</v>
      </c>
      <c r="BD55">
        <f t="shared" si="123"/>
        <v>8.2708385729678095E-3</v>
      </c>
      <c r="BE55">
        <f t="shared" si="124"/>
        <v>2.607463656515121</v>
      </c>
      <c r="BF55">
        <f t="shared" si="125"/>
        <v>253.01158305493132</v>
      </c>
      <c r="BG55" t="s">
        <v>589</v>
      </c>
      <c r="BH55">
        <v>600.5</v>
      </c>
      <c r="BI55">
        <f t="shared" si="126"/>
        <v>600.5</v>
      </c>
      <c r="BJ55">
        <f t="shared" si="127"/>
        <v>0.46541916300932062</v>
      </c>
      <c r="BK55">
        <f t="shared" si="128"/>
        <v>0.63559886000650345</v>
      </c>
      <c r="BL55">
        <f t="shared" si="129"/>
        <v>0.84853989223014081</v>
      </c>
      <c r="BM55">
        <f t="shared" si="130"/>
        <v>0.40469887881836281</v>
      </c>
      <c r="BN55">
        <f t="shared" si="131"/>
        <v>0.78104567146157644</v>
      </c>
      <c r="BO55">
        <f t="shared" si="132"/>
        <v>0.48251713655963363</v>
      </c>
      <c r="BP55">
        <f t="shared" si="133"/>
        <v>0.51748286344036631</v>
      </c>
      <c r="BQ55">
        <f t="shared" si="134"/>
        <v>1800.03</v>
      </c>
      <c r="BR55">
        <f t="shared" si="135"/>
        <v>1513.2096001513373</v>
      </c>
      <c r="BS55">
        <f t="shared" si="136"/>
        <v>0.84065798911759104</v>
      </c>
      <c r="BT55">
        <f t="shared" si="137"/>
        <v>0.1608699189969508</v>
      </c>
      <c r="BU55">
        <v>6</v>
      </c>
      <c r="BV55">
        <v>0.5</v>
      </c>
      <c r="BW55" t="s">
        <v>411</v>
      </c>
      <c r="BX55">
        <v>1689184950.5999999</v>
      </c>
      <c r="BY55">
        <v>184.124</v>
      </c>
      <c r="BZ55">
        <v>199.99700000000001</v>
      </c>
      <c r="CA55">
        <v>23.471399999999999</v>
      </c>
      <c r="CB55">
        <v>16.846399999999999</v>
      </c>
      <c r="CC55">
        <v>187.59299999999999</v>
      </c>
      <c r="CD55">
        <v>23.131499999999999</v>
      </c>
      <c r="CE55">
        <v>500.22699999999998</v>
      </c>
      <c r="CF55">
        <v>98.811599999999999</v>
      </c>
      <c r="CG55">
        <v>0.100152</v>
      </c>
      <c r="CH55">
        <v>28.306899999999999</v>
      </c>
      <c r="CI55">
        <v>27.963000000000001</v>
      </c>
      <c r="CJ55">
        <v>999.9</v>
      </c>
      <c r="CK55">
        <v>0</v>
      </c>
      <c r="CL55">
        <v>0</v>
      </c>
      <c r="CM55">
        <v>10008.799999999999</v>
      </c>
      <c r="CN55">
        <v>0</v>
      </c>
      <c r="CO55">
        <v>1.91117E-3</v>
      </c>
      <c r="CP55">
        <v>-15.8729</v>
      </c>
      <c r="CQ55">
        <v>188.55</v>
      </c>
      <c r="CR55">
        <v>203.42400000000001</v>
      </c>
      <c r="CS55">
        <v>6.6249399999999996</v>
      </c>
      <c r="CT55">
        <v>199.99700000000001</v>
      </c>
      <c r="CU55">
        <v>16.846399999999999</v>
      </c>
      <c r="CV55">
        <v>2.3192499999999998</v>
      </c>
      <c r="CW55">
        <v>1.66462</v>
      </c>
      <c r="CX55">
        <v>19.810700000000001</v>
      </c>
      <c r="CY55">
        <v>14.570399999999999</v>
      </c>
      <c r="CZ55">
        <v>1800.03</v>
      </c>
      <c r="DA55">
        <v>0.97800500000000001</v>
      </c>
      <c r="DB55">
        <v>2.1994900000000001E-2</v>
      </c>
      <c r="DC55">
        <v>0</v>
      </c>
      <c r="DD55">
        <v>790.69500000000005</v>
      </c>
      <c r="DE55">
        <v>4.9997699999999998</v>
      </c>
      <c r="DF55">
        <v>14654.3</v>
      </c>
      <c r="DG55">
        <v>15784.7</v>
      </c>
      <c r="DH55">
        <v>39</v>
      </c>
      <c r="DI55">
        <v>39.375</v>
      </c>
      <c r="DJ55">
        <v>38.5</v>
      </c>
      <c r="DK55">
        <v>38.561999999999998</v>
      </c>
      <c r="DL55">
        <v>39.936999999999998</v>
      </c>
      <c r="DM55">
        <v>1755.55</v>
      </c>
      <c r="DN55">
        <v>39.479999999999997</v>
      </c>
      <c r="DO55">
        <v>0</v>
      </c>
      <c r="DP55">
        <v>155.9000000953674</v>
      </c>
      <c r="DQ55">
        <v>0</v>
      </c>
      <c r="DR55">
        <v>791.01255999999989</v>
      </c>
      <c r="DS55">
        <v>-2.8087692109211919</v>
      </c>
      <c r="DT55">
        <v>-33.707692218689537</v>
      </c>
      <c r="DU55">
        <v>14658.632</v>
      </c>
      <c r="DV55">
        <v>15</v>
      </c>
      <c r="DW55">
        <v>1689184911.0999999</v>
      </c>
      <c r="DX55" t="s">
        <v>590</v>
      </c>
      <c r="DY55">
        <v>1689184893.0999999</v>
      </c>
      <c r="DZ55">
        <v>1689184911.0999999</v>
      </c>
      <c r="EA55">
        <v>41</v>
      </c>
      <c r="EB55">
        <v>0.313</v>
      </c>
      <c r="EC55">
        <v>2E-3</v>
      </c>
      <c r="ED55">
        <v>-3.4510000000000001</v>
      </c>
      <c r="EE55">
        <v>0.11700000000000001</v>
      </c>
      <c r="EF55">
        <v>200</v>
      </c>
      <c r="EG55">
        <v>17</v>
      </c>
      <c r="EH55">
        <v>0.15</v>
      </c>
      <c r="EI55">
        <v>0.02</v>
      </c>
      <c r="EJ55">
        <v>-45.560058536585373</v>
      </c>
      <c r="EK55">
        <v>-1.5535860627177069</v>
      </c>
      <c r="EL55">
        <v>0.1607240810582056</v>
      </c>
      <c r="EM55">
        <v>0</v>
      </c>
      <c r="EN55">
        <v>1329.788484848485</v>
      </c>
      <c r="EO55">
        <v>-145.18156849488881</v>
      </c>
      <c r="EP55">
        <v>13.822683404180051</v>
      </c>
      <c r="EQ55">
        <v>0</v>
      </c>
      <c r="ER55">
        <v>13.374026829268301</v>
      </c>
      <c r="ES55">
        <v>0.63740905923346691</v>
      </c>
      <c r="ET55">
        <v>6.5351630596747798E-2</v>
      </c>
      <c r="EU55">
        <v>0</v>
      </c>
      <c r="EV55">
        <v>2</v>
      </c>
      <c r="EW55">
        <v>2</v>
      </c>
      <c r="EX55" t="s">
        <v>413</v>
      </c>
      <c r="EY55">
        <v>2.9682599999999999</v>
      </c>
      <c r="EZ55">
        <v>2.6994699999999998</v>
      </c>
      <c r="FA55">
        <v>5.1628500000000001E-2</v>
      </c>
      <c r="FB55">
        <v>5.4321800000000003E-2</v>
      </c>
      <c r="FC55">
        <v>0.112859</v>
      </c>
      <c r="FD55">
        <v>8.6720000000000005E-2</v>
      </c>
      <c r="FE55">
        <v>32730.5</v>
      </c>
      <c r="FF55">
        <v>20944.2</v>
      </c>
      <c r="FG55">
        <v>32376.5</v>
      </c>
      <c r="FH55">
        <v>25285.1</v>
      </c>
      <c r="FI55">
        <v>39694.9</v>
      </c>
      <c r="FJ55">
        <v>40000.1</v>
      </c>
      <c r="FK55">
        <v>46475.6</v>
      </c>
      <c r="FL55">
        <v>45830.400000000001</v>
      </c>
      <c r="FM55">
        <v>1.98458</v>
      </c>
      <c r="FN55">
        <v>1.8408</v>
      </c>
      <c r="FO55">
        <v>7.7448799999999998E-2</v>
      </c>
      <c r="FP55">
        <v>0</v>
      </c>
      <c r="FQ55">
        <v>26.697099999999999</v>
      </c>
      <c r="FR55">
        <v>999.9</v>
      </c>
      <c r="FS55">
        <v>48.9</v>
      </c>
      <c r="FT55">
        <v>38.799999999999997</v>
      </c>
      <c r="FU55">
        <v>34.401600000000002</v>
      </c>
      <c r="FV55">
        <v>64.086100000000002</v>
      </c>
      <c r="FW55">
        <v>17.2957</v>
      </c>
      <c r="FX55">
        <v>1</v>
      </c>
      <c r="FY55">
        <v>0.108219</v>
      </c>
      <c r="FZ55">
        <v>0.102925</v>
      </c>
      <c r="GA55">
        <v>20.232600000000001</v>
      </c>
      <c r="GB55">
        <v>5.2352600000000002</v>
      </c>
      <c r="GC55">
        <v>11.9466</v>
      </c>
      <c r="GD55">
        <v>4.9858000000000002</v>
      </c>
      <c r="GE55">
        <v>3.29</v>
      </c>
      <c r="GF55">
        <v>9999</v>
      </c>
      <c r="GG55">
        <v>9999</v>
      </c>
      <c r="GH55">
        <v>9999</v>
      </c>
      <c r="GI55">
        <v>210.6</v>
      </c>
      <c r="GJ55">
        <v>1.8669100000000001</v>
      </c>
      <c r="GK55">
        <v>1.86913</v>
      </c>
      <c r="GL55">
        <v>1.8668199999999999</v>
      </c>
      <c r="GM55">
        <v>1.86721</v>
      </c>
      <c r="GN55">
        <v>1.8624499999999999</v>
      </c>
      <c r="GO55">
        <v>1.86521</v>
      </c>
      <c r="GP55">
        <v>1.86859</v>
      </c>
      <c r="GQ55">
        <v>1.8689</v>
      </c>
      <c r="GR55">
        <v>5</v>
      </c>
      <c r="GS55">
        <v>0</v>
      </c>
      <c r="GT55">
        <v>0</v>
      </c>
      <c r="GU55">
        <v>0</v>
      </c>
      <c r="GV55" t="s">
        <v>414</v>
      </c>
      <c r="GW55" t="s">
        <v>415</v>
      </c>
      <c r="GX55" t="s">
        <v>416</v>
      </c>
      <c r="GY55" t="s">
        <v>416</v>
      </c>
      <c r="GZ55" t="s">
        <v>416</v>
      </c>
      <c r="HA55" t="s">
        <v>416</v>
      </c>
      <c r="HB55">
        <v>0</v>
      </c>
      <c r="HC55">
        <v>100</v>
      </c>
      <c r="HD55">
        <v>100</v>
      </c>
      <c r="HE55">
        <v>-3.4689999999999999</v>
      </c>
      <c r="HF55">
        <v>0.33989999999999998</v>
      </c>
      <c r="HG55">
        <v>-3.7247363910428142</v>
      </c>
      <c r="HH55">
        <v>1.6145137170229321E-3</v>
      </c>
      <c r="HI55">
        <v>-1.407043735234338E-6</v>
      </c>
      <c r="HJ55">
        <v>4.3622850327847239E-10</v>
      </c>
      <c r="HK55">
        <v>-9.0199359136238833E-2</v>
      </c>
      <c r="HL55">
        <v>-6.8056097038042204E-3</v>
      </c>
      <c r="HM55">
        <v>1.263822033146551E-3</v>
      </c>
      <c r="HN55">
        <v>-7.169851735749966E-6</v>
      </c>
      <c r="HO55">
        <v>2</v>
      </c>
      <c r="HP55">
        <v>2094</v>
      </c>
      <c r="HQ55">
        <v>1</v>
      </c>
      <c r="HR55">
        <v>26</v>
      </c>
      <c r="HS55">
        <v>1</v>
      </c>
      <c r="HT55">
        <v>0.7</v>
      </c>
      <c r="HU55">
        <v>0.62133799999999995</v>
      </c>
      <c r="HV55">
        <v>2.5781200000000002</v>
      </c>
      <c r="HW55">
        <v>1.4978</v>
      </c>
      <c r="HX55">
        <v>2.2888199999999999</v>
      </c>
      <c r="HY55">
        <v>1.49902</v>
      </c>
      <c r="HZ55">
        <v>2.33643</v>
      </c>
      <c r="IA55">
        <v>41.378100000000003</v>
      </c>
      <c r="IB55">
        <v>24.008700000000001</v>
      </c>
      <c r="IC55">
        <v>18</v>
      </c>
      <c r="ID55">
        <v>507.041</v>
      </c>
      <c r="IE55">
        <v>455.00099999999998</v>
      </c>
      <c r="IF55">
        <v>26.52</v>
      </c>
      <c r="IG55">
        <v>28.670300000000001</v>
      </c>
      <c r="IH55">
        <v>29.9998</v>
      </c>
      <c r="II55">
        <v>28.6814</v>
      </c>
      <c r="IJ55">
        <v>28.6279</v>
      </c>
      <c r="IK55">
        <v>12.4558</v>
      </c>
      <c r="IL55">
        <v>57.549399999999999</v>
      </c>
      <c r="IM55">
        <v>0</v>
      </c>
      <c r="IN55">
        <v>26.5303</v>
      </c>
      <c r="IO55">
        <v>200</v>
      </c>
      <c r="IP55">
        <v>16.855</v>
      </c>
      <c r="IQ55">
        <v>101.023</v>
      </c>
      <c r="IR55">
        <v>101.523</v>
      </c>
      <c r="IS55">
        <v>3</v>
      </c>
    </row>
    <row r="56" spans="1:253" x14ac:dyDescent="0.3">
      <c r="A56">
        <v>36</v>
      </c>
      <c r="B56">
        <v>1689185074.5999999</v>
      </c>
      <c r="C56">
        <v>9110.0999999046326</v>
      </c>
      <c r="D56" t="s">
        <v>591</v>
      </c>
      <c r="E56" t="s">
        <v>592</v>
      </c>
      <c r="F56" t="s">
        <v>402</v>
      </c>
      <c r="G56" t="s">
        <v>403</v>
      </c>
      <c r="H56" t="s">
        <v>70</v>
      </c>
      <c r="I56" t="s">
        <v>405</v>
      </c>
      <c r="J56" t="s">
        <v>52</v>
      </c>
      <c r="K56" t="s">
        <v>577</v>
      </c>
      <c r="L56">
        <v>1689185074.5999999</v>
      </c>
      <c r="M56">
        <f t="shared" si="92"/>
        <v>5.879519084433643E-3</v>
      </c>
      <c r="N56">
        <f t="shared" si="93"/>
        <v>5.8795190844336433</v>
      </c>
      <c r="O56">
        <f t="shared" si="94"/>
        <v>8.5044938377218173</v>
      </c>
      <c r="P56">
        <f t="shared" si="95"/>
        <v>138.845</v>
      </c>
      <c r="Q56">
        <f t="shared" si="96"/>
        <v>101.52452428110216</v>
      </c>
      <c r="R56">
        <f t="shared" si="97"/>
        <v>10.042295222767228</v>
      </c>
      <c r="S56">
        <f t="shared" si="98"/>
        <v>13.733848940227499</v>
      </c>
      <c r="T56">
        <f t="shared" si="99"/>
        <v>0.42196398882971708</v>
      </c>
      <c r="U56">
        <f t="shared" si="100"/>
        <v>2.9133763401845019</v>
      </c>
      <c r="V56">
        <f t="shared" si="101"/>
        <v>0.39071527470027445</v>
      </c>
      <c r="W56">
        <f t="shared" si="102"/>
        <v>0.24681149591351798</v>
      </c>
      <c r="X56">
        <f t="shared" si="103"/>
        <v>289.54675299242621</v>
      </c>
      <c r="Y56">
        <f t="shared" si="104"/>
        <v>28.560099151163691</v>
      </c>
      <c r="Z56">
        <f t="shared" si="105"/>
        <v>27.959399999999999</v>
      </c>
      <c r="AA56">
        <f t="shared" si="106"/>
        <v>3.7858671670999215</v>
      </c>
      <c r="AB56">
        <f t="shared" si="107"/>
        <v>60.400732233081989</v>
      </c>
      <c r="AC56">
        <f t="shared" si="108"/>
        <v>2.34350334889095</v>
      </c>
      <c r="AD56">
        <f t="shared" si="109"/>
        <v>3.8799253953537232</v>
      </c>
      <c r="AE56">
        <f t="shared" si="110"/>
        <v>1.4423638182089715</v>
      </c>
      <c r="AF56">
        <f t="shared" si="111"/>
        <v>-259.28679162352364</v>
      </c>
      <c r="AG56">
        <f t="shared" si="112"/>
        <v>66.203295923729598</v>
      </c>
      <c r="AH56">
        <f t="shared" si="113"/>
        <v>4.961696762766107</v>
      </c>
      <c r="AI56">
        <f t="shared" si="114"/>
        <v>101.42495405539827</v>
      </c>
      <c r="AJ56">
        <v>0</v>
      </c>
      <c r="AK56">
        <v>0</v>
      </c>
      <c r="AL56">
        <f t="shared" si="115"/>
        <v>1</v>
      </c>
      <c r="AM56">
        <f t="shared" si="116"/>
        <v>0</v>
      </c>
      <c r="AN56">
        <f t="shared" si="117"/>
        <v>52145.36115900716</v>
      </c>
      <c r="AO56" t="s">
        <v>408</v>
      </c>
      <c r="AP56">
        <v>10238.9</v>
      </c>
      <c r="AQ56">
        <v>302.21199999999999</v>
      </c>
      <c r="AR56">
        <v>4052.3</v>
      </c>
      <c r="AS56">
        <f t="shared" si="118"/>
        <v>0.92542210596451402</v>
      </c>
      <c r="AT56">
        <v>-0.32343011824092421</v>
      </c>
      <c r="AU56" t="s">
        <v>593</v>
      </c>
      <c r="AV56">
        <v>10279.700000000001</v>
      </c>
      <c r="AW56">
        <v>785.88092000000006</v>
      </c>
      <c r="AX56">
        <v>1085.08</v>
      </c>
      <c r="AY56">
        <f t="shared" si="119"/>
        <v>0.27573918973716216</v>
      </c>
      <c r="AZ56">
        <v>0.5</v>
      </c>
      <c r="BA56">
        <f t="shared" si="120"/>
        <v>1513.0836067318271</v>
      </c>
      <c r="BB56">
        <f t="shared" si="121"/>
        <v>8.5044938377218173</v>
      </c>
      <c r="BC56">
        <f t="shared" si="122"/>
        <v>208.60822386240847</v>
      </c>
      <c r="BD56">
        <f t="shared" si="123"/>
        <v>5.8343927042012874E-3</v>
      </c>
      <c r="BE56">
        <f t="shared" si="124"/>
        <v>2.73456335016773</v>
      </c>
      <c r="BF56">
        <f t="shared" si="125"/>
        <v>251.01957582880445</v>
      </c>
      <c r="BG56" t="s">
        <v>594</v>
      </c>
      <c r="BH56">
        <v>606.49</v>
      </c>
      <c r="BI56">
        <f t="shared" si="126"/>
        <v>606.49</v>
      </c>
      <c r="BJ56">
        <f t="shared" si="127"/>
        <v>0.44106425332694355</v>
      </c>
      <c r="BK56">
        <f t="shared" si="128"/>
        <v>0.625167847217869</v>
      </c>
      <c r="BL56">
        <f t="shared" si="129"/>
        <v>0.861109579460272</v>
      </c>
      <c r="BM56">
        <f t="shared" si="130"/>
        <v>0.38218330548700408</v>
      </c>
      <c r="BN56">
        <f t="shared" si="131"/>
        <v>0.79124009889901248</v>
      </c>
      <c r="BO56">
        <f t="shared" si="132"/>
        <v>0.48246246728978398</v>
      </c>
      <c r="BP56">
        <f t="shared" si="133"/>
        <v>0.51753753271021607</v>
      </c>
      <c r="BQ56">
        <f t="shared" si="134"/>
        <v>1799.88</v>
      </c>
      <c r="BR56">
        <f t="shared" si="135"/>
        <v>1513.0836067318271</v>
      </c>
      <c r="BS56">
        <f t="shared" si="136"/>
        <v>0.84065804760974461</v>
      </c>
      <c r="BT56">
        <f t="shared" si="137"/>
        <v>0.16087003188680701</v>
      </c>
      <c r="BU56">
        <v>6</v>
      </c>
      <c r="BV56">
        <v>0.5</v>
      </c>
      <c r="BW56" t="s">
        <v>411</v>
      </c>
      <c r="BX56">
        <v>1689185074.5999999</v>
      </c>
      <c r="BY56">
        <v>138.845</v>
      </c>
      <c r="BZ56">
        <v>150.02600000000001</v>
      </c>
      <c r="CA56">
        <v>23.6921</v>
      </c>
      <c r="CB56">
        <v>16.8063</v>
      </c>
      <c r="CC56">
        <v>142.18600000000001</v>
      </c>
      <c r="CD56">
        <v>23.342600000000001</v>
      </c>
      <c r="CE56">
        <v>500.17899999999997</v>
      </c>
      <c r="CF56">
        <v>98.815100000000001</v>
      </c>
      <c r="CG56">
        <v>9.98695E-2</v>
      </c>
      <c r="CH56">
        <v>28.3809</v>
      </c>
      <c r="CI56">
        <v>27.959399999999999</v>
      </c>
      <c r="CJ56">
        <v>999.9</v>
      </c>
      <c r="CK56">
        <v>0</v>
      </c>
      <c r="CL56">
        <v>0</v>
      </c>
      <c r="CM56">
        <v>10026.9</v>
      </c>
      <c r="CN56">
        <v>0</v>
      </c>
      <c r="CO56">
        <v>1.7200500000000001E-3</v>
      </c>
      <c r="CP56">
        <v>-11.1815</v>
      </c>
      <c r="CQ56">
        <v>142.214</v>
      </c>
      <c r="CR56">
        <v>152.59100000000001</v>
      </c>
      <c r="CS56">
        <v>6.8858100000000002</v>
      </c>
      <c r="CT56">
        <v>150.02600000000001</v>
      </c>
      <c r="CU56">
        <v>16.8063</v>
      </c>
      <c r="CV56">
        <v>2.3411300000000002</v>
      </c>
      <c r="CW56">
        <v>1.6607099999999999</v>
      </c>
      <c r="CX56">
        <v>19.962299999999999</v>
      </c>
      <c r="CY56">
        <v>14.534000000000001</v>
      </c>
      <c r="CZ56">
        <v>1799.88</v>
      </c>
      <c r="DA56">
        <v>0.97800100000000001</v>
      </c>
      <c r="DB56">
        <v>2.1998500000000001E-2</v>
      </c>
      <c r="DC56">
        <v>0</v>
      </c>
      <c r="DD56">
        <v>785.702</v>
      </c>
      <c r="DE56">
        <v>4.9997699999999998</v>
      </c>
      <c r="DF56">
        <v>14548.3</v>
      </c>
      <c r="DG56">
        <v>15783.4</v>
      </c>
      <c r="DH56">
        <v>38.811999999999998</v>
      </c>
      <c r="DI56">
        <v>39.125</v>
      </c>
      <c r="DJ56">
        <v>38.311999999999998</v>
      </c>
      <c r="DK56">
        <v>38.375</v>
      </c>
      <c r="DL56">
        <v>39.811999999999998</v>
      </c>
      <c r="DM56">
        <v>1755.39</v>
      </c>
      <c r="DN56">
        <v>39.479999999999997</v>
      </c>
      <c r="DO56">
        <v>0</v>
      </c>
      <c r="DP56">
        <v>123.4000000953674</v>
      </c>
      <c r="DQ56">
        <v>0</v>
      </c>
      <c r="DR56">
        <v>785.88092000000006</v>
      </c>
      <c r="DS56">
        <v>-1.6214615163309281</v>
      </c>
      <c r="DT56">
        <v>-42.646153797778517</v>
      </c>
      <c r="DU56">
        <v>14554.828</v>
      </c>
      <c r="DV56">
        <v>15</v>
      </c>
      <c r="DW56">
        <v>1689185035.0999999</v>
      </c>
      <c r="DX56" t="s">
        <v>595</v>
      </c>
      <c r="DY56">
        <v>1689185022.0999999</v>
      </c>
      <c r="DZ56">
        <v>1689185035.0999999</v>
      </c>
      <c r="EA56">
        <v>42</v>
      </c>
      <c r="EB56">
        <v>0.18099999999999999</v>
      </c>
      <c r="EC56">
        <v>1E-3</v>
      </c>
      <c r="ED56">
        <v>-3.327</v>
      </c>
      <c r="EE56">
        <v>0.115</v>
      </c>
      <c r="EF56">
        <v>150</v>
      </c>
      <c r="EG56">
        <v>17</v>
      </c>
      <c r="EH56">
        <v>0.23</v>
      </c>
      <c r="EI56">
        <v>0.01</v>
      </c>
      <c r="EJ56">
        <v>-45.560058536585373</v>
      </c>
      <c r="EK56">
        <v>-1.5535860627177069</v>
      </c>
      <c r="EL56">
        <v>0.1607240810582056</v>
      </c>
      <c r="EM56">
        <v>0</v>
      </c>
      <c r="EN56">
        <v>1329.788484848485</v>
      </c>
      <c r="EO56">
        <v>-145.18156849488881</v>
      </c>
      <c r="EP56">
        <v>13.822683404180051</v>
      </c>
      <c r="EQ56">
        <v>0</v>
      </c>
      <c r="ER56">
        <v>13.374026829268301</v>
      </c>
      <c r="ES56">
        <v>0.63740905923346691</v>
      </c>
      <c r="ET56">
        <v>6.5351630596747798E-2</v>
      </c>
      <c r="EU56">
        <v>0</v>
      </c>
      <c r="EV56">
        <v>2</v>
      </c>
      <c r="EW56">
        <v>2</v>
      </c>
      <c r="EX56" t="s">
        <v>413</v>
      </c>
      <c r="EY56">
        <v>2.96827</v>
      </c>
      <c r="EZ56">
        <v>2.6993399999999999</v>
      </c>
      <c r="FA56">
        <v>4.0068300000000001E-2</v>
      </c>
      <c r="FB56">
        <v>4.1881599999999998E-2</v>
      </c>
      <c r="FC56">
        <v>0.11361300000000001</v>
      </c>
      <c r="FD56">
        <v>8.6597499999999994E-2</v>
      </c>
      <c r="FE56">
        <v>33138.699999999997</v>
      </c>
      <c r="FF56">
        <v>21225.599999999999</v>
      </c>
      <c r="FG56">
        <v>32385</v>
      </c>
      <c r="FH56">
        <v>25291.200000000001</v>
      </c>
      <c r="FI56">
        <v>39670.400000000001</v>
      </c>
      <c r="FJ56">
        <v>40013.699999999997</v>
      </c>
      <c r="FK56">
        <v>46487.1</v>
      </c>
      <c r="FL56">
        <v>45839.8</v>
      </c>
      <c r="FM56">
        <v>1.9862200000000001</v>
      </c>
      <c r="FN56">
        <v>1.8428199999999999</v>
      </c>
      <c r="FO56">
        <v>8.4727999999999998E-2</v>
      </c>
      <c r="FP56">
        <v>0</v>
      </c>
      <c r="FQ56">
        <v>26.574400000000001</v>
      </c>
      <c r="FR56">
        <v>999.9</v>
      </c>
      <c r="FS56">
        <v>48.7</v>
      </c>
      <c r="FT56">
        <v>38.700000000000003</v>
      </c>
      <c r="FU56">
        <v>34.073099999999997</v>
      </c>
      <c r="FV56">
        <v>64.436099999999996</v>
      </c>
      <c r="FW56">
        <v>17.656199999999998</v>
      </c>
      <c r="FX56">
        <v>1</v>
      </c>
      <c r="FY56">
        <v>9.8767800000000003E-2</v>
      </c>
      <c r="FZ56">
        <v>-0.112345</v>
      </c>
      <c r="GA56">
        <v>20.232800000000001</v>
      </c>
      <c r="GB56">
        <v>5.2337600000000002</v>
      </c>
      <c r="GC56">
        <v>11.9468</v>
      </c>
      <c r="GD56">
        <v>4.9862500000000001</v>
      </c>
      <c r="GE56">
        <v>3.29</v>
      </c>
      <c r="GF56">
        <v>9999</v>
      </c>
      <c r="GG56">
        <v>9999</v>
      </c>
      <c r="GH56">
        <v>9999</v>
      </c>
      <c r="GI56">
        <v>210.6</v>
      </c>
      <c r="GJ56">
        <v>1.8669100000000001</v>
      </c>
      <c r="GK56">
        <v>1.8691500000000001</v>
      </c>
      <c r="GL56">
        <v>1.8668199999999999</v>
      </c>
      <c r="GM56">
        <v>1.8672200000000001</v>
      </c>
      <c r="GN56">
        <v>1.86249</v>
      </c>
      <c r="GO56">
        <v>1.8652299999999999</v>
      </c>
      <c r="GP56">
        <v>1.86859</v>
      </c>
      <c r="GQ56">
        <v>1.8689</v>
      </c>
      <c r="GR56">
        <v>5</v>
      </c>
      <c r="GS56">
        <v>0</v>
      </c>
      <c r="GT56">
        <v>0</v>
      </c>
      <c r="GU56">
        <v>0</v>
      </c>
      <c r="GV56" t="s">
        <v>414</v>
      </c>
      <c r="GW56" t="s">
        <v>415</v>
      </c>
      <c r="GX56" t="s">
        <v>416</v>
      </c>
      <c r="GY56" t="s">
        <v>416</v>
      </c>
      <c r="GZ56" t="s">
        <v>416</v>
      </c>
      <c r="HA56" t="s">
        <v>416</v>
      </c>
      <c r="HB56">
        <v>0</v>
      </c>
      <c r="HC56">
        <v>100</v>
      </c>
      <c r="HD56">
        <v>100</v>
      </c>
      <c r="HE56">
        <v>-3.3410000000000002</v>
      </c>
      <c r="HF56">
        <v>0.34949999999999998</v>
      </c>
      <c r="HG56">
        <v>-3.543451340896032</v>
      </c>
      <c r="HH56">
        <v>1.6145137170229321E-3</v>
      </c>
      <c r="HI56">
        <v>-1.407043735234338E-6</v>
      </c>
      <c r="HJ56">
        <v>4.3622850327847239E-10</v>
      </c>
      <c r="HK56">
        <v>-8.907903151514121E-2</v>
      </c>
      <c r="HL56">
        <v>-6.8056097038042204E-3</v>
      </c>
      <c r="HM56">
        <v>1.263822033146551E-3</v>
      </c>
      <c r="HN56">
        <v>-7.169851735749966E-6</v>
      </c>
      <c r="HO56">
        <v>2</v>
      </c>
      <c r="HP56">
        <v>2094</v>
      </c>
      <c r="HQ56">
        <v>1</v>
      </c>
      <c r="HR56">
        <v>26</v>
      </c>
      <c r="HS56">
        <v>0.9</v>
      </c>
      <c r="HT56">
        <v>0.7</v>
      </c>
      <c r="HU56">
        <v>0.50659200000000004</v>
      </c>
      <c r="HV56">
        <v>2.5964399999999999</v>
      </c>
      <c r="HW56">
        <v>1.4978</v>
      </c>
      <c r="HX56">
        <v>2.2900399999999999</v>
      </c>
      <c r="HY56">
        <v>1.49902</v>
      </c>
      <c r="HZ56">
        <v>2.2534200000000002</v>
      </c>
      <c r="IA56">
        <v>41.4041</v>
      </c>
      <c r="IB56">
        <v>23.9999</v>
      </c>
      <c r="IC56">
        <v>18</v>
      </c>
      <c r="ID56">
        <v>507.12700000000001</v>
      </c>
      <c r="IE56">
        <v>455.40499999999997</v>
      </c>
      <c r="IF56">
        <v>26.912700000000001</v>
      </c>
      <c r="IG56">
        <v>28.54</v>
      </c>
      <c r="IH56">
        <v>29.999700000000001</v>
      </c>
      <c r="II56">
        <v>28.565000000000001</v>
      </c>
      <c r="IJ56">
        <v>28.512</v>
      </c>
      <c r="IK56">
        <v>10.148199999999999</v>
      </c>
      <c r="IL56">
        <v>57.479799999999997</v>
      </c>
      <c r="IM56">
        <v>0</v>
      </c>
      <c r="IN56">
        <v>26.941299999999998</v>
      </c>
      <c r="IO56">
        <v>150</v>
      </c>
      <c r="IP56">
        <v>16.738</v>
      </c>
      <c r="IQ56">
        <v>101.048</v>
      </c>
      <c r="IR56">
        <v>101.545</v>
      </c>
      <c r="IS56">
        <v>3</v>
      </c>
    </row>
    <row r="57" spans="1:253" x14ac:dyDescent="0.3">
      <c r="A57">
        <v>37</v>
      </c>
      <c r="B57">
        <v>1689185192.5999999</v>
      </c>
      <c r="C57">
        <v>9228.0999999046326</v>
      </c>
      <c r="D57" t="s">
        <v>596</v>
      </c>
      <c r="E57" t="s">
        <v>597</v>
      </c>
      <c r="F57" t="s">
        <v>402</v>
      </c>
      <c r="G57" t="s">
        <v>403</v>
      </c>
      <c r="H57" t="s">
        <v>70</v>
      </c>
      <c r="I57" t="s">
        <v>405</v>
      </c>
      <c r="J57" t="s">
        <v>52</v>
      </c>
      <c r="K57" t="s">
        <v>577</v>
      </c>
      <c r="L57">
        <v>1689185192.5999999</v>
      </c>
      <c r="M57">
        <f t="shared" si="92"/>
        <v>6.0969688167040069E-3</v>
      </c>
      <c r="N57">
        <f t="shared" si="93"/>
        <v>6.096968816704007</v>
      </c>
      <c r="O57">
        <f t="shared" si="94"/>
        <v>4.4518204323890522</v>
      </c>
      <c r="P57">
        <f t="shared" si="95"/>
        <v>93.939899999999994</v>
      </c>
      <c r="Q57">
        <f t="shared" si="96"/>
        <v>74.620136398549334</v>
      </c>
      <c r="R57">
        <f t="shared" si="97"/>
        <v>7.3814155574752638</v>
      </c>
      <c r="S57">
        <f t="shared" si="98"/>
        <v>9.2925244149131689</v>
      </c>
      <c r="T57">
        <f t="shared" si="99"/>
        <v>0.44068984959534357</v>
      </c>
      <c r="U57">
        <f t="shared" si="100"/>
        <v>2.9114930054404997</v>
      </c>
      <c r="V57">
        <f t="shared" si="101"/>
        <v>0.40670551627154661</v>
      </c>
      <c r="W57">
        <f t="shared" si="102"/>
        <v>0.25702556085357142</v>
      </c>
      <c r="X57">
        <f t="shared" si="103"/>
        <v>289.55210729217481</v>
      </c>
      <c r="Y57">
        <f t="shared" si="104"/>
        <v>28.559110669337002</v>
      </c>
      <c r="Z57">
        <f t="shared" si="105"/>
        <v>27.9819</v>
      </c>
      <c r="AA57">
        <f t="shared" si="106"/>
        <v>3.7908373293577768</v>
      </c>
      <c r="AB57">
        <f t="shared" si="107"/>
        <v>60.474581779282452</v>
      </c>
      <c r="AC57">
        <f t="shared" si="108"/>
        <v>2.35397679789744</v>
      </c>
      <c r="AD57">
        <f t="shared" si="109"/>
        <v>3.8925061218097943</v>
      </c>
      <c r="AE57">
        <f t="shared" si="110"/>
        <v>1.4368605314603369</v>
      </c>
      <c r="AF57">
        <f t="shared" si="111"/>
        <v>-268.87632481664673</v>
      </c>
      <c r="AG57">
        <f t="shared" si="112"/>
        <v>71.371717640462293</v>
      </c>
      <c r="AH57">
        <f t="shared" si="113"/>
        <v>5.35459671179298</v>
      </c>
      <c r="AI57">
        <f t="shared" si="114"/>
        <v>97.402096827783339</v>
      </c>
      <c r="AJ57">
        <v>0</v>
      </c>
      <c r="AK57">
        <v>0</v>
      </c>
      <c r="AL57">
        <f t="shared" si="115"/>
        <v>1</v>
      </c>
      <c r="AM57">
        <f t="shared" si="116"/>
        <v>0</v>
      </c>
      <c r="AN57">
        <f t="shared" si="117"/>
        <v>52082.035718058869</v>
      </c>
      <c r="AO57" t="s">
        <v>408</v>
      </c>
      <c r="AP57">
        <v>10238.9</v>
      </c>
      <c r="AQ57">
        <v>302.21199999999999</v>
      </c>
      <c r="AR57">
        <v>4052.3</v>
      </c>
      <c r="AS57">
        <f t="shared" si="118"/>
        <v>0.92542210596451402</v>
      </c>
      <c r="AT57">
        <v>-0.32343011824092421</v>
      </c>
      <c r="AU57" t="s">
        <v>598</v>
      </c>
      <c r="AV57">
        <v>10279.9</v>
      </c>
      <c r="AW57">
        <v>784.81636000000003</v>
      </c>
      <c r="AX57">
        <v>1052.8699999999999</v>
      </c>
      <c r="AY57">
        <f t="shared" si="119"/>
        <v>0.25459329261922159</v>
      </c>
      <c r="AZ57">
        <v>0.5</v>
      </c>
      <c r="BA57">
        <f t="shared" si="120"/>
        <v>1513.109100151386</v>
      </c>
      <c r="BB57">
        <f t="shared" si="121"/>
        <v>4.4518204323890522</v>
      </c>
      <c r="BC57">
        <f t="shared" si="122"/>
        <v>192.61371394982444</v>
      </c>
      <c r="BD57">
        <f t="shared" si="123"/>
        <v>3.1559195236828689E-3</v>
      </c>
      <c r="BE57">
        <f t="shared" si="124"/>
        <v>2.8488132438002798</v>
      </c>
      <c r="BF57">
        <f t="shared" si="125"/>
        <v>249.25554312865449</v>
      </c>
      <c r="BG57" t="s">
        <v>599</v>
      </c>
      <c r="BH57">
        <v>605.20000000000005</v>
      </c>
      <c r="BI57">
        <f t="shared" si="126"/>
        <v>605.20000000000005</v>
      </c>
      <c r="BJ57">
        <f t="shared" si="127"/>
        <v>0.42519019442096351</v>
      </c>
      <c r="BK57">
        <f t="shared" si="128"/>
        <v>0.59877507985793099</v>
      </c>
      <c r="BL57">
        <f t="shared" si="129"/>
        <v>0.87013141481245104</v>
      </c>
      <c r="BM57">
        <f t="shared" si="130"/>
        <v>0.35709156500030625</v>
      </c>
      <c r="BN57">
        <f t="shared" si="131"/>
        <v>0.79982923067405354</v>
      </c>
      <c r="BO57">
        <f t="shared" si="132"/>
        <v>0.46173690661853667</v>
      </c>
      <c r="BP57">
        <f t="shared" si="133"/>
        <v>0.53826309338146339</v>
      </c>
      <c r="BQ57">
        <f t="shared" si="134"/>
        <v>1799.91</v>
      </c>
      <c r="BR57">
        <f t="shared" si="135"/>
        <v>1513.109100151386</v>
      </c>
      <c r="BS57">
        <f t="shared" si="136"/>
        <v>0.84065819966075295</v>
      </c>
      <c r="BT57">
        <f t="shared" si="137"/>
        <v>0.16087032534525325</v>
      </c>
      <c r="BU57">
        <v>6</v>
      </c>
      <c r="BV57">
        <v>0.5</v>
      </c>
      <c r="BW57" t="s">
        <v>411</v>
      </c>
      <c r="BX57">
        <v>1689185192.5999999</v>
      </c>
      <c r="BY57">
        <v>93.939899999999994</v>
      </c>
      <c r="BZ57">
        <v>99.9679</v>
      </c>
      <c r="CA57">
        <v>23.796800000000001</v>
      </c>
      <c r="CB57">
        <v>16.656300000000002</v>
      </c>
      <c r="CC57">
        <v>97.174700000000001</v>
      </c>
      <c r="CD57">
        <v>23.444500000000001</v>
      </c>
      <c r="CE57">
        <v>500.12299999999999</v>
      </c>
      <c r="CF57">
        <v>98.820099999999996</v>
      </c>
      <c r="CG57">
        <v>9.9788299999999996E-2</v>
      </c>
      <c r="CH57">
        <v>28.436599999999999</v>
      </c>
      <c r="CI57">
        <v>27.9819</v>
      </c>
      <c r="CJ57">
        <v>999.9</v>
      </c>
      <c r="CK57">
        <v>0</v>
      </c>
      <c r="CL57">
        <v>0</v>
      </c>
      <c r="CM57">
        <v>10015.6</v>
      </c>
      <c r="CN57">
        <v>0</v>
      </c>
      <c r="CO57">
        <v>1.6245000000000001E-3</v>
      </c>
      <c r="CP57">
        <v>-6.0280199999999997</v>
      </c>
      <c r="CQ57">
        <v>96.229799999999997</v>
      </c>
      <c r="CR57">
        <v>101.661</v>
      </c>
      <c r="CS57">
        <v>7.14053</v>
      </c>
      <c r="CT57">
        <v>99.9679</v>
      </c>
      <c r="CU57">
        <v>16.656300000000002</v>
      </c>
      <c r="CV57">
        <v>2.3515999999999999</v>
      </c>
      <c r="CW57">
        <v>1.6459699999999999</v>
      </c>
      <c r="CX57">
        <v>20.034300000000002</v>
      </c>
      <c r="CY57">
        <v>14.396100000000001</v>
      </c>
      <c r="CZ57">
        <v>1799.91</v>
      </c>
      <c r="DA57">
        <v>0.97800100000000001</v>
      </c>
      <c r="DB57">
        <v>2.1998500000000001E-2</v>
      </c>
      <c r="DC57">
        <v>0</v>
      </c>
      <c r="DD57">
        <v>784.97299999999996</v>
      </c>
      <c r="DE57">
        <v>4.9997699999999998</v>
      </c>
      <c r="DF57">
        <v>14556.2</v>
      </c>
      <c r="DG57">
        <v>15783.7</v>
      </c>
      <c r="DH57">
        <v>38.75</v>
      </c>
      <c r="DI57">
        <v>39.061999999999998</v>
      </c>
      <c r="DJ57">
        <v>38.186999999999998</v>
      </c>
      <c r="DK57">
        <v>38.311999999999998</v>
      </c>
      <c r="DL57">
        <v>39.75</v>
      </c>
      <c r="DM57">
        <v>1755.42</v>
      </c>
      <c r="DN57">
        <v>39.49</v>
      </c>
      <c r="DO57">
        <v>0</v>
      </c>
      <c r="DP57">
        <v>117.7999999523163</v>
      </c>
      <c r="DQ57">
        <v>0</v>
      </c>
      <c r="DR57">
        <v>784.81636000000003</v>
      </c>
      <c r="DS57">
        <v>-1.464153850538344</v>
      </c>
      <c r="DT57">
        <v>8.2153845702222714</v>
      </c>
      <c r="DU57">
        <v>14555.647999999999</v>
      </c>
      <c r="DV57">
        <v>15</v>
      </c>
      <c r="DW57">
        <v>1689185152.5999999</v>
      </c>
      <c r="DX57" t="s">
        <v>600</v>
      </c>
      <c r="DY57">
        <v>1689185138.0999999</v>
      </c>
      <c r="DZ57">
        <v>1689185152.5999999</v>
      </c>
      <c r="EA57">
        <v>43</v>
      </c>
      <c r="EB57">
        <v>0.16500000000000001</v>
      </c>
      <c r="EC57">
        <v>-1E-3</v>
      </c>
      <c r="ED57">
        <v>-3.2269999999999999</v>
      </c>
      <c r="EE57">
        <v>0.108</v>
      </c>
      <c r="EF57">
        <v>100</v>
      </c>
      <c r="EG57">
        <v>17</v>
      </c>
      <c r="EH57">
        <v>0.3</v>
      </c>
      <c r="EI57">
        <v>0.02</v>
      </c>
      <c r="EJ57">
        <v>-45.560058536585373</v>
      </c>
      <c r="EK57">
        <v>-1.5535860627177069</v>
      </c>
      <c r="EL57">
        <v>0.1607240810582056</v>
      </c>
      <c r="EM57">
        <v>0</v>
      </c>
      <c r="EN57">
        <v>1329.788484848485</v>
      </c>
      <c r="EO57">
        <v>-145.18156849488881</v>
      </c>
      <c r="EP57">
        <v>13.822683404180051</v>
      </c>
      <c r="EQ57">
        <v>0</v>
      </c>
      <c r="ER57">
        <v>13.374026829268301</v>
      </c>
      <c r="ES57">
        <v>0.63740905923346691</v>
      </c>
      <c r="ET57">
        <v>6.5351630596747798E-2</v>
      </c>
      <c r="EU57">
        <v>0</v>
      </c>
      <c r="EV57">
        <v>2</v>
      </c>
      <c r="EW57">
        <v>2</v>
      </c>
      <c r="EX57" t="s">
        <v>413</v>
      </c>
      <c r="EY57">
        <v>2.9682300000000001</v>
      </c>
      <c r="EZ57">
        <v>2.69916</v>
      </c>
      <c r="FA57">
        <v>2.79055E-2</v>
      </c>
      <c r="FB57">
        <v>2.8538299999999999E-2</v>
      </c>
      <c r="FC57">
        <v>0.113992</v>
      </c>
      <c r="FD57">
        <v>8.6064399999999999E-2</v>
      </c>
      <c r="FE57">
        <v>33566.5</v>
      </c>
      <c r="FF57">
        <v>21525.8</v>
      </c>
      <c r="FG57">
        <v>32392.2</v>
      </c>
      <c r="FH57">
        <v>25296</v>
      </c>
      <c r="FI57">
        <v>39661.4</v>
      </c>
      <c r="FJ57">
        <v>40043.4</v>
      </c>
      <c r="FK57">
        <v>46497</v>
      </c>
      <c r="FL57">
        <v>45847</v>
      </c>
      <c r="FM57">
        <v>1.98743</v>
      </c>
      <c r="FN57">
        <v>1.8444199999999999</v>
      </c>
      <c r="FO57">
        <v>8.4556599999999996E-2</v>
      </c>
      <c r="FP57">
        <v>0</v>
      </c>
      <c r="FQ57">
        <v>26.599799999999998</v>
      </c>
      <c r="FR57">
        <v>999.9</v>
      </c>
      <c r="FS57">
        <v>48.7</v>
      </c>
      <c r="FT57">
        <v>38.6</v>
      </c>
      <c r="FU57">
        <v>33.892800000000001</v>
      </c>
      <c r="FV57">
        <v>64.516099999999994</v>
      </c>
      <c r="FW57">
        <v>18.0168</v>
      </c>
      <c r="FX57">
        <v>1</v>
      </c>
      <c r="FY57">
        <v>9.1481199999999999E-2</v>
      </c>
      <c r="FZ57">
        <v>-0.417541</v>
      </c>
      <c r="GA57">
        <v>20.2316</v>
      </c>
      <c r="GB57">
        <v>5.2343599999999997</v>
      </c>
      <c r="GC57">
        <v>11.9445</v>
      </c>
      <c r="GD57">
        <v>4.9858000000000002</v>
      </c>
      <c r="GE57">
        <v>3.29</v>
      </c>
      <c r="GF57">
        <v>9999</v>
      </c>
      <c r="GG57">
        <v>9999</v>
      </c>
      <c r="GH57">
        <v>9999</v>
      </c>
      <c r="GI57">
        <v>210.6</v>
      </c>
      <c r="GJ57">
        <v>1.8669199999999999</v>
      </c>
      <c r="GK57">
        <v>1.8691599999999999</v>
      </c>
      <c r="GL57">
        <v>1.8668499999999999</v>
      </c>
      <c r="GM57">
        <v>1.8672200000000001</v>
      </c>
      <c r="GN57">
        <v>1.8624799999999999</v>
      </c>
      <c r="GO57">
        <v>1.8652200000000001</v>
      </c>
      <c r="GP57">
        <v>1.8686</v>
      </c>
      <c r="GQ57">
        <v>1.8689</v>
      </c>
      <c r="GR57">
        <v>5</v>
      </c>
      <c r="GS57">
        <v>0</v>
      </c>
      <c r="GT57">
        <v>0</v>
      </c>
      <c r="GU57">
        <v>0</v>
      </c>
      <c r="GV57" t="s">
        <v>414</v>
      </c>
      <c r="GW57" t="s">
        <v>415</v>
      </c>
      <c r="GX57" t="s">
        <v>416</v>
      </c>
      <c r="GY57" t="s">
        <v>416</v>
      </c>
      <c r="GZ57" t="s">
        <v>416</v>
      </c>
      <c r="HA57" t="s">
        <v>416</v>
      </c>
      <c r="HB57">
        <v>0</v>
      </c>
      <c r="HC57">
        <v>100</v>
      </c>
      <c r="HD57">
        <v>100</v>
      </c>
      <c r="HE57">
        <v>-3.2349999999999999</v>
      </c>
      <c r="HF57">
        <v>0.3523</v>
      </c>
      <c r="HG57">
        <v>-3.3787825953328219</v>
      </c>
      <c r="HH57">
        <v>1.6145137170229321E-3</v>
      </c>
      <c r="HI57">
        <v>-1.407043735234338E-6</v>
      </c>
      <c r="HJ57">
        <v>4.3622850327847239E-10</v>
      </c>
      <c r="HK57">
        <v>-9.0358979647117504E-2</v>
      </c>
      <c r="HL57">
        <v>-6.8056097038042204E-3</v>
      </c>
      <c r="HM57">
        <v>1.263822033146551E-3</v>
      </c>
      <c r="HN57">
        <v>-7.169851735749966E-6</v>
      </c>
      <c r="HO57">
        <v>2</v>
      </c>
      <c r="HP57">
        <v>2094</v>
      </c>
      <c r="HQ57">
        <v>1</v>
      </c>
      <c r="HR57">
        <v>26</v>
      </c>
      <c r="HS57">
        <v>0.9</v>
      </c>
      <c r="HT57">
        <v>0.7</v>
      </c>
      <c r="HU57">
        <v>0.390625</v>
      </c>
      <c r="HV57">
        <v>2.6098599999999998</v>
      </c>
      <c r="HW57">
        <v>1.4978</v>
      </c>
      <c r="HX57">
        <v>2.2888199999999999</v>
      </c>
      <c r="HY57">
        <v>1.49902</v>
      </c>
      <c r="HZ57">
        <v>2.2216800000000001</v>
      </c>
      <c r="IA57">
        <v>41.4041</v>
      </c>
      <c r="IB57">
        <v>23.9999</v>
      </c>
      <c r="IC57">
        <v>18</v>
      </c>
      <c r="ID57">
        <v>507.07</v>
      </c>
      <c r="IE57">
        <v>455.68799999999999</v>
      </c>
      <c r="IF57">
        <v>26.893599999999999</v>
      </c>
      <c r="IG57">
        <v>28.443899999999999</v>
      </c>
      <c r="IH57">
        <v>29.999400000000001</v>
      </c>
      <c r="II57">
        <v>28.466000000000001</v>
      </c>
      <c r="IJ57">
        <v>28.416</v>
      </c>
      <c r="IK57">
        <v>7.8132900000000003</v>
      </c>
      <c r="IL57">
        <v>57.572000000000003</v>
      </c>
      <c r="IM57">
        <v>0</v>
      </c>
      <c r="IN57">
        <v>26.885300000000001</v>
      </c>
      <c r="IO57">
        <v>100</v>
      </c>
      <c r="IP57">
        <v>16.706600000000002</v>
      </c>
      <c r="IQ57">
        <v>101.07</v>
      </c>
      <c r="IR57">
        <v>101.562</v>
      </c>
      <c r="IS57">
        <v>3</v>
      </c>
    </row>
    <row r="58" spans="1:253" x14ac:dyDescent="0.3">
      <c r="A58">
        <v>38</v>
      </c>
      <c r="B58">
        <v>1689185311.5999999</v>
      </c>
      <c r="C58">
        <v>9347.0999999046326</v>
      </c>
      <c r="D58" t="s">
        <v>601</v>
      </c>
      <c r="E58" t="s">
        <v>602</v>
      </c>
      <c r="F58" t="s">
        <v>402</v>
      </c>
      <c r="G58" t="s">
        <v>403</v>
      </c>
      <c r="H58" t="s">
        <v>70</v>
      </c>
      <c r="I58" t="s">
        <v>405</v>
      </c>
      <c r="J58" t="s">
        <v>52</v>
      </c>
      <c r="K58" t="s">
        <v>577</v>
      </c>
      <c r="L58">
        <v>1689185311.5999999</v>
      </c>
      <c r="M58">
        <f t="shared" si="92"/>
        <v>6.3505530572863372E-3</v>
      </c>
      <c r="N58">
        <f t="shared" si="93"/>
        <v>6.3505530572863371</v>
      </c>
      <c r="O58">
        <f t="shared" si="94"/>
        <v>2.4934375818806256</v>
      </c>
      <c r="P58">
        <f t="shared" si="95"/>
        <v>71.468400000000003</v>
      </c>
      <c r="Q58">
        <f t="shared" si="96"/>
        <v>60.669032803693696</v>
      </c>
      <c r="R58">
        <f t="shared" si="97"/>
        <v>6.0013192672111497</v>
      </c>
      <c r="S58">
        <f t="shared" si="98"/>
        <v>7.0695817305108006</v>
      </c>
      <c r="T58">
        <f t="shared" si="99"/>
        <v>0.46414603192136589</v>
      </c>
      <c r="U58">
        <f t="shared" si="100"/>
        <v>2.9095159310119247</v>
      </c>
      <c r="V58">
        <f t="shared" si="101"/>
        <v>0.4265894049966199</v>
      </c>
      <c r="W58">
        <f t="shared" si="102"/>
        <v>0.26973899654173167</v>
      </c>
      <c r="X58">
        <f t="shared" si="103"/>
        <v>289.56487529216184</v>
      </c>
      <c r="Y58">
        <f t="shared" si="104"/>
        <v>28.480159159164316</v>
      </c>
      <c r="Z58">
        <f t="shared" si="105"/>
        <v>27.953800000000001</v>
      </c>
      <c r="AA58">
        <f t="shared" si="106"/>
        <v>3.784631032897932</v>
      </c>
      <c r="AB58">
        <f t="shared" si="107"/>
        <v>60.61694057472036</v>
      </c>
      <c r="AC58">
        <f t="shared" si="108"/>
        <v>2.3577637308410999</v>
      </c>
      <c r="AD58">
        <f t="shared" si="109"/>
        <v>3.8896118947718388</v>
      </c>
      <c r="AE58">
        <f t="shared" si="110"/>
        <v>1.4268673020568321</v>
      </c>
      <c r="AF58">
        <f t="shared" si="111"/>
        <v>-280.05938982632745</v>
      </c>
      <c r="AG58">
        <f t="shared" si="112"/>
        <v>73.723176750175824</v>
      </c>
      <c r="AH58">
        <f t="shared" si="113"/>
        <v>5.5336441538342376</v>
      </c>
      <c r="AI58">
        <f t="shared" si="114"/>
        <v>88.762306369844467</v>
      </c>
      <c r="AJ58">
        <v>0</v>
      </c>
      <c r="AK58">
        <v>0</v>
      </c>
      <c r="AL58">
        <f t="shared" si="115"/>
        <v>1</v>
      </c>
      <c r="AM58">
        <f t="shared" si="116"/>
        <v>0</v>
      </c>
      <c r="AN58">
        <f t="shared" si="117"/>
        <v>52027.765394453585</v>
      </c>
      <c r="AO58" t="s">
        <v>408</v>
      </c>
      <c r="AP58">
        <v>10238.9</v>
      </c>
      <c r="AQ58">
        <v>302.21199999999999</v>
      </c>
      <c r="AR58">
        <v>4052.3</v>
      </c>
      <c r="AS58">
        <f t="shared" si="118"/>
        <v>0.92542210596451402</v>
      </c>
      <c r="AT58">
        <v>-0.32343011824092421</v>
      </c>
      <c r="AU58" t="s">
        <v>603</v>
      </c>
      <c r="AV58">
        <v>10280.200000000001</v>
      </c>
      <c r="AW58">
        <v>785.10076000000004</v>
      </c>
      <c r="AX58">
        <v>1031.23</v>
      </c>
      <c r="AY58">
        <f t="shared" si="119"/>
        <v>0.23867540703819712</v>
      </c>
      <c r="AZ58">
        <v>0.5</v>
      </c>
      <c r="BA58">
        <f t="shared" si="120"/>
        <v>1513.1763001513793</v>
      </c>
      <c r="BB58">
        <f t="shared" si="121"/>
        <v>2.4934375818806256</v>
      </c>
      <c r="BC58">
        <f t="shared" si="122"/>
        <v>180.5789846795918</v>
      </c>
      <c r="BD58">
        <f t="shared" si="123"/>
        <v>1.8615594890296313E-3</v>
      </c>
      <c r="BE58">
        <f t="shared" si="124"/>
        <v>2.929579240324661</v>
      </c>
      <c r="BF58">
        <f t="shared" si="125"/>
        <v>248.02339071520049</v>
      </c>
      <c r="BG58" t="s">
        <v>604</v>
      </c>
      <c r="BH58">
        <v>605.1</v>
      </c>
      <c r="BI58">
        <f t="shared" si="126"/>
        <v>605.1</v>
      </c>
      <c r="BJ58">
        <f t="shared" si="127"/>
        <v>0.41322498375726069</v>
      </c>
      <c r="BK58">
        <f t="shared" si="128"/>
        <v>0.57759190857250131</v>
      </c>
      <c r="BL58">
        <f t="shared" si="129"/>
        <v>0.87638373172429795</v>
      </c>
      <c r="BM58">
        <f t="shared" si="130"/>
        <v>0.33761750738664886</v>
      </c>
      <c r="BN58">
        <f t="shared" si="131"/>
        <v>0.8055997619255868</v>
      </c>
      <c r="BO58">
        <f t="shared" si="132"/>
        <v>0.44516689026924461</v>
      </c>
      <c r="BP58">
        <f t="shared" si="133"/>
        <v>0.55483310973075539</v>
      </c>
      <c r="BQ58">
        <f t="shared" si="134"/>
        <v>1799.99</v>
      </c>
      <c r="BR58">
        <f t="shared" si="135"/>
        <v>1513.1763001513793</v>
      </c>
      <c r="BS58">
        <f t="shared" si="136"/>
        <v>0.84065817040726853</v>
      </c>
      <c r="BT58">
        <f t="shared" si="137"/>
        <v>0.16087026888602818</v>
      </c>
      <c r="BU58">
        <v>6</v>
      </c>
      <c r="BV58">
        <v>0.5</v>
      </c>
      <c r="BW58" t="s">
        <v>411</v>
      </c>
      <c r="BX58">
        <v>1689185311.5999999</v>
      </c>
      <c r="BY58">
        <v>71.468400000000003</v>
      </c>
      <c r="BZ58">
        <v>75.004199999999997</v>
      </c>
      <c r="CA58">
        <v>23.8353</v>
      </c>
      <c r="CB58">
        <v>16.398299999999999</v>
      </c>
      <c r="CC58">
        <v>74.681700000000006</v>
      </c>
      <c r="CD58">
        <v>23.479700000000001</v>
      </c>
      <c r="CE58">
        <v>500.13600000000002</v>
      </c>
      <c r="CF58">
        <v>98.818899999999999</v>
      </c>
      <c r="CG58">
        <v>0.100087</v>
      </c>
      <c r="CH58">
        <v>28.4238</v>
      </c>
      <c r="CI58">
        <v>27.953800000000001</v>
      </c>
      <c r="CJ58">
        <v>999.9</v>
      </c>
      <c r="CK58">
        <v>0</v>
      </c>
      <c r="CL58">
        <v>0</v>
      </c>
      <c r="CM58">
        <v>10004.4</v>
      </c>
      <c r="CN58">
        <v>0</v>
      </c>
      <c r="CO58">
        <v>1.8156100000000001E-3</v>
      </c>
      <c r="CP58">
        <v>-3.53579</v>
      </c>
      <c r="CQ58">
        <v>73.213499999999996</v>
      </c>
      <c r="CR58">
        <v>76.2547</v>
      </c>
      <c r="CS58">
        <v>7.4369699999999996</v>
      </c>
      <c r="CT58">
        <v>75.004199999999997</v>
      </c>
      <c r="CU58">
        <v>16.398299999999999</v>
      </c>
      <c r="CV58">
        <v>2.3553700000000002</v>
      </c>
      <c r="CW58">
        <v>1.62046</v>
      </c>
      <c r="CX58">
        <v>20.060199999999998</v>
      </c>
      <c r="CY58">
        <v>14.1548</v>
      </c>
      <c r="CZ58">
        <v>1799.99</v>
      </c>
      <c r="DA58">
        <v>0.97800100000000001</v>
      </c>
      <c r="DB58">
        <v>2.1998500000000001E-2</v>
      </c>
      <c r="DC58">
        <v>0</v>
      </c>
      <c r="DD58">
        <v>784.98199999999997</v>
      </c>
      <c r="DE58">
        <v>4.9997699999999998</v>
      </c>
      <c r="DF58">
        <v>14644.6</v>
      </c>
      <c r="DG58">
        <v>15784.4</v>
      </c>
      <c r="DH58">
        <v>38.686999999999998</v>
      </c>
      <c r="DI58">
        <v>39</v>
      </c>
      <c r="DJ58">
        <v>38.125</v>
      </c>
      <c r="DK58">
        <v>38.311999999999998</v>
      </c>
      <c r="DL58">
        <v>39.686999999999998</v>
      </c>
      <c r="DM58">
        <v>1755.5</v>
      </c>
      <c r="DN58">
        <v>39.49</v>
      </c>
      <c r="DO58">
        <v>0</v>
      </c>
      <c r="DP58">
        <v>118.7000000476837</v>
      </c>
      <c r="DQ58">
        <v>0</v>
      </c>
      <c r="DR58">
        <v>785.10076000000004</v>
      </c>
      <c r="DS58">
        <v>-5.376923585572832E-2</v>
      </c>
      <c r="DT58">
        <v>2.8692308207888941</v>
      </c>
      <c r="DU58">
        <v>14645.328</v>
      </c>
      <c r="DV58">
        <v>15</v>
      </c>
      <c r="DW58">
        <v>1689185270.0999999</v>
      </c>
      <c r="DX58" t="s">
        <v>605</v>
      </c>
      <c r="DY58">
        <v>1689185254.5999999</v>
      </c>
      <c r="DZ58">
        <v>1689185270.0999999</v>
      </c>
      <c r="EA58">
        <v>44</v>
      </c>
      <c r="EB58">
        <v>5.2999999999999999E-2</v>
      </c>
      <c r="EC58">
        <v>2E-3</v>
      </c>
      <c r="ED58">
        <v>-3.2080000000000002</v>
      </c>
      <c r="EE58">
        <v>0.105</v>
      </c>
      <c r="EF58">
        <v>75</v>
      </c>
      <c r="EG58">
        <v>16</v>
      </c>
      <c r="EH58">
        <v>0.27</v>
      </c>
      <c r="EI58">
        <v>0.01</v>
      </c>
      <c r="EJ58">
        <v>-45.560058536585373</v>
      </c>
      <c r="EK58">
        <v>-1.5535860627177069</v>
      </c>
      <c r="EL58">
        <v>0.1607240810582056</v>
      </c>
      <c r="EM58">
        <v>0</v>
      </c>
      <c r="EN58">
        <v>1329.788484848485</v>
      </c>
      <c r="EO58">
        <v>-145.18156849488881</v>
      </c>
      <c r="EP58">
        <v>13.822683404180051</v>
      </c>
      <c r="EQ58">
        <v>0</v>
      </c>
      <c r="ER58">
        <v>13.374026829268301</v>
      </c>
      <c r="ES58">
        <v>0.63740905923346691</v>
      </c>
      <c r="ET58">
        <v>6.5351630596747798E-2</v>
      </c>
      <c r="EU58">
        <v>0</v>
      </c>
      <c r="EV58">
        <v>2</v>
      </c>
      <c r="EW58">
        <v>2</v>
      </c>
      <c r="EX58" t="s">
        <v>413</v>
      </c>
      <c r="EY58">
        <v>2.9683299999999999</v>
      </c>
      <c r="EZ58">
        <v>2.69936</v>
      </c>
      <c r="FA58">
        <v>2.1596299999999999E-2</v>
      </c>
      <c r="FB58">
        <v>2.1588900000000001E-2</v>
      </c>
      <c r="FC58">
        <v>0.11413</v>
      </c>
      <c r="FD58">
        <v>8.5114599999999999E-2</v>
      </c>
      <c r="FE58">
        <v>33787.599999999999</v>
      </c>
      <c r="FF58">
        <v>21683.4</v>
      </c>
      <c r="FG58">
        <v>32395</v>
      </c>
      <c r="FH58">
        <v>25299.8</v>
      </c>
      <c r="FI58">
        <v>39658.1</v>
      </c>
      <c r="FJ58">
        <v>40090.9</v>
      </c>
      <c r="FK58">
        <v>46500.5</v>
      </c>
      <c r="FL58">
        <v>45853.8</v>
      </c>
      <c r="FM58">
        <v>1.98855</v>
      </c>
      <c r="FN58">
        <v>1.8449500000000001</v>
      </c>
      <c r="FO58">
        <v>8.0745700000000004E-2</v>
      </c>
      <c r="FP58">
        <v>0</v>
      </c>
      <c r="FQ58">
        <v>26.633900000000001</v>
      </c>
      <c r="FR58">
        <v>999.9</v>
      </c>
      <c r="FS58">
        <v>48.8</v>
      </c>
      <c r="FT58">
        <v>38.6</v>
      </c>
      <c r="FU58">
        <v>33.959899999999998</v>
      </c>
      <c r="FV58">
        <v>64.766099999999994</v>
      </c>
      <c r="FW58">
        <v>17.9207</v>
      </c>
      <c r="FX58">
        <v>1</v>
      </c>
      <c r="FY58">
        <v>8.7055400000000005E-2</v>
      </c>
      <c r="FZ58">
        <v>-0.19728999999999999</v>
      </c>
      <c r="GA58">
        <v>20.232399999999998</v>
      </c>
      <c r="GB58">
        <v>5.23421</v>
      </c>
      <c r="GC58">
        <v>11.945</v>
      </c>
      <c r="GD58">
        <v>4.9857500000000003</v>
      </c>
      <c r="GE58">
        <v>3.29</v>
      </c>
      <c r="GF58">
        <v>9999</v>
      </c>
      <c r="GG58">
        <v>9999</v>
      </c>
      <c r="GH58">
        <v>9999</v>
      </c>
      <c r="GI58">
        <v>210.7</v>
      </c>
      <c r="GJ58">
        <v>1.8669100000000001</v>
      </c>
      <c r="GK58">
        <v>1.8691199999999999</v>
      </c>
      <c r="GL58">
        <v>1.86686</v>
      </c>
      <c r="GM58">
        <v>1.8672200000000001</v>
      </c>
      <c r="GN58">
        <v>1.8624700000000001</v>
      </c>
      <c r="GO58">
        <v>1.8652299999999999</v>
      </c>
      <c r="GP58">
        <v>1.86859</v>
      </c>
      <c r="GQ58">
        <v>1.8689</v>
      </c>
      <c r="GR58">
        <v>5</v>
      </c>
      <c r="GS58">
        <v>0</v>
      </c>
      <c r="GT58">
        <v>0</v>
      </c>
      <c r="GU58">
        <v>0</v>
      </c>
      <c r="GV58" t="s">
        <v>414</v>
      </c>
      <c r="GW58" t="s">
        <v>415</v>
      </c>
      <c r="GX58" t="s">
        <v>416</v>
      </c>
      <c r="GY58" t="s">
        <v>416</v>
      </c>
      <c r="GZ58" t="s">
        <v>416</v>
      </c>
      <c r="HA58" t="s">
        <v>416</v>
      </c>
      <c r="HB58">
        <v>0</v>
      </c>
      <c r="HC58">
        <v>100</v>
      </c>
      <c r="HD58">
        <v>100</v>
      </c>
      <c r="HE58">
        <v>-3.2130000000000001</v>
      </c>
      <c r="HF58">
        <v>0.35560000000000003</v>
      </c>
      <c r="HG58">
        <v>-3.326159700441067</v>
      </c>
      <c r="HH58">
        <v>1.6145137170229321E-3</v>
      </c>
      <c r="HI58">
        <v>-1.407043735234338E-6</v>
      </c>
      <c r="HJ58">
        <v>4.3622850327847239E-10</v>
      </c>
      <c r="HK58">
        <v>-8.8559784852035472E-2</v>
      </c>
      <c r="HL58">
        <v>-6.8056097038042204E-3</v>
      </c>
      <c r="HM58">
        <v>1.263822033146551E-3</v>
      </c>
      <c r="HN58">
        <v>-7.169851735749966E-6</v>
      </c>
      <c r="HO58">
        <v>2</v>
      </c>
      <c r="HP58">
        <v>2094</v>
      </c>
      <c r="HQ58">
        <v>1</v>
      </c>
      <c r="HR58">
        <v>26</v>
      </c>
      <c r="HS58">
        <v>0.9</v>
      </c>
      <c r="HT58">
        <v>0.7</v>
      </c>
      <c r="HU58">
        <v>0.33203100000000002</v>
      </c>
      <c r="HV58">
        <v>2.6196299999999999</v>
      </c>
      <c r="HW58">
        <v>1.4978</v>
      </c>
      <c r="HX58">
        <v>2.2900399999999999</v>
      </c>
      <c r="HY58">
        <v>1.49902</v>
      </c>
      <c r="HZ58">
        <v>2.2460900000000001</v>
      </c>
      <c r="IA58">
        <v>41.430100000000003</v>
      </c>
      <c r="IB58">
        <v>23.9999</v>
      </c>
      <c r="IC58">
        <v>18</v>
      </c>
      <c r="ID58">
        <v>507.19200000000001</v>
      </c>
      <c r="IE58">
        <v>455.46100000000001</v>
      </c>
      <c r="IF58">
        <v>26.928599999999999</v>
      </c>
      <c r="IG58">
        <v>28.384</v>
      </c>
      <c r="IH58">
        <v>29.999700000000001</v>
      </c>
      <c r="II58">
        <v>28.3947</v>
      </c>
      <c r="IJ58">
        <v>28.342600000000001</v>
      </c>
      <c r="IK58">
        <v>6.6513099999999996</v>
      </c>
      <c r="IL58">
        <v>58.206899999999997</v>
      </c>
      <c r="IM58">
        <v>0</v>
      </c>
      <c r="IN58">
        <v>26.926500000000001</v>
      </c>
      <c r="IO58">
        <v>75</v>
      </c>
      <c r="IP58">
        <v>16.273599999999998</v>
      </c>
      <c r="IQ58">
        <v>101.078</v>
      </c>
      <c r="IR58">
        <v>101.577</v>
      </c>
      <c r="IS58">
        <v>3</v>
      </c>
    </row>
    <row r="59" spans="1:253" x14ac:dyDescent="0.3">
      <c r="A59">
        <v>39</v>
      </c>
      <c r="B59">
        <v>1689185441.5999999</v>
      </c>
      <c r="C59">
        <v>9477.0999999046326</v>
      </c>
      <c r="D59" t="s">
        <v>606</v>
      </c>
      <c r="E59" t="s">
        <v>607</v>
      </c>
      <c r="F59" t="s">
        <v>402</v>
      </c>
      <c r="G59" t="s">
        <v>403</v>
      </c>
      <c r="H59" t="s">
        <v>70</v>
      </c>
      <c r="I59" t="s">
        <v>405</v>
      </c>
      <c r="J59" t="s">
        <v>52</v>
      </c>
      <c r="K59" t="s">
        <v>577</v>
      </c>
      <c r="L59">
        <v>1689185441.5999999</v>
      </c>
      <c r="M59">
        <f t="shared" si="92"/>
        <v>6.6849328352712083E-3</v>
      </c>
      <c r="N59">
        <f t="shared" si="93"/>
        <v>6.6849328352712085</v>
      </c>
      <c r="O59">
        <f t="shared" si="94"/>
        <v>0.20775636389802093</v>
      </c>
      <c r="P59">
        <f t="shared" si="95"/>
        <v>49.347299999999997</v>
      </c>
      <c r="Q59">
        <f t="shared" si="96"/>
        <v>47.463069733443753</v>
      </c>
      <c r="R59">
        <f t="shared" si="97"/>
        <v>4.6949163298441814</v>
      </c>
      <c r="S59">
        <f t="shared" si="98"/>
        <v>4.8812992059902696</v>
      </c>
      <c r="T59">
        <f t="shared" si="99"/>
        <v>0.486874252171069</v>
      </c>
      <c r="U59">
        <f t="shared" si="100"/>
        <v>2.9109040351529716</v>
      </c>
      <c r="V59">
        <f t="shared" si="101"/>
        <v>0.44574182667515383</v>
      </c>
      <c r="W59">
        <f t="shared" si="102"/>
        <v>0.2819940763302029</v>
      </c>
      <c r="X59">
        <f t="shared" si="103"/>
        <v>289.56008729216671</v>
      </c>
      <c r="Y59">
        <f t="shared" si="104"/>
        <v>28.48151481141397</v>
      </c>
      <c r="Z59">
        <f t="shared" si="105"/>
        <v>28.016400000000001</v>
      </c>
      <c r="AA59">
        <f t="shared" si="106"/>
        <v>3.7984693014025672</v>
      </c>
      <c r="AB59">
        <f t="shared" si="107"/>
        <v>60.392023523911263</v>
      </c>
      <c r="AC59">
        <f t="shared" si="108"/>
        <v>2.3611646468379899</v>
      </c>
      <c r="AD59">
        <f t="shared" si="109"/>
        <v>3.9097293136785258</v>
      </c>
      <c r="AE59">
        <f t="shared" si="110"/>
        <v>1.4373046545645773</v>
      </c>
      <c r="AF59">
        <f t="shared" si="111"/>
        <v>-294.8055380354603</v>
      </c>
      <c r="AG59">
        <f t="shared" si="112"/>
        <v>77.869985069879192</v>
      </c>
      <c r="AH59">
        <f t="shared" si="113"/>
        <v>5.8465219199511704</v>
      </c>
      <c r="AI59">
        <f t="shared" si="114"/>
        <v>78.471056246536762</v>
      </c>
      <c r="AJ59">
        <v>0</v>
      </c>
      <c r="AK59">
        <v>0</v>
      </c>
      <c r="AL59">
        <f t="shared" si="115"/>
        <v>1</v>
      </c>
      <c r="AM59">
        <f t="shared" si="116"/>
        <v>0</v>
      </c>
      <c r="AN59">
        <f t="shared" si="117"/>
        <v>52052.033411592391</v>
      </c>
      <c r="AO59" t="s">
        <v>408</v>
      </c>
      <c r="AP59">
        <v>10238.9</v>
      </c>
      <c r="AQ59">
        <v>302.21199999999999</v>
      </c>
      <c r="AR59">
        <v>4052.3</v>
      </c>
      <c r="AS59">
        <f t="shared" si="118"/>
        <v>0.92542210596451402</v>
      </c>
      <c r="AT59">
        <v>-0.32343011824092421</v>
      </c>
      <c r="AU59" t="s">
        <v>608</v>
      </c>
      <c r="AV59">
        <v>10280.1</v>
      </c>
      <c r="AW59">
        <v>787.28865384615392</v>
      </c>
      <c r="AX59">
        <v>1011.87</v>
      </c>
      <c r="AY59">
        <f t="shared" si="119"/>
        <v>0.22194683719632569</v>
      </c>
      <c r="AZ59">
        <v>0.5</v>
      </c>
      <c r="BA59">
        <f t="shared" si="120"/>
        <v>1513.1511001513818</v>
      </c>
      <c r="BB59">
        <f t="shared" si="121"/>
        <v>0.20775636389802093</v>
      </c>
      <c r="BC59">
        <f t="shared" si="122"/>
        <v>167.91955043936991</v>
      </c>
      <c r="BD59">
        <f t="shared" si="123"/>
        <v>3.5104655581706489E-4</v>
      </c>
      <c r="BE59">
        <f t="shared" si="124"/>
        <v>3.0047634577564315</v>
      </c>
      <c r="BF59">
        <f t="shared" si="125"/>
        <v>246.88729095343004</v>
      </c>
      <c r="BG59" t="s">
        <v>609</v>
      </c>
      <c r="BH59">
        <v>604.09</v>
      </c>
      <c r="BI59">
        <f t="shared" si="126"/>
        <v>604.09</v>
      </c>
      <c r="BJ59">
        <f t="shared" si="127"/>
        <v>0.40299643234802884</v>
      </c>
      <c r="BK59">
        <f t="shared" si="128"/>
        <v>0.55074144429311422</v>
      </c>
      <c r="BL59">
        <f t="shared" si="129"/>
        <v>0.88174154126343818</v>
      </c>
      <c r="BM59">
        <f t="shared" si="130"/>
        <v>0.31646419282787774</v>
      </c>
      <c r="BN59">
        <f t="shared" si="131"/>
        <v>0.81076230744451872</v>
      </c>
      <c r="BO59">
        <f t="shared" si="132"/>
        <v>0.42258629977416218</v>
      </c>
      <c r="BP59">
        <f t="shared" si="133"/>
        <v>0.57741370022583782</v>
      </c>
      <c r="BQ59">
        <f t="shared" si="134"/>
        <v>1799.96</v>
      </c>
      <c r="BR59">
        <f t="shared" si="135"/>
        <v>1513.1511001513818</v>
      </c>
      <c r="BS59">
        <f t="shared" si="136"/>
        <v>0.84065818137702042</v>
      </c>
      <c r="BT59">
        <f t="shared" si="137"/>
        <v>0.16087029005764944</v>
      </c>
      <c r="BU59">
        <v>6</v>
      </c>
      <c r="BV59">
        <v>0.5</v>
      </c>
      <c r="BW59" t="s">
        <v>411</v>
      </c>
      <c r="BX59">
        <v>1689185441.5999999</v>
      </c>
      <c r="BY59">
        <v>49.347299999999997</v>
      </c>
      <c r="BZ59">
        <v>49.9923</v>
      </c>
      <c r="CA59">
        <v>23.870100000000001</v>
      </c>
      <c r="CB59">
        <v>16.041699999999999</v>
      </c>
      <c r="CC59">
        <v>52.527500000000003</v>
      </c>
      <c r="CD59">
        <v>23.513300000000001</v>
      </c>
      <c r="CE59">
        <v>500.13</v>
      </c>
      <c r="CF59">
        <v>98.817400000000006</v>
      </c>
      <c r="CG59">
        <v>9.9849900000000005E-2</v>
      </c>
      <c r="CH59">
        <v>28.512599999999999</v>
      </c>
      <c r="CI59">
        <v>28.016400000000001</v>
      </c>
      <c r="CJ59">
        <v>999.9</v>
      </c>
      <c r="CK59">
        <v>0</v>
      </c>
      <c r="CL59">
        <v>0</v>
      </c>
      <c r="CM59">
        <v>10012.5</v>
      </c>
      <c r="CN59">
        <v>0</v>
      </c>
      <c r="CO59">
        <v>1.76783E-3</v>
      </c>
      <c r="CP59">
        <v>-0.64498500000000003</v>
      </c>
      <c r="CQ59">
        <v>50.554000000000002</v>
      </c>
      <c r="CR59">
        <v>50.807299999999998</v>
      </c>
      <c r="CS59">
        <v>7.8283699999999996</v>
      </c>
      <c r="CT59">
        <v>49.9923</v>
      </c>
      <c r="CU59">
        <v>16.041699999999999</v>
      </c>
      <c r="CV59">
        <v>2.3587799999999999</v>
      </c>
      <c r="CW59">
        <v>1.5851999999999999</v>
      </c>
      <c r="CX59">
        <v>20.083500000000001</v>
      </c>
      <c r="CY59">
        <v>13.8157</v>
      </c>
      <c r="CZ59">
        <v>1799.96</v>
      </c>
      <c r="DA59">
        <v>0.97800100000000001</v>
      </c>
      <c r="DB59">
        <v>2.1998500000000001E-2</v>
      </c>
      <c r="DC59">
        <v>0</v>
      </c>
      <c r="DD59">
        <v>787.553</v>
      </c>
      <c r="DE59">
        <v>4.9997699999999998</v>
      </c>
      <c r="DF59">
        <v>14758</v>
      </c>
      <c r="DG59">
        <v>15784.1</v>
      </c>
      <c r="DH59">
        <v>38.686999999999998</v>
      </c>
      <c r="DI59">
        <v>39.061999999999998</v>
      </c>
      <c r="DJ59">
        <v>38.186999999999998</v>
      </c>
      <c r="DK59">
        <v>38.375</v>
      </c>
      <c r="DL59">
        <v>39.686999999999998</v>
      </c>
      <c r="DM59">
        <v>1755.47</v>
      </c>
      <c r="DN59">
        <v>39.49</v>
      </c>
      <c r="DO59">
        <v>0</v>
      </c>
      <c r="DP59">
        <v>129.5</v>
      </c>
      <c r="DQ59">
        <v>0</v>
      </c>
      <c r="DR59">
        <v>787.28865384615392</v>
      </c>
      <c r="DS59">
        <v>1.8325811929464799</v>
      </c>
      <c r="DT59">
        <v>60.673504148354077</v>
      </c>
      <c r="DU59">
        <v>14751.119230769231</v>
      </c>
      <c r="DV59">
        <v>15</v>
      </c>
      <c r="DW59">
        <v>1689185401.0999999</v>
      </c>
      <c r="DX59" t="s">
        <v>610</v>
      </c>
      <c r="DY59">
        <v>1689185396.0999999</v>
      </c>
      <c r="DZ59">
        <v>1689185401.0999999</v>
      </c>
      <c r="EA59">
        <v>45</v>
      </c>
      <c r="EB59">
        <v>6.5000000000000002E-2</v>
      </c>
      <c r="EC59">
        <v>0</v>
      </c>
      <c r="ED59">
        <v>-3.1789999999999998</v>
      </c>
      <c r="EE59">
        <v>9.2999999999999999E-2</v>
      </c>
      <c r="EF59">
        <v>50</v>
      </c>
      <c r="EG59">
        <v>16</v>
      </c>
      <c r="EH59">
        <v>0.35</v>
      </c>
      <c r="EI59">
        <v>0.01</v>
      </c>
      <c r="EJ59">
        <v>-45.560058536585373</v>
      </c>
      <c r="EK59">
        <v>-1.5535860627177069</v>
      </c>
      <c r="EL59">
        <v>0.1607240810582056</v>
      </c>
      <c r="EM59">
        <v>0</v>
      </c>
      <c r="EN59">
        <v>1329.788484848485</v>
      </c>
      <c r="EO59">
        <v>-145.18156849488881</v>
      </c>
      <c r="EP59">
        <v>13.822683404180051</v>
      </c>
      <c r="EQ59">
        <v>0</v>
      </c>
      <c r="ER59">
        <v>13.374026829268301</v>
      </c>
      <c r="ES59">
        <v>0.63740905923346691</v>
      </c>
      <c r="ET59">
        <v>6.5351630596747798E-2</v>
      </c>
      <c r="EU59">
        <v>0</v>
      </c>
      <c r="EV59">
        <v>2</v>
      </c>
      <c r="EW59">
        <v>2</v>
      </c>
      <c r="EX59" t="s">
        <v>413</v>
      </c>
      <c r="EY59">
        <v>2.9683600000000001</v>
      </c>
      <c r="EZ59">
        <v>2.6991900000000002</v>
      </c>
      <c r="FA59">
        <v>1.52622E-2</v>
      </c>
      <c r="FB59">
        <v>1.44701E-2</v>
      </c>
      <c r="FC59">
        <v>0.114258</v>
      </c>
      <c r="FD59">
        <v>8.3783300000000005E-2</v>
      </c>
      <c r="FE59">
        <v>34009.4</v>
      </c>
      <c r="FF59">
        <v>21843.1</v>
      </c>
      <c r="FG59">
        <v>32397.7</v>
      </c>
      <c r="FH59">
        <v>25301.8</v>
      </c>
      <c r="FI59">
        <v>39655.199999999997</v>
      </c>
      <c r="FJ59">
        <v>40152.199999999997</v>
      </c>
      <c r="FK59">
        <v>46504.1</v>
      </c>
      <c r="FL59">
        <v>45857</v>
      </c>
      <c r="FM59">
        <v>1.9891300000000001</v>
      </c>
      <c r="FN59">
        <v>1.84473</v>
      </c>
      <c r="FO59">
        <v>7.5463199999999994E-2</v>
      </c>
      <c r="FP59">
        <v>0</v>
      </c>
      <c r="FQ59">
        <v>26.783100000000001</v>
      </c>
      <c r="FR59">
        <v>999.9</v>
      </c>
      <c r="FS59">
        <v>48.9</v>
      </c>
      <c r="FT59">
        <v>38.5</v>
      </c>
      <c r="FU59">
        <v>33.848100000000002</v>
      </c>
      <c r="FV59">
        <v>64.306100000000001</v>
      </c>
      <c r="FW59">
        <v>18.173100000000002</v>
      </c>
      <c r="FX59">
        <v>1</v>
      </c>
      <c r="FY59">
        <v>8.5513199999999998E-2</v>
      </c>
      <c r="FZ59">
        <v>0.85997000000000001</v>
      </c>
      <c r="GA59">
        <v>20.229500000000002</v>
      </c>
      <c r="GB59">
        <v>5.2337600000000002</v>
      </c>
      <c r="GC59">
        <v>11.944800000000001</v>
      </c>
      <c r="GD59">
        <v>4.9857500000000003</v>
      </c>
      <c r="GE59">
        <v>3.29</v>
      </c>
      <c r="GF59">
        <v>9999</v>
      </c>
      <c r="GG59">
        <v>9999</v>
      </c>
      <c r="GH59">
        <v>9999</v>
      </c>
      <c r="GI59">
        <v>210.7</v>
      </c>
      <c r="GJ59">
        <v>1.8669100000000001</v>
      </c>
      <c r="GK59">
        <v>1.86911</v>
      </c>
      <c r="GL59">
        <v>1.86686</v>
      </c>
      <c r="GM59">
        <v>1.86721</v>
      </c>
      <c r="GN59">
        <v>1.8624700000000001</v>
      </c>
      <c r="GO59">
        <v>1.8652200000000001</v>
      </c>
      <c r="GP59">
        <v>1.86859</v>
      </c>
      <c r="GQ59">
        <v>1.8688899999999999</v>
      </c>
      <c r="GR59">
        <v>5</v>
      </c>
      <c r="GS59">
        <v>0</v>
      </c>
      <c r="GT59">
        <v>0</v>
      </c>
      <c r="GU59">
        <v>0</v>
      </c>
      <c r="GV59" t="s">
        <v>414</v>
      </c>
      <c r="GW59" t="s">
        <v>415</v>
      </c>
      <c r="GX59" t="s">
        <v>416</v>
      </c>
      <c r="GY59" t="s">
        <v>416</v>
      </c>
      <c r="GZ59" t="s">
        <v>416</v>
      </c>
      <c r="HA59" t="s">
        <v>416</v>
      </c>
      <c r="HB59">
        <v>0</v>
      </c>
      <c r="HC59">
        <v>100</v>
      </c>
      <c r="HD59">
        <v>100</v>
      </c>
      <c r="HE59">
        <v>-3.18</v>
      </c>
      <c r="HF59">
        <v>0.35680000000000001</v>
      </c>
      <c r="HG59">
        <v>-3.2611877394405111</v>
      </c>
      <c r="HH59">
        <v>1.6145137170229321E-3</v>
      </c>
      <c r="HI59">
        <v>-1.407043735234338E-6</v>
      </c>
      <c r="HJ59">
        <v>4.3622850327847239E-10</v>
      </c>
      <c r="HK59">
        <v>-8.8735717280001819E-2</v>
      </c>
      <c r="HL59">
        <v>-6.8056097038042204E-3</v>
      </c>
      <c r="HM59">
        <v>1.263822033146551E-3</v>
      </c>
      <c r="HN59">
        <v>-7.169851735749966E-6</v>
      </c>
      <c r="HO59">
        <v>2</v>
      </c>
      <c r="HP59">
        <v>2094</v>
      </c>
      <c r="HQ59">
        <v>1</v>
      </c>
      <c r="HR59">
        <v>26</v>
      </c>
      <c r="HS59">
        <v>0.8</v>
      </c>
      <c r="HT59">
        <v>0.7</v>
      </c>
      <c r="HU59">
        <v>0.27465800000000001</v>
      </c>
      <c r="HV59">
        <v>2.6281699999999999</v>
      </c>
      <c r="HW59">
        <v>1.4978</v>
      </c>
      <c r="HX59">
        <v>2.2888199999999999</v>
      </c>
      <c r="HY59">
        <v>1.49902</v>
      </c>
      <c r="HZ59">
        <v>2.2314500000000002</v>
      </c>
      <c r="IA59">
        <v>41.456200000000003</v>
      </c>
      <c r="IB59">
        <v>23.9999</v>
      </c>
      <c r="IC59">
        <v>18</v>
      </c>
      <c r="ID59">
        <v>507.06900000000002</v>
      </c>
      <c r="IE59">
        <v>454.85399999999998</v>
      </c>
      <c r="IF59">
        <v>26.153400000000001</v>
      </c>
      <c r="IG59">
        <v>28.339600000000001</v>
      </c>
      <c r="IH59">
        <v>30.0001</v>
      </c>
      <c r="II59">
        <v>28.336200000000002</v>
      </c>
      <c r="IJ59">
        <v>28.281700000000001</v>
      </c>
      <c r="IK59">
        <v>5.4982100000000003</v>
      </c>
      <c r="IL59">
        <v>58.900399999999998</v>
      </c>
      <c r="IM59">
        <v>0</v>
      </c>
      <c r="IN59">
        <v>26.1432</v>
      </c>
      <c r="IO59">
        <v>50</v>
      </c>
      <c r="IP59">
        <v>16.054300000000001</v>
      </c>
      <c r="IQ59">
        <v>101.086</v>
      </c>
      <c r="IR59">
        <v>101.584</v>
      </c>
      <c r="IS59">
        <v>3</v>
      </c>
    </row>
    <row r="60" spans="1:253" x14ac:dyDescent="0.3">
      <c r="A60">
        <v>40</v>
      </c>
      <c r="B60">
        <v>1689185569</v>
      </c>
      <c r="C60">
        <v>9604.5</v>
      </c>
      <c r="D60" t="s">
        <v>611</v>
      </c>
      <c r="E60" t="s">
        <v>612</v>
      </c>
      <c r="F60" t="s">
        <v>402</v>
      </c>
      <c r="G60" t="s">
        <v>403</v>
      </c>
      <c r="H60" t="s">
        <v>70</v>
      </c>
      <c r="I60" t="s">
        <v>405</v>
      </c>
      <c r="J60" t="s">
        <v>52</v>
      </c>
      <c r="K60" t="s">
        <v>577</v>
      </c>
      <c r="L60">
        <v>1689185569</v>
      </c>
      <c r="M60">
        <f t="shared" si="92"/>
        <v>6.884816270777314E-3</v>
      </c>
      <c r="N60">
        <f t="shared" si="93"/>
        <v>6.8848162707773142</v>
      </c>
      <c r="O60">
        <f t="shared" si="94"/>
        <v>-2.4602722457217743</v>
      </c>
      <c r="P60">
        <f t="shared" si="95"/>
        <v>22.792300000000001</v>
      </c>
      <c r="Q60">
        <f t="shared" si="96"/>
        <v>30.668059719046134</v>
      </c>
      <c r="R60">
        <f t="shared" si="97"/>
        <v>3.0334467592771612</v>
      </c>
      <c r="S60">
        <f t="shared" si="98"/>
        <v>2.2544376528827001</v>
      </c>
      <c r="T60">
        <f t="shared" si="99"/>
        <v>0.50002925930196906</v>
      </c>
      <c r="U60">
        <f t="shared" si="100"/>
        <v>2.907422647729184</v>
      </c>
      <c r="V60">
        <f t="shared" si="101"/>
        <v>0.45670277113868707</v>
      </c>
      <c r="W60">
        <f t="shared" si="102"/>
        <v>0.28901845024543366</v>
      </c>
      <c r="X60">
        <f t="shared" si="103"/>
        <v>289.54515699249833</v>
      </c>
      <c r="Y60">
        <f t="shared" si="104"/>
        <v>28.376492445840565</v>
      </c>
      <c r="Z60">
        <f t="shared" si="105"/>
        <v>28.0168</v>
      </c>
      <c r="AA60">
        <f t="shared" si="106"/>
        <v>3.798557866589042</v>
      </c>
      <c r="AB60">
        <f t="shared" si="107"/>
        <v>60.388513543097964</v>
      </c>
      <c r="AC60">
        <f t="shared" si="108"/>
        <v>2.3538246806779002</v>
      </c>
      <c r="AD60">
        <f t="shared" si="109"/>
        <v>3.8978019867934433</v>
      </c>
      <c r="AE60">
        <f t="shared" si="110"/>
        <v>1.4447331859111419</v>
      </c>
      <c r="AF60">
        <f t="shared" si="111"/>
        <v>-303.62039754127954</v>
      </c>
      <c r="AG60">
        <f t="shared" si="112"/>
        <v>69.469370608435483</v>
      </c>
      <c r="AH60">
        <f t="shared" si="113"/>
        <v>5.2206867377641935</v>
      </c>
      <c r="AI60">
        <f t="shared" si="114"/>
        <v>60.61481679741847</v>
      </c>
      <c r="AJ60">
        <v>0</v>
      </c>
      <c r="AK60">
        <v>0</v>
      </c>
      <c r="AL60">
        <f t="shared" si="115"/>
        <v>1</v>
      </c>
      <c r="AM60">
        <f t="shared" si="116"/>
        <v>0</v>
      </c>
      <c r="AN60">
        <f t="shared" si="117"/>
        <v>51961.629177641662</v>
      </c>
      <c r="AO60" t="s">
        <v>408</v>
      </c>
      <c r="AP60">
        <v>10238.9</v>
      </c>
      <c r="AQ60">
        <v>302.21199999999999</v>
      </c>
      <c r="AR60">
        <v>4052.3</v>
      </c>
      <c r="AS60">
        <f t="shared" si="118"/>
        <v>0.92542210596451402</v>
      </c>
      <c r="AT60">
        <v>-0.32343011824092421</v>
      </c>
      <c r="AU60" t="s">
        <v>613</v>
      </c>
      <c r="AV60">
        <v>10279.5</v>
      </c>
      <c r="AW60">
        <v>793.55103846153838</v>
      </c>
      <c r="AX60">
        <v>992.9</v>
      </c>
      <c r="AY60">
        <f t="shared" si="119"/>
        <v>0.20077446020592371</v>
      </c>
      <c r="AZ60">
        <v>0.5</v>
      </c>
      <c r="BA60">
        <f t="shared" si="120"/>
        <v>1513.0752067318642</v>
      </c>
      <c r="BB60">
        <f t="shared" si="121"/>
        <v>-2.4602722457217743</v>
      </c>
      <c r="BC60">
        <f t="shared" si="122"/>
        <v>151.89342894127824</v>
      </c>
      <c r="BD60">
        <f t="shared" si="123"/>
        <v>-1.4122511015802568E-3</v>
      </c>
      <c r="BE60">
        <f t="shared" si="124"/>
        <v>3.0812770671769565</v>
      </c>
      <c r="BF60">
        <f t="shared" si="125"/>
        <v>245.74173907512653</v>
      </c>
      <c r="BG60" t="s">
        <v>614</v>
      </c>
      <c r="BH60">
        <v>614.99</v>
      </c>
      <c r="BI60">
        <f t="shared" si="126"/>
        <v>614.99</v>
      </c>
      <c r="BJ60">
        <f t="shared" si="127"/>
        <v>0.38061234766844598</v>
      </c>
      <c r="BK60">
        <f t="shared" si="128"/>
        <v>0.5275038012713652</v>
      </c>
      <c r="BL60">
        <f t="shared" si="129"/>
        <v>0.89005646857571752</v>
      </c>
      <c r="BM60">
        <f t="shared" si="130"/>
        <v>0.28862375130082119</v>
      </c>
      <c r="BN60">
        <f t="shared" si="131"/>
        <v>0.81582085540392646</v>
      </c>
      <c r="BO60">
        <f t="shared" si="132"/>
        <v>0.40880743269243458</v>
      </c>
      <c r="BP60">
        <f t="shared" si="133"/>
        <v>0.59119256730756542</v>
      </c>
      <c r="BQ60">
        <f t="shared" si="134"/>
        <v>1799.87</v>
      </c>
      <c r="BR60">
        <f t="shared" si="135"/>
        <v>1513.0752067318642</v>
      </c>
      <c r="BS60">
        <f t="shared" si="136"/>
        <v>0.84065805126584936</v>
      </c>
      <c r="BT60">
        <f t="shared" si="137"/>
        <v>0.16087003894308943</v>
      </c>
      <c r="BU60">
        <v>6</v>
      </c>
      <c r="BV60">
        <v>0.5</v>
      </c>
      <c r="BW60" t="s">
        <v>411</v>
      </c>
      <c r="BX60">
        <v>1689185569</v>
      </c>
      <c r="BY60">
        <v>22.792300000000001</v>
      </c>
      <c r="BZ60">
        <v>20.029399999999999</v>
      </c>
      <c r="CA60">
        <v>23.7971</v>
      </c>
      <c r="CB60">
        <v>15.735200000000001</v>
      </c>
      <c r="CC60">
        <v>25.953299999999999</v>
      </c>
      <c r="CD60">
        <v>23.443999999999999</v>
      </c>
      <c r="CE60">
        <v>500.20299999999997</v>
      </c>
      <c r="CF60">
        <v>98.811999999999998</v>
      </c>
      <c r="CG60">
        <v>0.100249</v>
      </c>
      <c r="CH60">
        <v>28.46</v>
      </c>
      <c r="CI60">
        <v>28.0168</v>
      </c>
      <c r="CJ60">
        <v>999.9</v>
      </c>
      <c r="CK60">
        <v>0</v>
      </c>
      <c r="CL60">
        <v>0</v>
      </c>
      <c r="CM60">
        <v>9993.1200000000008</v>
      </c>
      <c r="CN60">
        <v>0</v>
      </c>
      <c r="CO60">
        <v>1.91117E-3</v>
      </c>
      <c r="CP60">
        <v>2.7629000000000001</v>
      </c>
      <c r="CQ60">
        <v>23.347899999999999</v>
      </c>
      <c r="CR60">
        <v>20.349599999999999</v>
      </c>
      <c r="CS60">
        <v>8.0619200000000006</v>
      </c>
      <c r="CT60">
        <v>20.029399999999999</v>
      </c>
      <c r="CU60">
        <v>15.735200000000001</v>
      </c>
      <c r="CV60">
        <v>2.3514400000000002</v>
      </c>
      <c r="CW60">
        <v>1.5548299999999999</v>
      </c>
      <c r="CX60">
        <v>20.033200000000001</v>
      </c>
      <c r="CY60">
        <v>13.5183</v>
      </c>
      <c r="CZ60">
        <v>1799.87</v>
      </c>
      <c r="DA60">
        <v>0.97800100000000001</v>
      </c>
      <c r="DB60">
        <v>2.1998500000000001E-2</v>
      </c>
      <c r="DC60">
        <v>0</v>
      </c>
      <c r="DD60">
        <v>793.38400000000001</v>
      </c>
      <c r="DE60">
        <v>4.9997699999999998</v>
      </c>
      <c r="DF60">
        <v>14884.2</v>
      </c>
      <c r="DG60">
        <v>15783.4</v>
      </c>
      <c r="DH60">
        <v>38.75</v>
      </c>
      <c r="DI60">
        <v>39.125</v>
      </c>
      <c r="DJ60">
        <v>38.25</v>
      </c>
      <c r="DK60">
        <v>38.375</v>
      </c>
      <c r="DL60">
        <v>39.75</v>
      </c>
      <c r="DM60">
        <v>1755.38</v>
      </c>
      <c r="DN60">
        <v>39.479999999999997</v>
      </c>
      <c r="DO60">
        <v>0</v>
      </c>
      <c r="DP60">
        <v>126.7999999523163</v>
      </c>
      <c r="DQ60">
        <v>0</v>
      </c>
      <c r="DR60">
        <v>793.55103846153838</v>
      </c>
      <c r="DS60">
        <v>1.4266324740486189</v>
      </c>
      <c r="DT60">
        <v>25.45982917906468</v>
      </c>
      <c r="DU60">
        <v>14882.188461538461</v>
      </c>
      <c r="DV60">
        <v>15</v>
      </c>
      <c r="DW60">
        <v>1689185529</v>
      </c>
      <c r="DX60" t="s">
        <v>615</v>
      </c>
      <c r="DY60">
        <v>1689185517.5999999</v>
      </c>
      <c r="DZ60">
        <v>1689185529</v>
      </c>
      <c r="EA60">
        <v>46</v>
      </c>
      <c r="EB60">
        <v>5.8999999999999997E-2</v>
      </c>
      <c r="EC60">
        <v>-1E-3</v>
      </c>
      <c r="ED60">
        <v>-3.165</v>
      </c>
      <c r="EE60">
        <v>8.5999999999999993E-2</v>
      </c>
      <c r="EF60">
        <v>20</v>
      </c>
      <c r="EG60">
        <v>16</v>
      </c>
      <c r="EH60">
        <v>0.33</v>
      </c>
      <c r="EI60">
        <v>0.01</v>
      </c>
      <c r="EJ60">
        <v>-45.560058536585373</v>
      </c>
      <c r="EK60">
        <v>-1.5535860627177069</v>
      </c>
      <c r="EL60">
        <v>0.1607240810582056</v>
      </c>
      <c r="EM60">
        <v>0</v>
      </c>
      <c r="EN60">
        <v>1329.788484848485</v>
      </c>
      <c r="EO60">
        <v>-145.18156849488881</v>
      </c>
      <c r="EP60">
        <v>13.822683404180051</v>
      </c>
      <c r="EQ60">
        <v>0</v>
      </c>
      <c r="ER60">
        <v>13.374026829268301</v>
      </c>
      <c r="ES60">
        <v>0.63740905923346691</v>
      </c>
      <c r="ET60">
        <v>6.5351630596747798E-2</v>
      </c>
      <c r="EU60">
        <v>0</v>
      </c>
      <c r="EV60">
        <v>2</v>
      </c>
      <c r="EW60">
        <v>2</v>
      </c>
      <c r="EX60" t="s">
        <v>413</v>
      </c>
      <c r="EY60">
        <v>2.9685700000000002</v>
      </c>
      <c r="EZ60">
        <v>2.69943</v>
      </c>
      <c r="FA60">
        <v>7.5587600000000003E-3</v>
      </c>
      <c r="FB60">
        <v>5.8113799999999997E-3</v>
      </c>
      <c r="FC60">
        <v>0.114023</v>
      </c>
      <c r="FD60">
        <v>8.2622899999999999E-2</v>
      </c>
      <c r="FE60">
        <v>34275.4</v>
      </c>
      <c r="FF60">
        <v>22034.799999999999</v>
      </c>
      <c r="FG60">
        <v>32397.8</v>
      </c>
      <c r="FH60">
        <v>25301.5</v>
      </c>
      <c r="FI60">
        <v>39666.300000000003</v>
      </c>
      <c r="FJ60">
        <v>40201.5</v>
      </c>
      <c r="FK60">
        <v>46504.800000000003</v>
      </c>
      <c r="FL60">
        <v>45855.3</v>
      </c>
      <c r="FM60">
        <v>1.98915</v>
      </c>
      <c r="FN60">
        <v>1.84405</v>
      </c>
      <c r="FO60">
        <v>6.7278699999999997E-2</v>
      </c>
      <c r="FP60">
        <v>0</v>
      </c>
      <c r="FQ60">
        <v>26.917400000000001</v>
      </c>
      <c r="FR60">
        <v>999.9</v>
      </c>
      <c r="FS60">
        <v>49.1</v>
      </c>
      <c r="FT60">
        <v>38.5</v>
      </c>
      <c r="FU60">
        <v>33.988100000000003</v>
      </c>
      <c r="FV60">
        <v>64.436199999999999</v>
      </c>
      <c r="FW60">
        <v>17.443899999999999</v>
      </c>
      <c r="FX60">
        <v>1</v>
      </c>
      <c r="FY60">
        <v>8.5083800000000001E-2</v>
      </c>
      <c r="FZ60">
        <v>0.73392199999999996</v>
      </c>
      <c r="GA60">
        <v>20.230599999999999</v>
      </c>
      <c r="GB60">
        <v>5.2343599999999997</v>
      </c>
      <c r="GC60">
        <v>11.9442</v>
      </c>
      <c r="GD60">
        <v>4.9859499999999999</v>
      </c>
      <c r="GE60">
        <v>3.29</v>
      </c>
      <c r="GF60">
        <v>9999</v>
      </c>
      <c r="GG60">
        <v>9999</v>
      </c>
      <c r="GH60">
        <v>9999</v>
      </c>
      <c r="GI60">
        <v>210.7</v>
      </c>
      <c r="GJ60">
        <v>1.8669199999999999</v>
      </c>
      <c r="GK60">
        <v>1.86914</v>
      </c>
      <c r="GL60">
        <v>1.8668800000000001</v>
      </c>
      <c r="GM60">
        <v>1.8672200000000001</v>
      </c>
      <c r="GN60">
        <v>1.86249</v>
      </c>
      <c r="GO60">
        <v>1.8652299999999999</v>
      </c>
      <c r="GP60">
        <v>1.8686</v>
      </c>
      <c r="GQ60">
        <v>1.8689</v>
      </c>
      <c r="GR60">
        <v>5</v>
      </c>
      <c r="GS60">
        <v>0</v>
      </c>
      <c r="GT60">
        <v>0</v>
      </c>
      <c r="GU60">
        <v>0</v>
      </c>
      <c r="GV60" t="s">
        <v>414</v>
      </c>
      <c r="GW60" t="s">
        <v>415</v>
      </c>
      <c r="GX60" t="s">
        <v>416</v>
      </c>
      <c r="GY60" t="s">
        <v>416</v>
      </c>
      <c r="GZ60" t="s">
        <v>416</v>
      </c>
      <c r="HA60" t="s">
        <v>416</v>
      </c>
      <c r="HB60">
        <v>0</v>
      </c>
      <c r="HC60">
        <v>100</v>
      </c>
      <c r="HD60">
        <v>100</v>
      </c>
      <c r="HE60">
        <v>-3.161</v>
      </c>
      <c r="HF60">
        <v>0.35310000000000002</v>
      </c>
      <c r="HG60">
        <v>-3.201981308523338</v>
      </c>
      <c r="HH60">
        <v>1.6145137170229321E-3</v>
      </c>
      <c r="HI60">
        <v>-1.407043735234338E-6</v>
      </c>
      <c r="HJ60">
        <v>4.3622850327847239E-10</v>
      </c>
      <c r="HK60">
        <v>-8.9561768320935597E-2</v>
      </c>
      <c r="HL60">
        <v>-6.8056097038042204E-3</v>
      </c>
      <c r="HM60">
        <v>1.263822033146551E-3</v>
      </c>
      <c r="HN60">
        <v>-7.169851735749966E-6</v>
      </c>
      <c r="HO60">
        <v>2</v>
      </c>
      <c r="HP60">
        <v>2094</v>
      </c>
      <c r="HQ60">
        <v>1</v>
      </c>
      <c r="HR60">
        <v>26</v>
      </c>
      <c r="HS60">
        <v>0.9</v>
      </c>
      <c r="HT60">
        <v>0.7</v>
      </c>
      <c r="HU60">
        <v>0.20629900000000001</v>
      </c>
      <c r="HV60">
        <v>2.6257299999999999</v>
      </c>
      <c r="HW60">
        <v>1.4978</v>
      </c>
      <c r="HX60">
        <v>2.2900399999999999</v>
      </c>
      <c r="HY60">
        <v>1.49902</v>
      </c>
      <c r="HZ60">
        <v>2.3901400000000002</v>
      </c>
      <c r="IA60">
        <v>41.534399999999998</v>
      </c>
      <c r="IB60">
        <v>24.008700000000001</v>
      </c>
      <c r="IC60">
        <v>18</v>
      </c>
      <c r="ID60">
        <v>506.86399999999998</v>
      </c>
      <c r="IE60">
        <v>454.15300000000002</v>
      </c>
      <c r="IF60">
        <v>26.1402</v>
      </c>
      <c r="IG60">
        <v>28.339600000000001</v>
      </c>
      <c r="IH60">
        <v>30.0002</v>
      </c>
      <c r="II60">
        <v>28.309699999999999</v>
      </c>
      <c r="IJ60">
        <v>28.245699999999999</v>
      </c>
      <c r="IK60">
        <v>4.1417999999999999</v>
      </c>
      <c r="IL60">
        <v>59.895699999999998</v>
      </c>
      <c r="IM60">
        <v>0</v>
      </c>
      <c r="IN60">
        <v>26.1387</v>
      </c>
      <c r="IO60">
        <v>20</v>
      </c>
      <c r="IP60">
        <v>15.6845</v>
      </c>
      <c r="IQ60">
        <v>101.087</v>
      </c>
      <c r="IR60">
        <v>101.581</v>
      </c>
      <c r="IS60">
        <v>3</v>
      </c>
    </row>
    <row r="61" spans="1:253" x14ac:dyDescent="0.3">
      <c r="A61">
        <v>41</v>
      </c>
      <c r="B61">
        <v>1689185700</v>
      </c>
      <c r="C61">
        <v>9735.5</v>
      </c>
      <c r="D61" t="s">
        <v>616</v>
      </c>
      <c r="E61" t="s">
        <v>617</v>
      </c>
      <c r="F61" t="s">
        <v>402</v>
      </c>
      <c r="G61" t="s">
        <v>403</v>
      </c>
      <c r="H61" t="s">
        <v>70</v>
      </c>
      <c r="I61" t="s">
        <v>405</v>
      </c>
      <c r="J61" t="s">
        <v>52</v>
      </c>
      <c r="K61" t="s">
        <v>577</v>
      </c>
      <c r="L61">
        <v>1689185700</v>
      </c>
      <c r="M61">
        <f t="shared" si="92"/>
        <v>7.0616966593266481E-3</v>
      </c>
      <c r="N61">
        <f t="shared" si="93"/>
        <v>7.0616966593266479</v>
      </c>
      <c r="O61">
        <f t="shared" si="94"/>
        <v>29.665513864765817</v>
      </c>
      <c r="P61">
        <f t="shared" si="95"/>
        <v>361.37400000000002</v>
      </c>
      <c r="Q61">
        <f t="shared" si="96"/>
        <v>253.94945583916035</v>
      </c>
      <c r="R61">
        <f t="shared" si="97"/>
        <v>25.120495804304802</v>
      </c>
      <c r="S61">
        <f t="shared" si="98"/>
        <v>35.746853722475997</v>
      </c>
      <c r="T61">
        <f t="shared" si="99"/>
        <v>0.51379388725119535</v>
      </c>
      <c r="U61">
        <f t="shared" si="100"/>
        <v>2.9089621550466376</v>
      </c>
      <c r="V61">
        <f t="shared" si="101"/>
        <v>0.46818751135201636</v>
      </c>
      <c r="W61">
        <f t="shared" si="102"/>
        <v>0.29637666056417283</v>
      </c>
      <c r="X61">
        <f t="shared" si="103"/>
        <v>289.55689529217</v>
      </c>
      <c r="Y61">
        <f t="shared" si="104"/>
        <v>28.393252162812413</v>
      </c>
      <c r="Z61">
        <f t="shared" si="105"/>
        <v>28.042300000000001</v>
      </c>
      <c r="AA61">
        <f t="shared" si="106"/>
        <v>3.8042076168429411</v>
      </c>
      <c r="AB61">
        <f t="shared" si="107"/>
        <v>60.292414582440991</v>
      </c>
      <c r="AC61">
        <f t="shared" si="108"/>
        <v>2.358680628893</v>
      </c>
      <c r="AD61">
        <f t="shared" si="109"/>
        <v>3.9120686163063714</v>
      </c>
      <c r="AE61">
        <f t="shared" si="110"/>
        <v>1.4455269879499411</v>
      </c>
      <c r="AF61">
        <f t="shared" si="111"/>
        <v>-311.42082267630519</v>
      </c>
      <c r="AG61">
        <f t="shared" si="112"/>
        <v>75.371521278001254</v>
      </c>
      <c r="AH61">
        <f t="shared" si="113"/>
        <v>5.6637339642643401</v>
      </c>
      <c r="AI61">
        <f t="shared" si="114"/>
        <v>59.171327858130397</v>
      </c>
      <c r="AJ61">
        <v>0</v>
      </c>
      <c r="AK61">
        <v>0</v>
      </c>
      <c r="AL61">
        <f t="shared" si="115"/>
        <v>1</v>
      </c>
      <c r="AM61">
        <f t="shared" si="116"/>
        <v>0</v>
      </c>
      <c r="AN61">
        <f t="shared" si="117"/>
        <v>51994.868427611269</v>
      </c>
      <c r="AO61" t="s">
        <v>408</v>
      </c>
      <c r="AP61">
        <v>10238.9</v>
      </c>
      <c r="AQ61">
        <v>302.21199999999999</v>
      </c>
      <c r="AR61">
        <v>4052.3</v>
      </c>
      <c r="AS61">
        <f t="shared" si="118"/>
        <v>0.92542210596451402</v>
      </c>
      <c r="AT61">
        <v>-0.32343011824092421</v>
      </c>
      <c r="AU61" t="s">
        <v>618</v>
      </c>
      <c r="AV61">
        <v>10276.5</v>
      </c>
      <c r="AW61">
        <v>794.55743999999993</v>
      </c>
      <c r="AX61">
        <v>1185.1300000000001</v>
      </c>
      <c r="AY61">
        <f t="shared" si="119"/>
        <v>0.32956094268139369</v>
      </c>
      <c r="AZ61">
        <v>0.5</v>
      </c>
      <c r="BA61">
        <f t="shared" si="120"/>
        <v>1513.1343001513835</v>
      </c>
      <c r="BB61">
        <f t="shared" si="121"/>
        <v>29.665513864765817</v>
      </c>
      <c r="BC61">
        <f t="shared" si="122"/>
        <v>249.33498318072043</v>
      </c>
      <c r="BD61">
        <f t="shared" si="123"/>
        <v>1.9819089409318431E-2</v>
      </c>
      <c r="BE61">
        <f t="shared" si="124"/>
        <v>2.4192873355665623</v>
      </c>
      <c r="BF61">
        <f t="shared" si="125"/>
        <v>256.01957703998147</v>
      </c>
      <c r="BG61" t="s">
        <v>619</v>
      </c>
      <c r="BH61">
        <v>589.28</v>
      </c>
      <c r="BI61">
        <f t="shared" si="126"/>
        <v>589.28</v>
      </c>
      <c r="BJ61">
        <f t="shared" si="127"/>
        <v>0.50277184781416384</v>
      </c>
      <c r="BK61">
        <f t="shared" si="128"/>
        <v>0.65548805907527075</v>
      </c>
      <c r="BL61">
        <f t="shared" si="129"/>
        <v>0.8279391975789917</v>
      </c>
      <c r="BM61">
        <f t="shared" si="130"/>
        <v>0.44236561039643563</v>
      </c>
      <c r="BN61">
        <f t="shared" si="131"/>
        <v>0.76456072497498728</v>
      </c>
      <c r="BO61">
        <f t="shared" si="132"/>
        <v>0.48613981067482742</v>
      </c>
      <c r="BP61">
        <f t="shared" si="133"/>
        <v>0.51386018932517263</v>
      </c>
      <c r="BQ61">
        <f t="shared" si="134"/>
        <v>1799.94</v>
      </c>
      <c r="BR61">
        <f t="shared" si="135"/>
        <v>1513.1343001513835</v>
      </c>
      <c r="BS61">
        <f t="shared" si="136"/>
        <v>0.84065818869039155</v>
      </c>
      <c r="BT61">
        <f t="shared" si="137"/>
        <v>0.16087030417245574</v>
      </c>
      <c r="BU61">
        <v>6</v>
      </c>
      <c r="BV61">
        <v>0.5</v>
      </c>
      <c r="BW61" t="s">
        <v>411</v>
      </c>
      <c r="BX61">
        <v>1689185700</v>
      </c>
      <c r="BY61">
        <v>361.37400000000002</v>
      </c>
      <c r="BZ61">
        <v>400.02100000000002</v>
      </c>
      <c r="CA61">
        <v>23.8445</v>
      </c>
      <c r="CB61">
        <v>15.5755</v>
      </c>
      <c r="CC61">
        <v>365.41699999999997</v>
      </c>
      <c r="CD61">
        <v>23.4895</v>
      </c>
      <c r="CE61">
        <v>500.18</v>
      </c>
      <c r="CF61">
        <v>98.819199999999995</v>
      </c>
      <c r="CG61">
        <v>0.100074</v>
      </c>
      <c r="CH61">
        <v>28.5229</v>
      </c>
      <c r="CI61">
        <v>28.042300000000001</v>
      </c>
      <c r="CJ61">
        <v>999.9</v>
      </c>
      <c r="CK61">
        <v>0</v>
      </c>
      <c r="CL61">
        <v>0</v>
      </c>
      <c r="CM61">
        <v>10001.200000000001</v>
      </c>
      <c r="CN61">
        <v>0</v>
      </c>
      <c r="CO61">
        <v>1.91117E-3</v>
      </c>
      <c r="CP61">
        <v>-38.647199999999998</v>
      </c>
      <c r="CQ61">
        <v>370.20100000000002</v>
      </c>
      <c r="CR61">
        <v>406.35</v>
      </c>
      <c r="CS61">
        <v>8.2689800000000009</v>
      </c>
      <c r="CT61">
        <v>400.02100000000002</v>
      </c>
      <c r="CU61">
        <v>15.5755</v>
      </c>
      <c r="CV61">
        <v>2.35629</v>
      </c>
      <c r="CW61">
        <v>1.5391600000000001</v>
      </c>
      <c r="CX61">
        <v>20.066500000000001</v>
      </c>
      <c r="CY61">
        <v>13.3628</v>
      </c>
      <c r="CZ61">
        <v>1799.94</v>
      </c>
      <c r="DA61">
        <v>0.97799700000000001</v>
      </c>
      <c r="DB61">
        <v>2.2003399999999999E-2</v>
      </c>
      <c r="DC61">
        <v>0</v>
      </c>
      <c r="DD61">
        <v>795.24400000000003</v>
      </c>
      <c r="DE61">
        <v>4.9997699999999998</v>
      </c>
      <c r="DF61">
        <v>14395.2</v>
      </c>
      <c r="DG61">
        <v>15783.9</v>
      </c>
      <c r="DH61">
        <v>39.311999999999998</v>
      </c>
      <c r="DI61">
        <v>39.561999999999998</v>
      </c>
      <c r="DJ61">
        <v>38.75</v>
      </c>
      <c r="DK61">
        <v>38.811999999999998</v>
      </c>
      <c r="DL61">
        <v>40.186999999999998</v>
      </c>
      <c r="DM61">
        <v>1755.45</v>
      </c>
      <c r="DN61">
        <v>39.49</v>
      </c>
      <c r="DO61">
        <v>0</v>
      </c>
      <c r="DP61">
        <v>130.70000004768369</v>
      </c>
      <c r="DQ61">
        <v>0</v>
      </c>
      <c r="DR61">
        <v>794.55743999999993</v>
      </c>
      <c r="DS61">
        <v>7.4622307677760764</v>
      </c>
      <c r="DT61">
        <v>151.1538461538577</v>
      </c>
      <c r="DU61">
        <v>14375.68</v>
      </c>
      <c r="DV61">
        <v>15</v>
      </c>
      <c r="DW61">
        <v>1689185659</v>
      </c>
      <c r="DX61" t="s">
        <v>620</v>
      </c>
      <c r="DY61">
        <v>1689185645.5</v>
      </c>
      <c r="DZ61">
        <v>1689185529</v>
      </c>
      <c r="EA61">
        <v>47</v>
      </c>
      <c r="EB61">
        <v>-1.2649999999999999</v>
      </c>
      <c r="EC61">
        <v>-1E-3</v>
      </c>
      <c r="ED61">
        <v>-4.0149999999999997</v>
      </c>
      <c r="EE61">
        <v>8.5999999999999993E-2</v>
      </c>
      <c r="EF61">
        <v>400</v>
      </c>
      <c r="EG61">
        <v>16</v>
      </c>
      <c r="EH61">
        <v>7.0000000000000007E-2</v>
      </c>
      <c r="EI61">
        <v>0.01</v>
      </c>
      <c r="EJ61">
        <v>-45.560058536585373</v>
      </c>
      <c r="EK61">
        <v>-1.5535860627177069</v>
      </c>
      <c r="EL61">
        <v>0.1607240810582056</v>
      </c>
      <c r="EM61">
        <v>0</v>
      </c>
      <c r="EN61">
        <v>1329.788484848485</v>
      </c>
      <c r="EO61">
        <v>-145.18156849488881</v>
      </c>
      <c r="EP61">
        <v>13.822683404180051</v>
      </c>
      <c r="EQ61">
        <v>0</v>
      </c>
      <c r="ER61">
        <v>13.374026829268301</v>
      </c>
      <c r="ES61">
        <v>0.63740905923346691</v>
      </c>
      <c r="ET61">
        <v>6.5351630596747798E-2</v>
      </c>
      <c r="EU61">
        <v>0</v>
      </c>
      <c r="EV61">
        <v>2</v>
      </c>
      <c r="EW61">
        <v>2</v>
      </c>
      <c r="EX61" t="s">
        <v>413</v>
      </c>
      <c r="EY61">
        <v>2.9683899999999999</v>
      </c>
      <c r="EZ61">
        <v>2.6993100000000001</v>
      </c>
      <c r="FA61">
        <v>9.0633400000000003E-2</v>
      </c>
      <c r="FB61">
        <v>9.6438399999999994E-2</v>
      </c>
      <c r="FC61">
        <v>0.114163</v>
      </c>
      <c r="FD61">
        <v>8.2001699999999997E-2</v>
      </c>
      <c r="FE61">
        <v>31394</v>
      </c>
      <c r="FF61">
        <v>20015.2</v>
      </c>
      <c r="FG61">
        <v>32385.5</v>
      </c>
      <c r="FH61">
        <v>25288.3</v>
      </c>
      <c r="FI61">
        <v>39646.300000000003</v>
      </c>
      <c r="FJ61">
        <v>40211.599999999999</v>
      </c>
      <c r="FK61">
        <v>46487.7</v>
      </c>
      <c r="FL61">
        <v>45835.199999999997</v>
      </c>
      <c r="FM61">
        <v>1.98813</v>
      </c>
      <c r="FN61">
        <v>1.84263</v>
      </c>
      <c r="FO61">
        <v>5.8412600000000002E-2</v>
      </c>
      <c r="FP61">
        <v>0</v>
      </c>
      <c r="FQ61">
        <v>27.087900000000001</v>
      </c>
      <c r="FR61">
        <v>999.9</v>
      </c>
      <c r="FS61">
        <v>49.2</v>
      </c>
      <c r="FT61">
        <v>38.5</v>
      </c>
      <c r="FU61">
        <v>34.054900000000004</v>
      </c>
      <c r="FV61">
        <v>64.656099999999995</v>
      </c>
      <c r="FW61">
        <v>18.409500000000001</v>
      </c>
      <c r="FX61">
        <v>1</v>
      </c>
      <c r="FY61">
        <v>9.95833E-2</v>
      </c>
      <c r="FZ61">
        <v>1.0748899999999999</v>
      </c>
      <c r="GA61">
        <v>20.228300000000001</v>
      </c>
      <c r="GB61">
        <v>5.2340600000000004</v>
      </c>
      <c r="GC61">
        <v>11.948399999999999</v>
      </c>
      <c r="GD61">
        <v>4.9858500000000001</v>
      </c>
      <c r="GE61">
        <v>3.29</v>
      </c>
      <c r="GF61">
        <v>9999</v>
      </c>
      <c r="GG61">
        <v>9999</v>
      </c>
      <c r="GH61">
        <v>9999</v>
      </c>
      <c r="GI61">
        <v>210.8</v>
      </c>
      <c r="GJ61">
        <v>1.8669800000000001</v>
      </c>
      <c r="GK61">
        <v>1.8691899999999999</v>
      </c>
      <c r="GL61">
        <v>1.8669100000000001</v>
      </c>
      <c r="GM61">
        <v>1.8672299999999999</v>
      </c>
      <c r="GN61">
        <v>1.8625</v>
      </c>
      <c r="GO61">
        <v>1.8652299999999999</v>
      </c>
      <c r="GP61">
        <v>1.8686499999999999</v>
      </c>
      <c r="GQ61">
        <v>1.86893</v>
      </c>
      <c r="GR61">
        <v>5</v>
      </c>
      <c r="GS61">
        <v>0</v>
      </c>
      <c r="GT61">
        <v>0</v>
      </c>
      <c r="GU61">
        <v>0</v>
      </c>
      <c r="GV61" t="s">
        <v>414</v>
      </c>
      <c r="GW61" t="s">
        <v>415</v>
      </c>
      <c r="GX61" t="s">
        <v>416</v>
      </c>
      <c r="GY61" t="s">
        <v>416</v>
      </c>
      <c r="GZ61" t="s">
        <v>416</v>
      </c>
      <c r="HA61" t="s">
        <v>416</v>
      </c>
      <c r="HB61">
        <v>0</v>
      </c>
      <c r="HC61">
        <v>100</v>
      </c>
      <c r="HD61">
        <v>100</v>
      </c>
      <c r="HE61">
        <v>-4.0430000000000001</v>
      </c>
      <c r="HF61">
        <v>0.35499999999999998</v>
      </c>
      <c r="HG61">
        <v>-4.4669030013992064</v>
      </c>
      <c r="HH61">
        <v>1.6145137170229321E-3</v>
      </c>
      <c r="HI61">
        <v>-1.407043735234338E-6</v>
      </c>
      <c r="HJ61">
        <v>4.3622850327847239E-10</v>
      </c>
      <c r="HK61">
        <v>-8.9561768320935597E-2</v>
      </c>
      <c r="HL61">
        <v>-6.8056097038042204E-3</v>
      </c>
      <c r="HM61">
        <v>1.263822033146551E-3</v>
      </c>
      <c r="HN61">
        <v>-7.169851735749966E-6</v>
      </c>
      <c r="HO61">
        <v>2</v>
      </c>
      <c r="HP61">
        <v>2094</v>
      </c>
      <c r="HQ61">
        <v>1</v>
      </c>
      <c r="HR61">
        <v>26</v>
      </c>
      <c r="HS61">
        <v>0.9</v>
      </c>
      <c r="HT61">
        <v>2.9</v>
      </c>
      <c r="HU61">
        <v>1.0559099999999999</v>
      </c>
      <c r="HV61">
        <v>2.5939899999999998</v>
      </c>
      <c r="HW61">
        <v>1.4978</v>
      </c>
      <c r="HX61">
        <v>2.2900399999999999</v>
      </c>
      <c r="HY61">
        <v>1.49902</v>
      </c>
      <c r="HZ61">
        <v>2.31812</v>
      </c>
      <c r="IA61">
        <v>41.586599999999997</v>
      </c>
      <c r="IB61">
        <v>23.9999</v>
      </c>
      <c r="IC61">
        <v>18</v>
      </c>
      <c r="ID61">
        <v>506.94499999999999</v>
      </c>
      <c r="IE61">
        <v>453.92599999999999</v>
      </c>
      <c r="IF61">
        <v>25.986799999999999</v>
      </c>
      <c r="IG61">
        <v>28.455200000000001</v>
      </c>
      <c r="IH61">
        <v>30.001100000000001</v>
      </c>
      <c r="II61">
        <v>28.3978</v>
      </c>
      <c r="IJ61">
        <v>28.334399999999999</v>
      </c>
      <c r="IK61">
        <v>21.147400000000001</v>
      </c>
      <c r="IL61">
        <v>60.341500000000003</v>
      </c>
      <c r="IM61">
        <v>0</v>
      </c>
      <c r="IN61">
        <v>25.973600000000001</v>
      </c>
      <c r="IO61">
        <v>400</v>
      </c>
      <c r="IP61">
        <v>15.525</v>
      </c>
      <c r="IQ61">
        <v>101.05</v>
      </c>
      <c r="IR61">
        <v>101.53400000000001</v>
      </c>
      <c r="IS61">
        <v>3</v>
      </c>
    </row>
    <row r="62" spans="1:253" x14ac:dyDescent="0.3">
      <c r="A62">
        <v>42</v>
      </c>
      <c r="B62">
        <v>1689185816</v>
      </c>
      <c r="C62">
        <v>9851.5</v>
      </c>
      <c r="D62" t="s">
        <v>621</v>
      </c>
      <c r="E62" t="s">
        <v>622</v>
      </c>
      <c r="F62" t="s">
        <v>402</v>
      </c>
      <c r="G62" t="s">
        <v>403</v>
      </c>
      <c r="H62" t="s">
        <v>70</v>
      </c>
      <c r="I62" t="s">
        <v>405</v>
      </c>
      <c r="J62" t="s">
        <v>52</v>
      </c>
      <c r="K62" t="s">
        <v>577</v>
      </c>
      <c r="L62">
        <v>1689185816</v>
      </c>
      <c r="M62">
        <f t="shared" si="92"/>
        <v>7.2033499717491156E-3</v>
      </c>
      <c r="N62">
        <f t="shared" si="93"/>
        <v>7.2033499717491152</v>
      </c>
      <c r="O62">
        <f t="shared" si="94"/>
        <v>30.859719938600634</v>
      </c>
      <c r="P62">
        <f t="shared" si="95"/>
        <v>359.89400000000001</v>
      </c>
      <c r="Q62">
        <f t="shared" si="96"/>
        <v>251.31437750201522</v>
      </c>
      <c r="R62">
        <f t="shared" si="97"/>
        <v>24.861098371693846</v>
      </c>
      <c r="S62">
        <f t="shared" si="98"/>
        <v>35.602261304412004</v>
      </c>
      <c r="T62">
        <f t="shared" si="99"/>
        <v>0.52910596950483779</v>
      </c>
      <c r="U62">
        <f t="shared" si="100"/>
        <v>2.9056689886144933</v>
      </c>
      <c r="V62">
        <f t="shared" si="101"/>
        <v>0.48082790773072054</v>
      </c>
      <c r="W62">
        <f t="shared" si="102"/>
        <v>0.30448709529838547</v>
      </c>
      <c r="X62">
        <f t="shared" si="103"/>
        <v>289.57387229207808</v>
      </c>
      <c r="Y62">
        <f t="shared" si="104"/>
        <v>28.343933164169961</v>
      </c>
      <c r="Z62">
        <f t="shared" si="105"/>
        <v>28.008600000000001</v>
      </c>
      <c r="AA62">
        <f t="shared" si="106"/>
        <v>3.7967426403118476</v>
      </c>
      <c r="AB62">
        <f t="shared" si="107"/>
        <v>60.391098010233669</v>
      </c>
      <c r="AC62">
        <f t="shared" si="108"/>
        <v>2.3608679414891998</v>
      </c>
      <c r="AD62">
        <f t="shared" si="109"/>
        <v>3.9092979251497222</v>
      </c>
      <c r="AE62">
        <f t="shared" si="110"/>
        <v>1.4358746988226478</v>
      </c>
      <c r="AF62">
        <f t="shared" si="111"/>
        <v>-317.66773375413601</v>
      </c>
      <c r="AG62">
        <f t="shared" si="112"/>
        <v>78.65417915277186</v>
      </c>
      <c r="AH62">
        <f t="shared" si="113"/>
        <v>5.9157535871427225</v>
      </c>
      <c r="AI62">
        <f t="shared" si="114"/>
        <v>56.476071277856647</v>
      </c>
      <c r="AJ62">
        <v>0</v>
      </c>
      <c r="AK62">
        <v>0</v>
      </c>
      <c r="AL62">
        <f t="shared" si="115"/>
        <v>1</v>
      </c>
      <c r="AM62">
        <f t="shared" si="116"/>
        <v>0</v>
      </c>
      <c r="AN62">
        <f t="shared" si="117"/>
        <v>51903.12842528789</v>
      </c>
      <c r="AO62" t="s">
        <v>408</v>
      </c>
      <c r="AP62">
        <v>10238.9</v>
      </c>
      <c r="AQ62">
        <v>302.21199999999999</v>
      </c>
      <c r="AR62">
        <v>4052.3</v>
      </c>
      <c r="AS62">
        <f t="shared" si="118"/>
        <v>0.92542210596451402</v>
      </c>
      <c r="AT62">
        <v>-0.32343011824092421</v>
      </c>
      <c r="AU62" t="s">
        <v>623</v>
      </c>
      <c r="AV62">
        <v>10273.700000000001</v>
      </c>
      <c r="AW62">
        <v>816.8961599999999</v>
      </c>
      <c r="AX62">
        <v>1259.78</v>
      </c>
      <c r="AY62">
        <f t="shared" si="119"/>
        <v>0.35155649399101441</v>
      </c>
      <c r="AZ62">
        <v>0.5</v>
      </c>
      <c r="BA62">
        <f t="shared" si="120"/>
        <v>1513.2264001513356</v>
      </c>
      <c r="BB62">
        <f t="shared" si="121"/>
        <v>30.859719938600634</v>
      </c>
      <c r="BC62">
        <f t="shared" si="122"/>
        <v>265.99228392592369</v>
      </c>
      <c r="BD62">
        <f t="shared" si="123"/>
        <v>2.0607061873704407E-2</v>
      </c>
      <c r="BE62">
        <f t="shared" si="124"/>
        <v>2.2166727523853376</v>
      </c>
      <c r="BF62">
        <f t="shared" si="125"/>
        <v>259.33936797545118</v>
      </c>
      <c r="BG62" t="s">
        <v>624</v>
      </c>
      <c r="BH62">
        <v>595.82000000000005</v>
      </c>
      <c r="BI62">
        <f t="shared" si="126"/>
        <v>595.82000000000005</v>
      </c>
      <c r="BJ62">
        <f t="shared" si="127"/>
        <v>0.52704440457857715</v>
      </c>
      <c r="BK62">
        <f t="shared" si="128"/>
        <v>0.66703391770588605</v>
      </c>
      <c r="BL62">
        <f t="shared" si="129"/>
        <v>0.80790862380224981</v>
      </c>
      <c r="BM62">
        <f t="shared" si="130"/>
        <v>0.46250902285790679</v>
      </c>
      <c r="BN62">
        <f t="shared" si="131"/>
        <v>0.74465452544046973</v>
      </c>
      <c r="BO62">
        <f t="shared" si="132"/>
        <v>0.48651489419110633</v>
      </c>
      <c r="BP62">
        <f t="shared" si="133"/>
        <v>0.51348510580889362</v>
      </c>
      <c r="BQ62">
        <f t="shared" si="134"/>
        <v>1800.05</v>
      </c>
      <c r="BR62">
        <f t="shared" si="135"/>
        <v>1513.2264001513356</v>
      </c>
      <c r="BS62">
        <f t="shared" si="136"/>
        <v>0.84065798180680296</v>
      </c>
      <c r="BT62">
        <f t="shared" si="137"/>
        <v>0.16086990488712985</v>
      </c>
      <c r="BU62">
        <v>6</v>
      </c>
      <c r="BV62">
        <v>0.5</v>
      </c>
      <c r="BW62" t="s">
        <v>411</v>
      </c>
      <c r="BX62">
        <v>1689185816</v>
      </c>
      <c r="BY62">
        <v>359.89400000000001</v>
      </c>
      <c r="BZ62">
        <v>400.02600000000001</v>
      </c>
      <c r="CA62">
        <v>23.865400000000001</v>
      </c>
      <c r="CB62">
        <v>15.4299</v>
      </c>
      <c r="CC62">
        <v>363.73399999999998</v>
      </c>
      <c r="CD62">
        <v>23.5059</v>
      </c>
      <c r="CE62">
        <v>500.13200000000001</v>
      </c>
      <c r="CF62">
        <v>98.823999999999998</v>
      </c>
      <c r="CG62">
        <v>0.100298</v>
      </c>
      <c r="CH62">
        <v>28.5107</v>
      </c>
      <c r="CI62">
        <v>28.008600000000001</v>
      </c>
      <c r="CJ62">
        <v>999.9</v>
      </c>
      <c r="CK62">
        <v>0</v>
      </c>
      <c r="CL62">
        <v>0</v>
      </c>
      <c r="CM62">
        <v>9981.8799999999992</v>
      </c>
      <c r="CN62">
        <v>0</v>
      </c>
      <c r="CO62">
        <v>1.91117E-3</v>
      </c>
      <c r="CP62">
        <v>-40.132100000000001</v>
      </c>
      <c r="CQ62">
        <v>368.69299999999998</v>
      </c>
      <c r="CR62">
        <v>406.29500000000002</v>
      </c>
      <c r="CS62">
        <v>8.4354700000000005</v>
      </c>
      <c r="CT62">
        <v>400.02600000000001</v>
      </c>
      <c r="CU62">
        <v>15.4299</v>
      </c>
      <c r="CV62">
        <v>2.3584700000000001</v>
      </c>
      <c r="CW62">
        <v>1.52485</v>
      </c>
      <c r="CX62">
        <v>20.081399999999999</v>
      </c>
      <c r="CY62">
        <v>13.2196</v>
      </c>
      <c r="CZ62">
        <v>1800.05</v>
      </c>
      <c r="DA62">
        <v>0.97800399999999998</v>
      </c>
      <c r="DB62">
        <v>2.19962E-2</v>
      </c>
      <c r="DC62">
        <v>0</v>
      </c>
      <c r="DD62">
        <v>818.31</v>
      </c>
      <c r="DE62">
        <v>4.9997699999999998</v>
      </c>
      <c r="DF62">
        <v>14819.1</v>
      </c>
      <c r="DG62">
        <v>15784.9</v>
      </c>
      <c r="DH62">
        <v>40.061999999999998</v>
      </c>
      <c r="DI62">
        <v>40.375</v>
      </c>
      <c r="DJ62">
        <v>39.5</v>
      </c>
      <c r="DK62">
        <v>39.625</v>
      </c>
      <c r="DL62">
        <v>40.875</v>
      </c>
      <c r="DM62">
        <v>1755.57</v>
      </c>
      <c r="DN62">
        <v>39.479999999999997</v>
      </c>
      <c r="DO62">
        <v>0</v>
      </c>
      <c r="DP62">
        <v>115.4000000953674</v>
      </c>
      <c r="DQ62">
        <v>0</v>
      </c>
      <c r="DR62">
        <v>816.8961599999999</v>
      </c>
      <c r="DS62">
        <v>11.02576920537866</v>
      </c>
      <c r="DT62">
        <v>213.50769189599211</v>
      </c>
      <c r="DU62">
        <v>14793.644</v>
      </c>
      <c r="DV62">
        <v>15</v>
      </c>
      <c r="DW62">
        <v>1689185776</v>
      </c>
      <c r="DX62" t="s">
        <v>625</v>
      </c>
      <c r="DY62">
        <v>1689185764</v>
      </c>
      <c r="DZ62">
        <v>1689185776</v>
      </c>
      <c r="EA62">
        <v>48</v>
      </c>
      <c r="EB62">
        <v>0.20499999999999999</v>
      </c>
      <c r="EC62">
        <v>4.0000000000000001E-3</v>
      </c>
      <c r="ED62">
        <v>-3.8109999999999999</v>
      </c>
      <c r="EE62">
        <v>8.4000000000000005E-2</v>
      </c>
      <c r="EF62">
        <v>400</v>
      </c>
      <c r="EG62">
        <v>16</v>
      </c>
      <c r="EH62">
        <v>0.06</v>
      </c>
      <c r="EI62">
        <v>0.01</v>
      </c>
      <c r="EJ62">
        <v>-45.560058536585373</v>
      </c>
      <c r="EK62">
        <v>-1.5535860627177069</v>
      </c>
      <c r="EL62">
        <v>0.1607240810582056</v>
      </c>
      <c r="EM62">
        <v>0</v>
      </c>
      <c r="EN62">
        <v>1329.788484848485</v>
      </c>
      <c r="EO62">
        <v>-145.18156849488881</v>
      </c>
      <c r="EP62">
        <v>13.822683404180051</v>
      </c>
      <c r="EQ62">
        <v>0</v>
      </c>
      <c r="ER62">
        <v>13.374026829268301</v>
      </c>
      <c r="ES62">
        <v>0.63740905923346691</v>
      </c>
      <c r="ET62">
        <v>6.5351630596747798E-2</v>
      </c>
      <c r="EU62">
        <v>0</v>
      </c>
      <c r="EV62">
        <v>2</v>
      </c>
      <c r="EW62">
        <v>2</v>
      </c>
      <c r="EX62" t="s">
        <v>413</v>
      </c>
      <c r="EY62">
        <v>2.9678599999999999</v>
      </c>
      <c r="EZ62">
        <v>2.6993800000000001</v>
      </c>
      <c r="FA62">
        <v>9.0235300000000004E-2</v>
      </c>
      <c r="FB62">
        <v>9.6369300000000005E-2</v>
      </c>
      <c r="FC62">
        <v>0.11414000000000001</v>
      </c>
      <c r="FD62">
        <v>8.1389100000000006E-2</v>
      </c>
      <c r="FE62">
        <v>31375</v>
      </c>
      <c r="FF62">
        <v>19996.599999999999</v>
      </c>
      <c r="FG62">
        <v>32353.599999999999</v>
      </c>
      <c r="FH62">
        <v>25265.8</v>
      </c>
      <c r="FI62">
        <v>39611.199999999997</v>
      </c>
      <c r="FJ62">
        <v>40206.1</v>
      </c>
      <c r="FK62">
        <v>46444.5</v>
      </c>
      <c r="FL62">
        <v>45798.7</v>
      </c>
      <c r="FM62">
        <v>1.9837499999999999</v>
      </c>
      <c r="FN62">
        <v>1.83582</v>
      </c>
      <c r="FO62">
        <v>4.8071099999999999E-2</v>
      </c>
      <c r="FP62">
        <v>0</v>
      </c>
      <c r="FQ62">
        <v>27.223299999999998</v>
      </c>
      <c r="FR62">
        <v>999.9</v>
      </c>
      <c r="FS62">
        <v>49.3</v>
      </c>
      <c r="FT62">
        <v>38.5</v>
      </c>
      <c r="FU62">
        <v>34.121699999999997</v>
      </c>
      <c r="FV62">
        <v>64.396199999999993</v>
      </c>
      <c r="FW62">
        <v>17.439900000000002</v>
      </c>
      <c r="FX62">
        <v>1</v>
      </c>
      <c r="FY62">
        <v>0.134073</v>
      </c>
      <c r="FZ62">
        <v>1.4386000000000001</v>
      </c>
      <c r="GA62">
        <v>20.2255</v>
      </c>
      <c r="GB62">
        <v>5.2340600000000004</v>
      </c>
      <c r="GC62">
        <v>11.950100000000001</v>
      </c>
      <c r="GD62">
        <v>4.9857500000000003</v>
      </c>
      <c r="GE62">
        <v>3.29</v>
      </c>
      <c r="GF62">
        <v>9999</v>
      </c>
      <c r="GG62">
        <v>9999</v>
      </c>
      <c r="GH62">
        <v>9999</v>
      </c>
      <c r="GI62">
        <v>210.8</v>
      </c>
      <c r="GJ62">
        <v>1.8669500000000001</v>
      </c>
      <c r="GK62">
        <v>1.8692</v>
      </c>
      <c r="GL62">
        <v>1.8668899999999999</v>
      </c>
      <c r="GM62">
        <v>1.8672200000000001</v>
      </c>
      <c r="GN62">
        <v>1.86249</v>
      </c>
      <c r="GO62">
        <v>1.8652299999999999</v>
      </c>
      <c r="GP62">
        <v>1.86859</v>
      </c>
      <c r="GQ62">
        <v>1.86893</v>
      </c>
      <c r="GR62">
        <v>5</v>
      </c>
      <c r="GS62">
        <v>0</v>
      </c>
      <c r="GT62">
        <v>0</v>
      </c>
      <c r="GU62">
        <v>0</v>
      </c>
      <c r="GV62" t="s">
        <v>414</v>
      </c>
      <c r="GW62" t="s">
        <v>415</v>
      </c>
      <c r="GX62" t="s">
        <v>416</v>
      </c>
      <c r="GY62" t="s">
        <v>416</v>
      </c>
      <c r="GZ62" t="s">
        <v>416</v>
      </c>
      <c r="HA62" t="s">
        <v>416</v>
      </c>
      <c r="HB62">
        <v>0</v>
      </c>
      <c r="HC62">
        <v>100</v>
      </c>
      <c r="HD62">
        <v>100</v>
      </c>
      <c r="HE62">
        <v>-3.84</v>
      </c>
      <c r="HF62">
        <v>0.35949999999999999</v>
      </c>
      <c r="HG62">
        <v>-4.2623912035046736</v>
      </c>
      <c r="HH62">
        <v>1.6145137170229321E-3</v>
      </c>
      <c r="HI62">
        <v>-1.407043735234338E-6</v>
      </c>
      <c r="HJ62">
        <v>4.3622850327847239E-10</v>
      </c>
      <c r="HK62">
        <v>-8.573538769371758E-2</v>
      </c>
      <c r="HL62">
        <v>-6.8056097038042204E-3</v>
      </c>
      <c r="HM62">
        <v>1.263822033146551E-3</v>
      </c>
      <c r="HN62">
        <v>-7.169851735749966E-6</v>
      </c>
      <c r="HO62">
        <v>2</v>
      </c>
      <c r="HP62">
        <v>2094</v>
      </c>
      <c r="HQ62">
        <v>1</v>
      </c>
      <c r="HR62">
        <v>26</v>
      </c>
      <c r="HS62">
        <v>0.9</v>
      </c>
      <c r="HT62">
        <v>0.7</v>
      </c>
      <c r="HU62">
        <v>1.0546899999999999</v>
      </c>
      <c r="HV62">
        <v>2.5805699999999998</v>
      </c>
      <c r="HW62">
        <v>1.4978</v>
      </c>
      <c r="HX62">
        <v>2.2900399999999999</v>
      </c>
      <c r="HY62">
        <v>1.49902</v>
      </c>
      <c r="HZ62">
        <v>2.3950200000000001</v>
      </c>
      <c r="IA62">
        <v>41.691200000000002</v>
      </c>
      <c r="IB62">
        <v>23.9999</v>
      </c>
      <c r="IC62">
        <v>18</v>
      </c>
      <c r="ID62">
        <v>506.79500000000002</v>
      </c>
      <c r="IE62">
        <v>451.89400000000001</v>
      </c>
      <c r="IF62">
        <v>25.455100000000002</v>
      </c>
      <c r="IG62">
        <v>28.8475</v>
      </c>
      <c r="IH62">
        <v>30.0015</v>
      </c>
      <c r="II62">
        <v>28.715599999999998</v>
      </c>
      <c r="IJ62">
        <v>28.633400000000002</v>
      </c>
      <c r="IK62">
        <v>21.1248</v>
      </c>
      <c r="IL62">
        <v>60.836199999999998</v>
      </c>
      <c r="IM62">
        <v>0</v>
      </c>
      <c r="IN62">
        <v>25.456199999999999</v>
      </c>
      <c r="IO62">
        <v>400</v>
      </c>
      <c r="IP62">
        <v>15.392899999999999</v>
      </c>
      <c r="IQ62">
        <v>100.95399999999999</v>
      </c>
      <c r="IR62">
        <v>101.45</v>
      </c>
      <c r="IS62">
        <v>3</v>
      </c>
    </row>
    <row r="63" spans="1:253" x14ac:dyDescent="0.3">
      <c r="A63">
        <v>43</v>
      </c>
      <c r="B63">
        <v>1689185942</v>
      </c>
      <c r="C63">
        <v>9977.5</v>
      </c>
      <c r="D63" t="s">
        <v>626</v>
      </c>
      <c r="E63" t="s">
        <v>627</v>
      </c>
      <c r="F63" t="s">
        <v>402</v>
      </c>
      <c r="G63" t="s">
        <v>403</v>
      </c>
      <c r="H63" t="s">
        <v>70</v>
      </c>
      <c r="I63" t="s">
        <v>405</v>
      </c>
      <c r="J63" t="s">
        <v>52</v>
      </c>
      <c r="K63" t="s">
        <v>577</v>
      </c>
      <c r="L63">
        <v>1689185942</v>
      </c>
      <c r="M63">
        <f t="shared" si="92"/>
        <v>7.3931926470376811E-3</v>
      </c>
      <c r="N63">
        <f t="shared" si="93"/>
        <v>7.3931926470376812</v>
      </c>
      <c r="O63">
        <f t="shared" si="94"/>
        <v>43.584249560505199</v>
      </c>
      <c r="P63">
        <f t="shared" si="95"/>
        <v>542.96100000000001</v>
      </c>
      <c r="Q63">
        <f t="shared" si="96"/>
        <v>391.78186981024038</v>
      </c>
      <c r="R63">
        <f t="shared" si="97"/>
        <v>38.756166994719976</v>
      </c>
      <c r="S63">
        <f t="shared" si="98"/>
        <v>53.711232727059006</v>
      </c>
      <c r="T63">
        <f t="shared" si="99"/>
        <v>0.54165967917188695</v>
      </c>
      <c r="U63">
        <f t="shared" si="100"/>
        <v>2.9081536692702583</v>
      </c>
      <c r="V63">
        <f t="shared" si="101"/>
        <v>0.49121922360807996</v>
      </c>
      <c r="W63">
        <f t="shared" si="102"/>
        <v>0.31115152308018418</v>
      </c>
      <c r="X63">
        <f t="shared" si="103"/>
        <v>289.55255798884662</v>
      </c>
      <c r="Y63">
        <f t="shared" si="104"/>
        <v>28.365492412612433</v>
      </c>
      <c r="Z63">
        <f t="shared" si="105"/>
        <v>28.0307</v>
      </c>
      <c r="AA63">
        <f t="shared" si="106"/>
        <v>3.8016366260945911</v>
      </c>
      <c r="AB63">
        <f t="shared" si="107"/>
        <v>60.097970845871664</v>
      </c>
      <c r="AC63">
        <f t="shared" si="108"/>
        <v>2.3591410643577002</v>
      </c>
      <c r="AD63">
        <f t="shared" si="109"/>
        <v>3.925492044328744</v>
      </c>
      <c r="AE63">
        <f t="shared" si="110"/>
        <v>1.4424955617368909</v>
      </c>
      <c r="AF63">
        <f t="shared" si="111"/>
        <v>-326.03979573436175</v>
      </c>
      <c r="AG63">
        <f t="shared" si="112"/>
        <v>86.41955059647546</v>
      </c>
      <c r="AH63">
        <f t="shared" si="113"/>
        <v>6.4972691923700863</v>
      </c>
      <c r="AI63">
        <f t="shared" si="114"/>
        <v>56.429582043330413</v>
      </c>
      <c r="AJ63">
        <v>0</v>
      </c>
      <c r="AK63">
        <v>0</v>
      </c>
      <c r="AL63">
        <f t="shared" si="115"/>
        <v>1</v>
      </c>
      <c r="AM63">
        <f t="shared" si="116"/>
        <v>0</v>
      </c>
      <c r="AN63">
        <f t="shared" si="117"/>
        <v>51961.70024693539</v>
      </c>
      <c r="AO63" t="s">
        <v>408</v>
      </c>
      <c r="AP63">
        <v>10238.9</v>
      </c>
      <c r="AQ63">
        <v>302.21199999999999</v>
      </c>
      <c r="AR63">
        <v>4052.3</v>
      </c>
      <c r="AS63">
        <f t="shared" si="118"/>
        <v>0.92542210596451402</v>
      </c>
      <c r="AT63">
        <v>-0.32343011824092421</v>
      </c>
      <c r="AU63" t="s">
        <v>628</v>
      </c>
      <c r="AV63">
        <v>10271.4</v>
      </c>
      <c r="AW63">
        <v>840.08238461538463</v>
      </c>
      <c r="AX63">
        <v>1350.91</v>
      </c>
      <c r="AY63">
        <f t="shared" si="119"/>
        <v>0.37813593458084949</v>
      </c>
      <c r="AZ63">
        <v>0.5</v>
      </c>
      <c r="BA63">
        <f t="shared" si="120"/>
        <v>1513.1169067299722</v>
      </c>
      <c r="BB63">
        <f t="shared" si="121"/>
        <v>43.584249560505199</v>
      </c>
      <c r="BC63">
        <f t="shared" si="122"/>
        <v>286.08193782821104</v>
      </c>
      <c r="BD63">
        <f t="shared" si="123"/>
        <v>2.9018035211592408E-2</v>
      </c>
      <c r="BE63">
        <f t="shared" si="124"/>
        <v>1.9996816960419275</v>
      </c>
      <c r="BF63">
        <f t="shared" si="125"/>
        <v>262.99153356374529</v>
      </c>
      <c r="BG63" t="s">
        <v>629</v>
      </c>
      <c r="BH63">
        <v>602.14</v>
      </c>
      <c r="BI63">
        <f t="shared" si="126"/>
        <v>602.14</v>
      </c>
      <c r="BJ63">
        <f t="shared" si="127"/>
        <v>0.55427082485139656</v>
      </c>
      <c r="BK63">
        <f t="shared" si="128"/>
        <v>0.68222233180364511</v>
      </c>
      <c r="BL63">
        <f t="shared" si="129"/>
        <v>0.7829752823057482</v>
      </c>
      <c r="BM63">
        <f t="shared" si="130"/>
        <v>0.48710650290609442</v>
      </c>
      <c r="BN63">
        <f t="shared" si="131"/>
        <v>0.72035376236504323</v>
      </c>
      <c r="BO63">
        <f t="shared" si="132"/>
        <v>0.48899174937505757</v>
      </c>
      <c r="BP63">
        <f t="shared" si="133"/>
        <v>0.51100825062494248</v>
      </c>
      <c r="BQ63">
        <f t="shared" si="134"/>
        <v>1799.92</v>
      </c>
      <c r="BR63">
        <f t="shared" si="135"/>
        <v>1513.1169067299722</v>
      </c>
      <c r="BS63">
        <f t="shared" si="136"/>
        <v>0.84065786631070949</v>
      </c>
      <c r="BT63">
        <f t="shared" si="137"/>
        <v>0.16086968197966944</v>
      </c>
      <c r="BU63">
        <v>6</v>
      </c>
      <c r="BV63">
        <v>0.5</v>
      </c>
      <c r="BW63" t="s">
        <v>411</v>
      </c>
      <c r="BX63">
        <v>1689185942</v>
      </c>
      <c r="BY63">
        <v>542.96100000000001</v>
      </c>
      <c r="BZ63">
        <v>600.06100000000004</v>
      </c>
      <c r="CA63">
        <v>23.848299999999998</v>
      </c>
      <c r="CB63">
        <v>15.190799999999999</v>
      </c>
      <c r="CC63">
        <v>546.82600000000002</v>
      </c>
      <c r="CD63">
        <v>23.4938</v>
      </c>
      <c r="CE63">
        <v>500.15899999999999</v>
      </c>
      <c r="CF63">
        <v>98.822400000000002</v>
      </c>
      <c r="CG63">
        <v>0.10041899999999999</v>
      </c>
      <c r="CH63">
        <v>28.581900000000001</v>
      </c>
      <c r="CI63">
        <v>28.0307</v>
      </c>
      <c r="CJ63">
        <v>999.9</v>
      </c>
      <c r="CK63">
        <v>0</v>
      </c>
      <c r="CL63">
        <v>0</v>
      </c>
      <c r="CM63">
        <v>9996.25</v>
      </c>
      <c r="CN63">
        <v>0</v>
      </c>
      <c r="CO63">
        <v>1.8156100000000001E-3</v>
      </c>
      <c r="CP63">
        <v>-57.099200000000003</v>
      </c>
      <c r="CQ63">
        <v>556.226</v>
      </c>
      <c r="CR63">
        <v>609.31700000000001</v>
      </c>
      <c r="CS63">
        <v>8.6574100000000005</v>
      </c>
      <c r="CT63">
        <v>600.06100000000004</v>
      </c>
      <c r="CU63">
        <v>15.190799999999999</v>
      </c>
      <c r="CV63">
        <v>2.3567399999999998</v>
      </c>
      <c r="CW63">
        <v>1.5012000000000001</v>
      </c>
      <c r="CX63">
        <v>20.069600000000001</v>
      </c>
      <c r="CY63">
        <v>12.9803</v>
      </c>
      <c r="CZ63">
        <v>1799.92</v>
      </c>
      <c r="DA63">
        <v>0.97800699999999996</v>
      </c>
      <c r="DB63">
        <v>2.1992600000000001E-2</v>
      </c>
      <c r="DC63">
        <v>0</v>
      </c>
      <c r="DD63">
        <v>840.73099999999999</v>
      </c>
      <c r="DE63">
        <v>4.9997699999999998</v>
      </c>
      <c r="DF63">
        <v>15256.8</v>
      </c>
      <c r="DG63">
        <v>15783.8</v>
      </c>
      <c r="DH63">
        <v>40.811999999999998</v>
      </c>
      <c r="DI63">
        <v>41.25</v>
      </c>
      <c r="DJ63">
        <v>40.25</v>
      </c>
      <c r="DK63">
        <v>40.436999999999998</v>
      </c>
      <c r="DL63">
        <v>41.561999999999998</v>
      </c>
      <c r="DM63">
        <v>1755.44</v>
      </c>
      <c r="DN63">
        <v>39.47</v>
      </c>
      <c r="DO63">
        <v>0</v>
      </c>
      <c r="DP63">
        <v>125.5999999046326</v>
      </c>
      <c r="DQ63">
        <v>0</v>
      </c>
      <c r="DR63">
        <v>840.08238461538463</v>
      </c>
      <c r="DS63">
        <v>1.9504957212973331</v>
      </c>
      <c r="DT63">
        <v>55.312820544450489</v>
      </c>
      <c r="DU63">
        <v>15250.46538461538</v>
      </c>
      <c r="DV63">
        <v>15</v>
      </c>
      <c r="DW63">
        <v>1689185900.5</v>
      </c>
      <c r="DX63" t="s">
        <v>630</v>
      </c>
      <c r="DY63">
        <v>1689185891.5</v>
      </c>
      <c r="DZ63">
        <v>1689185900.5</v>
      </c>
      <c r="EA63">
        <v>49</v>
      </c>
      <c r="EB63">
        <v>-0.13600000000000001</v>
      </c>
      <c r="EC63">
        <v>-5.0000000000000001E-3</v>
      </c>
      <c r="ED63">
        <v>-3.84</v>
      </c>
      <c r="EE63">
        <v>7.1999999999999995E-2</v>
      </c>
      <c r="EF63">
        <v>600</v>
      </c>
      <c r="EG63">
        <v>15</v>
      </c>
      <c r="EH63">
        <v>0.06</v>
      </c>
      <c r="EI63">
        <v>0.01</v>
      </c>
      <c r="EJ63">
        <v>-45.560058536585373</v>
      </c>
      <c r="EK63">
        <v>-1.5535860627177069</v>
      </c>
      <c r="EL63">
        <v>0.1607240810582056</v>
      </c>
      <c r="EM63">
        <v>0</v>
      </c>
      <c r="EN63">
        <v>1329.788484848485</v>
      </c>
      <c r="EO63">
        <v>-145.18156849488881</v>
      </c>
      <c r="EP63">
        <v>13.822683404180051</v>
      </c>
      <c r="EQ63">
        <v>0</v>
      </c>
      <c r="ER63">
        <v>13.374026829268301</v>
      </c>
      <c r="ES63">
        <v>0.63740905923346691</v>
      </c>
      <c r="ET63">
        <v>6.5351630596747798E-2</v>
      </c>
      <c r="EU63">
        <v>0</v>
      </c>
      <c r="EV63">
        <v>2</v>
      </c>
      <c r="EW63">
        <v>2</v>
      </c>
      <c r="EX63" t="s">
        <v>413</v>
      </c>
      <c r="EY63">
        <v>2.9674100000000001</v>
      </c>
      <c r="EZ63">
        <v>2.6996199999999999</v>
      </c>
      <c r="FA63">
        <v>0.12243</v>
      </c>
      <c r="FB63">
        <v>0.12961600000000001</v>
      </c>
      <c r="FC63">
        <v>0.11398</v>
      </c>
      <c r="FD63">
        <v>8.0386200000000005E-2</v>
      </c>
      <c r="FE63">
        <v>30226.7</v>
      </c>
      <c r="FF63">
        <v>19239.400000000001</v>
      </c>
      <c r="FG63">
        <v>32315.8</v>
      </c>
      <c r="FH63">
        <v>25241.8</v>
      </c>
      <c r="FI63">
        <v>39576.1</v>
      </c>
      <c r="FJ63">
        <v>40215.800000000003</v>
      </c>
      <c r="FK63">
        <v>46393.599999999999</v>
      </c>
      <c r="FL63">
        <v>45759.9</v>
      </c>
      <c r="FM63">
        <v>1.9785200000000001</v>
      </c>
      <c r="FN63">
        <v>1.8287</v>
      </c>
      <c r="FO63">
        <v>4.3049499999999997E-2</v>
      </c>
      <c r="FP63">
        <v>0</v>
      </c>
      <c r="FQ63">
        <v>27.327500000000001</v>
      </c>
      <c r="FR63">
        <v>999.9</v>
      </c>
      <c r="FS63">
        <v>49.3</v>
      </c>
      <c r="FT63">
        <v>38.5</v>
      </c>
      <c r="FU63">
        <v>34.120600000000003</v>
      </c>
      <c r="FV63">
        <v>64.5762</v>
      </c>
      <c r="FW63">
        <v>17.2516</v>
      </c>
      <c r="FX63">
        <v>1</v>
      </c>
      <c r="FY63">
        <v>0.17485800000000001</v>
      </c>
      <c r="FZ63">
        <v>1.50736</v>
      </c>
      <c r="GA63">
        <v>20.225000000000001</v>
      </c>
      <c r="GB63">
        <v>5.2340600000000004</v>
      </c>
      <c r="GC63">
        <v>11.950100000000001</v>
      </c>
      <c r="GD63">
        <v>4.9858500000000001</v>
      </c>
      <c r="GE63">
        <v>3.29</v>
      </c>
      <c r="GF63">
        <v>9999</v>
      </c>
      <c r="GG63">
        <v>9999</v>
      </c>
      <c r="GH63">
        <v>9999</v>
      </c>
      <c r="GI63">
        <v>210.9</v>
      </c>
      <c r="GJ63">
        <v>1.8669800000000001</v>
      </c>
      <c r="GK63">
        <v>1.8692</v>
      </c>
      <c r="GL63">
        <v>1.8669100000000001</v>
      </c>
      <c r="GM63">
        <v>1.8672200000000001</v>
      </c>
      <c r="GN63">
        <v>1.86249</v>
      </c>
      <c r="GO63">
        <v>1.8652299999999999</v>
      </c>
      <c r="GP63">
        <v>1.8686199999999999</v>
      </c>
      <c r="GQ63">
        <v>1.8689199999999999</v>
      </c>
      <c r="GR63">
        <v>5</v>
      </c>
      <c r="GS63">
        <v>0</v>
      </c>
      <c r="GT63">
        <v>0</v>
      </c>
      <c r="GU63">
        <v>0</v>
      </c>
      <c r="GV63" t="s">
        <v>414</v>
      </c>
      <c r="GW63" t="s">
        <v>415</v>
      </c>
      <c r="GX63" t="s">
        <v>416</v>
      </c>
      <c r="GY63" t="s">
        <v>416</v>
      </c>
      <c r="GZ63" t="s">
        <v>416</v>
      </c>
      <c r="HA63" t="s">
        <v>416</v>
      </c>
      <c r="HB63">
        <v>0</v>
      </c>
      <c r="HC63">
        <v>100</v>
      </c>
      <c r="HD63">
        <v>100</v>
      </c>
      <c r="HE63">
        <v>-3.8650000000000002</v>
      </c>
      <c r="HF63">
        <v>0.35449999999999998</v>
      </c>
      <c r="HG63">
        <v>-4.3984025969034164</v>
      </c>
      <c r="HH63">
        <v>1.6145137170229321E-3</v>
      </c>
      <c r="HI63">
        <v>-1.407043735234338E-6</v>
      </c>
      <c r="HJ63">
        <v>4.3622850327847239E-10</v>
      </c>
      <c r="HK63">
        <v>-9.0297402280852673E-2</v>
      </c>
      <c r="HL63">
        <v>-6.8056097038042204E-3</v>
      </c>
      <c r="HM63">
        <v>1.263822033146551E-3</v>
      </c>
      <c r="HN63">
        <v>-7.169851735749966E-6</v>
      </c>
      <c r="HO63">
        <v>2</v>
      </c>
      <c r="HP63">
        <v>2094</v>
      </c>
      <c r="HQ63">
        <v>1</v>
      </c>
      <c r="HR63">
        <v>26</v>
      </c>
      <c r="HS63">
        <v>0.8</v>
      </c>
      <c r="HT63">
        <v>0.7</v>
      </c>
      <c r="HU63">
        <v>1.4562999999999999</v>
      </c>
      <c r="HV63">
        <v>2.5695800000000002</v>
      </c>
      <c r="HW63">
        <v>1.4978</v>
      </c>
      <c r="HX63">
        <v>2.2900399999999999</v>
      </c>
      <c r="HY63">
        <v>1.49902</v>
      </c>
      <c r="HZ63">
        <v>2.3584000000000001</v>
      </c>
      <c r="IA63">
        <v>41.7699</v>
      </c>
      <c r="IB63">
        <v>24.008700000000001</v>
      </c>
      <c r="IC63">
        <v>18</v>
      </c>
      <c r="ID63">
        <v>507.09800000000001</v>
      </c>
      <c r="IE63">
        <v>450.55</v>
      </c>
      <c r="IF63">
        <v>25.5335</v>
      </c>
      <c r="IG63">
        <v>29.346399999999999</v>
      </c>
      <c r="IH63">
        <v>30.0017</v>
      </c>
      <c r="II63">
        <v>29.1569</v>
      </c>
      <c r="IJ63">
        <v>29.054500000000001</v>
      </c>
      <c r="IK63">
        <v>29.156600000000001</v>
      </c>
      <c r="IL63">
        <v>61.626300000000001</v>
      </c>
      <c r="IM63">
        <v>0</v>
      </c>
      <c r="IN63">
        <v>25.5258</v>
      </c>
      <c r="IO63">
        <v>600</v>
      </c>
      <c r="IP63">
        <v>15.2338</v>
      </c>
      <c r="IQ63">
        <v>100.84</v>
      </c>
      <c r="IR63">
        <v>101.36</v>
      </c>
      <c r="IS63">
        <v>3</v>
      </c>
    </row>
    <row r="64" spans="1:253" x14ac:dyDescent="0.3">
      <c r="A64">
        <v>44</v>
      </c>
      <c r="B64">
        <v>1689186068</v>
      </c>
      <c r="C64">
        <v>10103.5</v>
      </c>
      <c r="D64" t="s">
        <v>631</v>
      </c>
      <c r="E64" t="s">
        <v>632</v>
      </c>
      <c r="F64" t="s">
        <v>402</v>
      </c>
      <c r="G64" t="s">
        <v>403</v>
      </c>
      <c r="H64" t="s">
        <v>70</v>
      </c>
      <c r="I64" t="s">
        <v>405</v>
      </c>
      <c r="J64" t="s">
        <v>52</v>
      </c>
      <c r="K64" t="s">
        <v>577</v>
      </c>
      <c r="L64">
        <v>1689186068</v>
      </c>
      <c r="M64">
        <f t="shared" si="92"/>
        <v>7.3120318049015457E-3</v>
      </c>
      <c r="N64">
        <f t="shared" si="93"/>
        <v>7.3120318049015456</v>
      </c>
      <c r="O64">
        <f t="shared" si="94"/>
        <v>49.32016478581977</v>
      </c>
      <c r="P64">
        <f t="shared" si="95"/>
        <v>734.29499999999996</v>
      </c>
      <c r="Q64">
        <f t="shared" si="96"/>
        <v>559.67472695480069</v>
      </c>
      <c r="R64">
        <f t="shared" si="97"/>
        <v>55.365850907414739</v>
      </c>
      <c r="S64">
        <f t="shared" si="98"/>
        <v>72.640170324045002</v>
      </c>
      <c r="T64">
        <f t="shared" si="99"/>
        <v>0.53863746889835096</v>
      </c>
      <c r="U64">
        <f t="shared" si="100"/>
        <v>2.9057898322448312</v>
      </c>
      <c r="V64">
        <f t="shared" si="101"/>
        <v>0.48869401046266298</v>
      </c>
      <c r="W64">
        <f t="shared" si="102"/>
        <v>0.30953415512565208</v>
      </c>
      <c r="X64">
        <f t="shared" si="103"/>
        <v>289.54470629225693</v>
      </c>
      <c r="Y64">
        <f t="shared" si="104"/>
        <v>28.43173270405077</v>
      </c>
      <c r="Z64">
        <f t="shared" si="105"/>
        <v>28.0108</v>
      </c>
      <c r="AA64">
        <f t="shared" si="106"/>
        <v>3.7972295779399863</v>
      </c>
      <c r="AB64">
        <f t="shared" si="107"/>
        <v>60.04267082348894</v>
      </c>
      <c r="AC64">
        <f t="shared" si="108"/>
        <v>2.3631611883084003</v>
      </c>
      <c r="AD64">
        <f t="shared" si="109"/>
        <v>3.9358029146563576</v>
      </c>
      <c r="AE64">
        <f t="shared" si="110"/>
        <v>1.434068389631586</v>
      </c>
      <c r="AF64">
        <f t="shared" si="111"/>
        <v>-322.46060259615814</v>
      </c>
      <c r="AG64">
        <f t="shared" si="112"/>
        <v>96.547673006996376</v>
      </c>
      <c r="AH64">
        <f t="shared" si="113"/>
        <v>7.265551897602732</v>
      </c>
      <c r="AI64">
        <f t="shared" si="114"/>
        <v>70.897328600697904</v>
      </c>
      <c r="AJ64">
        <v>0</v>
      </c>
      <c r="AK64">
        <v>0</v>
      </c>
      <c r="AL64">
        <f t="shared" si="115"/>
        <v>1</v>
      </c>
      <c r="AM64">
        <f t="shared" si="116"/>
        <v>0</v>
      </c>
      <c r="AN64">
        <f t="shared" si="117"/>
        <v>51886.558426668598</v>
      </c>
      <c r="AO64" t="s">
        <v>408</v>
      </c>
      <c r="AP64">
        <v>10238.9</v>
      </c>
      <c r="AQ64">
        <v>302.21199999999999</v>
      </c>
      <c r="AR64">
        <v>4052.3</v>
      </c>
      <c r="AS64">
        <f t="shared" si="118"/>
        <v>0.92542210596451402</v>
      </c>
      <c r="AT64">
        <v>-0.32343011824092421</v>
      </c>
      <c r="AU64" t="s">
        <v>633</v>
      </c>
      <c r="AV64">
        <v>10268.9</v>
      </c>
      <c r="AW64">
        <v>824.84569230769216</v>
      </c>
      <c r="AX64">
        <v>1330.05</v>
      </c>
      <c r="AY64">
        <f t="shared" si="119"/>
        <v>0.37983858328055919</v>
      </c>
      <c r="AZ64">
        <v>0.5</v>
      </c>
      <c r="BA64">
        <f t="shared" si="120"/>
        <v>1513.0674001514283</v>
      </c>
      <c r="BB64">
        <f t="shared" si="121"/>
        <v>49.32016478581977</v>
      </c>
      <c r="BC64">
        <f t="shared" si="122"/>
        <v>287.36068884075871</v>
      </c>
      <c r="BD64">
        <f t="shared" si="123"/>
        <v>3.2809903180183744E-2</v>
      </c>
      <c r="BE64">
        <f t="shared" si="124"/>
        <v>2.0467275666328333</v>
      </c>
      <c r="BF64">
        <f t="shared" si="125"/>
        <v>262.19100014262762</v>
      </c>
      <c r="BG64" t="s">
        <v>634</v>
      </c>
      <c r="BH64">
        <v>594.89</v>
      </c>
      <c r="BI64">
        <f t="shared" si="126"/>
        <v>594.89</v>
      </c>
      <c r="BJ64">
        <f t="shared" si="127"/>
        <v>0.55273110033457384</v>
      </c>
      <c r="BK64">
        <f t="shared" si="128"/>
        <v>0.68720320432600768</v>
      </c>
      <c r="BL64">
        <f t="shared" si="129"/>
        <v>0.78736684396701573</v>
      </c>
      <c r="BM64">
        <f t="shared" si="130"/>
        <v>0.4915213367206776</v>
      </c>
      <c r="BN64">
        <f t="shared" si="131"/>
        <v>0.72591629849752859</v>
      </c>
      <c r="BO64">
        <f t="shared" si="132"/>
        <v>0.49562035424802847</v>
      </c>
      <c r="BP64">
        <f t="shared" si="133"/>
        <v>0.50437964575197158</v>
      </c>
      <c r="BQ64">
        <f t="shared" si="134"/>
        <v>1799.86</v>
      </c>
      <c r="BR64">
        <f t="shared" si="135"/>
        <v>1513.0674001514283</v>
      </c>
      <c r="BS64">
        <f t="shared" si="136"/>
        <v>0.8406583846251533</v>
      </c>
      <c r="BT64">
        <f t="shared" si="137"/>
        <v>0.16087068232654592</v>
      </c>
      <c r="BU64">
        <v>6</v>
      </c>
      <c r="BV64">
        <v>0.5</v>
      </c>
      <c r="BW64" t="s">
        <v>411</v>
      </c>
      <c r="BX64">
        <v>1689186068</v>
      </c>
      <c r="BY64">
        <v>734.29499999999996</v>
      </c>
      <c r="BZ64">
        <v>799.899</v>
      </c>
      <c r="CA64">
        <v>23.888400000000001</v>
      </c>
      <c r="CB64">
        <v>15.326599999999999</v>
      </c>
      <c r="CC64">
        <v>738.33</v>
      </c>
      <c r="CD64">
        <v>23.534700000000001</v>
      </c>
      <c r="CE64">
        <v>500.17700000000002</v>
      </c>
      <c r="CF64">
        <v>98.824700000000007</v>
      </c>
      <c r="CG64">
        <v>0.100351</v>
      </c>
      <c r="CH64">
        <v>28.627099999999999</v>
      </c>
      <c r="CI64">
        <v>28.0108</v>
      </c>
      <c r="CJ64">
        <v>999.9</v>
      </c>
      <c r="CK64">
        <v>0</v>
      </c>
      <c r="CL64">
        <v>0</v>
      </c>
      <c r="CM64">
        <v>9982.5</v>
      </c>
      <c r="CN64">
        <v>0</v>
      </c>
      <c r="CO64">
        <v>1.8156100000000001E-3</v>
      </c>
      <c r="CP64">
        <v>-65.604600000000005</v>
      </c>
      <c r="CQ64">
        <v>752.26499999999999</v>
      </c>
      <c r="CR64">
        <v>812.35</v>
      </c>
      <c r="CS64">
        <v>8.5618700000000008</v>
      </c>
      <c r="CT64">
        <v>799.899</v>
      </c>
      <c r="CU64">
        <v>15.326599999999999</v>
      </c>
      <c r="CV64">
        <v>2.36077</v>
      </c>
      <c r="CW64">
        <v>1.51464</v>
      </c>
      <c r="CX64">
        <v>20.097100000000001</v>
      </c>
      <c r="CY64">
        <v>13.1168</v>
      </c>
      <c r="CZ64">
        <v>1799.86</v>
      </c>
      <c r="DA64">
        <v>0.97799499999999995</v>
      </c>
      <c r="DB64">
        <v>2.2004699999999999E-2</v>
      </c>
      <c r="DC64">
        <v>0</v>
      </c>
      <c r="DD64">
        <v>823.97500000000002</v>
      </c>
      <c r="DE64">
        <v>4.9997699999999998</v>
      </c>
      <c r="DF64">
        <v>14986.3</v>
      </c>
      <c r="DG64">
        <v>15783.2</v>
      </c>
      <c r="DH64">
        <v>41.375</v>
      </c>
      <c r="DI64">
        <v>41.936999999999998</v>
      </c>
      <c r="DJ64">
        <v>40.875</v>
      </c>
      <c r="DK64">
        <v>41.061999999999998</v>
      </c>
      <c r="DL64">
        <v>42.125</v>
      </c>
      <c r="DM64">
        <v>1755.36</v>
      </c>
      <c r="DN64">
        <v>39.5</v>
      </c>
      <c r="DO64">
        <v>0</v>
      </c>
      <c r="DP64">
        <v>125.7000000476837</v>
      </c>
      <c r="DQ64">
        <v>0</v>
      </c>
      <c r="DR64">
        <v>824.84569230769216</v>
      </c>
      <c r="DS64">
        <v>-7.7767521378772466</v>
      </c>
      <c r="DT64">
        <v>-121.6615384659799</v>
      </c>
      <c r="DU64">
        <v>15002.3</v>
      </c>
      <c r="DV64">
        <v>15</v>
      </c>
      <c r="DW64">
        <v>1689186025.5</v>
      </c>
      <c r="DX64" t="s">
        <v>635</v>
      </c>
      <c r="DY64">
        <v>1689186025.5</v>
      </c>
      <c r="DZ64">
        <v>1689186023</v>
      </c>
      <c r="EA64">
        <v>50</v>
      </c>
      <c r="EB64">
        <v>-0.23699999999999999</v>
      </c>
      <c r="EC64">
        <v>-2E-3</v>
      </c>
      <c r="ED64">
        <v>-4.0199999999999996</v>
      </c>
      <c r="EE64">
        <v>6.8000000000000005E-2</v>
      </c>
      <c r="EF64">
        <v>800</v>
      </c>
      <c r="EG64">
        <v>15</v>
      </c>
      <c r="EH64">
        <v>7.0000000000000007E-2</v>
      </c>
      <c r="EI64">
        <v>0.01</v>
      </c>
      <c r="EJ64">
        <v>-45.560058536585373</v>
      </c>
      <c r="EK64">
        <v>-1.5535860627177069</v>
      </c>
      <c r="EL64">
        <v>0.1607240810582056</v>
      </c>
      <c r="EM64">
        <v>0</v>
      </c>
      <c r="EN64">
        <v>1329.788484848485</v>
      </c>
      <c r="EO64">
        <v>-145.18156849488881</v>
      </c>
      <c r="EP64">
        <v>13.822683404180051</v>
      </c>
      <c r="EQ64">
        <v>0</v>
      </c>
      <c r="ER64">
        <v>13.374026829268301</v>
      </c>
      <c r="ES64">
        <v>0.63740905923346691</v>
      </c>
      <c r="ET64">
        <v>6.5351630596747798E-2</v>
      </c>
      <c r="EU64">
        <v>0</v>
      </c>
      <c r="EV64">
        <v>2</v>
      </c>
      <c r="EW64">
        <v>2</v>
      </c>
      <c r="EX64" t="s">
        <v>413</v>
      </c>
      <c r="EY64">
        <v>2.9669699999999999</v>
      </c>
      <c r="EZ64">
        <v>2.69943</v>
      </c>
      <c r="FA64">
        <v>0.150806</v>
      </c>
      <c r="FB64">
        <v>0.15763199999999999</v>
      </c>
      <c r="FC64">
        <v>0.11400399999999999</v>
      </c>
      <c r="FD64">
        <v>8.0825999999999995E-2</v>
      </c>
      <c r="FE64">
        <v>29217</v>
      </c>
      <c r="FF64">
        <v>18600.2</v>
      </c>
      <c r="FG64">
        <v>32283.1</v>
      </c>
      <c r="FH64">
        <v>25219</v>
      </c>
      <c r="FI64">
        <v>39538.6</v>
      </c>
      <c r="FJ64">
        <v>40164.699999999997</v>
      </c>
      <c r="FK64">
        <v>46349.7</v>
      </c>
      <c r="FL64">
        <v>45723.8</v>
      </c>
      <c r="FM64">
        <v>1.9732700000000001</v>
      </c>
      <c r="FN64">
        <v>1.8235300000000001</v>
      </c>
      <c r="FO64">
        <v>3.7103900000000002E-2</v>
      </c>
      <c r="FP64">
        <v>0</v>
      </c>
      <c r="FQ64">
        <v>27.404800000000002</v>
      </c>
      <c r="FR64">
        <v>999.9</v>
      </c>
      <c r="FS64">
        <v>49.3</v>
      </c>
      <c r="FT64">
        <v>38.5</v>
      </c>
      <c r="FU64">
        <v>34.124699999999997</v>
      </c>
      <c r="FV64">
        <v>64.696200000000005</v>
      </c>
      <c r="FW64">
        <v>18.036899999999999</v>
      </c>
      <c r="FX64">
        <v>1</v>
      </c>
      <c r="FY64">
        <v>0.21329300000000001</v>
      </c>
      <c r="FZ64">
        <v>1.62958</v>
      </c>
      <c r="GA64">
        <v>20.223700000000001</v>
      </c>
      <c r="GB64">
        <v>5.2333100000000004</v>
      </c>
      <c r="GC64">
        <v>11.950100000000001</v>
      </c>
      <c r="GD64">
        <v>4.9855999999999998</v>
      </c>
      <c r="GE64">
        <v>3.29</v>
      </c>
      <c r="GF64">
        <v>9999</v>
      </c>
      <c r="GG64">
        <v>9999</v>
      </c>
      <c r="GH64">
        <v>9999</v>
      </c>
      <c r="GI64">
        <v>210.9</v>
      </c>
      <c r="GJ64">
        <v>1.8669199999999999</v>
      </c>
      <c r="GK64">
        <v>1.8691899999999999</v>
      </c>
      <c r="GL64">
        <v>1.8668899999999999</v>
      </c>
      <c r="GM64">
        <v>1.8672200000000001</v>
      </c>
      <c r="GN64">
        <v>1.86249</v>
      </c>
      <c r="GO64">
        <v>1.8652299999999999</v>
      </c>
      <c r="GP64">
        <v>1.86859</v>
      </c>
      <c r="GQ64">
        <v>1.8689100000000001</v>
      </c>
      <c r="GR64">
        <v>5</v>
      </c>
      <c r="GS64">
        <v>0</v>
      </c>
      <c r="GT64">
        <v>0</v>
      </c>
      <c r="GU64">
        <v>0</v>
      </c>
      <c r="GV64" t="s">
        <v>414</v>
      </c>
      <c r="GW64" t="s">
        <v>415</v>
      </c>
      <c r="GX64" t="s">
        <v>416</v>
      </c>
      <c r="GY64" t="s">
        <v>416</v>
      </c>
      <c r="GZ64" t="s">
        <v>416</v>
      </c>
      <c r="HA64" t="s">
        <v>416</v>
      </c>
      <c r="HB64">
        <v>0</v>
      </c>
      <c r="HC64">
        <v>100</v>
      </c>
      <c r="HD64">
        <v>100</v>
      </c>
      <c r="HE64">
        <v>-4.0350000000000001</v>
      </c>
      <c r="HF64">
        <v>0.35370000000000001</v>
      </c>
      <c r="HG64">
        <v>-4.6354689959069519</v>
      </c>
      <c r="HH64">
        <v>1.6145137170229321E-3</v>
      </c>
      <c r="HI64">
        <v>-1.407043735234338E-6</v>
      </c>
      <c r="HJ64">
        <v>4.3622850327847239E-10</v>
      </c>
      <c r="HK64">
        <v>-9.2688380902047424E-2</v>
      </c>
      <c r="HL64">
        <v>-6.8056097038042204E-3</v>
      </c>
      <c r="HM64">
        <v>1.263822033146551E-3</v>
      </c>
      <c r="HN64">
        <v>-7.169851735749966E-6</v>
      </c>
      <c r="HO64">
        <v>2</v>
      </c>
      <c r="HP64">
        <v>2094</v>
      </c>
      <c r="HQ64">
        <v>1</v>
      </c>
      <c r="HR64">
        <v>26</v>
      </c>
      <c r="HS64">
        <v>0.7</v>
      </c>
      <c r="HT64">
        <v>0.8</v>
      </c>
      <c r="HU64">
        <v>1.8371599999999999</v>
      </c>
      <c r="HV64">
        <v>2.5720200000000002</v>
      </c>
      <c r="HW64">
        <v>1.4978</v>
      </c>
      <c r="HX64">
        <v>2.2900399999999999</v>
      </c>
      <c r="HY64">
        <v>1.49902</v>
      </c>
      <c r="HZ64">
        <v>2.3046899999999999</v>
      </c>
      <c r="IA64">
        <v>41.822299999999998</v>
      </c>
      <c r="IB64">
        <v>23.9999</v>
      </c>
      <c r="IC64">
        <v>18</v>
      </c>
      <c r="ID64">
        <v>507.38200000000001</v>
      </c>
      <c r="IE64">
        <v>450.49700000000001</v>
      </c>
      <c r="IF64">
        <v>25.2667</v>
      </c>
      <c r="IG64">
        <v>29.805900000000001</v>
      </c>
      <c r="IH64">
        <v>30.001200000000001</v>
      </c>
      <c r="II64">
        <v>29.6022</v>
      </c>
      <c r="IJ64">
        <v>29.488399999999999</v>
      </c>
      <c r="IK64">
        <v>36.770699999999998</v>
      </c>
      <c r="IL64">
        <v>60.625500000000002</v>
      </c>
      <c r="IM64">
        <v>0</v>
      </c>
      <c r="IN64">
        <v>25.2697</v>
      </c>
      <c r="IO64">
        <v>800</v>
      </c>
      <c r="IP64">
        <v>15.4298</v>
      </c>
      <c r="IQ64">
        <v>100.742</v>
      </c>
      <c r="IR64">
        <v>101.276</v>
      </c>
      <c r="IS64">
        <v>3</v>
      </c>
    </row>
    <row r="65" spans="1:253" x14ac:dyDescent="0.3">
      <c r="A65">
        <v>45</v>
      </c>
      <c r="B65">
        <v>1689186195</v>
      </c>
      <c r="C65">
        <v>10230.5</v>
      </c>
      <c r="D65" t="s">
        <v>636</v>
      </c>
      <c r="E65" t="s">
        <v>637</v>
      </c>
      <c r="F65" t="s">
        <v>402</v>
      </c>
      <c r="G65" t="s">
        <v>403</v>
      </c>
      <c r="H65" t="s">
        <v>70</v>
      </c>
      <c r="I65" t="s">
        <v>405</v>
      </c>
      <c r="J65" t="s">
        <v>52</v>
      </c>
      <c r="K65" t="s">
        <v>577</v>
      </c>
      <c r="L65">
        <v>1689186195</v>
      </c>
      <c r="M65">
        <f t="shared" si="92"/>
        <v>6.4707955163537537E-3</v>
      </c>
      <c r="N65">
        <f t="shared" si="93"/>
        <v>6.4707955163537534</v>
      </c>
      <c r="O65">
        <f t="shared" si="94"/>
        <v>51.214310731188306</v>
      </c>
      <c r="P65">
        <f t="shared" si="95"/>
        <v>931.29300000000001</v>
      </c>
      <c r="Q65">
        <f t="shared" si="96"/>
        <v>723.35104404033223</v>
      </c>
      <c r="R65">
        <f t="shared" si="97"/>
        <v>71.55631790603077</v>
      </c>
      <c r="S65">
        <f t="shared" si="98"/>
        <v>92.126635498359008</v>
      </c>
      <c r="T65">
        <f t="shared" si="99"/>
        <v>0.46843452728405766</v>
      </c>
      <c r="U65">
        <f t="shared" si="100"/>
        <v>2.9065312699073784</v>
      </c>
      <c r="V65">
        <f t="shared" si="101"/>
        <v>0.43017545928060541</v>
      </c>
      <c r="W65">
        <f t="shared" si="102"/>
        <v>0.27203621366738012</v>
      </c>
      <c r="X65">
        <f t="shared" si="103"/>
        <v>289.60637129211966</v>
      </c>
      <c r="Y65">
        <f t="shared" si="104"/>
        <v>28.616785980626641</v>
      </c>
      <c r="Z65">
        <f t="shared" si="105"/>
        <v>27.979900000000001</v>
      </c>
      <c r="AA65">
        <f t="shared" si="106"/>
        <v>3.7903953067561811</v>
      </c>
      <c r="AB65">
        <f t="shared" si="107"/>
        <v>59.794228023859887</v>
      </c>
      <c r="AC65">
        <f t="shared" si="108"/>
        <v>2.3485395609830002</v>
      </c>
      <c r="AD65">
        <f t="shared" si="109"/>
        <v>3.9277027877103037</v>
      </c>
      <c r="AE65">
        <f t="shared" si="110"/>
        <v>1.4418557457731809</v>
      </c>
      <c r="AF65">
        <f t="shared" si="111"/>
        <v>-285.36208227120056</v>
      </c>
      <c r="AG65">
        <f t="shared" si="112"/>
        <v>95.851502185679792</v>
      </c>
      <c r="AH65">
        <f t="shared" si="113"/>
        <v>7.2089390361964352</v>
      </c>
      <c r="AI65">
        <f t="shared" si="114"/>
        <v>107.30473024279534</v>
      </c>
      <c r="AJ65">
        <v>0</v>
      </c>
      <c r="AK65">
        <v>0</v>
      </c>
      <c r="AL65">
        <f t="shared" si="115"/>
        <v>1</v>
      </c>
      <c r="AM65">
        <f t="shared" si="116"/>
        <v>0</v>
      </c>
      <c r="AN65">
        <f t="shared" si="117"/>
        <v>51913.776903074919</v>
      </c>
      <c r="AO65" t="s">
        <v>408</v>
      </c>
      <c r="AP65">
        <v>10238.9</v>
      </c>
      <c r="AQ65">
        <v>302.21199999999999</v>
      </c>
      <c r="AR65">
        <v>4052.3</v>
      </c>
      <c r="AS65">
        <f t="shared" si="118"/>
        <v>0.92542210596451402</v>
      </c>
      <c r="AT65">
        <v>-0.32343011824092421</v>
      </c>
      <c r="AU65" t="s">
        <v>638</v>
      </c>
      <c r="AV65">
        <v>10266.799999999999</v>
      </c>
      <c r="AW65">
        <v>806.71715384615391</v>
      </c>
      <c r="AX65">
        <v>1288.48</v>
      </c>
      <c r="AY65">
        <f t="shared" si="119"/>
        <v>0.37390013516224241</v>
      </c>
      <c r="AZ65">
        <v>0.5</v>
      </c>
      <c r="BA65">
        <f t="shared" si="120"/>
        <v>1513.3947001513573</v>
      </c>
      <c r="BB65">
        <f t="shared" si="121"/>
        <v>51.214310731188306</v>
      </c>
      <c r="BC65">
        <f t="shared" si="122"/>
        <v>282.92924147020688</v>
      </c>
      <c r="BD65">
        <f t="shared" si="123"/>
        <v>3.4054394960068811E-2</v>
      </c>
      <c r="BE65">
        <f t="shared" si="124"/>
        <v>2.1450235936917919</v>
      </c>
      <c r="BF65">
        <f t="shared" si="125"/>
        <v>260.53402268331479</v>
      </c>
      <c r="BG65" t="s">
        <v>639</v>
      </c>
      <c r="BH65">
        <v>589.01</v>
      </c>
      <c r="BI65">
        <f t="shared" si="126"/>
        <v>589.01</v>
      </c>
      <c r="BJ65">
        <f t="shared" si="127"/>
        <v>0.54286446044952186</v>
      </c>
      <c r="BK65">
        <f t="shared" si="128"/>
        <v>0.68875412262691194</v>
      </c>
      <c r="BL65">
        <f t="shared" si="129"/>
        <v>0.79803308414830987</v>
      </c>
      <c r="BM65">
        <f t="shared" si="130"/>
        <v>0.48847052338091279</v>
      </c>
      <c r="BN65">
        <f t="shared" si="131"/>
        <v>0.7370013717011441</v>
      </c>
      <c r="BO65">
        <f t="shared" si="132"/>
        <v>0.50288141740177217</v>
      </c>
      <c r="BP65">
        <f t="shared" si="133"/>
        <v>0.49711858259822783</v>
      </c>
      <c r="BQ65">
        <f t="shared" si="134"/>
        <v>1800.25</v>
      </c>
      <c r="BR65">
        <f t="shared" si="135"/>
        <v>1513.3947001513573</v>
      </c>
      <c r="BS65">
        <f t="shared" si="136"/>
        <v>0.84065807535139969</v>
      </c>
      <c r="BT65">
        <f t="shared" si="137"/>
        <v>0.16087008542820144</v>
      </c>
      <c r="BU65">
        <v>6</v>
      </c>
      <c r="BV65">
        <v>0.5</v>
      </c>
      <c r="BW65" t="s">
        <v>411</v>
      </c>
      <c r="BX65">
        <v>1689186195</v>
      </c>
      <c r="BY65">
        <v>931.29300000000001</v>
      </c>
      <c r="BZ65">
        <v>999.95799999999997</v>
      </c>
      <c r="CA65">
        <v>23.741</v>
      </c>
      <c r="CB65">
        <v>16.163</v>
      </c>
      <c r="CC65">
        <v>935.69799999999998</v>
      </c>
      <c r="CD65">
        <v>23.397200000000002</v>
      </c>
      <c r="CE65">
        <v>500.17200000000003</v>
      </c>
      <c r="CF65">
        <v>98.823300000000003</v>
      </c>
      <c r="CG65">
        <v>0.100063</v>
      </c>
      <c r="CH65">
        <v>28.5916</v>
      </c>
      <c r="CI65">
        <v>27.979900000000001</v>
      </c>
      <c r="CJ65">
        <v>999.9</v>
      </c>
      <c r="CK65">
        <v>0</v>
      </c>
      <c r="CL65">
        <v>0</v>
      </c>
      <c r="CM65">
        <v>9986.8799999999992</v>
      </c>
      <c r="CN65">
        <v>0</v>
      </c>
      <c r="CO65">
        <v>1.91117E-3</v>
      </c>
      <c r="CP65">
        <v>-68.665199999999999</v>
      </c>
      <c r="CQ65">
        <v>953.94</v>
      </c>
      <c r="CR65">
        <v>1016.39</v>
      </c>
      <c r="CS65">
        <v>7.5779800000000002</v>
      </c>
      <c r="CT65">
        <v>999.95799999999997</v>
      </c>
      <c r="CU65">
        <v>16.163</v>
      </c>
      <c r="CV65">
        <v>2.3461599999999998</v>
      </c>
      <c r="CW65">
        <v>1.59728</v>
      </c>
      <c r="CX65">
        <v>19.9969</v>
      </c>
      <c r="CY65">
        <v>13.932600000000001</v>
      </c>
      <c r="CZ65">
        <v>1800.25</v>
      </c>
      <c r="DA65">
        <v>0.97800200000000004</v>
      </c>
      <c r="DB65">
        <v>2.19975E-2</v>
      </c>
      <c r="DC65">
        <v>0</v>
      </c>
      <c r="DD65">
        <v>805.80700000000002</v>
      </c>
      <c r="DE65">
        <v>4.9997699999999998</v>
      </c>
      <c r="DF65">
        <v>14701.2</v>
      </c>
      <c r="DG65">
        <v>15786.7</v>
      </c>
      <c r="DH65">
        <v>41.936999999999998</v>
      </c>
      <c r="DI65">
        <v>42.561999999999998</v>
      </c>
      <c r="DJ65">
        <v>41.5</v>
      </c>
      <c r="DK65">
        <v>41.625</v>
      </c>
      <c r="DL65">
        <v>42.686999999999998</v>
      </c>
      <c r="DM65">
        <v>1755.76</v>
      </c>
      <c r="DN65">
        <v>39.49</v>
      </c>
      <c r="DO65">
        <v>0</v>
      </c>
      <c r="DP65">
        <v>126.7999999523163</v>
      </c>
      <c r="DQ65">
        <v>0</v>
      </c>
      <c r="DR65">
        <v>806.71715384615391</v>
      </c>
      <c r="DS65">
        <v>-6.0275555575680109</v>
      </c>
      <c r="DT65">
        <v>-95.213675375275997</v>
      </c>
      <c r="DU65">
        <v>14710.97692307692</v>
      </c>
      <c r="DV65">
        <v>15</v>
      </c>
      <c r="DW65">
        <v>1689186152</v>
      </c>
      <c r="DX65" t="s">
        <v>640</v>
      </c>
      <c r="DY65">
        <v>1689186152</v>
      </c>
      <c r="DZ65">
        <v>1689186139.5</v>
      </c>
      <c r="EA65">
        <v>51</v>
      </c>
      <c r="EB65">
        <v>-0.40799999999999997</v>
      </c>
      <c r="EC65">
        <v>-4.0000000000000001E-3</v>
      </c>
      <c r="ED65">
        <v>-4.3970000000000002</v>
      </c>
      <c r="EE65">
        <v>7.3999999999999996E-2</v>
      </c>
      <c r="EF65">
        <v>1000</v>
      </c>
      <c r="EG65">
        <v>16</v>
      </c>
      <c r="EH65">
        <v>0.03</v>
      </c>
      <c r="EI65">
        <v>0.01</v>
      </c>
      <c r="EJ65">
        <v>-45.560058536585373</v>
      </c>
      <c r="EK65">
        <v>-1.5535860627177069</v>
      </c>
      <c r="EL65">
        <v>0.1607240810582056</v>
      </c>
      <c r="EM65">
        <v>0</v>
      </c>
      <c r="EN65">
        <v>1329.788484848485</v>
      </c>
      <c r="EO65">
        <v>-145.18156849488881</v>
      </c>
      <c r="EP65">
        <v>13.822683404180051</v>
      </c>
      <c r="EQ65">
        <v>0</v>
      </c>
      <c r="ER65">
        <v>13.374026829268301</v>
      </c>
      <c r="ES65">
        <v>0.63740905923346691</v>
      </c>
      <c r="ET65">
        <v>6.5351630596747798E-2</v>
      </c>
      <c r="EU65">
        <v>0</v>
      </c>
      <c r="EV65">
        <v>2</v>
      </c>
      <c r="EW65">
        <v>2</v>
      </c>
      <c r="EX65" t="s">
        <v>413</v>
      </c>
      <c r="EY65">
        <v>2.96652</v>
      </c>
      <c r="EZ65">
        <v>2.6991900000000002</v>
      </c>
      <c r="FA65">
        <v>0.176342</v>
      </c>
      <c r="FB65">
        <v>0.18227499999999999</v>
      </c>
      <c r="FC65">
        <v>0.113426</v>
      </c>
      <c r="FD65">
        <v>8.3918699999999999E-2</v>
      </c>
      <c r="FE65">
        <v>28314.5</v>
      </c>
      <c r="FF65">
        <v>18040.7</v>
      </c>
      <c r="FG65">
        <v>32259.200000000001</v>
      </c>
      <c r="FH65">
        <v>25201.5</v>
      </c>
      <c r="FI65">
        <v>39538.400000000001</v>
      </c>
      <c r="FJ65">
        <v>40005.599999999999</v>
      </c>
      <c r="FK65">
        <v>46318</v>
      </c>
      <c r="FL65">
        <v>45696.7</v>
      </c>
      <c r="FM65">
        <v>1.9679800000000001</v>
      </c>
      <c r="FN65">
        <v>1.8199000000000001</v>
      </c>
      <c r="FO65">
        <v>2.54512E-2</v>
      </c>
      <c r="FP65">
        <v>0</v>
      </c>
      <c r="FQ65">
        <v>27.5642</v>
      </c>
      <c r="FR65">
        <v>999.9</v>
      </c>
      <c r="FS65">
        <v>49.4</v>
      </c>
      <c r="FT65">
        <v>38.5</v>
      </c>
      <c r="FU65">
        <v>34.1922</v>
      </c>
      <c r="FV65">
        <v>64.956199999999995</v>
      </c>
      <c r="FW65">
        <v>17.664300000000001</v>
      </c>
      <c r="FX65">
        <v>1</v>
      </c>
      <c r="FY65">
        <v>0.24447199999999999</v>
      </c>
      <c r="FZ65">
        <v>0.247832</v>
      </c>
      <c r="GA65">
        <v>20.230899999999998</v>
      </c>
      <c r="GB65">
        <v>5.2340600000000004</v>
      </c>
      <c r="GC65">
        <v>11.950100000000001</v>
      </c>
      <c r="GD65">
        <v>4.9856499999999997</v>
      </c>
      <c r="GE65">
        <v>3.29</v>
      </c>
      <c r="GF65">
        <v>9999</v>
      </c>
      <c r="GG65">
        <v>9999</v>
      </c>
      <c r="GH65">
        <v>9999</v>
      </c>
      <c r="GI65">
        <v>210.9</v>
      </c>
      <c r="GJ65">
        <v>1.86697</v>
      </c>
      <c r="GK65">
        <v>1.8692</v>
      </c>
      <c r="GL65">
        <v>1.8669</v>
      </c>
      <c r="GM65">
        <v>1.8672200000000001</v>
      </c>
      <c r="GN65">
        <v>1.86249</v>
      </c>
      <c r="GO65">
        <v>1.8652299999999999</v>
      </c>
      <c r="GP65">
        <v>1.8686100000000001</v>
      </c>
      <c r="GQ65">
        <v>1.8689100000000001</v>
      </c>
      <c r="GR65">
        <v>5</v>
      </c>
      <c r="GS65">
        <v>0</v>
      </c>
      <c r="GT65">
        <v>0</v>
      </c>
      <c r="GU65">
        <v>0</v>
      </c>
      <c r="GV65" t="s">
        <v>414</v>
      </c>
      <c r="GW65" t="s">
        <v>415</v>
      </c>
      <c r="GX65" t="s">
        <v>416</v>
      </c>
      <c r="GY65" t="s">
        <v>416</v>
      </c>
      <c r="GZ65" t="s">
        <v>416</v>
      </c>
      <c r="HA65" t="s">
        <v>416</v>
      </c>
      <c r="HB65">
        <v>0</v>
      </c>
      <c r="HC65">
        <v>100</v>
      </c>
      <c r="HD65">
        <v>100</v>
      </c>
      <c r="HE65">
        <v>-4.4050000000000002</v>
      </c>
      <c r="HF65">
        <v>0.34379999999999999</v>
      </c>
      <c r="HG65">
        <v>-5.0413707947110034</v>
      </c>
      <c r="HH65">
        <v>1.6145137170229321E-3</v>
      </c>
      <c r="HI65">
        <v>-1.407043735234338E-6</v>
      </c>
      <c r="HJ65">
        <v>4.3622850327847239E-10</v>
      </c>
      <c r="HK65">
        <v>-9.7046208276518248E-2</v>
      </c>
      <c r="HL65">
        <v>-6.8056097038042204E-3</v>
      </c>
      <c r="HM65">
        <v>1.263822033146551E-3</v>
      </c>
      <c r="HN65">
        <v>-7.169851735749966E-6</v>
      </c>
      <c r="HO65">
        <v>2</v>
      </c>
      <c r="HP65">
        <v>2094</v>
      </c>
      <c r="HQ65">
        <v>1</v>
      </c>
      <c r="HR65">
        <v>26</v>
      </c>
      <c r="HS65">
        <v>0.7</v>
      </c>
      <c r="HT65">
        <v>0.9</v>
      </c>
      <c r="HU65">
        <v>2.2021500000000001</v>
      </c>
      <c r="HV65">
        <v>2.5732400000000002</v>
      </c>
      <c r="HW65">
        <v>1.4978</v>
      </c>
      <c r="HX65">
        <v>2.2900399999999999</v>
      </c>
      <c r="HY65">
        <v>1.49902</v>
      </c>
      <c r="HZ65">
        <v>2.2595200000000002</v>
      </c>
      <c r="IA65">
        <v>41.874899999999997</v>
      </c>
      <c r="IB65">
        <v>23.9999</v>
      </c>
      <c r="IC65">
        <v>18</v>
      </c>
      <c r="ID65">
        <v>507.37900000000002</v>
      </c>
      <c r="IE65">
        <v>451.29500000000002</v>
      </c>
      <c r="IF65">
        <v>24.807300000000001</v>
      </c>
      <c r="IG65">
        <v>30.215</v>
      </c>
      <c r="IH65">
        <v>29.999400000000001</v>
      </c>
      <c r="II65">
        <v>30.020700000000001</v>
      </c>
      <c r="IJ65">
        <v>29.908899999999999</v>
      </c>
      <c r="IK65">
        <v>44.077100000000002</v>
      </c>
      <c r="IL65">
        <v>58.721499999999999</v>
      </c>
      <c r="IM65">
        <v>0</v>
      </c>
      <c r="IN65">
        <v>25.0642</v>
      </c>
      <c r="IO65">
        <v>1000</v>
      </c>
      <c r="IP65">
        <v>16.2395</v>
      </c>
      <c r="IQ65">
        <v>100.67</v>
      </c>
      <c r="IR65">
        <v>101.212</v>
      </c>
      <c r="IS65">
        <v>3</v>
      </c>
    </row>
    <row r="66" spans="1:253" x14ac:dyDescent="0.3">
      <c r="A66">
        <v>46</v>
      </c>
      <c r="B66">
        <v>1689186324</v>
      </c>
      <c r="C66">
        <v>10359.5</v>
      </c>
      <c r="D66" t="s">
        <v>641</v>
      </c>
      <c r="E66" t="s">
        <v>642</v>
      </c>
      <c r="F66" t="s">
        <v>402</v>
      </c>
      <c r="G66" t="s">
        <v>403</v>
      </c>
      <c r="H66" t="s">
        <v>70</v>
      </c>
      <c r="I66" t="s">
        <v>405</v>
      </c>
      <c r="J66" t="s">
        <v>52</v>
      </c>
      <c r="K66" t="s">
        <v>577</v>
      </c>
      <c r="L66">
        <v>1689186324</v>
      </c>
      <c r="M66">
        <f t="shared" si="92"/>
        <v>5.0467639826850801E-3</v>
      </c>
      <c r="N66">
        <f t="shared" si="93"/>
        <v>5.0467639826850803</v>
      </c>
      <c r="O66">
        <f t="shared" si="94"/>
        <v>51.968225194464686</v>
      </c>
      <c r="P66">
        <f t="shared" si="95"/>
        <v>1131.08</v>
      </c>
      <c r="Q66">
        <f t="shared" si="96"/>
        <v>860.22466487893189</v>
      </c>
      <c r="R66">
        <f t="shared" si="97"/>
        <v>85.099356819337615</v>
      </c>
      <c r="S66">
        <f t="shared" si="98"/>
        <v>111.89423465875998</v>
      </c>
      <c r="T66">
        <f t="shared" si="99"/>
        <v>0.35618719178120894</v>
      </c>
      <c r="U66">
        <f t="shared" si="100"/>
        <v>2.9097586953190597</v>
      </c>
      <c r="V66">
        <f t="shared" si="101"/>
        <v>0.33361626613339185</v>
      </c>
      <c r="W66">
        <f t="shared" si="102"/>
        <v>0.21041877391715963</v>
      </c>
      <c r="X66">
        <f t="shared" si="103"/>
        <v>289.55791229209439</v>
      </c>
      <c r="Y66">
        <f t="shared" si="104"/>
        <v>29.040733389243051</v>
      </c>
      <c r="Z66">
        <f t="shared" si="105"/>
        <v>27.938500000000001</v>
      </c>
      <c r="AA66">
        <f t="shared" si="106"/>
        <v>3.7812555328410689</v>
      </c>
      <c r="AB66">
        <f t="shared" si="107"/>
        <v>59.16821618411123</v>
      </c>
      <c r="AC66">
        <f t="shared" si="108"/>
        <v>2.3309749032522</v>
      </c>
      <c r="AD66">
        <f t="shared" si="109"/>
        <v>3.9395727192433929</v>
      </c>
      <c r="AE66">
        <f t="shared" si="110"/>
        <v>1.4502806295888688</v>
      </c>
      <c r="AF66">
        <f t="shared" si="111"/>
        <v>-222.56229163641203</v>
      </c>
      <c r="AG66">
        <f t="shared" si="112"/>
        <v>110.60967919241691</v>
      </c>
      <c r="AH66">
        <f t="shared" si="113"/>
        <v>8.3101077182911407</v>
      </c>
      <c r="AI66">
        <f t="shared" si="114"/>
        <v>185.9154075663904</v>
      </c>
      <c r="AJ66">
        <v>0</v>
      </c>
      <c r="AK66">
        <v>0</v>
      </c>
      <c r="AL66">
        <f t="shared" si="115"/>
        <v>1</v>
      </c>
      <c r="AM66">
        <f t="shared" si="116"/>
        <v>0</v>
      </c>
      <c r="AN66">
        <f t="shared" si="117"/>
        <v>51996.948222554289</v>
      </c>
      <c r="AO66" t="s">
        <v>408</v>
      </c>
      <c r="AP66">
        <v>10238.9</v>
      </c>
      <c r="AQ66">
        <v>302.21199999999999</v>
      </c>
      <c r="AR66">
        <v>4052.3</v>
      </c>
      <c r="AS66">
        <f t="shared" si="118"/>
        <v>0.92542210596451402</v>
      </c>
      <c r="AT66">
        <v>-0.32343011824092421</v>
      </c>
      <c r="AU66" t="s">
        <v>643</v>
      </c>
      <c r="AV66">
        <v>10269.200000000001</v>
      </c>
      <c r="AW66">
        <v>798.15384615384596</v>
      </c>
      <c r="AX66">
        <v>1278.72</v>
      </c>
      <c r="AY66">
        <f t="shared" si="119"/>
        <v>0.37581812581812601</v>
      </c>
      <c r="AZ66">
        <v>0.5</v>
      </c>
      <c r="BA66">
        <f t="shared" si="120"/>
        <v>1513.1424001513442</v>
      </c>
      <c r="BB66">
        <f t="shared" si="121"/>
        <v>51.968225194464686</v>
      </c>
      <c r="BC66">
        <f t="shared" si="122"/>
        <v>284.33317046040952</v>
      </c>
      <c r="BD66">
        <f t="shared" si="123"/>
        <v>3.4558317384718984E-2</v>
      </c>
      <c r="BE66">
        <f t="shared" si="124"/>
        <v>2.1690284034034031</v>
      </c>
      <c r="BF66">
        <f t="shared" si="125"/>
        <v>260.13255016552898</v>
      </c>
      <c r="BG66" t="s">
        <v>644</v>
      </c>
      <c r="BH66">
        <v>586.52</v>
      </c>
      <c r="BI66">
        <f t="shared" si="126"/>
        <v>586.52</v>
      </c>
      <c r="BJ66">
        <f t="shared" si="127"/>
        <v>0.54132257257257255</v>
      </c>
      <c r="BK66">
        <f t="shared" si="128"/>
        <v>0.69425910697219595</v>
      </c>
      <c r="BL66">
        <f t="shared" si="129"/>
        <v>0.80027583978209804</v>
      </c>
      <c r="BM66">
        <f t="shared" si="130"/>
        <v>0.49212720617358385</v>
      </c>
      <c r="BN66">
        <f t="shared" si="131"/>
        <v>0.73960397729333283</v>
      </c>
      <c r="BO66">
        <f t="shared" si="132"/>
        <v>0.51017338747853913</v>
      </c>
      <c r="BP66">
        <f t="shared" si="133"/>
        <v>0.48982661252146087</v>
      </c>
      <c r="BQ66">
        <f t="shared" si="134"/>
        <v>1799.95</v>
      </c>
      <c r="BR66">
        <f t="shared" si="135"/>
        <v>1513.1424001513442</v>
      </c>
      <c r="BS66">
        <f t="shared" si="136"/>
        <v>0.84065801836236798</v>
      </c>
      <c r="BT66">
        <f t="shared" si="137"/>
        <v>0.16086997543937018</v>
      </c>
      <c r="BU66">
        <v>6</v>
      </c>
      <c r="BV66">
        <v>0.5</v>
      </c>
      <c r="BW66" t="s">
        <v>411</v>
      </c>
      <c r="BX66">
        <v>1689186324</v>
      </c>
      <c r="BY66">
        <v>1131.08</v>
      </c>
      <c r="BZ66">
        <v>1200.26</v>
      </c>
      <c r="CA66">
        <v>23.5626</v>
      </c>
      <c r="CB66">
        <v>17.651900000000001</v>
      </c>
      <c r="CC66">
        <v>1135.96</v>
      </c>
      <c r="CD66">
        <v>23.226099999999999</v>
      </c>
      <c r="CE66">
        <v>500.23</v>
      </c>
      <c r="CF66">
        <v>98.826700000000002</v>
      </c>
      <c r="CG66">
        <v>0.10019699999999999</v>
      </c>
      <c r="CH66">
        <v>28.643599999999999</v>
      </c>
      <c r="CI66">
        <v>27.938500000000001</v>
      </c>
      <c r="CJ66">
        <v>999.9</v>
      </c>
      <c r="CK66">
        <v>0</v>
      </c>
      <c r="CL66">
        <v>0</v>
      </c>
      <c r="CM66">
        <v>10005</v>
      </c>
      <c r="CN66">
        <v>0</v>
      </c>
      <c r="CO66">
        <v>1.91117E-3</v>
      </c>
      <c r="CP66">
        <v>-69.176000000000002</v>
      </c>
      <c r="CQ66">
        <v>1158.3800000000001</v>
      </c>
      <c r="CR66">
        <v>1221.83</v>
      </c>
      <c r="CS66">
        <v>5.9106800000000002</v>
      </c>
      <c r="CT66">
        <v>1200.26</v>
      </c>
      <c r="CU66">
        <v>17.651900000000001</v>
      </c>
      <c r="CV66">
        <v>2.3286199999999999</v>
      </c>
      <c r="CW66">
        <v>1.74448</v>
      </c>
      <c r="CX66">
        <v>19.875699999999998</v>
      </c>
      <c r="CY66">
        <v>15.298</v>
      </c>
      <c r="CZ66">
        <v>1799.95</v>
      </c>
      <c r="DA66">
        <v>0.97800699999999996</v>
      </c>
      <c r="DB66">
        <v>2.1992600000000001E-2</v>
      </c>
      <c r="DC66">
        <v>0</v>
      </c>
      <c r="DD66">
        <v>797.81700000000001</v>
      </c>
      <c r="DE66">
        <v>4.9997699999999998</v>
      </c>
      <c r="DF66">
        <v>15020.4</v>
      </c>
      <c r="DG66">
        <v>15784.1</v>
      </c>
      <c r="DH66">
        <v>41.561999999999998</v>
      </c>
      <c r="DI66">
        <v>42.125</v>
      </c>
      <c r="DJ66">
        <v>41.125</v>
      </c>
      <c r="DK66">
        <v>41.186999999999998</v>
      </c>
      <c r="DL66">
        <v>42.436999999999998</v>
      </c>
      <c r="DM66">
        <v>1755.47</v>
      </c>
      <c r="DN66">
        <v>39.479999999999997</v>
      </c>
      <c r="DO66">
        <v>0</v>
      </c>
      <c r="DP66">
        <v>128.9000000953674</v>
      </c>
      <c r="DQ66">
        <v>0</v>
      </c>
      <c r="DR66">
        <v>798.15384615384596</v>
      </c>
      <c r="DS66">
        <v>-1.691145300158351</v>
      </c>
      <c r="DT66">
        <v>-28.656410245910859</v>
      </c>
      <c r="DU66">
        <v>15022.884615384621</v>
      </c>
      <c r="DV66">
        <v>15</v>
      </c>
      <c r="DW66">
        <v>1689186279.5</v>
      </c>
      <c r="DX66" t="s">
        <v>645</v>
      </c>
      <c r="DY66">
        <v>1689186279.5</v>
      </c>
      <c r="DZ66">
        <v>1689186271</v>
      </c>
      <c r="EA66">
        <v>52</v>
      </c>
      <c r="EB66">
        <v>-0.49399999999999999</v>
      </c>
      <c r="EC66">
        <v>0</v>
      </c>
      <c r="ED66">
        <v>-4.87</v>
      </c>
      <c r="EE66">
        <v>9.6000000000000002E-2</v>
      </c>
      <c r="EF66">
        <v>1200</v>
      </c>
      <c r="EG66">
        <v>16</v>
      </c>
      <c r="EH66">
        <v>7.0000000000000007E-2</v>
      </c>
      <c r="EI66">
        <v>0.01</v>
      </c>
      <c r="EJ66">
        <v>-45.560058536585373</v>
      </c>
      <c r="EK66">
        <v>-1.5535860627177069</v>
      </c>
      <c r="EL66">
        <v>0.1607240810582056</v>
      </c>
      <c r="EM66">
        <v>0</v>
      </c>
      <c r="EN66">
        <v>1329.788484848485</v>
      </c>
      <c r="EO66">
        <v>-145.18156849488881</v>
      </c>
      <c r="EP66">
        <v>13.822683404180051</v>
      </c>
      <c r="EQ66">
        <v>0</v>
      </c>
      <c r="ER66">
        <v>13.374026829268301</v>
      </c>
      <c r="ES66">
        <v>0.63740905923346691</v>
      </c>
      <c r="ET66">
        <v>6.5351630596747798E-2</v>
      </c>
      <c r="EU66">
        <v>0</v>
      </c>
      <c r="EV66">
        <v>2</v>
      </c>
      <c r="EW66">
        <v>2</v>
      </c>
      <c r="EX66" t="s">
        <v>413</v>
      </c>
      <c r="EY66">
        <v>2.9665499999999998</v>
      </c>
      <c r="EZ66">
        <v>2.6994799999999999</v>
      </c>
      <c r="FA66">
        <v>0.199655</v>
      </c>
      <c r="FB66">
        <v>0.204628</v>
      </c>
      <c r="FC66">
        <v>0.112815</v>
      </c>
      <c r="FD66">
        <v>8.9392799999999994E-2</v>
      </c>
      <c r="FE66">
        <v>27519.5</v>
      </c>
      <c r="FF66">
        <v>17553.3</v>
      </c>
      <c r="FG66">
        <v>32268.3</v>
      </c>
      <c r="FH66">
        <v>25211.1</v>
      </c>
      <c r="FI66">
        <v>39577.599999999999</v>
      </c>
      <c r="FJ66">
        <v>39779.5</v>
      </c>
      <c r="FK66">
        <v>46331.3</v>
      </c>
      <c r="FL66">
        <v>45711.7</v>
      </c>
      <c r="FM66">
        <v>1.96563</v>
      </c>
      <c r="FN66">
        <v>1.8249500000000001</v>
      </c>
      <c r="FO66">
        <v>6.6384700000000005E-2</v>
      </c>
      <c r="FP66">
        <v>0</v>
      </c>
      <c r="FQ66">
        <v>26.8536</v>
      </c>
      <c r="FR66">
        <v>999.9</v>
      </c>
      <c r="FS66">
        <v>49.4</v>
      </c>
      <c r="FT66">
        <v>38.5</v>
      </c>
      <c r="FU66">
        <v>34.185600000000001</v>
      </c>
      <c r="FV66">
        <v>64.146199999999993</v>
      </c>
      <c r="FW66">
        <v>17.407900000000001</v>
      </c>
      <c r="FX66">
        <v>1</v>
      </c>
      <c r="FY66">
        <v>0.23497699999999999</v>
      </c>
      <c r="FZ66">
        <v>0.16673199999999999</v>
      </c>
      <c r="GA66">
        <v>20.232099999999999</v>
      </c>
      <c r="GB66">
        <v>5.2345100000000002</v>
      </c>
      <c r="GC66">
        <v>11.950100000000001</v>
      </c>
      <c r="GD66">
        <v>4.9856499999999997</v>
      </c>
      <c r="GE66">
        <v>3.29</v>
      </c>
      <c r="GF66">
        <v>9999</v>
      </c>
      <c r="GG66">
        <v>9999</v>
      </c>
      <c r="GH66">
        <v>9999</v>
      </c>
      <c r="GI66">
        <v>211</v>
      </c>
      <c r="GJ66">
        <v>1.86694</v>
      </c>
      <c r="GK66">
        <v>1.8691800000000001</v>
      </c>
      <c r="GL66">
        <v>1.8668899999999999</v>
      </c>
      <c r="GM66">
        <v>1.8672200000000001</v>
      </c>
      <c r="GN66">
        <v>1.86249</v>
      </c>
      <c r="GO66">
        <v>1.8652200000000001</v>
      </c>
      <c r="GP66">
        <v>1.86859</v>
      </c>
      <c r="GQ66">
        <v>1.8689100000000001</v>
      </c>
      <c r="GR66">
        <v>5</v>
      </c>
      <c r="GS66">
        <v>0</v>
      </c>
      <c r="GT66">
        <v>0</v>
      </c>
      <c r="GU66">
        <v>0</v>
      </c>
      <c r="GV66" t="s">
        <v>414</v>
      </c>
      <c r="GW66" t="s">
        <v>415</v>
      </c>
      <c r="GX66" t="s">
        <v>416</v>
      </c>
      <c r="GY66" t="s">
        <v>416</v>
      </c>
      <c r="GZ66" t="s">
        <v>416</v>
      </c>
      <c r="HA66" t="s">
        <v>416</v>
      </c>
      <c r="HB66">
        <v>0</v>
      </c>
      <c r="HC66">
        <v>100</v>
      </c>
      <c r="HD66">
        <v>100</v>
      </c>
      <c r="HE66">
        <v>-4.88</v>
      </c>
      <c r="HF66">
        <v>0.33650000000000002</v>
      </c>
      <c r="HG66">
        <v>-5.5357107453843852</v>
      </c>
      <c r="HH66">
        <v>1.6145137170229321E-3</v>
      </c>
      <c r="HI66">
        <v>-1.407043735234338E-6</v>
      </c>
      <c r="HJ66">
        <v>4.3622850327847239E-10</v>
      </c>
      <c r="HK66">
        <v>-9.7320660830626099E-2</v>
      </c>
      <c r="HL66">
        <v>-6.8056097038042204E-3</v>
      </c>
      <c r="HM66">
        <v>1.263822033146551E-3</v>
      </c>
      <c r="HN66">
        <v>-7.169851735749966E-6</v>
      </c>
      <c r="HO66">
        <v>2</v>
      </c>
      <c r="HP66">
        <v>2094</v>
      </c>
      <c r="HQ66">
        <v>1</v>
      </c>
      <c r="HR66">
        <v>26</v>
      </c>
      <c r="HS66">
        <v>0.7</v>
      </c>
      <c r="HT66">
        <v>0.9</v>
      </c>
      <c r="HU66">
        <v>2.5585900000000001</v>
      </c>
      <c r="HV66">
        <v>2.5647000000000002</v>
      </c>
      <c r="HW66">
        <v>1.4978</v>
      </c>
      <c r="HX66">
        <v>2.2900399999999999</v>
      </c>
      <c r="HY66">
        <v>1.49902</v>
      </c>
      <c r="HZ66">
        <v>2.3791500000000001</v>
      </c>
      <c r="IA66">
        <v>41.901200000000003</v>
      </c>
      <c r="IB66">
        <v>24.008700000000001</v>
      </c>
      <c r="IC66">
        <v>18</v>
      </c>
      <c r="ID66">
        <v>506.89400000000001</v>
      </c>
      <c r="IE66">
        <v>455.43200000000002</v>
      </c>
      <c r="IF66">
        <v>26.901</v>
      </c>
      <c r="IG66">
        <v>30.276</v>
      </c>
      <c r="IH66">
        <v>29.998799999999999</v>
      </c>
      <c r="II66">
        <v>30.147200000000002</v>
      </c>
      <c r="IJ66">
        <v>30.0335</v>
      </c>
      <c r="IK66">
        <v>51.188200000000002</v>
      </c>
      <c r="IL66">
        <v>55.1633</v>
      </c>
      <c r="IM66">
        <v>0</v>
      </c>
      <c r="IN66">
        <v>26.936299999999999</v>
      </c>
      <c r="IO66">
        <v>1200</v>
      </c>
      <c r="IP66">
        <v>17.797899999999998</v>
      </c>
      <c r="IQ66">
        <v>100.699</v>
      </c>
      <c r="IR66">
        <v>101.247</v>
      </c>
      <c r="IS66">
        <v>3</v>
      </c>
    </row>
    <row r="67" spans="1:253" x14ac:dyDescent="0.3">
      <c r="A67">
        <v>47</v>
      </c>
      <c r="B67">
        <v>1689186513.5</v>
      </c>
      <c r="C67">
        <v>10549</v>
      </c>
      <c r="D67" t="s">
        <v>646</v>
      </c>
      <c r="E67" t="s">
        <v>647</v>
      </c>
      <c r="F67" t="s">
        <v>402</v>
      </c>
      <c r="G67" t="s">
        <v>403</v>
      </c>
      <c r="H67" t="s">
        <v>70</v>
      </c>
      <c r="I67" t="s">
        <v>405</v>
      </c>
      <c r="J67" t="s">
        <v>52</v>
      </c>
      <c r="K67" t="s">
        <v>577</v>
      </c>
      <c r="L67">
        <v>1689186513.5</v>
      </c>
      <c r="M67">
        <f t="shared" si="92"/>
        <v>3.5218204160496745E-3</v>
      </c>
      <c r="N67">
        <f t="shared" si="93"/>
        <v>3.5218204160496747</v>
      </c>
      <c r="O67">
        <f t="shared" si="94"/>
        <v>52.71212585769527</v>
      </c>
      <c r="P67">
        <f t="shared" si="95"/>
        <v>1430.85</v>
      </c>
      <c r="Q67">
        <f t="shared" si="96"/>
        <v>1040.8891753447897</v>
      </c>
      <c r="R67">
        <f t="shared" si="97"/>
        <v>102.97347363106094</v>
      </c>
      <c r="S67">
        <f t="shared" si="98"/>
        <v>141.5516639379</v>
      </c>
      <c r="T67">
        <f t="shared" si="99"/>
        <v>0.24342316955819118</v>
      </c>
      <c r="U67">
        <f t="shared" si="100"/>
        <v>2.9098918053644418</v>
      </c>
      <c r="V67">
        <f t="shared" si="101"/>
        <v>0.23264970291980996</v>
      </c>
      <c r="W67">
        <f t="shared" si="102"/>
        <v>0.14633428025389303</v>
      </c>
      <c r="X67">
        <f t="shared" si="103"/>
        <v>289.59462029205702</v>
      </c>
      <c r="Y67">
        <f t="shared" si="104"/>
        <v>29.370996543616538</v>
      </c>
      <c r="Z67">
        <f t="shared" si="105"/>
        <v>28.029199999999999</v>
      </c>
      <c r="AA67">
        <f t="shared" si="106"/>
        <v>3.8013042811042652</v>
      </c>
      <c r="AB67">
        <f t="shared" si="107"/>
        <v>59.896752983328525</v>
      </c>
      <c r="AC67">
        <f t="shared" si="108"/>
        <v>2.3503007381423999</v>
      </c>
      <c r="AD67">
        <f t="shared" si="109"/>
        <v>3.92392011432836</v>
      </c>
      <c r="AE67">
        <f t="shared" si="110"/>
        <v>1.4510035429618653</v>
      </c>
      <c r="AF67">
        <f t="shared" si="111"/>
        <v>-155.31228034779065</v>
      </c>
      <c r="AG67">
        <f t="shared" si="112"/>
        <v>85.62405989049887</v>
      </c>
      <c r="AH67">
        <f t="shared" si="113"/>
        <v>6.433347558824992</v>
      </c>
      <c r="AI67">
        <f t="shared" si="114"/>
        <v>226.33974739359024</v>
      </c>
      <c r="AJ67">
        <v>0</v>
      </c>
      <c r="AK67">
        <v>0</v>
      </c>
      <c r="AL67">
        <f t="shared" si="115"/>
        <v>1</v>
      </c>
      <c r="AM67">
        <f t="shared" si="116"/>
        <v>0</v>
      </c>
      <c r="AN67">
        <f t="shared" si="117"/>
        <v>52012.609248162182</v>
      </c>
      <c r="AO67" t="s">
        <v>408</v>
      </c>
      <c r="AP67">
        <v>10238.9</v>
      </c>
      <c r="AQ67">
        <v>302.21199999999999</v>
      </c>
      <c r="AR67">
        <v>4052.3</v>
      </c>
      <c r="AS67">
        <f t="shared" si="118"/>
        <v>0.92542210596451402</v>
      </c>
      <c r="AT67">
        <v>-0.32343011824092421</v>
      </c>
      <c r="AU67" t="s">
        <v>648</v>
      </c>
      <c r="AV67">
        <v>10271</v>
      </c>
      <c r="AW67">
        <v>801.56015384615398</v>
      </c>
      <c r="AX67">
        <v>1309.04</v>
      </c>
      <c r="AY67">
        <f t="shared" si="119"/>
        <v>0.38767329199554335</v>
      </c>
      <c r="AZ67">
        <v>0.5</v>
      </c>
      <c r="BA67">
        <f t="shared" si="120"/>
        <v>1513.3356001513248</v>
      </c>
      <c r="BB67">
        <f t="shared" si="121"/>
        <v>52.71212585769527</v>
      </c>
      <c r="BC67">
        <f t="shared" si="122"/>
        <v>293.3398970023577</v>
      </c>
      <c r="BD67">
        <f t="shared" si="123"/>
        <v>3.5045469075486592E-2</v>
      </c>
      <c r="BE67">
        <f t="shared" si="124"/>
        <v>2.0956273299517205</v>
      </c>
      <c r="BF67">
        <f t="shared" si="125"/>
        <v>261.3640699822792</v>
      </c>
      <c r="BG67" t="s">
        <v>649</v>
      </c>
      <c r="BH67">
        <v>592.95000000000005</v>
      </c>
      <c r="BI67">
        <f t="shared" si="126"/>
        <v>592.95000000000005</v>
      </c>
      <c r="BJ67">
        <f t="shared" si="127"/>
        <v>0.5470344680070891</v>
      </c>
      <c r="BK67">
        <f t="shared" si="128"/>
        <v>0.70868165475547218</v>
      </c>
      <c r="BL67">
        <f t="shared" si="129"/>
        <v>0.79299868472400881</v>
      </c>
      <c r="BM67">
        <f t="shared" si="130"/>
        <v>0.50403827282698332</v>
      </c>
      <c r="BN67">
        <f t="shared" si="131"/>
        <v>0.73151883369136939</v>
      </c>
      <c r="BO67">
        <f t="shared" si="132"/>
        <v>0.52424360813213533</v>
      </c>
      <c r="BP67">
        <f t="shared" si="133"/>
        <v>0.47575639186786467</v>
      </c>
      <c r="BQ67">
        <f t="shared" si="134"/>
        <v>1800.18</v>
      </c>
      <c r="BR67">
        <f t="shared" si="135"/>
        <v>1513.3356001513248</v>
      </c>
      <c r="BS67">
        <f t="shared" si="136"/>
        <v>0.84065793429064029</v>
      </c>
      <c r="BT67">
        <f t="shared" si="137"/>
        <v>0.16086981318093579</v>
      </c>
      <c r="BU67">
        <v>6</v>
      </c>
      <c r="BV67">
        <v>0.5</v>
      </c>
      <c r="BW67" t="s">
        <v>411</v>
      </c>
      <c r="BX67">
        <v>1689186513.5</v>
      </c>
      <c r="BY67">
        <v>1430.85</v>
      </c>
      <c r="BZ67">
        <v>1500.12</v>
      </c>
      <c r="CA67">
        <v>23.7576</v>
      </c>
      <c r="CB67">
        <v>19.633700000000001</v>
      </c>
      <c r="CC67">
        <v>1436.73</v>
      </c>
      <c r="CD67">
        <v>23.416599999999999</v>
      </c>
      <c r="CE67">
        <v>500.22800000000001</v>
      </c>
      <c r="CF67">
        <v>98.828299999999999</v>
      </c>
      <c r="CG67">
        <v>0.100074</v>
      </c>
      <c r="CH67">
        <v>28.574999999999999</v>
      </c>
      <c r="CI67">
        <v>28.029199999999999</v>
      </c>
      <c r="CJ67">
        <v>999.9</v>
      </c>
      <c r="CK67">
        <v>0</v>
      </c>
      <c r="CL67">
        <v>0</v>
      </c>
      <c r="CM67">
        <v>10005.6</v>
      </c>
      <c r="CN67">
        <v>0</v>
      </c>
      <c r="CO67">
        <v>1.67227E-3</v>
      </c>
      <c r="CP67">
        <v>-69.272599999999997</v>
      </c>
      <c r="CQ67">
        <v>1465.67</v>
      </c>
      <c r="CR67">
        <v>1530.17</v>
      </c>
      <c r="CS67">
        <v>4.1238599999999996</v>
      </c>
      <c r="CT67">
        <v>1500.12</v>
      </c>
      <c r="CU67">
        <v>19.633700000000001</v>
      </c>
      <c r="CV67">
        <v>2.3479199999999998</v>
      </c>
      <c r="CW67">
        <v>1.9403699999999999</v>
      </c>
      <c r="CX67">
        <v>20.009</v>
      </c>
      <c r="CY67">
        <v>16.965900000000001</v>
      </c>
      <c r="CZ67">
        <v>1800.18</v>
      </c>
      <c r="DA67">
        <v>0.97800699999999996</v>
      </c>
      <c r="DB67">
        <v>2.1992600000000001E-2</v>
      </c>
      <c r="DC67">
        <v>0</v>
      </c>
      <c r="DD67">
        <v>802.83900000000006</v>
      </c>
      <c r="DE67">
        <v>4.9997699999999998</v>
      </c>
      <c r="DF67">
        <v>15050.1</v>
      </c>
      <c r="DG67">
        <v>15786.1</v>
      </c>
      <c r="DH67">
        <v>40.936999999999998</v>
      </c>
      <c r="DI67">
        <v>41.311999999999998</v>
      </c>
      <c r="DJ67">
        <v>40.436999999999998</v>
      </c>
      <c r="DK67">
        <v>40.5</v>
      </c>
      <c r="DL67">
        <v>41.875</v>
      </c>
      <c r="DM67">
        <v>1755.7</v>
      </c>
      <c r="DN67">
        <v>39.479999999999997</v>
      </c>
      <c r="DO67">
        <v>0</v>
      </c>
      <c r="DP67">
        <v>188.9000000953674</v>
      </c>
      <c r="DQ67">
        <v>0</v>
      </c>
      <c r="DR67">
        <v>801.56015384615398</v>
      </c>
      <c r="DS67">
        <v>9.8923760709619426</v>
      </c>
      <c r="DT67">
        <v>159.84273497432221</v>
      </c>
      <c r="DU67">
        <v>15028.14615384615</v>
      </c>
      <c r="DV67">
        <v>15</v>
      </c>
      <c r="DW67">
        <v>1689186477.5</v>
      </c>
      <c r="DX67" t="s">
        <v>650</v>
      </c>
      <c r="DY67">
        <v>1689186476</v>
      </c>
      <c r="DZ67">
        <v>1689186477.5</v>
      </c>
      <c r="EA67">
        <v>53</v>
      </c>
      <c r="EB67">
        <v>-1.0529999999999999</v>
      </c>
      <c r="EC67">
        <v>-3.0000000000000001E-3</v>
      </c>
      <c r="ED67">
        <v>-5.8570000000000002</v>
      </c>
      <c r="EE67">
        <v>0.187</v>
      </c>
      <c r="EF67">
        <v>1500</v>
      </c>
      <c r="EG67">
        <v>19</v>
      </c>
      <c r="EH67">
        <v>0.08</v>
      </c>
      <c r="EI67">
        <v>0.02</v>
      </c>
      <c r="EJ67">
        <v>-45.560058536585373</v>
      </c>
      <c r="EK67">
        <v>-1.5535860627177069</v>
      </c>
      <c r="EL67">
        <v>0.1607240810582056</v>
      </c>
      <c r="EM67">
        <v>0</v>
      </c>
      <c r="EN67">
        <v>1329.788484848485</v>
      </c>
      <c r="EO67">
        <v>-145.18156849488881</v>
      </c>
      <c r="EP67">
        <v>13.822683404180051</v>
      </c>
      <c r="EQ67">
        <v>0</v>
      </c>
      <c r="ER67">
        <v>13.374026829268301</v>
      </c>
      <c r="ES67">
        <v>0.63740905923346691</v>
      </c>
      <c r="ET67">
        <v>6.5351630596747798E-2</v>
      </c>
      <c r="EU67">
        <v>0</v>
      </c>
      <c r="EV67">
        <v>1</v>
      </c>
      <c r="EW67">
        <v>2</v>
      </c>
      <c r="EX67" t="s">
        <v>477</v>
      </c>
      <c r="EY67">
        <v>2.96705</v>
      </c>
      <c r="EZ67">
        <v>2.69936</v>
      </c>
      <c r="FA67">
        <v>0.23114399999999999</v>
      </c>
      <c r="FB67">
        <v>0.23483399999999999</v>
      </c>
      <c r="FC67">
        <v>0.113556</v>
      </c>
      <c r="FD67">
        <v>9.6496600000000002E-2</v>
      </c>
      <c r="FE67">
        <v>26475.200000000001</v>
      </c>
      <c r="FF67">
        <v>16908.8</v>
      </c>
      <c r="FG67">
        <v>32313.9</v>
      </c>
      <c r="FH67">
        <v>25241.1</v>
      </c>
      <c r="FI67">
        <v>39596.800000000003</v>
      </c>
      <c r="FJ67">
        <v>39510.400000000001</v>
      </c>
      <c r="FK67">
        <v>46393.599999999999</v>
      </c>
      <c r="FL67">
        <v>45759.1</v>
      </c>
      <c r="FM67">
        <v>1.96957</v>
      </c>
      <c r="FN67">
        <v>1.8377300000000001</v>
      </c>
      <c r="FO67">
        <v>7.0411699999999994E-2</v>
      </c>
      <c r="FP67">
        <v>0</v>
      </c>
      <c r="FQ67">
        <v>26.878599999999999</v>
      </c>
      <c r="FR67">
        <v>999.9</v>
      </c>
      <c r="FS67">
        <v>49.2</v>
      </c>
      <c r="FT67">
        <v>38.5</v>
      </c>
      <c r="FU67">
        <v>34.051400000000001</v>
      </c>
      <c r="FV67">
        <v>64.746200000000002</v>
      </c>
      <c r="FW67">
        <v>17.588100000000001</v>
      </c>
      <c r="FX67">
        <v>1</v>
      </c>
      <c r="FY67">
        <v>0.189995</v>
      </c>
      <c r="FZ67">
        <v>1.5347500000000001</v>
      </c>
      <c r="GA67">
        <v>20.224599999999999</v>
      </c>
      <c r="GB67">
        <v>5.2349600000000001</v>
      </c>
      <c r="GC67">
        <v>11.950100000000001</v>
      </c>
      <c r="GD67">
        <v>4.9855999999999998</v>
      </c>
      <c r="GE67">
        <v>3.28993</v>
      </c>
      <c r="GF67">
        <v>9999</v>
      </c>
      <c r="GG67">
        <v>9999</v>
      </c>
      <c r="GH67">
        <v>9999</v>
      </c>
      <c r="GI67">
        <v>211</v>
      </c>
      <c r="GJ67">
        <v>1.8669100000000001</v>
      </c>
      <c r="GK67">
        <v>1.86911</v>
      </c>
      <c r="GL67">
        <v>1.86686</v>
      </c>
      <c r="GM67">
        <v>1.8672200000000001</v>
      </c>
      <c r="GN67">
        <v>1.8624700000000001</v>
      </c>
      <c r="GO67">
        <v>1.8652200000000001</v>
      </c>
      <c r="GP67">
        <v>1.86859</v>
      </c>
      <c r="GQ67">
        <v>1.8688899999999999</v>
      </c>
      <c r="GR67">
        <v>5</v>
      </c>
      <c r="GS67">
        <v>0</v>
      </c>
      <c r="GT67">
        <v>0</v>
      </c>
      <c r="GU67">
        <v>0</v>
      </c>
      <c r="GV67" t="s">
        <v>414</v>
      </c>
      <c r="GW67" t="s">
        <v>415</v>
      </c>
      <c r="GX67" t="s">
        <v>416</v>
      </c>
      <c r="GY67" t="s">
        <v>416</v>
      </c>
      <c r="GZ67" t="s">
        <v>416</v>
      </c>
      <c r="HA67" t="s">
        <v>416</v>
      </c>
      <c r="HB67">
        <v>0</v>
      </c>
      <c r="HC67">
        <v>100</v>
      </c>
      <c r="HD67">
        <v>100</v>
      </c>
      <c r="HE67">
        <v>-5.88</v>
      </c>
      <c r="HF67">
        <v>0.34100000000000003</v>
      </c>
      <c r="HG67">
        <v>-6.5874395361407316</v>
      </c>
      <c r="HH67">
        <v>1.6145137170229321E-3</v>
      </c>
      <c r="HI67">
        <v>-1.407043735234338E-6</v>
      </c>
      <c r="HJ67">
        <v>4.3622850327847239E-10</v>
      </c>
      <c r="HK67">
        <v>-0.10057745801498449</v>
      </c>
      <c r="HL67">
        <v>-6.8056097038042204E-3</v>
      </c>
      <c r="HM67">
        <v>1.263822033146551E-3</v>
      </c>
      <c r="HN67">
        <v>-7.169851735749966E-6</v>
      </c>
      <c r="HO67">
        <v>2</v>
      </c>
      <c r="HP67">
        <v>2094</v>
      </c>
      <c r="HQ67">
        <v>1</v>
      </c>
      <c r="HR67">
        <v>26</v>
      </c>
      <c r="HS67">
        <v>0.6</v>
      </c>
      <c r="HT67">
        <v>0.6</v>
      </c>
      <c r="HU67">
        <v>3.0688499999999999</v>
      </c>
      <c r="HV67">
        <v>2.5573700000000001</v>
      </c>
      <c r="HW67">
        <v>1.4978</v>
      </c>
      <c r="HX67">
        <v>2.2900399999999999</v>
      </c>
      <c r="HY67">
        <v>1.49902</v>
      </c>
      <c r="HZ67">
        <v>2.3559600000000001</v>
      </c>
      <c r="IA67">
        <v>41.953800000000001</v>
      </c>
      <c r="IB67">
        <v>23.9999</v>
      </c>
      <c r="IC67">
        <v>18</v>
      </c>
      <c r="ID67">
        <v>506.60700000000003</v>
      </c>
      <c r="IE67">
        <v>461.46699999999998</v>
      </c>
      <c r="IF67">
        <v>25.3903</v>
      </c>
      <c r="IG67">
        <v>29.766200000000001</v>
      </c>
      <c r="IH67">
        <v>29.998899999999999</v>
      </c>
      <c r="II67">
        <v>29.798300000000001</v>
      </c>
      <c r="IJ67">
        <v>29.743099999999998</v>
      </c>
      <c r="IK67">
        <v>61.4146</v>
      </c>
      <c r="IL67">
        <v>50.024500000000003</v>
      </c>
      <c r="IM67">
        <v>0</v>
      </c>
      <c r="IN67">
        <v>25.3751</v>
      </c>
      <c r="IO67">
        <v>1500</v>
      </c>
      <c r="IP67">
        <v>19.789200000000001</v>
      </c>
      <c r="IQ67">
        <v>100.837</v>
      </c>
      <c r="IR67">
        <v>101.358</v>
      </c>
      <c r="IS67">
        <v>3</v>
      </c>
    </row>
    <row r="68" spans="1:253" x14ac:dyDescent="0.3">
      <c r="A68">
        <v>48</v>
      </c>
      <c r="B68">
        <v>1689186692</v>
      </c>
      <c r="C68">
        <v>10727.5</v>
      </c>
      <c r="D68" t="s">
        <v>651</v>
      </c>
      <c r="E68" t="s">
        <v>652</v>
      </c>
      <c r="F68" t="s">
        <v>402</v>
      </c>
      <c r="G68" t="s">
        <v>403</v>
      </c>
      <c r="H68" t="s">
        <v>70</v>
      </c>
      <c r="I68" t="s">
        <v>405</v>
      </c>
      <c r="J68" t="s">
        <v>52</v>
      </c>
      <c r="K68" t="s">
        <v>577</v>
      </c>
      <c r="L68">
        <v>1689186692</v>
      </c>
      <c r="M68">
        <f t="shared" si="92"/>
        <v>2.8637736148585278E-3</v>
      </c>
      <c r="N68">
        <f t="shared" si="93"/>
        <v>2.8637736148585278</v>
      </c>
      <c r="O68">
        <f t="shared" si="94"/>
        <v>52.919937587153314</v>
      </c>
      <c r="P68">
        <f t="shared" si="95"/>
        <v>1730.74</v>
      </c>
      <c r="Q68">
        <f t="shared" si="96"/>
        <v>1246.7320629703895</v>
      </c>
      <c r="R68">
        <f t="shared" si="97"/>
        <v>123.34164097420978</v>
      </c>
      <c r="S68">
        <f t="shared" si="98"/>
        <v>171.22549266207</v>
      </c>
      <c r="T68">
        <f t="shared" si="99"/>
        <v>0.19504186341114663</v>
      </c>
      <c r="U68">
        <f t="shared" si="100"/>
        <v>2.9113910585612066</v>
      </c>
      <c r="V68">
        <f t="shared" si="101"/>
        <v>0.18806275320208604</v>
      </c>
      <c r="W68">
        <f t="shared" si="102"/>
        <v>0.11814546039171971</v>
      </c>
      <c r="X68">
        <f t="shared" si="103"/>
        <v>289.57445129215205</v>
      </c>
      <c r="Y68">
        <f t="shared" si="104"/>
        <v>29.527247152129014</v>
      </c>
      <c r="Z68">
        <f t="shared" si="105"/>
        <v>28.0093</v>
      </c>
      <c r="AA68">
        <f t="shared" si="106"/>
        <v>3.7968975691021245</v>
      </c>
      <c r="AB68">
        <f t="shared" si="107"/>
        <v>59.612642879938115</v>
      </c>
      <c r="AC68">
        <f t="shared" si="108"/>
        <v>2.3370893711676</v>
      </c>
      <c r="AD68">
        <f t="shared" si="109"/>
        <v>3.9204592486774614</v>
      </c>
      <c r="AE68">
        <f t="shared" si="110"/>
        <v>1.4598081979345245</v>
      </c>
      <c r="AF68">
        <f t="shared" si="111"/>
        <v>-126.29241641526107</v>
      </c>
      <c r="AG68">
        <f t="shared" si="112"/>
        <v>86.405882569407979</v>
      </c>
      <c r="AH68">
        <f t="shared" si="113"/>
        <v>6.4876127893275433</v>
      </c>
      <c r="AI68">
        <f t="shared" si="114"/>
        <v>256.17553023562652</v>
      </c>
      <c r="AJ68">
        <v>0</v>
      </c>
      <c r="AK68">
        <v>0</v>
      </c>
      <c r="AL68">
        <f t="shared" si="115"/>
        <v>1</v>
      </c>
      <c r="AM68">
        <f t="shared" si="116"/>
        <v>0</v>
      </c>
      <c r="AN68">
        <f t="shared" si="117"/>
        <v>52058.10813952484</v>
      </c>
      <c r="AO68" t="s">
        <v>408</v>
      </c>
      <c r="AP68">
        <v>10238.9</v>
      </c>
      <c r="AQ68">
        <v>302.21199999999999</v>
      </c>
      <c r="AR68">
        <v>4052.3</v>
      </c>
      <c r="AS68">
        <f t="shared" si="118"/>
        <v>0.92542210596451402</v>
      </c>
      <c r="AT68">
        <v>-0.32343011824092421</v>
      </c>
      <c r="AU68" t="s">
        <v>653</v>
      </c>
      <c r="AV68">
        <v>10273.799999999999</v>
      </c>
      <c r="AW68">
        <v>800.04384615384618</v>
      </c>
      <c r="AX68">
        <v>1302.51</v>
      </c>
      <c r="AY68">
        <f t="shared" si="119"/>
        <v>0.38576759782739001</v>
      </c>
      <c r="AZ68">
        <v>0.5</v>
      </c>
      <c r="BA68">
        <f t="shared" si="120"/>
        <v>1513.226700151374</v>
      </c>
      <c r="BB68">
        <f t="shared" si="121"/>
        <v>52.919937587153314</v>
      </c>
      <c r="BC68">
        <f t="shared" si="122"/>
        <v>291.87691454283186</v>
      </c>
      <c r="BD68">
        <f t="shared" si="123"/>
        <v>3.5185321340198458E-2</v>
      </c>
      <c r="BE68">
        <f t="shared" si="124"/>
        <v>2.111146939370907</v>
      </c>
      <c r="BF68">
        <f t="shared" si="125"/>
        <v>261.10271158151431</v>
      </c>
      <c r="BG68" t="s">
        <v>654</v>
      </c>
      <c r="BH68">
        <v>593.63</v>
      </c>
      <c r="BI68">
        <f t="shared" si="126"/>
        <v>593.63</v>
      </c>
      <c r="BJ68">
        <f t="shared" si="127"/>
        <v>0.54424150294431528</v>
      </c>
      <c r="BK68">
        <f t="shared" si="128"/>
        <v>0.7088169420016841</v>
      </c>
      <c r="BL68">
        <f t="shared" si="129"/>
        <v>0.7950426030815313</v>
      </c>
      <c r="BM68">
        <f t="shared" si="130"/>
        <v>0.50231646354001891</v>
      </c>
      <c r="BN68">
        <f t="shared" si="131"/>
        <v>0.73326012616237268</v>
      </c>
      <c r="BO68">
        <f t="shared" si="132"/>
        <v>0.52593992604693551</v>
      </c>
      <c r="BP68">
        <f t="shared" si="133"/>
        <v>0.47406007395306449</v>
      </c>
      <c r="BQ68">
        <f t="shared" si="134"/>
        <v>1800.05</v>
      </c>
      <c r="BR68">
        <f t="shared" si="135"/>
        <v>1513.226700151374</v>
      </c>
      <c r="BS68">
        <f t="shared" si="136"/>
        <v>0.84065814846886144</v>
      </c>
      <c r="BT68">
        <f t="shared" si="137"/>
        <v>0.16087022654490268</v>
      </c>
      <c r="BU68">
        <v>6</v>
      </c>
      <c r="BV68">
        <v>0.5</v>
      </c>
      <c r="BW68" t="s">
        <v>411</v>
      </c>
      <c r="BX68">
        <v>1689186692</v>
      </c>
      <c r="BY68">
        <v>1730.74</v>
      </c>
      <c r="BZ68">
        <v>1800.17</v>
      </c>
      <c r="CA68">
        <v>23.623200000000001</v>
      </c>
      <c r="CB68">
        <v>20.268899999999999</v>
      </c>
      <c r="CC68">
        <v>1737.15</v>
      </c>
      <c r="CD68">
        <v>23.285599999999999</v>
      </c>
      <c r="CE68">
        <v>500.15600000000001</v>
      </c>
      <c r="CF68">
        <v>98.832099999999997</v>
      </c>
      <c r="CG68">
        <v>9.98555E-2</v>
      </c>
      <c r="CH68">
        <v>28.559799999999999</v>
      </c>
      <c r="CI68">
        <v>28.0093</v>
      </c>
      <c r="CJ68">
        <v>999.9</v>
      </c>
      <c r="CK68">
        <v>0</v>
      </c>
      <c r="CL68">
        <v>0</v>
      </c>
      <c r="CM68">
        <v>10013.799999999999</v>
      </c>
      <c r="CN68">
        <v>0</v>
      </c>
      <c r="CO68">
        <v>1.8156100000000001E-3</v>
      </c>
      <c r="CP68">
        <v>-69.424199999999999</v>
      </c>
      <c r="CQ68">
        <v>1772.62</v>
      </c>
      <c r="CR68">
        <v>1837.41</v>
      </c>
      <c r="CS68">
        <v>3.35433</v>
      </c>
      <c r="CT68">
        <v>1800.17</v>
      </c>
      <c r="CU68">
        <v>20.268899999999999</v>
      </c>
      <c r="CV68">
        <v>2.33473</v>
      </c>
      <c r="CW68">
        <v>2.0032199999999998</v>
      </c>
      <c r="CX68">
        <v>19.918099999999999</v>
      </c>
      <c r="CY68">
        <v>17.469799999999999</v>
      </c>
      <c r="CZ68">
        <v>1800.05</v>
      </c>
      <c r="DA68">
        <v>0.97799999999999998</v>
      </c>
      <c r="DB68">
        <v>2.19998E-2</v>
      </c>
      <c r="DC68">
        <v>0</v>
      </c>
      <c r="DD68">
        <v>799.83399999999995</v>
      </c>
      <c r="DE68">
        <v>4.9997699999999998</v>
      </c>
      <c r="DF68">
        <v>14896.6</v>
      </c>
      <c r="DG68">
        <v>15784.9</v>
      </c>
      <c r="DH68">
        <v>40.311999999999998</v>
      </c>
      <c r="DI68">
        <v>40.561999999999998</v>
      </c>
      <c r="DJ68">
        <v>39.75</v>
      </c>
      <c r="DK68">
        <v>39.811999999999998</v>
      </c>
      <c r="DL68">
        <v>41.25</v>
      </c>
      <c r="DM68">
        <v>1755.56</v>
      </c>
      <c r="DN68">
        <v>39.49</v>
      </c>
      <c r="DO68">
        <v>0</v>
      </c>
      <c r="DP68">
        <v>178.0999999046326</v>
      </c>
      <c r="DQ68">
        <v>0</v>
      </c>
      <c r="DR68">
        <v>800.04384615384618</v>
      </c>
      <c r="DS68">
        <v>1.802188026082872</v>
      </c>
      <c r="DT68">
        <v>-12.471794882339839</v>
      </c>
      <c r="DU68">
        <v>14897.184615384611</v>
      </c>
      <c r="DV68">
        <v>15</v>
      </c>
      <c r="DW68">
        <v>1689186589</v>
      </c>
      <c r="DX68" t="s">
        <v>655</v>
      </c>
      <c r="DY68">
        <v>1689186589</v>
      </c>
      <c r="DZ68">
        <v>1689186584</v>
      </c>
      <c r="EA68">
        <v>54</v>
      </c>
      <c r="EB68">
        <v>-0.66100000000000003</v>
      </c>
      <c r="EC68">
        <v>2E-3</v>
      </c>
      <c r="ED68">
        <v>-6.351</v>
      </c>
      <c r="EE68">
        <v>0.19500000000000001</v>
      </c>
      <c r="EF68">
        <v>1800</v>
      </c>
      <c r="EG68">
        <v>20</v>
      </c>
      <c r="EH68">
        <v>0.04</v>
      </c>
      <c r="EI68">
        <v>0.03</v>
      </c>
      <c r="EJ68">
        <v>-45.560058536585373</v>
      </c>
      <c r="EK68">
        <v>-1.5535860627177069</v>
      </c>
      <c r="EL68">
        <v>0.1607240810582056</v>
      </c>
      <c r="EM68">
        <v>0</v>
      </c>
      <c r="EN68">
        <v>1329.788484848485</v>
      </c>
      <c r="EO68">
        <v>-145.18156849488881</v>
      </c>
      <c r="EP68">
        <v>13.822683404180051</v>
      </c>
      <c r="EQ68">
        <v>0</v>
      </c>
      <c r="ER68">
        <v>13.374026829268301</v>
      </c>
      <c r="ES68">
        <v>0.63740905923346691</v>
      </c>
      <c r="ET68">
        <v>6.5351630596747798E-2</v>
      </c>
      <c r="EU68">
        <v>0</v>
      </c>
      <c r="EV68">
        <v>2</v>
      </c>
      <c r="EW68">
        <v>2</v>
      </c>
      <c r="EX68" t="s">
        <v>413</v>
      </c>
      <c r="EY68">
        <v>2.9674299999999998</v>
      </c>
      <c r="EZ68">
        <v>2.69922</v>
      </c>
      <c r="FA68">
        <v>0.25914900000000002</v>
      </c>
      <c r="FB68">
        <v>0.261795</v>
      </c>
      <c r="FC68">
        <v>0.113237</v>
      </c>
      <c r="FD68">
        <v>9.8796700000000001E-2</v>
      </c>
      <c r="FE68">
        <v>25543.7</v>
      </c>
      <c r="FF68">
        <v>16333.1</v>
      </c>
      <c r="FG68">
        <v>32353.3</v>
      </c>
      <c r="FH68">
        <v>25268.400000000001</v>
      </c>
      <c r="FI68">
        <v>39655.300000000003</v>
      </c>
      <c r="FJ68">
        <v>39448.199999999997</v>
      </c>
      <c r="FK68">
        <v>46446.3</v>
      </c>
      <c r="FL68">
        <v>45803.3</v>
      </c>
      <c r="FM68">
        <v>1.9752799999999999</v>
      </c>
      <c r="FN68">
        <v>1.8478699999999999</v>
      </c>
      <c r="FO68">
        <v>0.102557</v>
      </c>
      <c r="FP68">
        <v>0</v>
      </c>
      <c r="FQ68">
        <v>26.332599999999999</v>
      </c>
      <c r="FR68">
        <v>999.9</v>
      </c>
      <c r="FS68">
        <v>49</v>
      </c>
      <c r="FT68">
        <v>38.5</v>
      </c>
      <c r="FU68">
        <v>33.910899999999998</v>
      </c>
      <c r="FV68">
        <v>64.246200000000002</v>
      </c>
      <c r="FW68">
        <v>16.722799999999999</v>
      </c>
      <c r="FX68">
        <v>1</v>
      </c>
      <c r="FY68">
        <v>0.141596</v>
      </c>
      <c r="FZ68">
        <v>0.17266300000000001</v>
      </c>
      <c r="GA68">
        <v>20.232600000000001</v>
      </c>
      <c r="GB68">
        <v>5.2348100000000004</v>
      </c>
      <c r="GC68">
        <v>11.948600000000001</v>
      </c>
      <c r="GD68">
        <v>4.9860499999999996</v>
      </c>
      <c r="GE68">
        <v>3.29</v>
      </c>
      <c r="GF68">
        <v>9999</v>
      </c>
      <c r="GG68">
        <v>9999</v>
      </c>
      <c r="GH68">
        <v>9999</v>
      </c>
      <c r="GI68">
        <v>211.1</v>
      </c>
      <c r="GJ68">
        <v>1.86694</v>
      </c>
      <c r="GK68">
        <v>1.86911</v>
      </c>
      <c r="GL68">
        <v>1.86683</v>
      </c>
      <c r="GM68">
        <v>1.86721</v>
      </c>
      <c r="GN68">
        <v>1.86246</v>
      </c>
      <c r="GO68">
        <v>1.8652299999999999</v>
      </c>
      <c r="GP68">
        <v>1.86859</v>
      </c>
      <c r="GQ68">
        <v>1.8689</v>
      </c>
      <c r="GR68">
        <v>5</v>
      </c>
      <c r="GS68">
        <v>0</v>
      </c>
      <c r="GT68">
        <v>0</v>
      </c>
      <c r="GU68">
        <v>0</v>
      </c>
      <c r="GV68" t="s">
        <v>414</v>
      </c>
      <c r="GW68" t="s">
        <v>415</v>
      </c>
      <c r="GX68" t="s">
        <v>416</v>
      </c>
      <c r="GY68" t="s">
        <v>416</v>
      </c>
      <c r="GZ68" t="s">
        <v>416</v>
      </c>
      <c r="HA68" t="s">
        <v>416</v>
      </c>
      <c r="HB68">
        <v>0</v>
      </c>
      <c r="HC68">
        <v>100</v>
      </c>
      <c r="HD68">
        <v>100</v>
      </c>
      <c r="HE68">
        <v>-6.41</v>
      </c>
      <c r="HF68">
        <v>0.33760000000000001</v>
      </c>
      <c r="HG68">
        <v>-7.2482587308267732</v>
      </c>
      <c r="HH68">
        <v>1.6145137170229321E-3</v>
      </c>
      <c r="HI68">
        <v>-1.407043735234338E-6</v>
      </c>
      <c r="HJ68">
        <v>4.3622850327847239E-10</v>
      </c>
      <c r="HK68">
        <v>-9.8633858942502289E-2</v>
      </c>
      <c r="HL68">
        <v>-6.8056097038042204E-3</v>
      </c>
      <c r="HM68">
        <v>1.263822033146551E-3</v>
      </c>
      <c r="HN68">
        <v>-7.169851735749966E-6</v>
      </c>
      <c r="HO68">
        <v>2</v>
      </c>
      <c r="HP68">
        <v>2094</v>
      </c>
      <c r="HQ68">
        <v>1</v>
      </c>
      <c r="HR68">
        <v>26</v>
      </c>
      <c r="HS68">
        <v>1.7</v>
      </c>
      <c r="HT68">
        <v>1.8</v>
      </c>
      <c r="HU68">
        <v>3.5497999999999998</v>
      </c>
      <c r="HV68">
        <v>2.5451700000000002</v>
      </c>
      <c r="HW68">
        <v>1.4978</v>
      </c>
      <c r="HX68">
        <v>2.2900399999999999</v>
      </c>
      <c r="HY68">
        <v>1.49902</v>
      </c>
      <c r="HZ68">
        <v>2.2961399999999998</v>
      </c>
      <c r="IA68">
        <v>41.927500000000002</v>
      </c>
      <c r="IB68">
        <v>24.008700000000001</v>
      </c>
      <c r="IC68">
        <v>18</v>
      </c>
      <c r="ID68">
        <v>506.45800000000003</v>
      </c>
      <c r="IE68">
        <v>464.68200000000002</v>
      </c>
      <c r="IF68">
        <v>26.854800000000001</v>
      </c>
      <c r="IG68">
        <v>29.226199999999999</v>
      </c>
      <c r="IH68">
        <v>29.998799999999999</v>
      </c>
      <c r="II68">
        <v>29.331900000000001</v>
      </c>
      <c r="IJ68">
        <v>29.3035</v>
      </c>
      <c r="IK68">
        <v>71.056299999999993</v>
      </c>
      <c r="IL68">
        <v>48.496000000000002</v>
      </c>
      <c r="IM68">
        <v>0</v>
      </c>
      <c r="IN68">
        <v>26.101500000000001</v>
      </c>
      <c r="IO68">
        <v>1800</v>
      </c>
      <c r="IP68">
        <v>20.2593</v>
      </c>
      <c r="IQ68">
        <v>100.955</v>
      </c>
      <c r="IR68">
        <v>101.46</v>
      </c>
      <c r="IS68">
        <v>3</v>
      </c>
    </row>
    <row r="69" spans="1:253" x14ac:dyDescent="0.3">
      <c r="A69">
        <v>49</v>
      </c>
      <c r="B69">
        <v>1689188474.0999999</v>
      </c>
      <c r="C69">
        <v>12509.599999904631</v>
      </c>
      <c r="D69" t="s">
        <v>656</v>
      </c>
      <c r="E69" t="s">
        <v>657</v>
      </c>
      <c r="F69" t="s">
        <v>402</v>
      </c>
      <c r="G69" t="s">
        <v>403</v>
      </c>
      <c r="H69" t="s">
        <v>52</v>
      </c>
      <c r="I69" t="s">
        <v>405</v>
      </c>
      <c r="J69" t="s">
        <v>658</v>
      </c>
      <c r="K69" t="s">
        <v>659</v>
      </c>
      <c r="L69">
        <v>1689188474.0999999</v>
      </c>
      <c r="M69">
        <f>(N69)/1000</f>
        <v>6.2099493405451322E-3</v>
      </c>
      <c r="N69">
        <f>1000*CE69*AL69*(CA69-CB69)/(100*BU69*(1000-AL69*CA69))</f>
        <v>6.2099493405451325</v>
      </c>
      <c r="O69">
        <f>CE69*AL69*(BZ69-BY69*(1000-AL69*CB69)/(1000-AL69*CA69))/(100*BU69)</f>
        <v>28.484168907892872</v>
      </c>
      <c r="P69">
        <f>BY69 - IF(AL69&gt;1, O69*BU69*100/(AN69*CM69), 0)</f>
        <v>363.16800000000001</v>
      </c>
      <c r="Q69">
        <f>((W69-M69/2)*P69-O69)/(W69+M69/2)</f>
        <v>242.05925935221163</v>
      </c>
      <c r="R69">
        <f>Q69*(CF69+CG69)/1000</f>
        <v>23.943947377357599</v>
      </c>
      <c r="S69">
        <f>(BY69 - IF(AL69&gt;1, O69*BU69*100/(AN69*CM69), 0))*(CF69+CG69)/1000</f>
        <v>35.923746542111999</v>
      </c>
      <c r="T69">
        <f>2/((1/V69-1/U69)+SIGN(V69)*SQRT((1/V69-1/U69)*(1/V69-1/U69) + 4*BV69/((BV69+1)*(BV69+1))*(2*1/V69*1/U69-1/U69*1/U69)))</f>
        <v>0.42913508853456384</v>
      </c>
      <c r="U69">
        <f>IF(LEFT(BW69,1)&lt;&gt;"0",IF(LEFT(BW69,1)="1",3,$B$7),$D$5+$E$5*(CM69*CF69/($K$5*1000))+$F$5*(CM69*CF69/($K$5*1000))*MAX(MIN(BU69,$J$5),$I$5)*MAX(MIN(BU69,$J$5),$I$5)+$G$5*MAX(MIN(BU69,$J$5),$I$5)*(CM69*CF69/($K$5*1000))+$H$5*(CM69*CF69/($K$5*1000))*(CM69*CF69/($K$5*1000)))</f>
        <v>2.9093898895276156</v>
      </c>
      <c r="V69">
        <f>M69*(1000-(1000*0.61365*EXP(17.502*Z69/(240.97+Z69))/(CF69+CG69)+CA69)/2)/(1000*0.61365*EXP(17.502*Z69/(240.97+Z69))/(CF69+CG69)-CA69)</f>
        <v>0.39681809676046409</v>
      </c>
      <c r="W69">
        <f>1/((BV69+1)/(T69/1.6)+1/(U69/1.37)) + BV69/((BV69+1)/(T69/1.6) + BV69/(U69/1.37))</f>
        <v>0.25071174925551876</v>
      </c>
      <c r="X69">
        <f>(BQ69*BT69)</f>
        <v>289.57387229207808</v>
      </c>
      <c r="Y69">
        <f>(CH69+(X69+2*0.95*0.0000000567*(((CH69+$B$11)+273)^4-(CH69+273)^4)-44100*M69)/(1.84*29.3*U69+8*0.95*0.0000000567*(CH69+273)^3))</f>
        <v>28.116306473489299</v>
      </c>
      <c r="Z69">
        <f>($C$11*CI69+$D$11*CJ69+$E$11*Y69)</f>
        <v>27.998799999999999</v>
      </c>
      <c r="AA69">
        <f>0.61365*EXP(17.502*Z69/(240.97+Z69))</f>
        <v>3.7945742162879772</v>
      </c>
      <c r="AB69">
        <f>(AC69/AD69*100)</f>
        <v>60.374910026400407</v>
      </c>
      <c r="AC69">
        <f>CA69*(CF69+CG69)/1000</f>
        <v>2.2942182083788003</v>
      </c>
      <c r="AD69">
        <f>0.61365*EXP(17.502*CH69/(240.97+CH69))</f>
        <v>3.7999530059350763</v>
      </c>
      <c r="AE69">
        <f>(AA69-CA69*(CF69+CG69)/1000)</f>
        <v>1.5003560079091769</v>
      </c>
      <c r="AF69">
        <f>(-M69*44100)</f>
        <v>-273.85876591804032</v>
      </c>
      <c r="AG69">
        <f>2*29.3*U69*0.92*(CH69-Z69)</f>
        <v>3.8114799736984049</v>
      </c>
      <c r="AH69">
        <f>2*0.95*0.0000000567*(((CH69+$B$11)+273)^4-(Z69+273)^4)</f>
        <v>0.28559447970888374</v>
      </c>
      <c r="AI69">
        <f>X69+AH69+AF69+AG69</f>
        <v>19.812180827445054</v>
      </c>
      <c r="AJ69">
        <v>0</v>
      </c>
      <c r="AK69">
        <v>0</v>
      </c>
      <c r="AL69">
        <f>IF(AJ69*$H$17&gt;=AN69,1,(AN69/(AN69-AJ69*$H$17)))</f>
        <v>1</v>
      </c>
      <c r="AM69">
        <f>(AL69-1)*100</f>
        <v>0</v>
      </c>
      <c r="AN69">
        <f>MAX(0,($B$17+$C$17*CM69)/(1+$D$17*CM69)*CF69/(CH69+273)*$E$17)</f>
        <v>52093.391924735704</v>
      </c>
      <c r="AO69" t="s">
        <v>408</v>
      </c>
      <c r="AP69">
        <v>10238.9</v>
      </c>
      <c r="AQ69">
        <v>302.21199999999999</v>
      </c>
      <c r="AR69">
        <v>4052.3</v>
      </c>
      <c r="AS69">
        <f>1-AQ69/AR69</f>
        <v>0.92542210596451402</v>
      </c>
      <c r="AT69">
        <v>-0.32343011824092421</v>
      </c>
      <c r="AU69" t="s">
        <v>660</v>
      </c>
      <c r="AV69">
        <v>10286.200000000001</v>
      </c>
      <c r="AW69">
        <v>920.84938461538457</v>
      </c>
      <c r="AX69">
        <v>1401.32</v>
      </c>
      <c r="AY69">
        <f>1-AW69/AX69</f>
        <v>0.34287001925656913</v>
      </c>
      <c r="AZ69">
        <v>0.5</v>
      </c>
      <c r="BA69">
        <f>BR69</f>
        <v>1513.2264001513356</v>
      </c>
      <c r="BB69">
        <f>O69</f>
        <v>28.484168907892872</v>
      </c>
      <c r="BC69">
        <f>AY69*AZ69*BA69</f>
        <v>259.41998247971861</v>
      </c>
      <c r="BD69">
        <f>(BB69-AT69)/BA69</f>
        <v>1.903720356930912E-2</v>
      </c>
      <c r="BE69">
        <f>(AR69-AX69)/AX69</f>
        <v>1.8917734707276002</v>
      </c>
      <c r="BF69">
        <f>AQ69/(AS69+AQ69/AX69)</f>
        <v>264.84629746157668</v>
      </c>
      <c r="BG69" t="s">
        <v>661</v>
      </c>
      <c r="BH69">
        <v>660.2</v>
      </c>
      <c r="BI69">
        <f>IF(BH69&lt;&gt;0, BH69, BF69)</f>
        <v>660.2</v>
      </c>
      <c r="BJ69">
        <f>1-BI69/AX69</f>
        <v>0.52887277709588099</v>
      </c>
      <c r="BK69">
        <f>(AX69-AW69)/(AX69-BI69)</f>
        <v>0.64830339942872339</v>
      </c>
      <c r="BL69">
        <f>(AR69-AX69)/(AR69-BI69)</f>
        <v>0.78151587512160614</v>
      </c>
      <c r="BM69">
        <f>(AX69-AW69)/(AX69-AQ69)</f>
        <v>0.43714595415975083</v>
      </c>
      <c r="BN69">
        <f>(AR69-AX69)/(AR69-AQ69)</f>
        <v>0.70691141114555189</v>
      </c>
      <c r="BO69">
        <f>(BK69*BI69/AW69)</f>
        <v>0.46479903386329796</v>
      </c>
      <c r="BP69">
        <f>(1-BO69)</f>
        <v>0.53520096613670209</v>
      </c>
      <c r="BQ69">
        <f>$B$15*CN69+$C$15*CO69+$F$15*CZ69*(1-DC69)</f>
        <v>1800.05</v>
      </c>
      <c r="BR69">
        <f>BQ69*BS69</f>
        <v>1513.2264001513356</v>
      </c>
      <c r="BS69">
        <f>($B$15*$D$13+$C$15*$D$13+$F$15*((DM69+DE69)/MAX(DM69+DE69+DN69, 0.1)*$I$13+DN69/MAX(DM69+DE69+DN69, 0.1)*$J$13))/($B$15+$C$15+$F$15)</f>
        <v>0.84065798180680296</v>
      </c>
      <c r="BT69">
        <f>($B$15*$K$13+$C$15*$K$13+$F$15*((DM69+DE69)/MAX(DM69+DE69+DN69, 0.1)*$P$13+DN69/MAX(DM69+DE69+DN69, 0.1)*$Q$13))/($B$15+$C$15+$F$15)</f>
        <v>0.16086990488712985</v>
      </c>
      <c r="BU69">
        <v>6</v>
      </c>
      <c r="BV69">
        <v>0.5</v>
      </c>
      <c r="BW69" t="s">
        <v>411</v>
      </c>
      <c r="BX69">
        <v>1689188474.0999999</v>
      </c>
      <c r="BY69">
        <v>363.16800000000001</v>
      </c>
      <c r="BZ69">
        <v>400.03399999999999</v>
      </c>
      <c r="CA69">
        <v>23.193200000000001</v>
      </c>
      <c r="CB69">
        <v>15.9183</v>
      </c>
      <c r="CC69">
        <v>367.77699999999999</v>
      </c>
      <c r="CD69">
        <v>22.8597</v>
      </c>
      <c r="CE69">
        <v>500.28899999999999</v>
      </c>
      <c r="CF69">
        <v>98.817700000000002</v>
      </c>
      <c r="CG69">
        <v>0.100009</v>
      </c>
      <c r="CH69">
        <v>28.023099999999999</v>
      </c>
      <c r="CI69">
        <v>27.998799999999999</v>
      </c>
      <c r="CJ69">
        <v>999.9</v>
      </c>
      <c r="CK69">
        <v>0</v>
      </c>
      <c r="CL69">
        <v>0</v>
      </c>
      <c r="CM69">
        <v>10003.799999999999</v>
      </c>
      <c r="CN69">
        <v>0</v>
      </c>
      <c r="CO69">
        <v>1.7200500000000001E-3</v>
      </c>
      <c r="CP69">
        <v>-36.865600000000001</v>
      </c>
      <c r="CQ69">
        <v>371.791</v>
      </c>
      <c r="CR69">
        <v>406.505</v>
      </c>
      <c r="CS69">
        <v>7.2748799999999996</v>
      </c>
      <c r="CT69">
        <v>400.03399999999999</v>
      </c>
      <c r="CU69">
        <v>15.9183</v>
      </c>
      <c r="CV69">
        <v>2.2919</v>
      </c>
      <c r="CW69">
        <v>1.57301</v>
      </c>
      <c r="CX69">
        <v>19.619599999999998</v>
      </c>
      <c r="CY69">
        <v>13.696999999999999</v>
      </c>
      <c r="CZ69">
        <v>1800.05</v>
      </c>
      <c r="DA69">
        <v>0.97800600000000004</v>
      </c>
      <c r="DB69">
        <v>2.1993499999999999E-2</v>
      </c>
      <c r="DC69">
        <v>0</v>
      </c>
      <c r="DD69">
        <v>921.18499999999995</v>
      </c>
      <c r="DE69">
        <v>4.9997699999999998</v>
      </c>
      <c r="DF69">
        <v>17338.400000000001</v>
      </c>
      <c r="DG69">
        <v>15785</v>
      </c>
      <c r="DH69">
        <v>38.75</v>
      </c>
      <c r="DI69">
        <v>39.436999999999998</v>
      </c>
      <c r="DJ69">
        <v>38.436999999999998</v>
      </c>
      <c r="DK69">
        <v>38.5</v>
      </c>
      <c r="DL69">
        <v>39.811999999999998</v>
      </c>
      <c r="DM69">
        <v>1755.57</v>
      </c>
      <c r="DN69">
        <v>39.479999999999997</v>
      </c>
      <c r="DO69">
        <v>0</v>
      </c>
      <c r="DP69">
        <v>1781.599999904633</v>
      </c>
      <c r="DQ69">
        <v>0</v>
      </c>
      <c r="DR69">
        <v>920.84938461538457</v>
      </c>
      <c r="DS69">
        <v>2.0216752124612789</v>
      </c>
      <c r="DT69">
        <v>88.215384618324109</v>
      </c>
      <c r="DU69">
        <v>17326.573076923079</v>
      </c>
      <c r="DV69">
        <v>15</v>
      </c>
      <c r="DW69">
        <v>1689188435.0999999</v>
      </c>
      <c r="DX69" t="s">
        <v>662</v>
      </c>
      <c r="DY69">
        <v>1689188420.5999999</v>
      </c>
      <c r="DZ69">
        <v>1689188435.0999999</v>
      </c>
      <c r="EA69">
        <v>56</v>
      </c>
      <c r="EB69">
        <v>1.5229999999999999</v>
      </c>
      <c r="EC69">
        <v>8.0000000000000002E-3</v>
      </c>
      <c r="ED69">
        <v>-4.5830000000000002</v>
      </c>
      <c r="EE69">
        <v>9.6000000000000002E-2</v>
      </c>
      <c r="EF69">
        <v>400</v>
      </c>
      <c r="EG69">
        <v>16</v>
      </c>
      <c r="EH69">
        <v>7.0000000000000007E-2</v>
      </c>
      <c r="EI69">
        <v>0.01</v>
      </c>
      <c r="EJ69">
        <v>-45.560058536585373</v>
      </c>
      <c r="EK69">
        <v>-1.5535860627177069</v>
      </c>
      <c r="EL69">
        <v>0.1607240810582056</v>
      </c>
      <c r="EM69">
        <v>0</v>
      </c>
      <c r="EN69">
        <v>1329.788484848485</v>
      </c>
      <c r="EO69">
        <v>-145.18156849488881</v>
      </c>
      <c r="EP69">
        <v>13.822683404180051</v>
      </c>
      <c r="EQ69">
        <v>0</v>
      </c>
      <c r="ER69">
        <v>13.374026829268301</v>
      </c>
      <c r="ES69">
        <v>0.63740905923346691</v>
      </c>
      <c r="ET69">
        <v>6.5351630596747798E-2</v>
      </c>
      <c r="EU69">
        <v>0</v>
      </c>
      <c r="EV69">
        <v>2</v>
      </c>
      <c r="EW69">
        <v>2</v>
      </c>
      <c r="EX69" t="s">
        <v>413</v>
      </c>
      <c r="EY69">
        <v>2.9690400000000001</v>
      </c>
      <c r="EZ69">
        <v>2.6992699999999998</v>
      </c>
      <c r="FA69">
        <v>9.11801E-2</v>
      </c>
      <c r="FB69">
        <v>9.6540200000000007E-2</v>
      </c>
      <c r="FC69">
        <v>0.112112</v>
      </c>
      <c r="FD69">
        <v>8.3385699999999993E-2</v>
      </c>
      <c r="FE69">
        <v>31420.1</v>
      </c>
      <c r="FF69">
        <v>20047.2</v>
      </c>
      <c r="FG69">
        <v>32429.9</v>
      </c>
      <c r="FH69">
        <v>25328.400000000001</v>
      </c>
      <c r="FI69">
        <v>39791.4</v>
      </c>
      <c r="FJ69">
        <v>40205.800000000003</v>
      </c>
      <c r="FK69">
        <v>46549.9</v>
      </c>
      <c r="FL69">
        <v>45897.599999999999</v>
      </c>
      <c r="FM69">
        <v>1.98875</v>
      </c>
      <c r="FN69">
        <v>1.8608499999999999</v>
      </c>
      <c r="FO69">
        <v>9.6939499999999998E-2</v>
      </c>
      <c r="FP69">
        <v>0</v>
      </c>
      <c r="FQ69">
        <v>26.414000000000001</v>
      </c>
      <c r="FR69">
        <v>999.9</v>
      </c>
      <c r="FS69">
        <v>43.9</v>
      </c>
      <c r="FT69">
        <v>38.1</v>
      </c>
      <c r="FU69">
        <v>29.736699999999999</v>
      </c>
      <c r="FV69">
        <v>64.622500000000002</v>
      </c>
      <c r="FW69">
        <v>17.980799999999999</v>
      </c>
      <c r="FX69">
        <v>1</v>
      </c>
      <c r="FY69">
        <v>5.7472099999999998E-2</v>
      </c>
      <c r="FZ69">
        <v>0.77405999999999997</v>
      </c>
      <c r="GA69">
        <v>20.230499999999999</v>
      </c>
      <c r="GB69">
        <v>5.2355600000000004</v>
      </c>
      <c r="GC69">
        <v>11.944100000000001</v>
      </c>
      <c r="GD69">
        <v>4.9861500000000003</v>
      </c>
      <c r="GE69">
        <v>3.29</v>
      </c>
      <c r="GF69">
        <v>9999</v>
      </c>
      <c r="GG69">
        <v>9999</v>
      </c>
      <c r="GH69">
        <v>9999</v>
      </c>
      <c r="GI69">
        <v>211.6</v>
      </c>
      <c r="GJ69">
        <v>1.8669199999999999</v>
      </c>
      <c r="GK69">
        <v>1.8692</v>
      </c>
      <c r="GL69">
        <v>1.8669100000000001</v>
      </c>
      <c r="GM69">
        <v>1.8672200000000001</v>
      </c>
      <c r="GN69">
        <v>1.86249</v>
      </c>
      <c r="GO69">
        <v>1.8652299999999999</v>
      </c>
      <c r="GP69">
        <v>1.8686</v>
      </c>
      <c r="GQ69">
        <v>1.8689</v>
      </c>
      <c r="GR69">
        <v>5</v>
      </c>
      <c r="GS69">
        <v>0</v>
      </c>
      <c r="GT69">
        <v>0</v>
      </c>
      <c r="GU69">
        <v>0</v>
      </c>
      <c r="GV69" t="s">
        <v>414</v>
      </c>
      <c r="GW69" t="s">
        <v>415</v>
      </c>
      <c r="GX69" t="s">
        <v>416</v>
      </c>
      <c r="GY69" t="s">
        <v>416</v>
      </c>
      <c r="GZ69" t="s">
        <v>416</v>
      </c>
      <c r="HA69" t="s">
        <v>416</v>
      </c>
      <c r="HB69">
        <v>0</v>
      </c>
      <c r="HC69">
        <v>100</v>
      </c>
      <c r="HD69">
        <v>100</v>
      </c>
      <c r="HE69">
        <v>-4.609</v>
      </c>
      <c r="HF69">
        <v>0.33350000000000002</v>
      </c>
      <c r="HG69">
        <v>-5.0344923806388406</v>
      </c>
      <c r="HH69">
        <v>1.6145137170229321E-3</v>
      </c>
      <c r="HI69">
        <v>-1.407043735234338E-6</v>
      </c>
      <c r="HJ69">
        <v>4.3622850327847239E-10</v>
      </c>
      <c r="HK69">
        <v>-8.5669295307886667E-2</v>
      </c>
      <c r="HL69">
        <v>-6.8056097038042204E-3</v>
      </c>
      <c r="HM69">
        <v>1.263822033146551E-3</v>
      </c>
      <c r="HN69">
        <v>-7.169851735749966E-6</v>
      </c>
      <c r="HO69">
        <v>2</v>
      </c>
      <c r="HP69">
        <v>2094</v>
      </c>
      <c r="HQ69">
        <v>1</v>
      </c>
      <c r="HR69">
        <v>26</v>
      </c>
      <c r="HS69">
        <v>0.9</v>
      </c>
      <c r="HT69">
        <v>0.7</v>
      </c>
      <c r="HU69">
        <v>1.0595699999999999</v>
      </c>
      <c r="HV69">
        <v>2.5793499999999998</v>
      </c>
      <c r="HW69">
        <v>1.4978</v>
      </c>
      <c r="HX69">
        <v>2.2900399999999999</v>
      </c>
      <c r="HY69">
        <v>1.49902</v>
      </c>
      <c r="HZ69">
        <v>2.2314500000000002</v>
      </c>
      <c r="IA69">
        <v>41.7699</v>
      </c>
      <c r="IB69">
        <v>23.9999</v>
      </c>
      <c r="IC69">
        <v>18</v>
      </c>
      <c r="ID69">
        <v>504.01100000000002</v>
      </c>
      <c r="IE69">
        <v>462.44499999999999</v>
      </c>
      <c r="IF69">
        <v>25.444800000000001</v>
      </c>
      <c r="IG69">
        <v>28.046500000000002</v>
      </c>
      <c r="IH69">
        <v>30</v>
      </c>
      <c r="II69">
        <v>27.998799999999999</v>
      </c>
      <c r="IJ69">
        <v>27.936499999999999</v>
      </c>
      <c r="IK69">
        <v>21.209</v>
      </c>
      <c r="IL69">
        <v>53.110799999999998</v>
      </c>
      <c r="IM69">
        <v>0</v>
      </c>
      <c r="IN69">
        <v>25.446300000000001</v>
      </c>
      <c r="IO69">
        <v>400</v>
      </c>
      <c r="IP69">
        <v>15.926500000000001</v>
      </c>
      <c r="IQ69">
        <v>101.18600000000001</v>
      </c>
      <c r="IR69">
        <v>101.68</v>
      </c>
      <c r="IS69">
        <v>4</v>
      </c>
    </row>
    <row r="70" spans="1:253" x14ac:dyDescent="0.3">
      <c r="A70">
        <v>50</v>
      </c>
      <c r="B70">
        <v>1689188593.0999999</v>
      </c>
      <c r="C70">
        <v>12628.599999904631</v>
      </c>
      <c r="D70" t="s">
        <v>663</v>
      </c>
      <c r="E70" t="s">
        <v>664</v>
      </c>
      <c r="F70" t="s">
        <v>402</v>
      </c>
      <c r="G70" t="s">
        <v>403</v>
      </c>
      <c r="H70" t="s">
        <v>52</v>
      </c>
      <c r="I70" t="s">
        <v>405</v>
      </c>
      <c r="J70" t="s">
        <v>658</v>
      </c>
      <c r="K70" t="s">
        <v>659</v>
      </c>
      <c r="L70">
        <v>1689188593.0999999</v>
      </c>
      <c r="M70">
        <f t="shared" ref="M70:M84" si="138">(N70)/1000</f>
        <v>6.4952883513304535E-3</v>
      </c>
      <c r="N70">
        <f t="shared" ref="N70:N84" si="139">1000*CE70*AL70*(CA70-CB70)/(100*BU70*(1000-AL70*CA70))</f>
        <v>6.4952883513304531</v>
      </c>
      <c r="O70">
        <f t="shared" ref="O70:O84" si="140">CE70*AL70*(BZ70-BY70*(1000-AL70*CB70)/(1000-AL70*CA70))/(100*BU70)</f>
        <v>21.302641712255642</v>
      </c>
      <c r="P70">
        <f t="shared" ref="P70:P84" si="141">BY70 - IF(AL70&gt;1, O70*BU70*100/(AN70*CM70), 0)</f>
        <v>272.322</v>
      </c>
      <c r="Q70">
        <f t="shared" ref="Q70:Q84" si="142">((W70-M70/2)*P70-O70)/(W70+M70/2)</f>
        <v>185.41909041072856</v>
      </c>
      <c r="R70">
        <f t="shared" ref="R70:R84" si="143">Q70*(CF70+CG70)/1000</f>
        <v>18.341679600815567</v>
      </c>
      <c r="S70">
        <f t="shared" ref="S70:S84" si="144">(BY70 - IF(AL70&gt;1, O70*BU70*100/(AN70*CM70), 0))*(CF70+CG70)/1000</f>
        <v>26.93812628025</v>
      </c>
      <c r="T70">
        <f t="shared" ref="T70:T84" si="145">2/((1/V70-1/U70)+SIGN(V70)*SQRT((1/V70-1/U70)*(1/V70-1/U70) + 4*BV70/((BV70+1)*(BV70+1))*(2*1/V70*1/U70-1/U70*1/U70)))</f>
        <v>0.4503419630163103</v>
      </c>
      <c r="U70">
        <f t="shared" ref="U70:U84" si="146">IF(LEFT(BW70,1)&lt;&gt;"0",IF(LEFT(BW70,1)="1",3,$B$7),$D$5+$E$5*(CM70*CF70/($K$5*1000))+$F$5*(CM70*CF70/($K$5*1000))*MAX(MIN(BU70,$J$5),$I$5)*MAX(MIN(BU70,$J$5),$I$5)+$G$5*MAX(MIN(BU70,$J$5),$I$5)*(CM70*CF70/($K$5*1000))+$H$5*(CM70*CF70/($K$5*1000))*(CM70*CF70/($K$5*1000)))</f>
        <v>2.9057032360596158</v>
      </c>
      <c r="V70">
        <f t="shared" ref="V70:V84" si="147">M70*(1000-(1000*0.61365*EXP(17.502*Z70/(240.97+Z70))/(CF70+CG70)+CA70)/2)/(1000*0.61365*EXP(17.502*Z70/(240.97+Z70))/(CF70+CG70)-CA70)</f>
        <v>0.41485211322422255</v>
      </c>
      <c r="W70">
        <f t="shared" ref="W70:W84" si="148">1/((BV70+1)/(T70/1.6)+1/(U70/1.37)) + BV70/((BV70+1)/(T70/1.6) + BV70/(U70/1.37))</f>
        <v>0.26223773181127347</v>
      </c>
      <c r="X70">
        <f t="shared" ref="X70:X84" si="149">(BQ70*BT70)</f>
        <v>289.57068029208136</v>
      </c>
      <c r="Y70">
        <f t="shared" ref="Y70:Y84" si="150">(CH70+(X70+2*0.95*0.0000000567*(((CH70+$B$11)+273)^4-(CH70+273)^4)-44100*M70)/(1.84*29.3*U70+8*0.95*0.0000000567*(CH70+273)^3))</f>
        <v>28.060476611098387</v>
      </c>
      <c r="Z70">
        <f t="shared" ref="Z70:Z84" si="151">($C$11*CI70+$D$11*CJ70+$E$11*Y70)</f>
        <v>28.0076</v>
      </c>
      <c r="AA70">
        <f t="shared" ref="AA70:AA84" si="152">0.61365*EXP(17.502*Z70/(240.97+Z70))</f>
        <v>3.7965213230360568</v>
      </c>
      <c r="AB70">
        <f t="shared" ref="AB70:AB84" si="153">(AC70/AD70*100)</f>
        <v>60.340689835976789</v>
      </c>
      <c r="AC70">
        <f t="shared" ref="AC70:AC84" si="154">CA70*(CF70+CG70)/1000</f>
        <v>2.2954316086125002</v>
      </c>
      <c r="AD70">
        <f t="shared" ref="AD70:AD84" si="155">0.61365*EXP(17.502*CH70/(240.97+CH70))</f>
        <v>3.8041189367442403</v>
      </c>
      <c r="AE70">
        <f t="shared" ref="AE70:AE84" si="156">(AA70-CA70*(CF70+CG70)/1000)</f>
        <v>1.5010897144235567</v>
      </c>
      <c r="AF70">
        <f t="shared" ref="AF70:AF84" si="157">(-M70*44100)</f>
        <v>-286.44221629367303</v>
      </c>
      <c r="AG70">
        <f t="shared" ref="AG70:AG84" si="158">2*29.3*U70*0.92*(CH70-Z70)</f>
        <v>5.3731729591816197</v>
      </c>
      <c r="AH70">
        <f t="shared" ref="AH70:AH84" si="159">2*0.95*0.0000000567*(((CH70+$B$11)+273)^4-(Z70+273)^4)</f>
        <v>0.40317851952188349</v>
      </c>
      <c r="AI70">
        <f t="shared" ref="AI70:AI84" si="160">X70+AH70+AF70+AG70</f>
        <v>8.9048154771118284</v>
      </c>
      <c r="AJ70">
        <v>0</v>
      </c>
      <c r="AK70">
        <v>0</v>
      </c>
      <c r="AL70">
        <f t="shared" ref="AL70:AL84" si="161">IF(AJ70*$H$17&gt;=AN70,1,(AN70/(AN70-AJ70*$H$17)))</f>
        <v>1</v>
      </c>
      <c r="AM70">
        <f t="shared" ref="AM70:AM84" si="162">(AL70-1)*100</f>
        <v>0</v>
      </c>
      <c r="AN70">
        <f t="shared" ref="AN70:AN84" si="163">MAX(0,($B$17+$C$17*CM70)/(1+$D$17*CM70)*CF70/(CH70+273)*$E$17)</f>
        <v>51984.843830037469</v>
      </c>
      <c r="AO70" t="s">
        <v>408</v>
      </c>
      <c r="AP70">
        <v>10238.9</v>
      </c>
      <c r="AQ70">
        <v>302.21199999999999</v>
      </c>
      <c r="AR70">
        <v>4052.3</v>
      </c>
      <c r="AS70">
        <f t="shared" ref="AS70:AS84" si="164">1-AQ70/AR70</f>
        <v>0.92542210596451402</v>
      </c>
      <c r="AT70">
        <v>-0.32343011824092421</v>
      </c>
      <c r="AU70" t="s">
        <v>665</v>
      </c>
      <c r="AV70">
        <v>10285.799999999999</v>
      </c>
      <c r="AW70">
        <v>874.24580769230749</v>
      </c>
      <c r="AX70">
        <v>1270.79</v>
      </c>
      <c r="AY70">
        <f t="shared" ref="AY70:AY84" si="165">1-AW70/AX70</f>
        <v>0.31204541451199053</v>
      </c>
      <c r="AZ70">
        <v>0.5</v>
      </c>
      <c r="BA70">
        <f t="shared" ref="BA70:BA84" si="166">BR70</f>
        <v>1513.2096001513373</v>
      </c>
      <c r="BB70">
        <f t="shared" ref="BB70:BB84" si="167">O70</f>
        <v>21.302641712255642</v>
      </c>
      <c r="BC70">
        <f t="shared" ref="BC70:BC84" si="168">AY70*AZ70*BA70</f>
        <v>236.09505846137375</v>
      </c>
      <c r="BD70">
        <f t="shared" ref="BD70:BD84" si="169">(BB70-AT70)/BA70</f>
        <v>1.4291524338950616E-2</v>
      </c>
      <c r="BE70">
        <f t="shared" ref="BE70:BE84" si="170">(AR70-AX70)/AX70</f>
        <v>2.1888038149497557</v>
      </c>
      <c r="BF70">
        <f t="shared" ref="BF70:BF84" si="171">AQ70/(AS70+AQ70/AX70)</f>
        <v>259.80274126750783</v>
      </c>
      <c r="BG70" t="s">
        <v>666</v>
      </c>
      <c r="BH70">
        <v>648.54999999999995</v>
      </c>
      <c r="BI70">
        <f t="shared" ref="BI70:BI84" si="172">IF(BH70&lt;&gt;0, BH70, BF70)</f>
        <v>648.54999999999995</v>
      </c>
      <c r="BJ70">
        <f t="shared" ref="BJ70:BJ84" si="173">1-BI70/AX70</f>
        <v>0.48964817160978602</v>
      </c>
      <c r="BK70">
        <f t="shared" ref="BK70:BK84" si="174">(AX70-AW70)/(AX70-BI70)</f>
        <v>0.63728495806713237</v>
      </c>
      <c r="BL70">
        <f t="shared" ref="BL70:BL84" si="175">(AR70-AX70)/(AR70-BI70)</f>
        <v>0.81718986412045547</v>
      </c>
      <c r="BM70">
        <f t="shared" ref="BM70:BM84" si="176">(AX70-AW70)/(AX70-AQ70)</f>
        <v>0.40940863028862157</v>
      </c>
      <c r="BN70">
        <f t="shared" ref="BN70:BN84" si="177">(AR70-AX70)/(AR70-AQ70)</f>
        <v>0.74171859433698628</v>
      </c>
      <c r="BO70">
        <f t="shared" ref="BO70:BO84" si="178">(BK70*BI70/AW70)</f>
        <v>0.47276310154169404</v>
      </c>
      <c r="BP70">
        <f t="shared" ref="BP70:BP84" si="179">(1-BO70)</f>
        <v>0.52723689845830601</v>
      </c>
      <c r="BQ70">
        <f t="shared" ref="BQ70:BQ84" si="180">$B$15*CN70+$C$15*CO70+$F$15*CZ70*(1-DC70)</f>
        <v>1800.03</v>
      </c>
      <c r="BR70">
        <f t="shared" ref="BR70:BR84" si="181">BQ70*BS70</f>
        <v>1513.2096001513373</v>
      </c>
      <c r="BS70">
        <f t="shared" ref="BS70:BS84" si="182">($B$15*$D$13+$C$15*$D$13+$F$15*((DM70+DE70)/MAX(DM70+DE70+DN70, 0.1)*$I$13+DN70/MAX(DM70+DE70+DN70, 0.1)*$J$13))/($B$15+$C$15+$F$15)</f>
        <v>0.84065798911759104</v>
      </c>
      <c r="BT70">
        <f t="shared" ref="BT70:BT84" si="183">($B$15*$K$13+$C$15*$K$13+$F$15*((DM70+DE70)/MAX(DM70+DE70+DN70, 0.1)*$P$13+DN70/MAX(DM70+DE70+DN70, 0.1)*$Q$13))/($B$15+$C$15+$F$15)</f>
        <v>0.1608699189969508</v>
      </c>
      <c r="BU70">
        <v>6</v>
      </c>
      <c r="BV70">
        <v>0.5</v>
      </c>
      <c r="BW70" t="s">
        <v>411</v>
      </c>
      <c r="BX70">
        <v>1689188593.0999999</v>
      </c>
      <c r="BY70">
        <v>272.322</v>
      </c>
      <c r="BZ70">
        <v>299.99799999999999</v>
      </c>
      <c r="CA70">
        <v>23.204899999999999</v>
      </c>
      <c r="CB70">
        <v>15.594099999999999</v>
      </c>
      <c r="CC70">
        <v>276.63600000000002</v>
      </c>
      <c r="CD70">
        <v>22.8718</v>
      </c>
      <c r="CE70">
        <v>500.17599999999999</v>
      </c>
      <c r="CF70">
        <v>98.819800000000001</v>
      </c>
      <c r="CG70">
        <v>0.100325</v>
      </c>
      <c r="CH70">
        <v>28.041899999999998</v>
      </c>
      <c r="CI70">
        <v>28.0076</v>
      </c>
      <c r="CJ70">
        <v>999.9</v>
      </c>
      <c r="CK70">
        <v>0</v>
      </c>
      <c r="CL70">
        <v>0</v>
      </c>
      <c r="CM70">
        <v>9982.5</v>
      </c>
      <c r="CN70">
        <v>0</v>
      </c>
      <c r="CO70">
        <v>1.8156100000000001E-3</v>
      </c>
      <c r="CP70">
        <v>-27.6753</v>
      </c>
      <c r="CQ70">
        <v>278.79199999999997</v>
      </c>
      <c r="CR70">
        <v>304.75</v>
      </c>
      <c r="CS70">
        <v>7.6107800000000001</v>
      </c>
      <c r="CT70">
        <v>299.99799999999999</v>
      </c>
      <c r="CU70">
        <v>15.594099999999999</v>
      </c>
      <c r="CV70">
        <v>2.2930999999999999</v>
      </c>
      <c r="CW70">
        <v>1.54101</v>
      </c>
      <c r="CX70">
        <v>19.628</v>
      </c>
      <c r="CY70">
        <v>13.3812</v>
      </c>
      <c r="CZ70">
        <v>1800.03</v>
      </c>
      <c r="DA70">
        <v>0.97800600000000004</v>
      </c>
      <c r="DB70">
        <v>2.1993499999999999E-2</v>
      </c>
      <c r="DC70">
        <v>0</v>
      </c>
      <c r="DD70">
        <v>873.37199999999996</v>
      </c>
      <c r="DE70">
        <v>4.9997699999999998</v>
      </c>
      <c r="DF70">
        <v>16571.5</v>
      </c>
      <c r="DG70">
        <v>15784.8</v>
      </c>
      <c r="DH70">
        <v>38.75</v>
      </c>
      <c r="DI70">
        <v>39.5</v>
      </c>
      <c r="DJ70">
        <v>38.436999999999998</v>
      </c>
      <c r="DK70">
        <v>38.5</v>
      </c>
      <c r="DL70">
        <v>39.811999999999998</v>
      </c>
      <c r="DM70">
        <v>1755.55</v>
      </c>
      <c r="DN70">
        <v>39.479999999999997</v>
      </c>
      <c r="DO70">
        <v>0</v>
      </c>
      <c r="DP70">
        <v>118.4000000953674</v>
      </c>
      <c r="DQ70">
        <v>0</v>
      </c>
      <c r="DR70">
        <v>874.24580769230749</v>
      </c>
      <c r="DS70">
        <v>-3.4234187876508182</v>
      </c>
      <c r="DT70">
        <v>-22.611965797175159</v>
      </c>
      <c r="DU70">
        <v>16573.423076923082</v>
      </c>
      <c r="DV70">
        <v>15</v>
      </c>
      <c r="DW70">
        <v>1689188554.0999999</v>
      </c>
      <c r="DX70" t="s">
        <v>667</v>
      </c>
      <c r="DY70">
        <v>1689188542.0999999</v>
      </c>
      <c r="DZ70">
        <v>1689188554.0999999</v>
      </c>
      <c r="EA70">
        <v>57</v>
      </c>
      <c r="EB70">
        <v>0.373</v>
      </c>
      <c r="EC70">
        <v>-1E-3</v>
      </c>
      <c r="ED70">
        <v>-4.2880000000000003</v>
      </c>
      <c r="EE70">
        <v>0.09</v>
      </c>
      <c r="EF70">
        <v>300</v>
      </c>
      <c r="EG70">
        <v>16</v>
      </c>
      <c r="EH70">
        <v>0.06</v>
      </c>
      <c r="EI70">
        <v>0.01</v>
      </c>
      <c r="EJ70">
        <v>-45.560058536585373</v>
      </c>
      <c r="EK70">
        <v>-1.5535860627177069</v>
      </c>
      <c r="EL70">
        <v>0.1607240810582056</v>
      </c>
      <c r="EM70">
        <v>0</v>
      </c>
      <c r="EN70">
        <v>1329.788484848485</v>
      </c>
      <c r="EO70">
        <v>-145.18156849488881</v>
      </c>
      <c r="EP70">
        <v>13.822683404180051</v>
      </c>
      <c r="EQ70">
        <v>0</v>
      </c>
      <c r="ER70">
        <v>13.374026829268301</v>
      </c>
      <c r="ES70">
        <v>0.63740905923346691</v>
      </c>
      <c r="ET70">
        <v>6.5351630596747798E-2</v>
      </c>
      <c r="EU70">
        <v>0</v>
      </c>
      <c r="EV70">
        <v>2</v>
      </c>
      <c r="EW70">
        <v>2</v>
      </c>
      <c r="EX70" t="s">
        <v>413</v>
      </c>
      <c r="EY70">
        <v>2.9687399999999999</v>
      </c>
      <c r="EZ70">
        <v>2.6994099999999999</v>
      </c>
      <c r="FA70">
        <v>7.2433300000000006E-2</v>
      </c>
      <c r="FB70">
        <v>7.6882500000000006E-2</v>
      </c>
      <c r="FC70">
        <v>0.11215600000000001</v>
      </c>
      <c r="FD70">
        <v>8.2152100000000006E-2</v>
      </c>
      <c r="FE70">
        <v>32068.3</v>
      </c>
      <c r="FF70">
        <v>20483.5</v>
      </c>
      <c r="FG70">
        <v>32429.9</v>
      </c>
      <c r="FH70">
        <v>25328.7</v>
      </c>
      <c r="FI70">
        <v>39789.199999999997</v>
      </c>
      <c r="FJ70">
        <v>40260.1</v>
      </c>
      <c r="FK70">
        <v>46549.9</v>
      </c>
      <c r="FL70">
        <v>45897.8</v>
      </c>
      <c r="FM70">
        <v>1.98885</v>
      </c>
      <c r="FN70">
        <v>1.8602799999999999</v>
      </c>
      <c r="FO70">
        <v>9.5568600000000004E-2</v>
      </c>
      <c r="FP70">
        <v>0</v>
      </c>
      <c r="FQ70">
        <v>26.4453</v>
      </c>
      <c r="FR70">
        <v>999.9</v>
      </c>
      <c r="FS70">
        <v>43.8</v>
      </c>
      <c r="FT70">
        <v>38</v>
      </c>
      <c r="FU70">
        <v>29.504899999999999</v>
      </c>
      <c r="FV70">
        <v>64.692400000000006</v>
      </c>
      <c r="FW70">
        <v>17.956700000000001</v>
      </c>
      <c r="FX70">
        <v>1</v>
      </c>
      <c r="FY70">
        <v>5.6966500000000003E-2</v>
      </c>
      <c r="FZ70">
        <v>0.60022299999999995</v>
      </c>
      <c r="GA70">
        <v>20.231300000000001</v>
      </c>
      <c r="GB70">
        <v>5.2357100000000001</v>
      </c>
      <c r="GC70">
        <v>11.9442</v>
      </c>
      <c r="GD70">
        <v>4.9861500000000003</v>
      </c>
      <c r="GE70">
        <v>3.29</v>
      </c>
      <c r="GF70">
        <v>9999</v>
      </c>
      <c r="GG70">
        <v>9999</v>
      </c>
      <c r="GH70">
        <v>9999</v>
      </c>
      <c r="GI70">
        <v>211.6</v>
      </c>
      <c r="GJ70">
        <v>1.86697</v>
      </c>
      <c r="GK70">
        <v>1.8692</v>
      </c>
      <c r="GL70">
        <v>1.8669100000000001</v>
      </c>
      <c r="GM70">
        <v>1.8672200000000001</v>
      </c>
      <c r="GN70">
        <v>1.8625</v>
      </c>
      <c r="GO70">
        <v>1.86524</v>
      </c>
      <c r="GP70">
        <v>1.8686199999999999</v>
      </c>
      <c r="GQ70">
        <v>1.86893</v>
      </c>
      <c r="GR70">
        <v>5</v>
      </c>
      <c r="GS70">
        <v>0</v>
      </c>
      <c r="GT70">
        <v>0</v>
      </c>
      <c r="GU70">
        <v>0</v>
      </c>
      <c r="GV70" t="s">
        <v>414</v>
      </c>
      <c r="GW70" t="s">
        <v>415</v>
      </c>
      <c r="GX70" t="s">
        <v>416</v>
      </c>
      <c r="GY70" t="s">
        <v>416</v>
      </c>
      <c r="GZ70" t="s">
        <v>416</v>
      </c>
      <c r="HA70" t="s">
        <v>416</v>
      </c>
      <c r="HB70">
        <v>0</v>
      </c>
      <c r="HC70">
        <v>100</v>
      </c>
      <c r="HD70">
        <v>100</v>
      </c>
      <c r="HE70">
        <v>-4.3140000000000001</v>
      </c>
      <c r="HF70">
        <v>0.33310000000000001</v>
      </c>
      <c r="HG70">
        <v>-4.6616856195332668</v>
      </c>
      <c r="HH70">
        <v>1.6145137170229321E-3</v>
      </c>
      <c r="HI70">
        <v>-1.407043735234338E-6</v>
      </c>
      <c r="HJ70">
        <v>4.3622850327847239E-10</v>
      </c>
      <c r="HK70">
        <v>-8.6606936720003191E-2</v>
      </c>
      <c r="HL70">
        <v>-6.8056097038042204E-3</v>
      </c>
      <c r="HM70">
        <v>1.263822033146551E-3</v>
      </c>
      <c r="HN70">
        <v>-7.169851735749966E-6</v>
      </c>
      <c r="HO70">
        <v>2</v>
      </c>
      <c r="HP70">
        <v>2094</v>
      </c>
      <c r="HQ70">
        <v>1</v>
      </c>
      <c r="HR70">
        <v>26</v>
      </c>
      <c r="HS70">
        <v>0.8</v>
      </c>
      <c r="HT70">
        <v>0.7</v>
      </c>
      <c r="HU70">
        <v>0.845947</v>
      </c>
      <c r="HV70">
        <v>2.5744600000000002</v>
      </c>
      <c r="HW70">
        <v>1.4978</v>
      </c>
      <c r="HX70">
        <v>2.2900399999999999</v>
      </c>
      <c r="HY70">
        <v>1.49902</v>
      </c>
      <c r="HZ70">
        <v>2.36328</v>
      </c>
      <c r="IA70">
        <v>41.743600000000001</v>
      </c>
      <c r="IB70">
        <v>23.9999</v>
      </c>
      <c r="IC70">
        <v>18</v>
      </c>
      <c r="ID70">
        <v>504.07499999999999</v>
      </c>
      <c r="IE70">
        <v>462.07799999999997</v>
      </c>
      <c r="IF70">
        <v>25.601600000000001</v>
      </c>
      <c r="IG70">
        <v>28.0489</v>
      </c>
      <c r="IH70">
        <v>30.0001</v>
      </c>
      <c r="II70">
        <v>27.998799999999999</v>
      </c>
      <c r="IJ70">
        <v>27.936499999999999</v>
      </c>
      <c r="IK70">
        <v>16.934699999999999</v>
      </c>
      <c r="IL70">
        <v>53.863300000000002</v>
      </c>
      <c r="IM70">
        <v>0</v>
      </c>
      <c r="IN70">
        <v>25.603899999999999</v>
      </c>
      <c r="IO70">
        <v>300</v>
      </c>
      <c r="IP70">
        <v>15.498200000000001</v>
      </c>
      <c r="IQ70">
        <v>101.18600000000001</v>
      </c>
      <c r="IR70">
        <v>101.681</v>
      </c>
      <c r="IS70">
        <v>4</v>
      </c>
    </row>
    <row r="71" spans="1:253" x14ac:dyDescent="0.3">
      <c r="A71">
        <v>51</v>
      </c>
      <c r="B71">
        <v>1689188713.0999999</v>
      </c>
      <c r="C71">
        <v>12748.599999904631</v>
      </c>
      <c r="D71" t="s">
        <v>668</v>
      </c>
      <c r="E71" t="s">
        <v>669</v>
      </c>
      <c r="F71" t="s">
        <v>402</v>
      </c>
      <c r="G71" t="s">
        <v>403</v>
      </c>
      <c r="H71" t="s">
        <v>52</v>
      </c>
      <c r="I71" t="s">
        <v>405</v>
      </c>
      <c r="J71" t="s">
        <v>658</v>
      </c>
      <c r="K71" t="s">
        <v>659</v>
      </c>
      <c r="L71">
        <v>1689188713.0999999</v>
      </c>
      <c r="M71">
        <f t="shared" si="138"/>
        <v>6.7915207151040069E-3</v>
      </c>
      <c r="N71">
        <f t="shared" si="139"/>
        <v>6.7915207151040073</v>
      </c>
      <c r="O71">
        <f t="shared" si="140"/>
        <v>13.249964063688456</v>
      </c>
      <c r="P71">
        <f t="shared" si="141"/>
        <v>182.56299999999999</v>
      </c>
      <c r="Q71">
        <f t="shared" si="142"/>
        <v>130.98111075285277</v>
      </c>
      <c r="R71">
        <f t="shared" si="143"/>
        <v>12.955873054930992</v>
      </c>
      <c r="S71">
        <f t="shared" si="144"/>
        <v>18.058046988091</v>
      </c>
      <c r="T71">
        <f t="shared" si="145"/>
        <v>0.47857243506618147</v>
      </c>
      <c r="U71">
        <f t="shared" si="146"/>
        <v>2.908442075980274</v>
      </c>
      <c r="V71">
        <f t="shared" si="147"/>
        <v>0.43873870686599037</v>
      </c>
      <c r="W71">
        <f t="shared" si="148"/>
        <v>0.27751377342423689</v>
      </c>
      <c r="X71">
        <f t="shared" si="149"/>
        <v>289.56284129231307</v>
      </c>
      <c r="Y71">
        <f t="shared" si="150"/>
        <v>27.97150906166906</v>
      </c>
      <c r="Z71">
        <f t="shared" si="151"/>
        <v>27.978400000000001</v>
      </c>
      <c r="AA71">
        <f t="shared" si="152"/>
        <v>3.7900638193155531</v>
      </c>
      <c r="AB71">
        <f t="shared" si="153"/>
        <v>60.661218433281995</v>
      </c>
      <c r="AC71">
        <f t="shared" si="154"/>
        <v>2.3060922163036999</v>
      </c>
      <c r="AD71">
        <f t="shared" si="155"/>
        <v>3.801592311964598</v>
      </c>
      <c r="AE71">
        <f t="shared" si="156"/>
        <v>1.4839716030118533</v>
      </c>
      <c r="AF71">
        <f t="shared" si="157"/>
        <v>-299.50606353608669</v>
      </c>
      <c r="AG71">
        <f t="shared" si="158"/>
        <v>8.1692763113328493</v>
      </c>
      <c r="AH71">
        <f t="shared" si="159"/>
        <v>0.61228430384378241</v>
      </c>
      <c r="AI71">
        <f t="shared" si="160"/>
        <v>-1.1616616285969616</v>
      </c>
      <c r="AJ71">
        <v>0</v>
      </c>
      <c r="AK71">
        <v>0</v>
      </c>
      <c r="AL71">
        <f t="shared" si="161"/>
        <v>1</v>
      </c>
      <c r="AM71">
        <f t="shared" si="162"/>
        <v>0</v>
      </c>
      <c r="AN71">
        <f t="shared" si="163"/>
        <v>52064.940662431181</v>
      </c>
      <c r="AO71" t="s">
        <v>408</v>
      </c>
      <c r="AP71">
        <v>10238.9</v>
      </c>
      <c r="AQ71">
        <v>302.21199999999999</v>
      </c>
      <c r="AR71">
        <v>4052.3</v>
      </c>
      <c r="AS71">
        <f t="shared" si="164"/>
        <v>0.92542210596451402</v>
      </c>
      <c r="AT71">
        <v>-0.32343011824092421</v>
      </c>
      <c r="AU71" t="s">
        <v>670</v>
      </c>
      <c r="AV71">
        <v>10285.1</v>
      </c>
      <c r="AW71">
        <v>849.5398076923077</v>
      </c>
      <c r="AX71">
        <v>1167.6600000000001</v>
      </c>
      <c r="AY71">
        <f t="shared" si="165"/>
        <v>0.27244248523345183</v>
      </c>
      <c r="AZ71">
        <v>0.5</v>
      </c>
      <c r="BA71">
        <f t="shared" si="166"/>
        <v>1513.1601001514575</v>
      </c>
      <c r="BB71">
        <f t="shared" si="167"/>
        <v>13.249964063688456</v>
      </c>
      <c r="BC71">
        <f t="shared" si="168"/>
        <v>206.12454912068097</v>
      </c>
      <c r="BD71">
        <f t="shared" si="169"/>
        <v>8.9702300375028212E-3</v>
      </c>
      <c r="BE71">
        <f t="shared" si="170"/>
        <v>2.4704451638319376</v>
      </c>
      <c r="BF71">
        <f t="shared" si="171"/>
        <v>255.19476413832626</v>
      </c>
      <c r="BG71" t="s">
        <v>671</v>
      </c>
      <c r="BH71">
        <v>645.91</v>
      </c>
      <c r="BI71">
        <f t="shared" si="172"/>
        <v>645.91</v>
      </c>
      <c r="BJ71">
        <f t="shared" si="173"/>
        <v>0.44683383861740578</v>
      </c>
      <c r="BK71">
        <f t="shared" si="174"/>
        <v>0.60971766613836575</v>
      </c>
      <c r="BL71">
        <f t="shared" si="175"/>
        <v>0.84683198341939714</v>
      </c>
      <c r="BM71">
        <f t="shared" si="176"/>
        <v>0.36757863246283123</v>
      </c>
      <c r="BN71">
        <f t="shared" si="177"/>
        <v>0.76921928232084158</v>
      </c>
      <c r="BO71">
        <f t="shared" si="178"/>
        <v>0.46357184698055881</v>
      </c>
      <c r="BP71">
        <f t="shared" si="179"/>
        <v>0.53642815301944125</v>
      </c>
      <c r="BQ71">
        <f t="shared" si="180"/>
        <v>1799.97</v>
      </c>
      <c r="BR71">
        <f t="shared" si="181"/>
        <v>1513.1601001514575</v>
      </c>
      <c r="BS71">
        <f t="shared" si="182"/>
        <v>0.84065851105932743</v>
      </c>
      <c r="BT71">
        <f t="shared" si="183"/>
        <v>0.1608709263445019</v>
      </c>
      <c r="BU71">
        <v>6</v>
      </c>
      <c r="BV71">
        <v>0.5</v>
      </c>
      <c r="BW71" t="s">
        <v>411</v>
      </c>
      <c r="BX71">
        <v>1689188713.0999999</v>
      </c>
      <c r="BY71">
        <v>182.56299999999999</v>
      </c>
      <c r="BZ71">
        <v>199.94399999999999</v>
      </c>
      <c r="CA71">
        <v>23.3141</v>
      </c>
      <c r="CB71">
        <v>15.3574</v>
      </c>
      <c r="CC71">
        <v>186.548</v>
      </c>
      <c r="CD71">
        <v>22.98</v>
      </c>
      <c r="CE71">
        <v>500.19600000000003</v>
      </c>
      <c r="CF71">
        <v>98.813999999999993</v>
      </c>
      <c r="CG71">
        <v>0.10005699999999999</v>
      </c>
      <c r="CH71">
        <v>28.0305</v>
      </c>
      <c r="CI71">
        <v>27.978400000000001</v>
      </c>
      <c r="CJ71">
        <v>999.9</v>
      </c>
      <c r="CK71">
        <v>0</v>
      </c>
      <c r="CL71">
        <v>0</v>
      </c>
      <c r="CM71">
        <v>9998.75</v>
      </c>
      <c r="CN71">
        <v>0</v>
      </c>
      <c r="CO71">
        <v>1.91117E-3</v>
      </c>
      <c r="CP71">
        <v>-17.3809</v>
      </c>
      <c r="CQ71">
        <v>186.92099999999999</v>
      </c>
      <c r="CR71">
        <v>203.06200000000001</v>
      </c>
      <c r="CS71">
        <v>7.9566800000000004</v>
      </c>
      <c r="CT71">
        <v>199.94399999999999</v>
      </c>
      <c r="CU71">
        <v>15.3574</v>
      </c>
      <c r="CV71">
        <v>2.30376</v>
      </c>
      <c r="CW71">
        <v>1.51753</v>
      </c>
      <c r="CX71">
        <v>19.7027</v>
      </c>
      <c r="CY71">
        <v>13.145899999999999</v>
      </c>
      <c r="CZ71">
        <v>1799.97</v>
      </c>
      <c r="DA71">
        <v>0.97799100000000005</v>
      </c>
      <c r="DB71">
        <v>2.2009299999999999E-2</v>
      </c>
      <c r="DC71">
        <v>0</v>
      </c>
      <c r="DD71">
        <v>849.35799999999995</v>
      </c>
      <c r="DE71">
        <v>4.9997699999999998</v>
      </c>
      <c r="DF71">
        <v>16191.5</v>
      </c>
      <c r="DG71">
        <v>15784.1</v>
      </c>
      <c r="DH71">
        <v>38.811999999999998</v>
      </c>
      <c r="DI71">
        <v>39.561999999999998</v>
      </c>
      <c r="DJ71">
        <v>38.436999999999998</v>
      </c>
      <c r="DK71">
        <v>38.625</v>
      </c>
      <c r="DL71">
        <v>39.875</v>
      </c>
      <c r="DM71">
        <v>1755.46</v>
      </c>
      <c r="DN71">
        <v>39.51</v>
      </c>
      <c r="DO71">
        <v>0</v>
      </c>
      <c r="DP71">
        <v>119.6000001430511</v>
      </c>
      <c r="DQ71">
        <v>0</v>
      </c>
      <c r="DR71">
        <v>849.5398076923077</v>
      </c>
      <c r="DS71">
        <v>-3.3291965842293929</v>
      </c>
      <c r="DT71">
        <v>-28.581196606281459</v>
      </c>
      <c r="DU71">
        <v>16195.461538461541</v>
      </c>
      <c r="DV71">
        <v>15</v>
      </c>
      <c r="DW71">
        <v>1689188673.5999999</v>
      </c>
      <c r="DX71" t="s">
        <v>672</v>
      </c>
      <c r="DY71">
        <v>1689188667.5999999</v>
      </c>
      <c r="DZ71">
        <v>1689188673.5999999</v>
      </c>
      <c r="EA71">
        <v>58</v>
      </c>
      <c r="EB71">
        <v>0.42199999999999999</v>
      </c>
      <c r="EC71">
        <v>-3.0000000000000001E-3</v>
      </c>
      <c r="ED71">
        <v>-3.9660000000000002</v>
      </c>
      <c r="EE71">
        <v>7.5999999999999998E-2</v>
      </c>
      <c r="EF71">
        <v>200</v>
      </c>
      <c r="EG71">
        <v>15</v>
      </c>
      <c r="EH71">
        <v>0.2</v>
      </c>
      <c r="EI71">
        <v>0.01</v>
      </c>
      <c r="EJ71">
        <v>-45.560058536585373</v>
      </c>
      <c r="EK71">
        <v>-1.5535860627177069</v>
      </c>
      <c r="EL71">
        <v>0.1607240810582056</v>
      </c>
      <c r="EM71">
        <v>0</v>
      </c>
      <c r="EN71">
        <v>1329.788484848485</v>
      </c>
      <c r="EO71">
        <v>-145.18156849488881</v>
      </c>
      <c r="EP71">
        <v>13.822683404180051</v>
      </c>
      <c r="EQ71">
        <v>0</v>
      </c>
      <c r="ER71">
        <v>13.374026829268301</v>
      </c>
      <c r="ES71">
        <v>0.63740905923346691</v>
      </c>
      <c r="ET71">
        <v>6.5351630596747798E-2</v>
      </c>
      <c r="EU71">
        <v>0</v>
      </c>
      <c r="EV71">
        <v>2</v>
      </c>
      <c r="EW71">
        <v>2</v>
      </c>
      <c r="EX71" t="s">
        <v>413</v>
      </c>
      <c r="EY71">
        <v>2.9687800000000002</v>
      </c>
      <c r="EZ71">
        <v>2.6992799999999999</v>
      </c>
      <c r="FA71">
        <v>5.1473199999999997E-2</v>
      </c>
      <c r="FB71">
        <v>5.4414200000000003E-2</v>
      </c>
      <c r="FC71">
        <v>0.11251700000000001</v>
      </c>
      <c r="FD71">
        <v>8.1236000000000003E-2</v>
      </c>
      <c r="FE71">
        <v>32791.1</v>
      </c>
      <c r="FF71">
        <v>20981.5</v>
      </c>
      <c r="FG71">
        <v>32428.3</v>
      </c>
      <c r="FH71">
        <v>25328.2</v>
      </c>
      <c r="FI71">
        <v>39771.4</v>
      </c>
      <c r="FJ71">
        <v>40299.300000000003</v>
      </c>
      <c r="FK71">
        <v>46548.2</v>
      </c>
      <c r="FL71">
        <v>45896.800000000003</v>
      </c>
      <c r="FM71">
        <v>1.98875</v>
      </c>
      <c r="FN71">
        <v>1.85947</v>
      </c>
      <c r="FO71">
        <v>8.6382E-2</v>
      </c>
      <c r="FP71">
        <v>0</v>
      </c>
      <c r="FQ71">
        <v>26.566400000000002</v>
      </c>
      <c r="FR71">
        <v>999.9</v>
      </c>
      <c r="FS71">
        <v>43.8</v>
      </c>
      <c r="FT71">
        <v>38</v>
      </c>
      <c r="FU71">
        <v>29.5075</v>
      </c>
      <c r="FV71">
        <v>64.632400000000004</v>
      </c>
      <c r="FW71">
        <v>18.701899999999998</v>
      </c>
      <c r="FX71">
        <v>1</v>
      </c>
      <c r="FY71">
        <v>5.9855199999999997E-2</v>
      </c>
      <c r="FZ71">
        <v>-5.6604000000000002E-2</v>
      </c>
      <c r="GA71">
        <v>20.2255</v>
      </c>
      <c r="GB71">
        <v>5.2354099999999999</v>
      </c>
      <c r="GC71">
        <v>11.9442</v>
      </c>
      <c r="GD71">
        <v>4.9863</v>
      </c>
      <c r="GE71">
        <v>3.29</v>
      </c>
      <c r="GF71">
        <v>9999</v>
      </c>
      <c r="GG71">
        <v>9999</v>
      </c>
      <c r="GH71">
        <v>9999</v>
      </c>
      <c r="GI71">
        <v>211.6</v>
      </c>
      <c r="GJ71">
        <v>1.8670599999999999</v>
      </c>
      <c r="GK71">
        <v>1.8692</v>
      </c>
      <c r="GL71">
        <v>1.8669100000000001</v>
      </c>
      <c r="GM71">
        <v>1.86724</v>
      </c>
      <c r="GN71">
        <v>1.86252</v>
      </c>
      <c r="GO71">
        <v>1.86528</v>
      </c>
      <c r="GP71">
        <v>1.86866</v>
      </c>
      <c r="GQ71">
        <v>1.8689499999999999</v>
      </c>
      <c r="GR71">
        <v>5</v>
      </c>
      <c r="GS71">
        <v>0</v>
      </c>
      <c r="GT71">
        <v>0</v>
      </c>
      <c r="GU71">
        <v>0</v>
      </c>
      <c r="GV71" t="s">
        <v>414</v>
      </c>
      <c r="GW71" t="s">
        <v>415</v>
      </c>
      <c r="GX71" t="s">
        <v>416</v>
      </c>
      <c r="GY71" t="s">
        <v>416</v>
      </c>
      <c r="GZ71" t="s">
        <v>416</v>
      </c>
      <c r="HA71" t="s">
        <v>416</v>
      </c>
      <c r="HB71">
        <v>0</v>
      </c>
      <c r="HC71">
        <v>100</v>
      </c>
      <c r="HD71">
        <v>100</v>
      </c>
      <c r="HE71">
        <v>-3.9849999999999999</v>
      </c>
      <c r="HF71">
        <v>0.33410000000000001</v>
      </c>
      <c r="HG71">
        <v>-4.2399294852809044</v>
      </c>
      <c r="HH71">
        <v>1.6145137170229321E-3</v>
      </c>
      <c r="HI71">
        <v>-1.407043735234338E-6</v>
      </c>
      <c r="HJ71">
        <v>4.3622850327847239E-10</v>
      </c>
      <c r="HK71">
        <v>-8.9917128545591724E-2</v>
      </c>
      <c r="HL71">
        <v>-6.8056097038042204E-3</v>
      </c>
      <c r="HM71">
        <v>1.263822033146551E-3</v>
      </c>
      <c r="HN71">
        <v>-7.169851735749966E-6</v>
      </c>
      <c r="HO71">
        <v>2</v>
      </c>
      <c r="HP71">
        <v>2094</v>
      </c>
      <c r="HQ71">
        <v>1</v>
      </c>
      <c r="HR71">
        <v>26</v>
      </c>
      <c r="HS71">
        <v>0.8</v>
      </c>
      <c r="HT71">
        <v>0.7</v>
      </c>
      <c r="HU71">
        <v>0.62255899999999997</v>
      </c>
      <c r="HV71">
        <v>2.5769000000000002</v>
      </c>
      <c r="HW71">
        <v>1.4978</v>
      </c>
      <c r="HX71">
        <v>2.2900399999999999</v>
      </c>
      <c r="HY71">
        <v>1.49902</v>
      </c>
      <c r="HZ71">
        <v>2.3925800000000002</v>
      </c>
      <c r="IA71">
        <v>41.7699</v>
      </c>
      <c r="IB71">
        <v>24.008700000000001</v>
      </c>
      <c r="IC71">
        <v>18</v>
      </c>
      <c r="ID71">
        <v>504.15100000000001</v>
      </c>
      <c r="IE71">
        <v>461.69600000000003</v>
      </c>
      <c r="IF71">
        <v>24.8461</v>
      </c>
      <c r="IG71">
        <v>28.077100000000002</v>
      </c>
      <c r="IH71">
        <v>30</v>
      </c>
      <c r="II71">
        <v>28.015499999999999</v>
      </c>
      <c r="IJ71">
        <v>27.953099999999999</v>
      </c>
      <c r="IK71">
        <v>12.473599999999999</v>
      </c>
      <c r="IL71">
        <v>54.828400000000002</v>
      </c>
      <c r="IM71">
        <v>0</v>
      </c>
      <c r="IN71">
        <v>25.368300000000001</v>
      </c>
      <c r="IO71">
        <v>200</v>
      </c>
      <c r="IP71">
        <v>15.258800000000001</v>
      </c>
      <c r="IQ71">
        <v>101.182</v>
      </c>
      <c r="IR71">
        <v>101.679</v>
      </c>
      <c r="IS71">
        <v>4</v>
      </c>
    </row>
    <row r="72" spans="1:253" x14ac:dyDescent="0.3">
      <c r="A72">
        <v>52</v>
      </c>
      <c r="B72">
        <v>1689188858.0999999</v>
      </c>
      <c r="C72">
        <v>12893.599999904631</v>
      </c>
      <c r="D72" t="s">
        <v>673</v>
      </c>
      <c r="E72" t="s">
        <v>674</v>
      </c>
      <c r="F72" t="s">
        <v>402</v>
      </c>
      <c r="G72" t="s">
        <v>403</v>
      </c>
      <c r="H72" t="s">
        <v>52</v>
      </c>
      <c r="I72" t="s">
        <v>405</v>
      </c>
      <c r="J72" t="s">
        <v>658</v>
      </c>
      <c r="K72" t="s">
        <v>659</v>
      </c>
      <c r="L72">
        <v>1689188858.0999999</v>
      </c>
      <c r="M72">
        <f t="shared" si="138"/>
        <v>7.2599795431972716E-3</v>
      </c>
      <c r="N72">
        <f t="shared" si="139"/>
        <v>7.2599795431972716</v>
      </c>
      <c r="O72">
        <f t="shared" si="140"/>
        <v>9.2992801664517</v>
      </c>
      <c r="P72">
        <f t="shared" si="141"/>
        <v>137.678</v>
      </c>
      <c r="Q72">
        <f t="shared" si="142"/>
        <v>103.20503121847032</v>
      </c>
      <c r="R72">
        <f t="shared" si="143"/>
        <v>10.208747863407204</v>
      </c>
      <c r="S72">
        <f t="shared" si="144"/>
        <v>13.618715790733999</v>
      </c>
      <c r="T72">
        <f t="shared" si="145"/>
        <v>0.51151504020941341</v>
      </c>
      <c r="U72">
        <f t="shared" si="146"/>
        <v>2.9035692392079264</v>
      </c>
      <c r="V72">
        <f t="shared" si="147"/>
        <v>0.46621724465232511</v>
      </c>
      <c r="W72">
        <f t="shared" si="148"/>
        <v>0.2951205963838367</v>
      </c>
      <c r="X72">
        <f t="shared" si="149"/>
        <v>289.55907029224232</v>
      </c>
      <c r="Y72">
        <f t="shared" si="150"/>
        <v>27.882742080717282</v>
      </c>
      <c r="Z72">
        <f t="shared" si="151"/>
        <v>27.994399999999999</v>
      </c>
      <c r="AA72">
        <f t="shared" si="152"/>
        <v>3.7936009896680822</v>
      </c>
      <c r="AB72">
        <f t="shared" si="153"/>
        <v>60.399341601890121</v>
      </c>
      <c r="AC72">
        <f t="shared" si="154"/>
        <v>2.3007041699116999</v>
      </c>
      <c r="AD72">
        <f t="shared" si="155"/>
        <v>3.8091543862784465</v>
      </c>
      <c r="AE72">
        <f t="shared" si="156"/>
        <v>1.4928968197563823</v>
      </c>
      <c r="AF72">
        <f t="shared" si="157"/>
        <v>-320.16509785499966</v>
      </c>
      <c r="AG72">
        <f t="shared" si="158"/>
        <v>10.988913182657249</v>
      </c>
      <c r="AH72">
        <f t="shared" si="159"/>
        <v>0.82520327133284255</v>
      </c>
      <c r="AI72">
        <f t="shared" si="160"/>
        <v>-18.791911108767245</v>
      </c>
      <c r="AJ72">
        <v>0</v>
      </c>
      <c r="AK72">
        <v>0</v>
      </c>
      <c r="AL72">
        <f t="shared" si="161"/>
        <v>1</v>
      </c>
      <c r="AM72">
        <f t="shared" si="162"/>
        <v>0</v>
      </c>
      <c r="AN72">
        <f t="shared" si="163"/>
        <v>51919.925893167485</v>
      </c>
      <c r="AO72" t="s">
        <v>408</v>
      </c>
      <c r="AP72">
        <v>10238.9</v>
      </c>
      <c r="AQ72">
        <v>302.21199999999999</v>
      </c>
      <c r="AR72">
        <v>4052.3</v>
      </c>
      <c r="AS72">
        <f t="shared" si="164"/>
        <v>0.92542210596451402</v>
      </c>
      <c r="AT72">
        <v>-0.32343011824092421</v>
      </c>
      <c r="AU72" t="s">
        <v>675</v>
      </c>
      <c r="AV72">
        <v>10284.9</v>
      </c>
      <c r="AW72">
        <v>843.87434615384632</v>
      </c>
      <c r="AX72">
        <v>1121.02</v>
      </c>
      <c r="AY72">
        <f t="shared" si="165"/>
        <v>0.24722632410318612</v>
      </c>
      <c r="AZ72">
        <v>0.5</v>
      </c>
      <c r="BA72">
        <f t="shared" si="166"/>
        <v>1513.1430001514211</v>
      </c>
      <c r="BB72">
        <f t="shared" si="167"/>
        <v>9.2992801664517</v>
      </c>
      <c r="BC72">
        <f t="shared" si="168"/>
        <v>187.04439088495133</v>
      </c>
      <c r="BD72">
        <f t="shared" si="169"/>
        <v>6.3594189602236371E-3</v>
      </c>
      <c r="BE72">
        <f t="shared" si="170"/>
        <v>2.6148329200192686</v>
      </c>
      <c r="BF72">
        <f t="shared" si="171"/>
        <v>252.89522310480621</v>
      </c>
      <c r="BG72" t="s">
        <v>676</v>
      </c>
      <c r="BH72">
        <v>655.09</v>
      </c>
      <c r="BI72">
        <f t="shared" si="172"/>
        <v>655.09</v>
      </c>
      <c r="BJ72">
        <f t="shared" si="173"/>
        <v>0.41563040802126627</v>
      </c>
      <c r="BK72">
        <f t="shared" si="174"/>
        <v>0.59482251378136997</v>
      </c>
      <c r="BL72">
        <f t="shared" si="175"/>
        <v>0.86284922038967271</v>
      </c>
      <c r="BM72">
        <f t="shared" si="176"/>
        <v>0.3384745310819553</v>
      </c>
      <c r="BN72">
        <f t="shared" si="177"/>
        <v>0.78165632379826822</v>
      </c>
      <c r="BO72">
        <f t="shared" si="178"/>
        <v>0.46175391197636728</v>
      </c>
      <c r="BP72">
        <f t="shared" si="179"/>
        <v>0.53824608802363272</v>
      </c>
      <c r="BQ72">
        <f t="shared" si="180"/>
        <v>1799.95</v>
      </c>
      <c r="BR72">
        <f t="shared" si="181"/>
        <v>1513.1430001514211</v>
      </c>
      <c r="BS72">
        <f t="shared" si="182"/>
        <v>0.84065835170500347</v>
      </c>
      <c r="BT72">
        <f t="shared" si="183"/>
        <v>0.16087061879065659</v>
      </c>
      <c r="BU72">
        <v>6</v>
      </c>
      <c r="BV72">
        <v>0.5</v>
      </c>
      <c r="BW72" t="s">
        <v>411</v>
      </c>
      <c r="BX72">
        <v>1689188858.0999999</v>
      </c>
      <c r="BY72">
        <v>137.678</v>
      </c>
      <c r="BZ72">
        <v>150.03100000000001</v>
      </c>
      <c r="CA72">
        <v>23.258900000000001</v>
      </c>
      <c r="CB72">
        <v>14.753399999999999</v>
      </c>
      <c r="CC72">
        <v>141.55099999999999</v>
      </c>
      <c r="CD72">
        <v>22.928999999999998</v>
      </c>
      <c r="CE72">
        <v>500.226</v>
      </c>
      <c r="CF72">
        <v>98.816699999999997</v>
      </c>
      <c r="CG72">
        <v>0.100453</v>
      </c>
      <c r="CH72">
        <v>28.064599999999999</v>
      </c>
      <c r="CI72">
        <v>27.994399999999999</v>
      </c>
      <c r="CJ72">
        <v>999.9</v>
      </c>
      <c r="CK72">
        <v>0</v>
      </c>
      <c r="CL72">
        <v>0</v>
      </c>
      <c r="CM72">
        <v>9970.6200000000008</v>
      </c>
      <c r="CN72">
        <v>0</v>
      </c>
      <c r="CO72">
        <v>1.7200500000000001E-3</v>
      </c>
      <c r="CP72">
        <v>-12.3536</v>
      </c>
      <c r="CQ72">
        <v>140.95599999999999</v>
      </c>
      <c r="CR72">
        <v>152.27799999999999</v>
      </c>
      <c r="CS72">
        <v>8.5055099999999992</v>
      </c>
      <c r="CT72">
        <v>150.03100000000001</v>
      </c>
      <c r="CU72">
        <v>14.753399999999999</v>
      </c>
      <c r="CV72">
        <v>2.2983699999999998</v>
      </c>
      <c r="CW72">
        <v>1.4578899999999999</v>
      </c>
      <c r="CX72">
        <v>19.664999999999999</v>
      </c>
      <c r="CY72">
        <v>12.5335</v>
      </c>
      <c r="CZ72">
        <v>1799.95</v>
      </c>
      <c r="DA72">
        <v>0.97799100000000005</v>
      </c>
      <c r="DB72">
        <v>2.2008900000000001E-2</v>
      </c>
      <c r="DC72">
        <v>0</v>
      </c>
      <c r="DD72">
        <v>843.67899999999997</v>
      </c>
      <c r="DE72">
        <v>4.9997699999999998</v>
      </c>
      <c r="DF72">
        <v>16126.6</v>
      </c>
      <c r="DG72">
        <v>15784</v>
      </c>
      <c r="DH72">
        <v>38.875</v>
      </c>
      <c r="DI72">
        <v>39.686999999999998</v>
      </c>
      <c r="DJ72">
        <v>38.5</v>
      </c>
      <c r="DK72">
        <v>38.75</v>
      </c>
      <c r="DL72">
        <v>39.936999999999998</v>
      </c>
      <c r="DM72">
        <v>1755.45</v>
      </c>
      <c r="DN72">
        <v>39.5</v>
      </c>
      <c r="DO72">
        <v>0</v>
      </c>
      <c r="DP72">
        <v>144.80000019073489</v>
      </c>
      <c r="DQ72">
        <v>0</v>
      </c>
      <c r="DR72">
        <v>843.87434615384632</v>
      </c>
      <c r="DS72">
        <v>-1.774119673144527</v>
      </c>
      <c r="DT72">
        <v>0.81709411190072512</v>
      </c>
      <c r="DU72">
        <v>16126.72692307692</v>
      </c>
      <c r="DV72">
        <v>15</v>
      </c>
      <c r="DW72">
        <v>1689188819.0999999</v>
      </c>
      <c r="DX72" t="s">
        <v>677</v>
      </c>
      <c r="DY72">
        <v>1689188814.5999999</v>
      </c>
      <c r="DZ72">
        <v>1689188819.0999999</v>
      </c>
      <c r="EA72">
        <v>59</v>
      </c>
      <c r="EB72">
        <v>0.16500000000000001</v>
      </c>
      <c r="EC72">
        <v>-2E-3</v>
      </c>
      <c r="ED72">
        <v>-3.8580000000000001</v>
      </c>
      <c r="EE72">
        <v>5.8999999999999997E-2</v>
      </c>
      <c r="EF72">
        <v>150</v>
      </c>
      <c r="EG72">
        <v>15</v>
      </c>
      <c r="EH72">
        <v>0.31</v>
      </c>
      <c r="EI72">
        <v>0.01</v>
      </c>
      <c r="EJ72">
        <v>-45.560058536585373</v>
      </c>
      <c r="EK72">
        <v>-1.5535860627177069</v>
      </c>
      <c r="EL72">
        <v>0.1607240810582056</v>
      </c>
      <c r="EM72">
        <v>0</v>
      </c>
      <c r="EN72">
        <v>1329.788484848485</v>
      </c>
      <c r="EO72">
        <v>-145.18156849488881</v>
      </c>
      <c r="EP72">
        <v>13.822683404180051</v>
      </c>
      <c r="EQ72">
        <v>0</v>
      </c>
      <c r="ER72">
        <v>13.374026829268301</v>
      </c>
      <c r="ES72">
        <v>0.63740905923346691</v>
      </c>
      <c r="ET72">
        <v>6.5351630596747798E-2</v>
      </c>
      <c r="EU72">
        <v>0</v>
      </c>
      <c r="EV72">
        <v>2</v>
      </c>
      <c r="EW72">
        <v>2</v>
      </c>
      <c r="EX72" t="s">
        <v>413</v>
      </c>
      <c r="EY72">
        <v>2.9688099999999999</v>
      </c>
      <c r="EZ72">
        <v>2.69943</v>
      </c>
      <c r="FA72">
        <v>3.9964E-2</v>
      </c>
      <c r="FB72">
        <v>4.19478E-2</v>
      </c>
      <c r="FC72">
        <v>0.112333</v>
      </c>
      <c r="FD72">
        <v>7.8888100000000003E-2</v>
      </c>
      <c r="FE72">
        <v>33185.5</v>
      </c>
      <c r="FF72">
        <v>21256.6</v>
      </c>
      <c r="FG72">
        <v>32425.200000000001</v>
      </c>
      <c r="FH72">
        <v>25326.9</v>
      </c>
      <c r="FI72">
        <v>39776.300000000003</v>
      </c>
      <c r="FJ72">
        <v>40400.5</v>
      </c>
      <c r="FK72">
        <v>46544.2</v>
      </c>
      <c r="FL72">
        <v>45894.7</v>
      </c>
      <c r="FM72">
        <v>1.9886200000000001</v>
      </c>
      <c r="FN72">
        <v>1.85745</v>
      </c>
      <c r="FO72">
        <v>8.8907799999999995E-2</v>
      </c>
      <c r="FP72">
        <v>0</v>
      </c>
      <c r="FQ72">
        <v>26.5411</v>
      </c>
      <c r="FR72">
        <v>999.9</v>
      </c>
      <c r="FS72">
        <v>44</v>
      </c>
      <c r="FT72">
        <v>38</v>
      </c>
      <c r="FU72">
        <v>29.641300000000001</v>
      </c>
      <c r="FV72">
        <v>64.472399999999993</v>
      </c>
      <c r="FW72">
        <v>18.6218</v>
      </c>
      <c r="FX72">
        <v>1</v>
      </c>
      <c r="FY72">
        <v>6.2814999999999996E-2</v>
      </c>
      <c r="FZ72">
        <v>0.72195500000000001</v>
      </c>
      <c r="GA72">
        <v>20.230599999999999</v>
      </c>
      <c r="GB72">
        <v>5.2351099999999997</v>
      </c>
      <c r="GC72">
        <v>11.944100000000001</v>
      </c>
      <c r="GD72">
        <v>4.9860499999999996</v>
      </c>
      <c r="GE72">
        <v>3.29</v>
      </c>
      <c r="GF72">
        <v>9999</v>
      </c>
      <c r="GG72">
        <v>9999</v>
      </c>
      <c r="GH72">
        <v>9999</v>
      </c>
      <c r="GI72">
        <v>211.7</v>
      </c>
      <c r="GJ72">
        <v>1.86707</v>
      </c>
      <c r="GK72">
        <v>1.86921</v>
      </c>
      <c r="GL72">
        <v>1.8669500000000001</v>
      </c>
      <c r="GM72">
        <v>1.8673200000000001</v>
      </c>
      <c r="GN72">
        <v>1.86256</v>
      </c>
      <c r="GO72">
        <v>1.8653500000000001</v>
      </c>
      <c r="GP72">
        <v>1.8687100000000001</v>
      </c>
      <c r="GQ72">
        <v>1.869</v>
      </c>
      <c r="GR72">
        <v>5</v>
      </c>
      <c r="GS72">
        <v>0</v>
      </c>
      <c r="GT72">
        <v>0</v>
      </c>
      <c r="GU72">
        <v>0</v>
      </c>
      <c r="GV72" t="s">
        <v>414</v>
      </c>
      <c r="GW72" t="s">
        <v>415</v>
      </c>
      <c r="GX72" t="s">
        <v>416</v>
      </c>
      <c r="GY72" t="s">
        <v>416</v>
      </c>
      <c r="GZ72" t="s">
        <v>416</v>
      </c>
      <c r="HA72" t="s">
        <v>416</v>
      </c>
      <c r="HB72">
        <v>0</v>
      </c>
      <c r="HC72">
        <v>100</v>
      </c>
      <c r="HD72">
        <v>100</v>
      </c>
      <c r="HE72">
        <v>-3.8730000000000002</v>
      </c>
      <c r="HF72">
        <v>0.32990000000000003</v>
      </c>
      <c r="HG72">
        <v>-4.0749724502188549</v>
      </c>
      <c r="HH72">
        <v>1.6145137170229321E-3</v>
      </c>
      <c r="HI72">
        <v>-1.407043735234338E-6</v>
      </c>
      <c r="HJ72">
        <v>4.3622850327847239E-10</v>
      </c>
      <c r="HK72">
        <v>-9.2009400888071552E-2</v>
      </c>
      <c r="HL72">
        <v>-6.8056097038042204E-3</v>
      </c>
      <c r="HM72">
        <v>1.263822033146551E-3</v>
      </c>
      <c r="HN72">
        <v>-7.169851735749966E-6</v>
      </c>
      <c r="HO72">
        <v>2</v>
      </c>
      <c r="HP72">
        <v>2094</v>
      </c>
      <c r="HQ72">
        <v>1</v>
      </c>
      <c r="HR72">
        <v>26</v>
      </c>
      <c r="HS72">
        <v>0.7</v>
      </c>
      <c r="HT72">
        <v>0.7</v>
      </c>
      <c r="HU72">
        <v>0.50659200000000004</v>
      </c>
      <c r="HV72">
        <v>2.5939899999999998</v>
      </c>
      <c r="HW72">
        <v>1.4978</v>
      </c>
      <c r="HX72">
        <v>2.2900399999999999</v>
      </c>
      <c r="HY72">
        <v>1.49902</v>
      </c>
      <c r="HZ72">
        <v>2.2973599999999998</v>
      </c>
      <c r="IA72">
        <v>41.874899999999997</v>
      </c>
      <c r="IB72">
        <v>24.008700000000001</v>
      </c>
      <c r="IC72">
        <v>18</v>
      </c>
      <c r="ID72">
        <v>504.44900000000001</v>
      </c>
      <c r="IE72">
        <v>460.71600000000001</v>
      </c>
      <c r="IF72">
        <v>25.500599999999999</v>
      </c>
      <c r="IG72">
        <v>28.136399999999998</v>
      </c>
      <c r="IH72">
        <v>30.0002</v>
      </c>
      <c r="II72">
        <v>28.060700000000001</v>
      </c>
      <c r="IJ72">
        <v>27.993300000000001</v>
      </c>
      <c r="IK72">
        <v>10.1615</v>
      </c>
      <c r="IL72">
        <v>56.985799999999998</v>
      </c>
      <c r="IM72">
        <v>0</v>
      </c>
      <c r="IN72">
        <v>25.507100000000001</v>
      </c>
      <c r="IO72">
        <v>150</v>
      </c>
      <c r="IP72">
        <v>14.630699999999999</v>
      </c>
      <c r="IQ72">
        <v>101.173</v>
      </c>
      <c r="IR72">
        <v>101.67400000000001</v>
      </c>
      <c r="IS72">
        <v>4</v>
      </c>
    </row>
    <row r="73" spans="1:253" x14ac:dyDescent="0.3">
      <c r="A73">
        <v>53</v>
      </c>
      <c r="B73">
        <v>1689188985.0999999</v>
      </c>
      <c r="C73">
        <v>13020.599999904631</v>
      </c>
      <c r="D73" t="s">
        <v>678</v>
      </c>
      <c r="E73" t="s">
        <v>679</v>
      </c>
      <c r="F73" t="s">
        <v>402</v>
      </c>
      <c r="G73" t="s">
        <v>403</v>
      </c>
      <c r="H73" t="s">
        <v>52</v>
      </c>
      <c r="I73" t="s">
        <v>405</v>
      </c>
      <c r="J73" t="s">
        <v>658</v>
      </c>
      <c r="K73" t="s">
        <v>659</v>
      </c>
      <c r="L73">
        <v>1689188985.0999999</v>
      </c>
      <c r="M73">
        <f t="shared" si="138"/>
        <v>7.656835902764148E-3</v>
      </c>
      <c r="N73">
        <f t="shared" si="139"/>
        <v>7.6568359027641479</v>
      </c>
      <c r="O73">
        <f t="shared" si="140"/>
        <v>4.8942513518723167</v>
      </c>
      <c r="P73">
        <f t="shared" si="141"/>
        <v>93.260999999999996</v>
      </c>
      <c r="Q73">
        <f t="shared" si="142"/>
        <v>75.597838654536176</v>
      </c>
      <c r="R73">
        <f t="shared" si="143"/>
        <v>7.4776352775252866</v>
      </c>
      <c r="S73">
        <f t="shared" si="144"/>
        <v>9.2247576918713996</v>
      </c>
      <c r="T73">
        <f t="shared" si="145"/>
        <v>0.54648451352431415</v>
      </c>
      <c r="U73">
        <f t="shared" si="146"/>
        <v>2.9069018967226476</v>
      </c>
      <c r="V73">
        <f t="shared" si="147"/>
        <v>0.49516708414402416</v>
      </c>
      <c r="W73">
        <f t="shared" si="148"/>
        <v>0.31368753603384908</v>
      </c>
      <c r="X73">
        <f t="shared" si="149"/>
        <v>289.54354829210894</v>
      </c>
      <c r="Y73">
        <f t="shared" si="150"/>
        <v>27.836374853085687</v>
      </c>
      <c r="Z73">
        <f t="shared" si="151"/>
        <v>28.007200000000001</v>
      </c>
      <c r="AA73">
        <f t="shared" si="152"/>
        <v>3.7964327992772815</v>
      </c>
      <c r="AB73">
        <f t="shared" si="153"/>
        <v>60.549957440163915</v>
      </c>
      <c r="AC73">
        <f t="shared" si="154"/>
        <v>2.3141667844356602</v>
      </c>
      <c r="AD73">
        <f t="shared" si="155"/>
        <v>3.8219131478705717</v>
      </c>
      <c r="AE73">
        <f t="shared" si="156"/>
        <v>1.4822660148416213</v>
      </c>
      <c r="AF73">
        <f t="shared" si="157"/>
        <v>-337.66646331189895</v>
      </c>
      <c r="AG73">
        <f t="shared" si="158"/>
        <v>17.991099552441415</v>
      </c>
      <c r="AH73">
        <f t="shared" si="159"/>
        <v>1.3499498469038931</v>
      </c>
      <c r="AI73">
        <f t="shared" si="160"/>
        <v>-28.781865620444716</v>
      </c>
      <c r="AJ73">
        <v>0</v>
      </c>
      <c r="AK73">
        <v>0</v>
      </c>
      <c r="AL73">
        <f t="shared" si="161"/>
        <v>1</v>
      </c>
      <c r="AM73">
        <f t="shared" si="162"/>
        <v>0</v>
      </c>
      <c r="AN73">
        <f t="shared" si="163"/>
        <v>52005.110320225038</v>
      </c>
      <c r="AO73" t="s">
        <v>408</v>
      </c>
      <c r="AP73">
        <v>10238.9</v>
      </c>
      <c r="AQ73">
        <v>302.21199999999999</v>
      </c>
      <c r="AR73">
        <v>4052.3</v>
      </c>
      <c r="AS73">
        <f t="shared" si="164"/>
        <v>0.92542210596451402</v>
      </c>
      <c r="AT73">
        <v>-0.32343011824092421</v>
      </c>
      <c r="AU73" t="s">
        <v>680</v>
      </c>
      <c r="AV73">
        <v>10284.299999999999</v>
      </c>
      <c r="AW73">
        <v>844.4028461538461</v>
      </c>
      <c r="AX73">
        <v>1089.9100000000001</v>
      </c>
      <c r="AY73">
        <f t="shared" si="165"/>
        <v>0.22525451995683499</v>
      </c>
      <c r="AZ73">
        <v>0.5</v>
      </c>
      <c r="BA73">
        <f t="shared" si="166"/>
        <v>1513.0668001513516</v>
      </c>
      <c r="BB73">
        <f t="shared" si="167"/>
        <v>4.8942513518723167</v>
      </c>
      <c r="BC73">
        <f t="shared" si="168"/>
        <v>170.41256786535854</v>
      </c>
      <c r="BD73">
        <f t="shared" si="169"/>
        <v>3.4484144848008808E-3</v>
      </c>
      <c r="BE73">
        <f t="shared" si="170"/>
        <v>2.7180134139516108</v>
      </c>
      <c r="BF73">
        <f t="shared" si="171"/>
        <v>251.27718147529674</v>
      </c>
      <c r="BG73" t="s">
        <v>681</v>
      </c>
      <c r="BH73">
        <v>657.19</v>
      </c>
      <c r="BI73">
        <f t="shared" si="172"/>
        <v>657.19</v>
      </c>
      <c r="BJ73">
        <f t="shared" si="173"/>
        <v>0.39702360745382648</v>
      </c>
      <c r="BK73">
        <f t="shared" si="174"/>
        <v>0.56735800019909866</v>
      </c>
      <c r="BL73">
        <f t="shared" si="175"/>
        <v>0.87254610307177094</v>
      </c>
      <c r="BM73">
        <f t="shared" si="176"/>
        <v>0.31167675155472524</v>
      </c>
      <c r="BN73">
        <f t="shared" si="177"/>
        <v>0.78995212912336998</v>
      </c>
      <c r="BO73">
        <f t="shared" si="178"/>
        <v>0.4415688623613569</v>
      </c>
      <c r="BP73">
        <f t="shared" si="179"/>
        <v>0.55843113763864305</v>
      </c>
      <c r="BQ73">
        <f t="shared" si="180"/>
        <v>1799.86</v>
      </c>
      <c r="BR73">
        <f t="shared" si="181"/>
        <v>1513.0668001513516</v>
      </c>
      <c r="BS73">
        <f t="shared" si="182"/>
        <v>0.84065805126584936</v>
      </c>
      <c r="BT73">
        <f t="shared" si="183"/>
        <v>0.16087003894308943</v>
      </c>
      <c r="BU73">
        <v>6</v>
      </c>
      <c r="BV73">
        <v>0.5</v>
      </c>
      <c r="BW73" t="s">
        <v>411</v>
      </c>
      <c r="BX73">
        <v>1689188985.0999999</v>
      </c>
      <c r="BY73">
        <v>93.260999999999996</v>
      </c>
      <c r="BZ73">
        <v>99.988500000000002</v>
      </c>
      <c r="CA73">
        <v>23.395900000000001</v>
      </c>
      <c r="CB73">
        <v>14.426</v>
      </c>
      <c r="CC73">
        <v>96.941699999999997</v>
      </c>
      <c r="CD73">
        <v>23.056899999999999</v>
      </c>
      <c r="CE73">
        <v>500.18599999999998</v>
      </c>
      <c r="CF73">
        <v>98.813400000000001</v>
      </c>
      <c r="CG73">
        <v>9.9947400000000006E-2</v>
      </c>
      <c r="CH73">
        <v>28.122</v>
      </c>
      <c r="CI73">
        <v>28.007200000000001</v>
      </c>
      <c r="CJ73">
        <v>999.9</v>
      </c>
      <c r="CK73">
        <v>0</v>
      </c>
      <c r="CL73">
        <v>0</v>
      </c>
      <c r="CM73">
        <v>9990</v>
      </c>
      <c r="CN73">
        <v>0</v>
      </c>
      <c r="CO73">
        <v>1.91117E-3</v>
      </c>
      <c r="CP73">
        <v>-6.7275299999999998</v>
      </c>
      <c r="CQ73">
        <v>95.495199999999997</v>
      </c>
      <c r="CR73">
        <v>101.452</v>
      </c>
      <c r="CS73">
        <v>8.9698799999999999</v>
      </c>
      <c r="CT73">
        <v>99.988500000000002</v>
      </c>
      <c r="CU73">
        <v>14.426</v>
      </c>
      <c r="CV73">
        <v>2.3118300000000001</v>
      </c>
      <c r="CW73">
        <v>1.4254899999999999</v>
      </c>
      <c r="CX73">
        <v>19.7591</v>
      </c>
      <c r="CY73">
        <v>12.1915</v>
      </c>
      <c r="CZ73">
        <v>1799.86</v>
      </c>
      <c r="DA73">
        <v>0.97800600000000004</v>
      </c>
      <c r="DB73">
        <v>2.1993700000000001E-2</v>
      </c>
      <c r="DC73">
        <v>0</v>
      </c>
      <c r="DD73">
        <v>844.28399999999999</v>
      </c>
      <c r="DE73">
        <v>4.9997699999999998</v>
      </c>
      <c r="DF73">
        <v>16192</v>
      </c>
      <c r="DG73">
        <v>15783.3</v>
      </c>
      <c r="DH73">
        <v>38.936999999999998</v>
      </c>
      <c r="DI73">
        <v>39.75</v>
      </c>
      <c r="DJ73">
        <v>38.561999999999998</v>
      </c>
      <c r="DK73">
        <v>38.811999999999998</v>
      </c>
      <c r="DL73">
        <v>40</v>
      </c>
      <c r="DM73">
        <v>1755.38</v>
      </c>
      <c r="DN73">
        <v>39.479999999999997</v>
      </c>
      <c r="DO73">
        <v>0</v>
      </c>
      <c r="DP73">
        <v>126.5</v>
      </c>
      <c r="DQ73">
        <v>0</v>
      </c>
      <c r="DR73">
        <v>844.4028461538461</v>
      </c>
      <c r="DS73">
        <v>-1.370735043351502</v>
      </c>
      <c r="DT73">
        <v>-14.598290596414129</v>
      </c>
      <c r="DU73">
        <v>16195.623076923081</v>
      </c>
      <c r="DV73">
        <v>15</v>
      </c>
      <c r="DW73">
        <v>1689188945.5999999</v>
      </c>
      <c r="DX73" t="s">
        <v>682</v>
      </c>
      <c r="DY73">
        <v>1689188925.5999999</v>
      </c>
      <c r="DZ73">
        <v>1689188945.5999999</v>
      </c>
      <c r="EA73">
        <v>60</v>
      </c>
      <c r="EB73">
        <v>0.251</v>
      </c>
      <c r="EC73">
        <v>4.0000000000000001E-3</v>
      </c>
      <c r="ED73">
        <v>-3.6720000000000002</v>
      </c>
      <c r="EE73">
        <v>5.7000000000000002E-2</v>
      </c>
      <c r="EF73">
        <v>100</v>
      </c>
      <c r="EG73">
        <v>15</v>
      </c>
      <c r="EH73">
        <v>0.31</v>
      </c>
      <c r="EI73">
        <v>0.01</v>
      </c>
      <c r="EJ73">
        <v>-45.560058536585373</v>
      </c>
      <c r="EK73">
        <v>-1.5535860627177069</v>
      </c>
      <c r="EL73">
        <v>0.1607240810582056</v>
      </c>
      <c r="EM73">
        <v>0</v>
      </c>
      <c r="EN73">
        <v>1329.788484848485</v>
      </c>
      <c r="EO73">
        <v>-145.18156849488881</v>
      </c>
      <c r="EP73">
        <v>13.822683404180051</v>
      </c>
      <c r="EQ73">
        <v>0</v>
      </c>
      <c r="ER73">
        <v>13.374026829268301</v>
      </c>
      <c r="ES73">
        <v>0.63740905923346691</v>
      </c>
      <c r="ET73">
        <v>6.5351630596747798E-2</v>
      </c>
      <c r="EU73">
        <v>0</v>
      </c>
      <c r="EV73">
        <v>2</v>
      </c>
      <c r="EW73">
        <v>2</v>
      </c>
      <c r="EX73" t="s">
        <v>413</v>
      </c>
      <c r="EY73">
        <v>2.9686699999999999</v>
      </c>
      <c r="EZ73">
        <v>2.6991000000000001</v>
      </c>
      <c r="FA73">
        <v>2.78722E-2</v>
      </c>
      <c r="FB73">
        <v>2.8577000000000002E-2</v>
      </c>
      <c r="FC73">
        <v>0.11276</v>
      </c>
      <c r="FD73">
        <v>7.7594800000000005E-2</v>
      </c>
      <c r="FE73">
        <v>33602.400000000001</v>
      </c>
      <c r="FF73">
        <v>21553.200000000001</v>
      </c>
      <c r="FG73">
        <v>32424.400000000001</v>
      </c>
      <c r="FH73">
        <v>25327.200000000001</v>
      </c>
      <c r="FI73">
        <v>39756.5</v>
      </c>
      <c r="FJ73">
        <v>40457.800000000003</v>
      </c>
      <c r="FK73">
        <v>46543.7</v>
      </c>
      <c r="FL73">
        <v>45895.3</v>
      </c>
      <c r="FM73">
        <v>1.98848</v>
      </c>
      <c r="FN73">
        <v>1.8562700000000001</v>
      </c>
      <c r="FO73">
        <v>8.3468899999999999E-2</v>
      </c>
      <c r="FP73">
        <v>0</v>
      </c>
      <c r="FQ73">
        <v>26.642900000000001</v>
      </c>
      <c r="FR73">
        <v>999.9</v>
      </c>
      <c r="FS73">
        <v>44</v>
      </c>
      <c r="FT73">
        <v>38.1</v>
      </c>
      <c r="FU73">
        <v>29.805</v>
      </c>
      <c r="FV73">
        <v>64.462400000000002</v>
      </c>
      <c r="FW73">
        <v>18.745999999999999</v>
      </c>
      <c r="FX73">
        <v>1</v>
      </c>
      <c r="FY73">
        <v>6.4552799999999994E-2</v>
      </c>
      <c r="FZ73">
        <v>0.556288</v>
      </c>
      <c r="GA73">
        <v>20.2317</v>
      </c>
      <c r="GB73">
        <v>5.2348100000000004</v>
      </c>
      <c r="GC73">
        <v>11.9453</v>
      </c>
      <c r="GD73">
        <v>4.9860499999999996</v>
      </c>
      <c r="GE73">
        <v>3.29</v>
      </c>
      <c r="GF73">
        <v>9999</v>
      </c>
      <c r="GG73">
        <v>9999</v>
      </c>
      <c r="GH73">
        <v>9999</v>
      </c>
      <c r="GI73">
        <v>211.7</v>
      </c>
      <c r="GJ73">
        <v>1.8669899999999999</v>
      </c>
      <c r="GK73">
        <v>1.8692</v>
      </c>
      <c r="GL73">
        <v>1.8669100000000001</v>
      </c>
      <c r="GM73">
        <v>1.8672299999999999</v>
      </c>
      <c r="GN73">
        <v>1.8625100000000001</v>
      </c>
      <c r="GO73">
        <v>1.86524</v>
      </c>
      <c r="GP73">
        <v>1.8686100000000001</v>
      </c>
      <c r="GQ73">
        <v>1.8689100000000001</v>
      </c>
      <c r="GR73">
        <v>5</v>
      </c>
      <c r="GS73">
        <v>0</v>
      </c>
      <c r="GT73">
        <v>0</v>
      </c>
      <c r="GU73">
        <v>0</v>
      </c>
      <c r="GV73" t="s">
        <v>414</v>
      </c>
      <c r="GW73" t="s">
        <v>415</v>
      </c>
      <c r="GX73" t="s">
        <v>416</v>
      </c>
      <c r="GY73" t="s">
        <v>416</v>
      </c>
      <c r="GZ73" t="s">
        <v>416</v>
      </c>
      <c r="HA73" t="s">
        <v>416</v>
      </c>
      <c r="HB73">
        <v>0</v>
      </c>
      <c r="HC73">
        <v>100</v>
      </c>
      <c r="HD73">
        <v>100</v>
      </c>
      <c r="HE73">
        <v>-3.681</v>
      </c>
      <c r="HF73">
        <v>0.33900000000000002</v>
      </c>
      <c r="HG73">
        <v>-3.8243612012953871</v>
      </c>
      <c r="HH73">
        <v>1.6145137170229321E-3</v>
      </c>
      <c r="HI73">
        <v>-1.407043735234338E-6</v>
      </c>
      <c r="HJ73">
        <v>4.3622850327847239E-10</v>
      </c>
      <c r="HK73">
        <v>-8.8070380723457187E-2</v>
      </c>
      <c r="HL73">
        <v>-6.8056097038042204E-3</v>
      </c>
      <c r="HM73">
        <v>1.263822033146551E-3</v>
      </c>
      <c r="HN73">
        <v>-7.169851735749966E-6</v>
      </c>
      <c r="HO73">
        <v>2</v>
      </c>
      <c r="HP73">
        <v>2094</v>
      </c>
      <c r="HQ73">
        <v>1</v>
      </c>
      <c r="HR73">
        <v>26</v>
      </c>
      <c r="HS73">
        <v>1</v>
      </c>
      <c r="HT73">
        <v>0.7</v>
      </c>
      <c r="HU73">
        <v>0.390625</v>
      </c>
      <c r="HV73">
        <v>2.5952099999999998</v>
      </c>
      <c r="HW73">
        <v>1.4978</v>
      </c>
      <c r="HX73">
        <v>2.2912599999999999</v>
      </c>
      <c r="HY73">
        <v>1.49902</v>
      </c>
      <c r="HZ73">
        <v>2.3718300000000001</v>
      </c>
      <c r="IA73">
        <v>41.953800000000001</v>
      </c>
      <c r="IB73">
        <v>23.9999</v>
      </c>
      <c r="IC73">
        <v>18</v>
      </c>
      <c r="ID73">
        <v>504.63200000000001</v>
      </c>
      <c r="IE73">
        <v>460.20600000000002</v>
      </c>
      <c r="IF73">
        <v>25.517700000000001</v>
      </c>
      <c r="IG73">
        <v>28.1736</v>
      </c>
      <c r="IH73">
        <v>30.000299999999999</v>
      </c>
      <c r="II73">
        <v>28.094100000000001</v>
      </c>
      <c r="IJ73">
        <v>28.024100000000001</v>
      </c>
      <c r="IK73">
        <v>7.82836</v>
      </c>
      <c r="IL73">
        <v>58.376300000000001</v>
      </c>
      <c r="IM73">
        <v>0</v>
      </c>
      <c r="IN73">
        <v>25.478100000000001</v>
      </c>
      <c r="IO73">
        <v>100</v>
      </c>
      <c r="IP73">
        <v>14.2879</v>
      </c>
      <c r="IQ73">
        <v>101.17100000000001</v>
      </c>
      <c r="IR73">
        <v>101.675</v>
      </c>
      <c r="IS73">
        <v>4</v>
      </c>
    </row>
    <row r="74" spans="1:253" x14ac:dyDescent="0.3">
      <c r="A74">
        <v>54</v>
      </c>
      <c r="B74">
        <v>1689189108.5</v>
      </c>
      <c r="C74">
        <v>13144</v>
      </c>
      <c r="D74" t="s">
        <v>683</v>
      </c>
      <c r="E74" t="s">
        <v>684</v>
      </c>
      <c r="F74" t="s">
        <v>402</v>
      </c>
      <c r="G74" t="s">
        <v>403</v>
      </c>
      <c r="H74" t="s">
        <v>52</v>
      </c>
      <c r="I74" t="s">
        <v>405</v>
      </c>
      <c r="J74" t="s">
        <v>658</v>
      </c>
      <c r="K74" t="s">
        <v>659</v>
      </c>
      <c r="L74">
        <v>1689189108.5</v>
      </c>
      <c r="M74">
        <f t="shared" si="138"/>
        <v>8.0277981282138415E-3</v>
      </c>
      <c r="N74">
        <f t="shared" si="139"/>
        <v>8.027798128213842</v>
      </c>
      <c r="O74">
        <f t="shared" si="140"/>
        <v>2.680882824129184</v>
      </c>
      <c r="P74">
        <f t="shared" si="141"/>
        <v>71.081400000000002</v>
      </c>
      <c r="Q74">
        <f t="shared" si="142"/>
        <v>61.323416967169933</v>
      </c>
      <c r="R74">
        <f t="shared" si="143"/>
        <v>6.0656042192360431</v>
      </c>
      <c r="S74">
        <f t="shared" si="144"/>
        <v>7.0307830364382005</v>
      </c>
      <c r="T74">
        <f t="shared" si="145"/>
        <v>0.57603907922341846</v>
      </c>
      <c r="U74">
        <f t="shared" si="146"/>
        <v>2.906100551214243</v>
      </c>
      <c r="V74">
        <f t="shared" si="147"/>
        <v>0.519314801121181</v>
      </c>
      <c r="W74">
        <f t="shared" si="148"/>
        <v>0.329201473729689</v>
      </c>
      <c r="X74">
        <f t="shared" si="149"/>
        <v>289.57662629222449</v>
      </c>
      <c r="Y74">
        <f t="shared" si="150"/>
        <v>27.771983190176567</v>
      </c>
      <c r="Z74">
        <f t="shared" si="151"/>
        <v>28.008199999999999</v>
      </c>
      <c r="AA74">
        <f t="shared" si="152"/>
        <v>3.7966541120508519</v>
      </c>
      <c r="AB74">
        <f t="shared" si="153"/>
        <v>60.453486179517547</v>
      </c>
      <c r="AC74">
        <f t="shared" si="154"/>
        <v>2.3148703840242</v>
      </c>
      <c r="AD74">
        <f t="shared" si="155"/>
        <v>3.8291760001237267</v>
      </c>
      <c r="AE74">
        <f t="shared" si="156"/>
        <v>1.4817837280266519</v>
      </c>
      <c r="AF74">
        <f t="shared" si="157"/>
        <v>-354.0258974542304</v>
      </c>
      <c r="AG74">
        <f t="shared" si="158"/>
        <v>22.937028643057896</v>
      </c>
      <c r="AH74">
        <f t="shared" si="159"/>
        <v>1.7218270802347246</v>
      </c>
      <c r="AI74">
        <f t="shared" si="160"/>
        <v>-39.790415438713282</v>
      </c>
      <c r="AJ74">
        <v>0</v>
      </c>
      <c r="AK74">
        <v>0</v>
      </c>
      <c r="AL74">
        <f t="shared" si="161"/>
        <v>1</v>
      </c>
      <c r="AM74">
        <f t="shared" si="162"/>
        <v>0</v>
      </c>
      <c r="AN74">
        <f t="shared" si="163"/>
        <v>51976.555106044674</v>
      </c>
      <c r="AO74" t="s">
        <v>408</v>
      </c>
      <c r="AP74">
        <v>10238.9</v>
      </c>
      <c r="AQ74">
        <v>302.21199999999999</v>
      </c>
      <c r="AR74">
        <v>4052.3</v>
      </c>
      <c r="AS74">
        <f t="shared" si="164"/>
        <v>0.92542210596451402</v>
      </c>
      <c r="AT74">
        <v>-0.32343011824092421</v>
      </c>
      <c r="AU74" t="s">
        <v>685</v>
      </c>
      <c r="AV74">
        <v>10283.700000000001</v>
      </c>
      <c r="AW74">
        <v>844.92599999999993</v>
      </c>
      <c r="AX74">
        <v>1071</v>
      </c>
      <c r="AY74">
        <f t="shared" si="165"/>
        <v>0.21108683473389367</v>
      </c>
      <c r="AZ74">
        <v>0.5</v>
      </c>
      <c r="BA74">
        <f t="shared" si="166"/>
        <v>1513.2354001514116</v>
      </c>
      <c r="BB74">
        <f t="shared" si="167"/>
        <v>2.680882824129184</v>
      </c>
      <c r="BC74">
        <f t="shared" si="168"/>
        <v>159.71203541261923</v>
      </c>
      <c r="BD74">
        <f t="shared" si="169"/>
        <v>1.985357296075351E-3</v>
      </c>
      <c r="BE74">
        <f t="shared" si="170"/>
        <v>2.7836601307189546</v>
      </c>
      <c r="BF74">
        <f t="shared" si="171"/>
        <v>250.25846518854712</v>
      </c>
      <c r="BG74" t="s">
        <v>686</v>
      </c>
      <c r="BH74">
        <v>654.16999999999996</v>
      </c>
      <c r="BI74">
        <f t="shared" si="172"/>
        <v>654.16999999999996</v>
      </c>
      <c r="BJ74">
        <f t="shared" si="173"/>
        <v>0.38919701213818869</v>
      </c>
      <c r="BK74">
        <f t="shared" si="174"/>
        <v>0.5423649929227744</v>
      </c>
      <c r="BL74">
        <f t="shared" si="175"/>
        <v>0.87733547568809911</v>
      </c>
      <c r="BM74">
        <f t="shared" si="176"/>
        <v>0.29406546408112516</v>
      </c>
      <c r="BN74">
        <f t="shared" si="177"/>
        <v>0.7949946774582356</v>
      </c>
      <c r="BO74">
        <f t="shared" si="178"/>
        <v>0.41991713761949723</v>
      </c>
      <c r="BP74">
        <f t="shared" si="179"/>
        <v>0.58008286238050277</v>
      </c>
      <c r="BQ74">
        <f t="shared" si="180"/>
        <v>1800.06</v>
      </c>
      <c r="BR74">
        <f t="shared" si="181"/>
        <v>1513.2354001514116</v>
      </c>
      <c r="BS74">
        <f t="shared" si="182"/>
        <v>0.84065831147373515</v>
      </c>
      <c r="BT74">
        <f t="shared" si="183"/>
        <v>0.16087054114430879</v>
      </c>
      <c r="BU74">
        <v>6</v>
      </c>
      <c r="BV74">
        <v>0.5</v>
      </c>
      <c r="BW74" t="s">
        <v>411</v>
      </c>
      <c r="BX74">
        <v>1689189108.5</v>
      </c>
      <c r="BY74">
        <v>71.081400000000002</v>
      </c>
      <c r="BZ74">
        <v>74.981800000000007</v>
      </c>
      <c r="CA74">
        <v>23.403400000000001</v>
      </c>
      <c r="CB74">
        <v>13.998900000000001</v>
      </c>
      <c r="CC74">
        <v>74.635999999999996</v>
      </c>
      <c r="CD74">
        <v>23.064800000000002</v>
      </c>
      <c r="CE74">
        <v>500.18099999999998</v>
      </c>
      <c r="CF74">
        <v>98.811400000000006</v>
      </c>
      <c r="CG74">
        <v>0.100313</v>
      </c>
      <c r="CH74">
        <v>28.154599999999999</v>
      </c>
      <c r="CI74">
        <v>28.008199999999999</v>
      </c>
      <c r="CJ74">
        <v>999.9</v>
      </c>
      <c r="CK74">
        <v>0</v>
      </c>
      <c r="CL74">
        <v>0</v>
      </c>
      <c r="CM74">
        <v>9985.6200000000008</v>
      </c>
      <c r="CN74">
        <v>0</v>
      </c>
      <c r="CO74">
        <v>1.91117E-3</v>
      </c>
      <c r="CP74">
        <v>-3.90042</v>
      </c>
      <c r="CQ74">
        <v>72.784800000000004</v>
      </c>
      <c r="CR74">
        <v>76.046400000000006</v>
      </c>
      <c r="CS74">
        <v>9.4044500000000006</v>
      </c>
      <c r="CT74">
        <v>74.981800000000007</v>
      </c>
      <c r="CU74">
        <v>13.998900000000001</v>
      </c>
      <c r="CV74">
        <v>2.3125200000000001</v>
      </c>
      <c r="CW74">
        <v>1.3832599999999999</v>
      </c>
      <c r="CX74">
        <v>19.7639</v>
      </c>
      <c r="CY74">
        <v>11.735300000000001</v>
      </c>
      <c r="CZ74">
        <v>1800.06</v>
      </c>
      <c r="DA74">
        <v>0.97799400000000003</v>
      </c>
      <c r="DB74">
        <v>2.20057E-2</v>
      </c>
      <c r="DC74">
        <v>0</v>
      </c>
      <c r="DD74">
        <v>845.21400000000006</v>
      </c>
      <c r="DE74">
        <v>4.9997699999999998</v>
      </c>
      <c r="DF74">
        <v>16167.4</v>
      </c>
      <c r="DG74">
        <v>15784.9</v>
      </c>
      <c r="DH74">
        <v>39.061999999999998</v>
      </c>
      <c r="DI74">
        <v>39.875</v>
      </c>
      <c r="DJ74">
        <v>38.686999999999998</v>
      </c>
      <c r="DK74">
        <v>38.936999999999998</v>
      </c>
      <c r="DL74">
        <v>40.061999999999998</v>
      </c>
      <c r="DM74">
        <v>1755.56</v>
      </c>
      <c r="DN74">
        <v>39.5</v>
      </c>
      <c r="DO74">
        <v>0</v>
      </c>
      <c r="DP74">
        <v>123.30000019073491</v>
      </c>
      <c r="DQ74">
        <v>0</v>
      </c>
      <c r="DR74">
        <v>844.92599999999993</v>
      </c>
      <c r="DS74">
        <v>-0.71863248026048021</v>
      </c>
      <c r="DT74">
        <v>-35.172649641427313</v>
      </c>
      <c r="DU74">
        <v>16171.73076923077</v>
      </c>
      <c r="DV74">
        <v>15</v>
      </c>
      <c r="DW74">
        <v>1689189067.5999999</v>
      </c>
      <c r="DX74" t="s">
        <v>687</v>
      </c>
      <c r="DY74">
        <v>1689189046.0999999</v>
      </c>
      <c r="DZ74">
        <v>1689189067.5999999</v>
      </c>
      <c r="EA74">
        <v>61</v>
      </c>
      <c r="EB74">
        <v>0.157</v>
      </c>
      <c r="EC74">
        <v>-1E-3</v>
      </c>
      <c r="ED74">
        <v>-3.5489999999999999</v>
      </c>
      <c r="EE74">
        <v>4.5999999999999999E-2</v>
      </c>
      <c r="EF74">
        <v>75</v>
      </c>
      <c r="EG74">
        <v>14</v>
      </c>
      <c r="EH74">
        <v>0.38</v>
      </c>
      <c r="EI74">
        <v>0.01</v>
      </c>
      <c r="EJ74">
        <v>-45.560058536585373</v>
      </c>
      <c r="EK74">
        <v>-1.5535860627177069</v>
      </c>
      <c r="EL74">
        <v>0.1607240810582056</v>
      </c>
      <c r="EM74">
        <v>0</v>
      </c>
      <c r="EN74">
        <v>1329.788484848485</v>
      </c>
      <c r="EO74">
        <v>-145.18156849488881</v>
      </c>
      <c r="EP74">
        <v>13.822683404180051</v>
      </c>
      <c r="EQ74">
        <v>0</v>
      </c>
      <c r="ER74">
        <v>13.374026829268301</v>
      </c>
      <c r="ES74">
        <v>0.63740905923346691</v>
      </c>
      <c r="ET74">
        <v>6.5351630596747798E-2</v>
      </c>
      <c r="EU74">
        <v>0</v>
      </c>
      <c r="EV74">
        <v>2</v>
      </c>
      <c r="EW74">
        <v>2</v>
      </c>
      <c r="EX74" t="s">
        <v>413</v>
      </c>
      <c r="EY74">
        <v>2.96861</v>
      </c>
      <c r="EZ74">
        <v>2.6994199999999999</v>
      </c>
      <c r="FA74">
        <v>2.15991E-2</v>
      </c>
      <c r="FB74">
        <v>2.1599199999999999E-2</v>
      </c>
      <c r="FC74">
        <v>0.11277</v>
      </c>
      <c r="FD74">
        <v>7.5890200000000005E-2</v>
      </c>
      <c r="FE74">
        <v>33814.800000000003</v>
      </c>
      <c r="FF74">
        <v>21705.200000000001</v>
      </c>
      <c r="FG74">
        <v>32420.5</v>
      </c>
      <c r="FH74">
        <v>25324.400000000001</v>
      </c>
      <c r="FI74">
        <v>39751.4</v>
      </c>
      <c r="FJ74">
        <v>40528.699999999997</v>
      </c>
      <c r="FK74">
        <v>46538.2</v>
      </c>
      <c r="FL74">
        <v>45890.9</v>
      </c>
      <c r="FM74">
        <v>1.9884500000000001</v>
      </c>
      <c r="FN74">
        <v>1.85433</v>
      </c>
      <c r="FO74">
        <v>7.3157299999999995E-2</v>
      </c>
      <c r="FP74">
        <v>0</v>
      </c>
      <c r="FQ74">
        <v>26.8127</v>
      </c>
      <c r="FR74">
        <v>999.9</v>
      </c>
      <c r="FS74">
        <v>44</v>
      </c>
      <c r="FT74">
        <v>38.1</v>
      </c>
      <c r="FU74">
        <v>29.8063</v>
      </c>
      <c r="FV74">
        <v>64.4024</v>
      </c>
      <c r="FW74">
        <v>18.509599999999999</v>
      </c>
      <c r="FX74">
        <v>1</v>
      </c>
      <c r="FY74">
        <v>7.0012699999999997E-2</v>
      </c>
      <c r="FZ74">
        <v>1.1394299999999999</v>
      </c>
      <c r="GA74">
        <v>20.227799999999998</v>
      </c>
      <c r="GB74">
        <v>5.2346599999999999</v>
      </c>
      <c r="GC74">
        <v>11.9453</v>
      </c>
      <c r="GD74">
        <v>4.9856999999999996</v>
      </c>
      <c r="GE74">
        <v>3.29</v>
      </c>
      <c r="GF74">
        <v>9999</v>
      </c>
      <c r="GG74">
        <v>9999</v>
      </c>
      <c r="GH74">
        <v>9999</v>
      </c>
      <c r="GI74">
        <v>211.7</v>
      </c>
      <c r="GJ74">
        <v>1.8670599999999999</v>
      </c>
      <c r="GK74">
        <v>1.86921</v>
      </c>
      <c r="GL74">
        <v>1.8669199999999999</v>
      </c>
      <c r="GM74">
        <v>1.8673299999999999</v>
      </c>
      <c r="GN74">
        <v>1.8625499999999999</v>
      </c>
      <c r="GO74">
        <v>1.8653</v>
      </c>
      <c r="GP74">
        <v>1.8686700000000001</v>
      </c>
      <c r="GQ74">
        <v>1.869</v>
      </c>
      <c r="GR74">
        <v>5</v>
      </c>
      <c r="GS74">
        <v>0</v>
      </c>
      <c r="GT74">
        <v>0</v>
      </c>
      <c r="GU74">
        <v>0</v>
      </c>
      <c r="GV74" t="s">
        <v>414</v>
      </c>
      <c r="GW74" t="s">
        <v>415</v>
      </c>
      <c r="GX74" t="s">
        <v>416</v>
      </c>
      <c r="GY74" t="s">
        <v>416</v>
      </c>
      <c r="GZ74" t="s">
        <v>416</v>
      </c>
      <c r="HA74" t="s">
        <v>416</v>
      </c>
      <c r="HB74">
        <v>0</v>
      </c>
      <c r="HC74">
        <v>100</v>
      </c>
      <c r="HD74">
        <v>100</v>
      </c>
      <c r="HE74">
        <v>-3.5550000000000002</v>
      </c>
      <c r="HF74">
        <v>0.33860000000000001</v>
      </c>
      <c r="HG74">
        <v>-3.6674822366865949</v>
      </c>
      <c r="HH74">
        <v>1.6145137170229321E-3</v>
      </c>
      <c r="HI74">
        <v>-1.407043735234338E-6</v>
      </c>
      <c r="HJ74">
        <v>4.3622850327847239E-10</v>
      </c>
      <c r="HK74">
        <v>-8.8798795054159663E-2</v>
      </c>
      <c r="HL74">
        <v>-6.8056097038042204E-3</v>
      </c>
      <c r="HM74">
        <v>1.263822033146551E-3</v>
      </c>
      <c r="HN74">
        <v>-7.169851735749966E-6</v>
      </c>
      <c r="HO74">
        <v>2</v>
      </c>
      <c r="HP74">
        <v>2094</v>
      </c>
      <c r="HQ74">
        <v>1</v>
      </c>
      <c r="HR74">
        <v>26</v>
      </c>
      <c r="HS74">
        <v>1</v>
      </c>
      <c r="HT74">
        <v>0.7</v>
      </c>
      <c r="HU74">
        <v>0.33203100000000002</v>
      </c>
      <c r="HV74">
        <v>2.6086399999999998</v>
      </c>
      <c r="HW74">
        <v>1.4978</v>
      </c>
      <c r="HX74">
        <v>2.2912599999999999</v>
      </c>
      <c r="HY74">
        <v>1.49902</v>
      </c>
      <c r="HZ74">
        <v>2.3913600000000002</v>
      </c>
      <c r="IA74">
        <v>42.032899999999998</v>
      </c>
      <c r="IB74">
        <v>24.008700000000001</v>
      </c>
      <c r="IC74">
        <v>18</v>
      </c>
      <c r="ID74">
        <v>505.05399999999997</v>
      </c>
      <c r="IE74">
        <v>459.37</v>
      </c>
      <c r="IF74">
        <v>25.091799999999999</v>
      </c>
      <c r="IG74">
        <v>28.232700000000001</v>
      </c>
      <c r="IH74">
        <v>30.000299999999999</v>
      </c>
      <c r="II74">
        <v>28.146599999999999</v>
      </c>
      <c r="IJ74">
        <v>28.076599999999999</v>
      </c>
      <c r="IK74">
        <v>6.6638299999999999</v>
      </c>
      <c r="IL74">
        <v>59.103200000000001</v>
      </c>
      <c r="IM74">
        <v>0</v>
      </c>
      <c r="IN74">
        <v>25.096599999999999</v>
      </c>
      <c r="IO74">
        <v>75</v>
      </c>
      <c r="IP74">
        <v>13.8956</v>
      </c>
      <c r="IQ74">
        <v>101.15900000000001</v>
      </c>
      <c r="IR74">
        <v>101.66500000000001</v>
      </c>
      <c r="IS74">
        <v>4</v>
      </c>
    </row>
    <row r="75" spans="1:253" x14ac:dyDescent="0.3">
      <c r="A75">
        <v>55</v>
      </c>
      <c r="B75">
        <v>1689189234.5</v>
      </c>
      <c r="C75">
        <v>13270</v>
      </c>
      <c r="D75" t="s">
        <v>688</v>
      </c>
      <c r="E75" t="s">
        <v>689</v>
      </c>
      <c r="F75" t="s">
        <v>402</v>
      </c>
      <c r="G75" t="s">
        <v>403</v>
      </c>
      <c r="H75" t="s">
        <v>52</v>
      </c>
      <c r="I75" t="s">
        <v>405</v>
      </c>
      <c r="J75" t="s">
        <v>658</v>
      </c>
      <c r="K75" t="s">
        <v>659</v>
      </c>
      <c r="L75">
        <v>1689189234.5</v>
      </c>
      <c r="M75">
        <f t="shared" si="138"/>
        <v>8.1338952242006827E-3</v>
      </c>
      <c r="N75">
        <f t="shared" si="139"/>
        <v>8.1338952242006819</v>
      </c>
      <c r="O75">
        <f t="shared" si="140"/>
        <v>0.25464008899213725</v>
      </c>
      <c r="P75">
        <f t="shared" si="141"/>
        <v>49.196399999999997</v>
      </c>
      <c r="Q75">
        <f t="shared" si="142"/>
        <v>47.268230658303821</v>
      </c>
      <c r="R75">
        <f t="shared" si="143"/>
        <v>4.6753593070188471</v>
      </c>
      <c r="S75">
        <f t="shared" si="144"/>
        <v>4.8660769275359996</v>
      </c>
      <c r="T75">
        <f t="shared" si="145"/>
        <v>0.58832642862140727</v>
      </c>
      <c r="U75">
        <f t="shared" si="146"/>
        <v>2.8975510509239948</v>
      </c>
      <c r="V75">
        <f t="shared" si="147"/>
        <v>0.52913343923946576</v>
      </c>
      <c r="W75">
        <f t="shared" si="148"/>
        <v>0.33552897782875768</v>
      </c>
      <c r="X75">
        <f t="shared" si="149"/>
        <v>289.58779829221311</v>
      </c>
      <c r="Y75">
        <f t="shared" si="150"/>
        <v>27.683729398914849</v>
      </c>
      <c r="Z75">
        <f t="shared" si="151"/>
        <v>27.9663</v>
      </c>
      <c r="AA75">
        <f t="shared" si="152"/>
        <v>3.787390745423286</v>
      </c>
      <c r="AB75">
        <f t="shared" si="153"/>
        <v>60.635227607574357</v>
      </c>
      <c r="AC75">
        <f t="shared" si="154"/>
        <v>2.3138108550720005</v>
      </c>
      <c r="AD75">
        <f t="shared" si="155"/>
        <v>3.8159514631441187</v>
      </c>
      <c r="AE75">
        <f t="shared" si="156"/>
        <v>1.4735798903512856</v>
      </c>
      <c r="AF75">
        <f t="shared" si="157"/>
        <v>-358.70477938725008</v>
      </c>
      <c r="AG75">
        <f t="shared" si="158"/>
        <v>20.135826343980408</v>
      </c>
      <c r="AH75">
        <f t="shared" si="159"/>
        <v>1.5152425950355495</v>
      </c>
      <c r="AI75">
        <f t="shared" si="160"/>
        <v>-47.46591215602102</v>
      </c>
      <c r="AJ75">
        <v>0</v>
      </c>
      <c r="AK75">
        <v>0</v>
      </c>
      <c r="AL75">
        <f t="shared" si="161"/>
        <v>1</v>
      </c>
      <c r="AM75">
        <f t="shared" si="162"/>
        <v>0</v>
      </c>
      <c r="AN75">
        <f t="shared" si="163"/>
        <v>51742.856340818704</v>
      </c>
      <c r="AO75" t="s">
        <v>408</v>
      </c>
      <c r="AP75">
        <v>10238.9</v>
      </c>
      <c r="AQ75">
        <v>302.21199999999999</v>
      </c>
      <c r="AR75">
        <v>4052.3</v>
      </c>
      <c r="AS75">
        <f t="shared" si="164"/>
        <v>0.92542210596451402</v>
      </c>
      <c r="AT75">
        <v>-0.32343011824092421</v>
      </c>
      <c r="AU75" t="s">
        <v>690</v>
      </c>
      <c r="AV75">
        <v>10282.4</v>
      </c>
      <c r="AW75">
        <v>848.07475999999997</v>
      </c>
      <c r="AX75">
        <v>1049.3</v>
      </c>
      <c r="AY75">
        <f t="shared" si="165"/>
        <v>0.19177093300295434</v>
      </c>
      <c r="AZ75">
        <v>0.5</v>
      </c>
      <c r="BA75">
        <f t="shared" si="166"/>
        <v>1513.2942001514057</v>
      </c>
      <c r="BB75">
        <f t="shared" si="167"/>
        <v>0.25464008899213725</v>
      </c>
      <c r="BC75">
        <f t="shared" si="168"/>
        <v>145.10292033549729</v>
      </c>
      <c r="BD75">
        <f t="shared" si="169"/>
        <v>3.8199459640777405E-4</v>
      </c>
      <c r="BE75">
        <f t="shared" si="170"/>
        <v>2.8619079386257504</v>
      </c>
      <c r="BF75">
        <f t="shared" si="171"/>
        <v>249.05494181127864</v>
      </c>
      <c r="BG75" t="s">
        <v>691</v>
      </c>
      <c r="BH75">
        <v>652.88</v>
      </c>
      <c r="BI75">
        <f t="shared" si="172"/>
        <v>652.88</v>
      </c>
      <c r="BJ75">
        <f t="shared" si="173"/>
        <v>0.37779472028971695</v>
      </c>
      <c r="BK75">
        <f t="shared" si="174"/>
        <v>0.50760617526865448</v>
      </c>
      <c r="BL75">
        <f t="shared" si="175"/>
        <v>0.88338598937465806</v>
      </c>
      <c r="BM75">
        <f t="shared" si="176"/>
        <v>0.26934610112864882</v>
      </c>
      <c r="BN75">
        <f t="shared" si="177"/>
        <v>0.8007812083343111</v>
      </c>
      <c r="BO75">
        <f t="shared" si="178"/>
        <v>0.39077441676179486</v>
      </c>
      <c r="BP75">
        <f t="shared" si="179"/>
        <v>0.60922558323820519</v>
      </c>
      <c r="BQ75">
        <f t="shared" si="180"/>
        <v>1800.13</v>
      </c>
      <c r="BR75">
        <f t="shared" si="181"/>
        <v>1513.2942001514057</v>
      </c>
      <c r="BS75">
        <f t="shared" si="182"/>
        <v>0.8406582858745788</v>
      </c>
      <c r="BT75">
        <f t="shared" si="183"/>
        <v>0.1608704917379373</v>
      </c>
      <c r="BU75">
        <v>6</v>
      </c>
      <c r="BV75">
        <v>0.5</v>
      </c>
      <c r="BW75" t="s">
        <v>411</v>
      </c>
      <c r="BX75">
        <v>1689189234.5</v>
      </c>
      <c r="BY75">
        <v>49.196399999999997</v>
      </c>
      <c r="BZ75">
        <v>49.9818</v>
      </c>
      <c r="CA75">
        <v>23.392800000000001</v>
      </c>
      <c r="CB75">
        <v>13.864800000000001</v>
      </c>
      <c r="CC75">
        <v>52.6952</v>
      </c>
      <c r="CD75">
        <v>23.056000000000001</v>
      </c>
      <c r="CE75">
        <v>500.22800000000001</v>
      </c>
      <c r="CF75">
        <v>98.8108</v>
      </c>
      <c r="CG75">
        <v>0.10044</v>
      </c>
      <c r="CH75">
        <v>28.095199999999998</v>
      </c>
      <c r="CI75">
        <v>27.9663</v>
      </c>
      <c r="CJ75">
        <v>999.9</v>
      </c>
      <c r="CK75">
        <v>0</v>
      </c>
      <c r="CL75">
        <v>0</v>
      </c>
      <c r="CM75">
        <v>9936.8799999999992</v>
      </c>
      <c r="CN75">
        <v>0</v>
      </c>
      <c r="CO75">
        <v>1.8156100000000001E-3</v>
      </c>
      <c r="CP75">
        <v>-0.78539700000000001</v>
      </c>
      <c r="CQ75">
        <v>50.3748</v>
      </c>
      <c r="CR75">
        <v>50.6845</v>
      </c>
      <c r="CS75">
        <v>9.5279699999999998</v>
      </c>
      <c r="CT75">
        <v>49.9818</v>
      </c>
      <c r="CU75">
        <v>13.864800000000001</v>
      </c>
      <c r="CV75">
        <v>2.3114599999999998</v>
      </c>
      <c r="CW75">
        <v>1.36999</v>
      </c>
      <c r="CX75">
        <v>19.756499999999999</v>
      </c>
      <c r="CY75">
        <v>11.589499999999999</v>
      </c>
      <c r="CZ75">
        <v>1800.13</v>
      </c>
      <c r="DA75">
        <v>0.97799800000000003</v>
      </c>
      <c r="DB75">
        <v>2.20021E-2</v>
      </c>
      <c r="DC75">
        <v>0</v>
      </c>
      <c r="DD75">
        <v>848.76199999999994</v>
      </c>
      <c r="DE75">
        <v>4.9997699999999998</v>
      </c>
      <c r="DF75">
        <v>16202</v>
      </c>
      <c r="DG75">
        <v>15785.6</v>
      </c>
      <c r="DH75">
        <v>39.311999999999998</v>
      </c>
      <c r="DI75">
        <v>40.125</v>
      </c>
      <c r="DJ75">
        <v>38.875</v>
      </c>
      <c r="DK75">
        <v>39.25</v>
      </c>
      <c r="DL75">
        <v>40.375</v>
      </c>
      <c r="DM75">
        <v>1755.63</v>
      </c>
      <c r="DN75">
        <v>39.5</v>
      </c>
      <c r="DO75">
        <v>0</v>
      </c>
      <c r="DP75">
        <v>125.9000000953674</v>
      </c>
      <c r="DQ75">
        <v>0</v>
      </c>
      <c r="DR75">
        <v>848.07475999999997</v>
      </c>
      <c r="DS75">
        <v>1.697846145485354</v>
      </c>
      <c r="DT75">
        <v>13.823076811710671</v>
      </c>
      <c r="DU75">
        <v>16200.236000000001</v>
      </c>
      <c r="DV75">
        <v>15</v>
      </c>
      <c r="DW75">
        <v>1689189193.5</v>
      </c>
      <c r="DX75" t="s">
        <v>692</v>
      </c>
      <c r="DY75">
        <v>1689189179</v>
      </c>
      <c r="DZ75">
        <v>1689189193.5</v>
      </c>
      <c r="EA75">
        <v>62</v>
      </c>
      <c r="EB75">
        <v>8.6999999999999994E-2</v>
      </c>
      <c r="EC75">
        <v>-1E-3</v>
      </c>
      <c r="ED75">
        <v>-3.4980000000000002</v>
      </c>
      <c r="EE75">
        <v>3.9E-2</v>
      </c>
      <c r="EF75">
        <v>50</v>
      </c>
      <c r="EG75">
        <v>14</v>
      </c>
      <c r="EH75">
        <v>0.36</v>
      </c>
      <c r="EI75">
        <v>0.01</v>
      </c>
      <c r="EJ75">
        <v>-45.560058536585373</v>
      </c>
      <c r="EK75">
        <v>-1.5535860627177069</v>
      </c>
      <c r="EL75">
        <v>0.1607240810582056</v>
      </c>
      <c r="EM75">
        <v>0</v>
      </c>
      <c r="EN75">
        <v>1329.788484848485</v>
      </c>
      <c r="EO75">
        <v>-145.18156849488881</v>
      </c>
      <c r="EP75">
        <v>13.822683404180051</v>
      </c>
      <c r="EQ75">
        <v>0</v>
      </c>
      <c r="ER75">
        <v>13.374026829268301</v>
      </c>
      <c r="ES75">
        <v>0.63740905923346691</v>
      </c>
      <c r="ET75">
        <v>6.5351630596747798E-2</v>
      </c>
      <c r="EU75">
        <v>0</v>
      </c>
      <c r="EV75">
        <v>2</v>
      </c>
      <c r="EW75">
        <v>2</v>
      </c>
      <c r="EX75" t="s">
        <v>413</v>
      </c>
      <c r="EY75">
        <v>2.9685600000000001</v>
      </c>
      <c r="EZ75">
        <v>2.6991299999999998</v>
      </c>
      <c r="FA75">
        <v>1.53125E-2</v>
      </c>
      <c r="FB75">
        <v>1.4469900000000001E-2</v>
      </c>
      <c r="FC75">
        <v>0.112706</v>
      </c>
      <c r="FD75">
        <v>7.5331400000000007E-2</v>
      </c>
      <c r="FE75">
        <v>34019.599999999999</v>
      </c>
      <c r="FF75">
        <v>21855.7</v>
      </c>
      <c r="FG75">
        <v>32409.4</v>
      </c>
      <c r="FH75">
        <v>25316.9</v>
      </c>
      <c r="FI75">
        <v>39741.699999999997</v>
      </c>
      <c r="FJ75">
        <v>40542.1</v>
      </c>
      <c r="FK75">
        <v>46523.1</v>
      </c>
      <c r="FL75">
        <v>45878.6</v>
      </c>
      <c r="FM75">
        <v>1.9866999999999999</v>
      </c>
      <c r="FN75">
        <v>1.8512999999999999</v>
      </c>
      <c r="FO75">
        <v>5.5372699999999997E-2</v>
      </c>
      <c r="FP75">
        <v>0</v>
      </c>
      <c r="FQ75">
        <v>27.061499999999999</v>
      </c>
      <c r="FR75">
        <v>999.9</v>
      </c>
      <c r="FS75">
        <v>44.2</v>
      </c>
      <c r="FT75">
        <v>38.200000000000003</v>
      </c>
      <c r="FU75">
        <v>30.104700000000001</v>
      </c>
      <c r="FV75">
        <v>64.822400000000002</v>
      </c>
      <c r="FW75">
        <v>17.816500000000001</v>
      </c>
      <c r="FX75">
        <v>1</v>
      </c>
      <c r="FY75">
        <v>8.34781E-2</v>
      </c>
      <c r="FZ75">
        <v>0.225741</v>
      </c>
      <c r="GA75">
        <v>20.225200000000001</v>
      </c>
      <c r="GB75">
        <v>5.2321200000000001</v>
      </c>
      <c r="GC75">
        <v>11.947800000000001</v>
      </c>
      <c r="GD75">
        <v>4.9852499999999997</v>
      </c>
      <c r="GE75">
        <v>3.2894800000000002</v>
      </c>
      <c r="GF75">
        <v>9999</v>
      </c>
      <c r="GG75">
        <v>9999</v>
      </c>
      <c r="GH75">
        <v>9999</v>
      </c>
      <c r="GI75">
        <v>211.8</v>
      </c>
      <c r="GJ75">
        <v>1.86704</v>
      </c>
      <c r="GK75">
        <v>1.8692</v>
      </c>
      <c r="GL75">
        <v>1.8669100000000001</v>
      </c>
      <c r="GM75">
        <v>1.8672599999999999</v>
      </c>
      <c r="GN75">
        <v>1.86253</v>
      </c>
      <c r="GO75">
        <v>1.86531</v>
      </c>
      <c r="GP75">
        <v>1.8686199999999999</v>
      </c>
      <c r="GQ75">
        <v>1.86896</v>
      </c>
      <c r="GR75">
        <v>5</v>
      </c>
      <c r="GS75">
        <v>0</v>
      </c>
      <c r="GT75">
        <v>0</v>
      </c>
      <c r="GU75">
        <v>0</v>
      </c>
      <c r="GV75" t="s">
        <v>414</v>
      </c>
      <c r="GW75" t="s">
        <v>415</v>
      </c>
      <c r="GX75" t="s">
        <v>416</v>
      </c>
      <c r="GY75" t="s">
        <v>416</v>
      </c>
      <c r="GZ75" t="s">
        <v>416</v>
      </c>
      <c r="HA75" t="s">
        <v>416</v>
      </c>
      <c r="HB75">
        <v>0</v>
      </c>
      <c r="HC75">
        <v>100</v>
      </c>
      <c r="HD75">
        <v>100</v>
      </c>
      <c r="HE75">
        <v>-3.4990000000000001</v>
      </c>
      <c r="HF75">
        <v>0.33679999999999999</v>
      </c>
      <c r="HG75">
        <v>-3.5800700945805981</v>
      </c>
      <c r="HH75">
        <v>1.6145137170229321E-3</v>
      </c>
      <c r="HI75">
        <v>-1.407043735234338E-6</v>
      </c>
      <c r="HJ75">
        <v>4.3622850327847239E-10</v>
      </c>
      <c r="HK75">
        <v>-9.0245913461484278E-2</v>
      </c>
      <c r="HL75">
        <v>-6.8056097038042204E-3</v>
      </c>
      <c r="HM75">
        <v>1.263822033146551E-3</v>
      </c>
      <c r="HN75">
        <v>-7.169851735749966E-6</v>
      </c>
      <c r="HO75">
        <v>2</v>
      </c>
      <c r="HP75">
        <v>2094</v>
      </c>
      <c r="HQ75">
        <v>1</v>
      </c>
      <c r="HR75">
        <v>26</v>
      </c>
      <c r="HS75">
        <v>0.9</v>
      </c>
      <c r="HT75">
        <v>0.7</v>
      </c>
      <c r="HU75">
        <v>0.27587899999999999</v>
      </c>
      <c r="HV75">
        <v>2.6293899999999999</v>
      </c>
      <c r="HW75">
        <v>1.4978</v>
      </c>
      <c r="HX75">
        <v>2.2912599999999999</v>
      </c>
      <c r="HY75">
        <v>1.49902</v>
      </c>
      <c r="HZ75">
        <v>2.2790499999999998</v>
      </c>
      <c r="IA75">
        <v>42.164999999999999</v>
      </c>
      <c r="IB75">
        <v>23.991199999999999</v>
      </c>
      <c r="IC75">
        <v>18</v>
      </c>
      <c r="ID75">
        <v>505.01900000000001</v>
      </c>
      <c r="IE75">
        <v>458.387</v>
      </c>
      <c r="IF75">
        <v>24.3139</v>
      </c>
      <c r="IG75">
        <v>28.395399999999999</v>
      </c>
      <c r="IH75">
        <v>29.9999</v>
      </c>
      <c r="II75">
        <v>28.2758</v>
      </c>
      <c r="IJ75">
        <v>28.198699999999999</v>
      </c>
      <c r="IK75">
        <v>5.5097399999999999</v>
      </c>
      <c r="IL75">
        <v>60.208500000000001</v>
      </c>
      <c r="IM75">
        <v>0</v>
      </c>
      <c r="IN75">
        <v>24.8017</v>
      </c>
      <c r="IO75">
        <v>50</v>
      </c>
      <c r="IP75">
        <v>13.6798</v>
      </c>
      <c r="IQ75">
        <v>101.126</v>
      </c>
      <c r="IR75">
        <v>101.637</v>
      </c>
      <c r="IS75">
        <v>4</v>
      </c>
    </row>
    <row r="76" spans="1:253" x14ac:dyDescent="0.3">
      <c r="A76">
        <v>56</v>
      </c>
      <c r="B76">
        <v>1689189370.5</v>
      </c>
      <c r="C76">
        <v>13406</v>
      </c>
      <c r="D76" t="s">
        <v>693</v>
      </c>
      <c r="E76" t="s">
        <v>694</v>
      </c>
      <c r="F76" t="s">
        <v>402</v>
      </c>
      <c r="G76" t="s">
        <v>403</v>
      </c>
      <c r="H76" t="s">
        <v>52</v>
      </c>
      <c r="I76" t="s">
        <v>405</v>
      </c>
      <c r="J76" t="s">
        <v>658</v>
      </c>
      <c r="K76" t="s">
        <v>659</v>
      </c>
      <c r="L76">
        <v>1689189370.5</v>
      </c>
      <c r="M76">
        <f t="shared" si="138"/>
        <v>8.2446928186209398E-3</v>
      </c>
      <c r="N76">
        <f t="shared" si="139"/>
        <v>8.2446928186209405</v>
      </c>
      <c r="O76">
        <f t="shared" si="140"/>
        <v>-2.6490882333342962</v>
      </c>
      <c r="P76">
        <f t="shared" si="141"/>
        <v>22.936499999999999</v>
      </c>
      <c r="Q76">
        <f t="shared" si="142"/>
        <v>30.133891733007005</v>
      </c>
      <c r="R76">
        <f t="shared" si="143"/>
        <v>2.9805587502659656</v>
      </c>
      <c r="S76">
        <f t="shared" si="144"/>
        <v>2.2686610272975001</v>
      </c>
      <c r="T76">
        <f t="shared" si="145"/>
        <v>0.59209642284565089</v>
      </c>
      <c r="U76">
        <f t="shared" si="146"/>
        <v>2.914811992877862</v>
      </c>
      <c r="V76">
        <f t="shared" si="147"/>
        <v>0.53250029346707439</v>
      </c>
      <c r="W76">
        <f t="shared" si="148"/>
        <v>0.3376658912961058</v>
      </c>
      <c r="X76">
        <f t="shared" si="149"/>
        <v>289.57285529215369</v>
      </c>
      <c r="Y76">
        <f t="shared" si="150"/>
        <v>27.686688569993912</v>
      </c>
      <c r="Z76">
        <f t="shared" si="151"/>
        <v>27.973800000000001</v>
      </c>
      <c r="AA76">
        <f t="shared" si="152"/>
        <v>3.7890474155396547</v>
      </c>
      <c r="AB76">
        <f t="shared" si="153"/>
        <v>60.294509350926404</v>
      </c>
      <c r="AC76">
        <f t="shared" si="154"/>
        <v>2.3047930384270003</v>
      </c>
      <c r="AD76">
        <f t="shared" si="155"/>
        <v>3.822558742476255</v>
      </c>
      <c r="AE76">
        <f t="shared" si="156"/>
        <v>1.4842543771126544</v>
      </c>
      <c r="AF76">
        <f t="shared" si="157"/>
        <v>-363.59095330118345</v>
      </c>
      <c r="AG76">
        <f t="shared" si="158"/>
        <v>23.744359302580659</v>
      </c>
      <c r="AH76">
        <f t="shared" si="159"/>
        <v>1.7765368667923813</v>
      </c>
      <c r="AI76">
        <f t="shared" si="160"/>
        <v>-48.497201839656739</v>
      </c>
      <c r="AJ76">
        <v>0</v>
      </c>
      <c r="AK76">
        <v>0</v>
      </c>
      <c r="AL76">
        <f t="shared" si="161"/>
        <v>1</v>
      </c>
      <c r="AM76">
        <f t="shared" si="162"/>
        <v>0</v>
      </c>
      <c r="AN76">
        <f t="shared" si="163"/>
        <v>52230.658355207561</v>
      </c>
      <c r="AO76" t="s">
        <v>408</v>
      </c>
      <c r="AP76">
        <v>10238.9</v>
      </c>
      <c r="AQ76">
        <v>302.21199999999999</v>
      </c>
      <c r="AR76">
        <v>4052.3</v>
      </c>
      <c r="AS76">
        <f t="shared" si="164"/>
        <v>0.92542210596451402</v>
      </c>
      <c r="AT76">
        <v>-0.32343011824092421</v>
      </c>
      <c r="AU76" t="s">
        <v>695</v>
      </c>
      <c r="AV76">
        <v>10281.4</v>
      </c>
      <c r="AW76">
        <v>856.61315999999988</v>
      </c>
      <c r="AX76">
        <v>1033.8599999999999</v>
      </c>
      <c r="AY76">
        <f t="shared" si="165"/>
        <v>0.17144181997562535</v>
      </c>
      <c r="AZ76">
        <v>0.5</v>
      </c>
      <c r="BA76">
        <f t="shared" si="166"/>
        <v>1513.2183001513749</v>
      </c>
      <c r="BB76">
        <f t="shared" si="167"/>
        <v>-2.6490882333342962</v>
      </c>
      <c r="BC76">
        <f t="shared" si="168"/>
        <v>129.71444969918693</v>
      </c>
      <c r="BD76">
        <f t="shared" si="169"/>
        <v>-1.5368953143513561E-3</v>
      </c>
      <c r="BE76">
        <f t="shared" si="170"/>
        <v>2.91958292225253</v>
      </c>
      <c r="BF76">
        <f t="shared" si="171"/>
        <v>248.17523188944099</v>
      </c>
      <c r="BG76" t="s">
        <v>696</v>
      </c>
      <c r="BH76">
        <v>658.29</v>
      </c>
      <c r="BI76">
        <f t="shared" si="172"/>
        <v>658.29</v>
      </c>
      <c r="BJ76">
        <f t="shared" si="173"/>
        <v>0.36326968835238815</v>
      </c>
      <c r="BK76">
        <f t="shared" si="174"/>
        <v>0.47194088984743204</v>
      </c>
      <c r="BL76">
        <f t="shared" si="175"/>
        <v>0.88934328419774844</v>
      </c>
      <c r="BM76">
        <f t="shared" si="176"/>
        <v>0.24225698696641013</v>
      </c>
      <c r="BN76">
        <f t="shared" si="177"/>
        <v>0.80489844504982289</v>
      </c>
      <c r="BO76">
        <f t="shared" si="178"/>
        <v>0.36267709029553791</v>
      </c>
      <c r="BP76">
        <f t="shared" si="179"/>
        <v>0.63732290970446215</v>
      </c>
      <c r="BQ76">
        <f t="shared" si="180"/>
        <v>1800.04</v>
      </c>
      <c r="BR76">
        <f t="shared" si="181"/>
        <v>1513.2183001513749</v>
      </c>
      <c r="BS76">
        <f t="shared" si="182"/>
        <v>0.84065815212516104</v>
      </c>
      <c r="BT76">
        <f t="shared" si="183"/>
        <v>0.16087023360156091</v>
      </c>
      <c r="BU76">
        <v>6</v>
      </c>
      <c r="BV76">
        <v>0.5</v>
      </c>
      <c r="BW76" t="s">
        <v>411</v>
      </c>
      <c r="BX76">
        <v>1689189370.5</v>
      </c>
      <c r="BY76">
        <v>22.936499999999999</v>
      </c>
      <c r="BZ76">
        <v>19.985800000000001</v>
      </c>
      <c r="CA76">
        <v>23.3018</v>
      </c>
      <c r="CB76">
        <v>13.642899999999999</v>
      </c>
      <c r="CC76">
        <v>26.441800000000001</v>
      </c>
      <c r="CD76">
        <v>22.969799999999999</v>
      </c>
      <c r="CE76">
        <v>500.21699999999998</v>
      </c>
      <c r="CF76">
        <v>98.810500000000005</v>
      </c>
      <c r="CG76">
        <v>0.10001500000000001</v>
      </c>
      <c r="CH76">
        <v>28.1249</v>
      </c>
      <c r="CI76">
        <v>27.973800000000001</v>
      </c>
      <c r="CJ76">
        <v>999.9</v>
      </c>
      <c r="CK76">
        <v>0</v>
      </c>
      <c r="CL76">
        <v>0</v>
      </c>
      <c r="CM76">
        <v>10035.6</v>
      </c>
      <c r="CN76">
        <v>0</v>
      </c>
      <c r="CO76">
        <v>1.91117E-3</v>
      </c>
      <c r="CP76">
        <v>2.9506999999999999</v>
      </c>
      <c r="CQ76">
        <v>23.483699999999999</v>
      </c>
      <c r="CR76">
        <v>20.2623</v>
      </c>
      <c r="CS76">
        <v>9.6589299999999998</v>
      </c>
      <c r="CT76">
        <v>19.985800000000001</v>
      </c>
      <c r="CU76">
        <v>13.642899999999999</v>
      </c>
      <c r="CV76">
        <v>2.30247</v>
      </c>
      <c r="CW76">
        <v>1.34806</v>
      </c>
      <c r="CX76">
        <v>19.6937</v>
      </c>
      <c r="CY76">
        <v>11.345700000000001</v>
      </c>
      <c r="CZ76">
        <v>1800.04</v>
      </c>
      <c r="DA76">
        <v>0.97799800000000003</v>
      </c>
      <c r="DB76">
        <v>2.20021E-2</v>
      </c>
      <c r="DC76">
        <v>0</v>
      </c>
      <c r="DD76">
        <v>856.31399999999996</v>
      </c>
      <c r="DE76">
        <v>4.9997699999999998</v>
      </c>
      <c r="DF76">
        <v>16316.7</v>
      </c>
      <c r="DG76">
        <v>15784.8</v>
      </c>
      <c r="DH76">
        <v>39.436999999999998</v>
      </c>
      <c r="DI76">
        <v>40.25</v>
      </c>
      <c r="DJ76">
        <v>39.061999999999998</v>
      </c>
      <c r="DK76">
        <v>39.436999999999998</v>
      </c>
      <c r="DL76">
        <v>40.5</v>
      </c>
      <c r="DM76">
        <v>1755.55</v>
      </c>
      <c r="DN76">
        <v>39.49</v>
      </c>
      <c r="DO76">
        <v>0</v>
      </c>
      <c r="DP76">
        <v>135.39999985694891</v>
      </c>
      <c r="DQ76">
        <v>0</v>
      </c>
      <c r="DR76">
        <v>856.61315999999988</v>
      </c>
      <c r="DS76">
        <v>0.96361538905106547</v>
      </c>
      <c r="DT76">
        <v>13.115384638961441</v>
      </c>
      <c r="DU76">
        <v>16314.896000000001</v>
      </c>
      <c r="DV76">
        <v>15</v>
      </c>
      <c r="DW76">
        <v>1689189329.5</v>
      </c>
      <c r="DX76" t="s">
        <v>697</v>
      </c>
      <c r="DY76">
        <v>1689189313.5</v>
      </c>
      <c r="DZ76">
        <v>1689189329.5</v>
      </c>
      <c r="EA76">
        <v>63</v>
      </c>
      <c r="EB76">
        <v>3.3000000000000002E-2</v>
      </c>
      <c r="EC76">
        <v>-1E-3</v>
      </c>
      <c r="ED76">
        <v>-3.51</v>
      </c>
      <c r="EE76">
        <v>0.03</v>
      </c>
      <c r="EF76">
        <v>20</v>
      </c>
      <c r="EG76">
        <v>14</v>
      </c>
      <c r="EH76">
        <v>0.3</v>
      </c>
      <c r="EI76">
        <v>0.01</v>
      </c>
      <c r="EJ76">
        <v>-45.560058536585373</v>
      </c>
      <c r="EK76">
        <v>-1.5535860627177069</v>
      </c>
      <c r="EL76">
        <v>0.1607240810582056</v>
      </c>
      <c r="EM76">
        <v>0</v>
      </c>
      <c r="EN76">
        <v>1329.788484848485</v>
      </c>
      <c r="EO76">
        <v>-145.18156849488881</v>
      </c>
      <c r="EP76">
        <v>13.822683404180051</v>
      </c>
      <c r="EQ76">
        <v>0</v>
      </c>
      <c r="ER76">
        <v>13.374026829268301</v>
      </c>
      <c r="ES76">
        <v>0.63740905923346691</v>
      </c>
      <c r="ET76">
        <v>6.5351630596747798E-2</v>
      </c>
      <c r="EU76">
        <v>0</v>
      </c>
      <c r="EV76">
        <v>2</v>
      </c>
      <c r="EW76">
        <v>2</v>
      </c>
      <c r="EX76" t="s">
        <v>413</v>
      </c>
      <c r="EY76">
        <v>2.9683999999999999</v>
      </c>
      <c r="EZ76">
        <v>2.69956</v>
      </c>
      <c r="FA76">
        <v>7.6984000000000002E-3</v>
      </c>
      <c r="FB76">
        <v>5.7972199999999996E-3</v>
      </c>
      <c r="FC76">
        <v>0.112376</v>
      </c>
      <c r="FD76">
        <v>7.4418700000000004E-2</v>
      </c>
      <c r="FE76">
        <v>34273.699999999997</v>
      </c>
      <c r="FF76">
        <v>22042.799999999999</v>
      </c>
      <c r="FG76">
        <v>32401.8</v>
      </c>
      <c r="FH76">
        <v>25311.9</v>
      </c>
      <c r="FI76">
        <v>39748.1</v>
      </c>
      <c r="FJ76">
        <v>40574.300000000003</v>
      </c>
      <c r="FK76">
        <v>46513</v>
      </c>
      <c r="FL76">
        <v>45869.8</v>
      </c>
      <c r="FM76">
        <v>1.9852000000000001</v>
      </c>
      <c r="FN76">
        <v>1.8484499999999999</v>
      </c>
      <c r="FO76">
        <v>6.3240500000000005E-2</v>
      </c>
      <c r="FP76">
        <v>0</v>
      </c>
      <c r="FQ76">
        <v>26.9404</v>
      </c>
      <c r="FR76">
        <v>999.9</v>
      </c>
      <c r="FS76">
        <v>44.4</v>
      </c>
      <c r="FT76">
        <v>38.200000000000003</v>
      </c>
      <c r="FU76">
        <v>30.2394</v>
      </c>
      <c r="FV76">
        <v>64.662499999999994</v>
      </c>
      <c r="FW76">
        <v>18.790099999999999</v>
      </c>
      <c r="FX76">
        <v>1</v>
      </c>
      <c r="FY76">
        <v>9.1219499999999995E-2</v>
      </c>
      <c r="FZ76">
        <v>1.09863</v>
      </c>
      <c r="GA76">
        <v>20.228200000000001</v>
      </c>
      <c r="GB76">
        <v>5.2340600000000004</v>
      </c>
      <c r="GC76">
        <v>11.946899999999999</v>
      </c>
      <c r="GD76">
        <v>4.9859999999999998</v>
      </c>
      <c r="GE76">
        <v>3.29</v>
      </c>
      <c r="GF76">
        <v>9999</v>
      </c>
      <c r="GG76">
        <v>9999</v>
      </c>
      <c r="GH76">
        <v>9999</v>
      </c>
      <c r="GI76">
        <v>211.8</v>
      </c>
      <c r="GJ76">
        <v>1.8670500000000001</v>
      </c>
      <c r="GK76">
        <v>1.8692</v>
      </c>
      <c r="GL76">
        <v>1.8669100000000001</v>
      </c>
      <c r="GM76">
        <v>1.8672500000000001</v>
      </c>
      <c r="GN76">
        <v>1.8625</v>
      </c>
      <c r="GO76">
        <v>1.8652899999999999</v>
      </c>
      <c r="GP76">
        <v>1.8686499999999999</v>
      </c>
      <c r="GQ76">
        <v>1.869</v>
      </c>
      <c r="GR76">
        <v>5</v>
      </c>
      <c r="GS76">
        <v>0</v>
      </c>
      <c r="GT76">
        <v>0</v>
      </c>
      <c r="GU76">
        <v>0</v>
      </c>
      <c r="GV76" t="s">
        <v>414</v>
      </c>
      <c r="GW76" t="s">
        <v>415</v>
      </c>
      <c r="GX76" t="s">
        <v>416</v>
      </c>
      <c r="GY76" t="s">
        <v>416</v>
      </c>
      <c r="GZ76" t="s">
        <v>416</v>
      </c>
      <c r="HA76" t="s">
        <v>416</v>
      </c>
      <c r="HB76">
        <v>0</v>
      </c>
      <c r="HC76">
        <v>100</v>
      </c>
      <c r="HD76">
        <v>100</v>
      </c>
      <c r="HE76">
        <v>-3.5049999999999999</v>
      </c>
      <c r="HF76">
        <v>0.33200000000000002</v>
      </c>
      <c r="HG76">
        <v>-3.5470214141310898</v>
      </c>
      <c r="HH76">
        <v>1.6145137170229321E-3</v>
      </c>
      <c r="HI76">
        <v>-1.407043735234338E-6</v>
      </c>
      <c r="HJ76">
        <v>4.3622850327847239E-10</v>
      </c>
      <c r="HK76">
        <v>-9.156636299581003E-2</v>
      </c>
      <c r="HL76">
        <v>-6.8056097038042204E-3</v>
      </c>
      <c r="HM76">
        <v>1.263822033146551E-3</v>
      </c>
      <c r="HN76">
        <v>-7.169851735749966E-6</v>
      </c>
      <c r="HO76">
        <v>2</v>
      </c>
      <c r="HP76">
        <v>2094</v>
      </c>
      <c r="HQ76">
        <v>1</v>
      </c>
      <c r="HR76">
        <v>26</v>
      </c>
      <c r="HS76">
        <v>0.9</v>
      </c>
      <c r="HT76">
        <v>0.7</v>
      </c>
      <c r="HU76">
        <v>0.20752000000000001</v>
      </c>
      <c r="HV76">
        <v>2.6269499999999999</v>
      </c>
      <c r="HW76">
        <v>1.4978</v>
      </c>
      <c r="HX76">
        <v>2.2912599999999999</v>
      </c>
      <c r="HY76">
        <v>1.49902</v>
      </c>
      <c r="HZ76">
        <v>2.3535200000000001</v>
      </c>
      <c r="IA76">
        <v>42.324100000000001</v>
      </c>
      <c r="IB76">
        <v>23.9999</v>
      </c>
      <c r="IC76">
        <v>18</v>
      </c>
      <c r="ID76">
        <v>505.14400000000001</v>
      </c>
      <c r="IE76">
        <v>457.50700000000001</v>
      </c>
      <c r="IF76">
        <v>24.988800000000001</v>
      </c>
      <c r="IG76">
        <v>28.537199999999999</v>
      </c>
      <c r="IH76">
        <v>30.0002</v>
      </c>
      <c r="II76">
        <v>28.4054</v>
      </c>
      <c r="IJ76">
        <v>28.319900000000001</v>
      </c>
      <c r="IK76">
        <v>4.1607399999999997</v>
      </c>
      <c r="IL76">
        <v>60.991500000000002</v>
      </c>
      <c r="IM76">
        <v>0</v>
      </c>
      <c r="IN76">
        <v>25.0059</v>
      </c>
      <c r="IO76">
        <v>20</v>
      </c>
      <c r="IP76">
        <v>13.5701</v>
      </c>
      <c r="IQ76">
        <v>101.10299999999999</v>
      </c>
      <c r="IR76">
        <v>101.617</v>
      </c>
      <c r="IS76">
        <v>4</v>
      </c>
    </row>
    <row r="77" spans="1:253" x14ac:dyDescent="0.3">
      <c r="A77">
        <v>57</v>
      </c>
      <c r="B77">
        <v>1689189500.5</v>
      </c>
      <c r="C77">
        <v>13536</v>
      </c>
      <c r="D77" t="s">
        <v>698</v>
      </c>
      <c r="E77" t="s">
        <v>699</v>
      </c>
      <c r="F77" t="s">
        <v>402</v>
      </c>
      <c r="G77" t="s">
        <v>403</v>
      </c>
      <c r="H77" t="s">
        <v>52</v>
      </c>
      <c r="I77" t="s">
        <v>405</v>
      </c>
      <c r="J77" t="s">
        <v>658</v>
      </c>
      <c r="K77" t="s">
        <v>659</v>
      </c>
      <c r="L77">
        <v>1689189500.5</v>
      </c>
      <c r="M77">
        <f t="shared" si="138"/>
        <v>7.9544405328773517E-3</v>
      </c>
      <c r="N77">
        <f t="shared" si="139"/>
        <v>7.9544405328773511</v>
      </c>
      <c r="O77">
        <f t="shared" si="140"/>
        <v>28.466398395361001</v>
      </c>
      <c r="P77">
        <f t="shared" si="141"/>
        <v>362.40800000000002</v>
      </c>
      <c r="Q77">
        <f t="shared" si="142"/>
        <v>267.86182672092008</v>
      </c>
      <c r="R77">
        <f t="shared" si="143"/>
        <v>26.493840685165235</v>
      </c>
      <c r="S77">
        <f t="shared" si="144"/>
        <v>35.845271170471996</v>
      </c>
      <c r="T77">
        <f t="shared" si="145"/>
        <v>0.57299638612909409</v>
      </c>
      <c r="U77">
        <f t="shared" si="146"/>
        <v>2.9048474035018046</v>
      </c>
      <c r="V77">
        <f t="shared" si="147"/>
        <v>0.51681686654370362</v>
      </c>
      <c r="W77">
        <f t="shared" si="148"/>
        <v>0.32759782071871096</v>
      </c>
      <c r="X77">
        <f t="shared" si="149"/>
        <v>289.56327929216349</v>
      </c>
      <c r="Y77">
        <f t="shared" si="150"/>
        <v>27.86568270442779</v>
      </c>
      <c r="Z77">
        <f t="shared" si="151"/>
        <v>27.956299999999999</v>
      </c>
      <c r="AA77">
        <f t="shared" si="152"/>
        <v>3.7851828350046146</v>
      </c>
      <c r="AB77">
        <f t="shared" si="153"/>
        <v>60.058377827530272</v>
      </c>
      <c r="AC77">
        <f t="shared" si="154"/>
        <v>2.3097632916724997</v>
      </c>
      <c r="AD77">
        <f t="shared" si="155"/>
        <v>3.8458636000883173</v>
      </c>
      <c r="AE77">
        <f t="shared" si="156"/>
        <v>1.4754195433321149</v>
      </c>
      <c r="AF77">
        <f t="shared" si="157"/>
        <v>-350.79082749989124</v>
      </c>
      <c r="AG77">
        <f t="shared" si="158"/>
        <v>42.753474368401832</v>
      </c>
      <c r="AH77">
        <f t="shared" si="159"/>
        <v>3.2111493032215579</v>
      </c>
      <c r="AI77">
        <f t="shared" si="160"/>
        <v>-15.262924536104386</v>
      </c>
      <c r="AJ77">
        <v>0</v>
      </c>
      <c r="AK77">
        <v>0</v>
      </c>
      <c r="AL77">
        <f t="shared" si="161"/>
        <v>1</v>
      </c>
      <c r="AM77">
        <f t="shared" si="162"/>
        <v>0</v>
      </c>
      <c r="AN77">
        <f t="shared" si="163"/>
        <v>51927.83663437784</v>
      </c>
      <c r="AO77" t="s">
        <v>408</v>
      </c>
      <c r="AP77">
        <v>10238.9</v>
      </c>
      <c r="AQ77">
        <v>302.21199999999999</v>
      </c>
      <c r="AR77">
        <v>4052.3</v>
      </c>
      <c r="AS77">
        <f t="shared" si="164"/>
        <v>0.92542210596451402</v>
      </c>
      <c r="AT77">
        <v>-0.32343011824092421</v>
      </c>
      <c r="AU77" t="s">
        <v>700</v>
      </c>
      <c r="AV77">
        <v>10281.799999999999</v>
      </c>
      <c r="AW77">
        <v>857.66020000000003</v>
      </c>
      <c r="AX77">
        <v>1224.78</v>
      </c>
      <c r="AY77">
        <f t="shared" si="165"/>
        <v>0.29974346413233388</v>
      </c>
      <c r="AZ77">
        <v>0.5</v>
      </c>
      <c r="BA77">
        <f t="shared" si="166"/>
        <v>1513.1679001513801</v>
      </c>
      <c r="BB77">
        <f t="shared" si="167"/>
        <v>28.466398395361001</v>
      </c>
      <c r="BC77">
        <f t="shared" si="168"/>
        <v>226.78109410261209</v>
      </c>
      <c r="BD77">
        <f t="shared" si="169"/>
        <v>1.9026195646049415E-2</v>
      </c>
      <c r="BE77">
        <f t="shared" si="170"/>
        <v>2.3085941965087611</v>
      </c>
      <c r="BF77">
        <f t="shared" si="171"/>
        <v>257.82265023857423</v>
      </c>
      <c r="BG77" t="s">
        <v>701</v>
      </c>
      <c r="BH77">
        <v>626.05999999999995</v>
      </c>
      <c r="BI77">
        <f t="shared" si="172"/>
        <v>626.05999999999995</v>
      </c>
      <c r="BJ77">
        <f t="shared" si="173"/>
        <v>0.48883881186825395</v>
      </c>
      <c r="BK77">
        <f t="shared" si="174"/>
        <v>0.61317443880277911</v>
      </c>
      <c r="BL77">
        <f t="shared" si="175"/>
        <v>0.82525450639768383</v>
      </c>
      <c r="BM77">
        <f t="shared" si="176"/>
        <v>0.39793251012391495</v>
      </c>
      <c r="BN77">
        <f t="shared" si="177"/>
        <v>0.75398763975672045</v>
      </c>
      <c r="BO77">
        <f t="shared" si="178"/>
        <v>0.44759450089542208</v>
      </c>
      <c r="BP77">
        <f t="shared" si="179"/>
        <v>0.55240549910457792</v>
      </c>
      <c r="BQ77">
        <f t="shared" si="180"/>
        <v>1799.98</v>
      </c>
      <c r="BR77">
        <f t="shared" si="181"/>
        <v>1513.1679001513801</v>
      </c>
      <c r="BS77">
        <f t="shared" si="182"/>
        <v>0.84065817406381182</v>
      </c>
      <c r="BT77">
        <f t="shared" si="183"/>
        <v>0.16087027594315687</v>
      </c>
      <c r="BU77">
        <v>6</v>
      </c>
      <c r="BV77">
        <v>0.5</v>
      </c>
      <c r="BW77" t="s">
        <v>411</v>
      </c>
      <c r="BX77">
        <v>1689189500.5</v>
      </c>
      <c r="BY77">
        <v>362.40800000000002</v>
      </c>
      <c r="BZ77">
        <v>400.01600000000002</v>
      </c>
      <c r="CA77">
        <v>23.352499999999999</v>
      </c>
      <c r="CB77">
        <v>14.0328</v>
      </c>
      <c r="CC77">
        <v>367.12099999999998</v>
      </c>
      <c r="CD77">
        <v>23.0154</v>
      </c>
      <c r="CE77">
        <v>500.14600000000002</v>
      </c>
      <c r="CF77">
        <v>98.808499999999995</v>
      </c>
      <c r="CG77">
        <v>0.100109</v>
      </c>
      <c r="CH77">
        <v>28.229299999999999</v>
      </c>
      <c r="CI77">
        <v>27.956299999999999</v>
      </c>
      <c r="CJ77">
        <v>999.9</v>
      </c>
      <c r="CK77">
        <v>0</v>
      </c>
      <c r="CL77">
        <v>0</v>
      </c>
      <c r="CM77">
        <v>9978.75</v>
      </c>
      <c r="CN77">
        <v>0</v>
      </c>
      <c r="CO77">
        <v>1.91117E-3</v>
      </c>
      <c r="CP77">
        <v>-37.607999999999997</v>
      </c>
      <c r="CQ77">
        <v>371.07299999999998</v>
      </c>
      <c r="CR77">
        <v>405.709</v>
      </c>
      <c r="CS77">
        <v>9.3196700000000003</v>
      </c>
      <c r="CT77">
        <v>400.01600000000002</v>
      </c>
      <c r="CU77">
        <v>14.0328</v>
      </c>
      <c r="CV77">
        <v>2.30742</v>
      </c>
      <c r="CW77">
        <v>1.38656</v>
      </c>
      <c r="CX77">
        <v>19.728300000000001</v>
      </c>
      <c r="CY77">
        <v>11.7714</v>
      </c>
      <c r="CZ77">
        <v>1799.98</v>
      </c>
      <c r="DA77">
        <v>0.97799800000000003</v>
      </c>
      <c r="DB77">
        <v>2.20021E-2</v>
      </c>
      <c r="DC77">
        <v>0</v>
      </c>
      <c r="DD77">
        <v>856.59100000000001</v>
      </c>
      <c r="DE77">
        <v>4.9997699999999998</v>
      </c>
      <c r="DF77">
        <v>16303.4</v>
      </c>
      <c r="DG77">
        <v>15784.3</v>
      </c>
      <c r="DH77">
        <v>39.436999999999998</v>
      </c>
      <c r="DI77">
        <v>40.186999999999998</v>
      </c>
      <c r="DJ77">
        <v>39</v>
      </c>
      <c r="DK77">
        <v>39.375</v>
      </c>
      <c r="DL77">
        <v>40.5</v>
      </c>
      <c r="DM77">
        <v>1755.49</v>
      </c>
      <c r="DN77">
        <v>39.49</v>
      </c>
      <c r="DO77">
        <v>0</v>
      </c>
      <c r="DP77">
        <v>129.80000019073489</v>
      </c>
      <c r="DQ77">
        <v>0</v>
      </c>
      <c r="DR77">
        <v>857.66020000000003</v>
      </c>
      <c r="DS77">
        <v>-6.5265384425021464</v>
      </c>
      <c r="DT77">
        <v>-102.86153828830641</v>
      </c>
      <c r="DU77">
        <v>16314.76</v>
      </c>
      <c r="DV77">
        <v>15</v>
      </c>
      <c r="DW77">
        <v>1689189457.5</v>
      </c>
      <c r="DX77" t="s">
        <v>702</v>
      </c>
      <c r="DY77">
        <v>1689189445</v>
      </c>
      <c r="DZ77">
        <v>1689189457.5</v>
      </c>
      <c r="EA77">
        <v>64</v>
      </c>
      <c r="EB77">
        <v>-1.591</v>
      </c>
      <c r="EC77">
        <v>3.0000000000000001E-3</v>
      </c>
      <c r="ED77">
        <v>-4.6849999999999996</v>
      </c>
      <c r="EE77">
        <v>3.4000000000000002E-2</v>
      </c>
      <c r="EF77">
        <v>401</v>
      </c>
      <c r="EG77">
        <v>14</v>
      </c>
      <c r="EH77">
        <v>0.06</v>
      </c>
      <c r="EI77">
        <v>0.01</v>
      </c>
      <c r="EJ77">
        <v>-45.560058536585373</v>
      </c>
      <c r="EK77">
        <v>-1.5535860627177069</v>
      </c>
      <c r="EL77">
        <v>0.1607240810582056</v>
      </c>
      <c r="EM77">
        <v>0</v>
      </c>
      <c r="EN77">
        <v>1329.788484848485</v>
      </c>
      <c r="EO77">
        <v>-145.18156849488881</v>
      </c>
      <c r="EP77">
        <v>13.822683404180051</v>
      </c>
      <c r="EQ77">
        <v>0</v>
      </c>
      <c r="ER77">
        <v>13.374026829268301</v>
      </c>
      <c r="ES77">
        <v>0.63740905923346691</v>
      </c>
      <c r="ET77">
        <v>6.5351630596747798E-2</v>
      </c>
      <c r="EU77">
        <v>0</v>
      </c>
      <c r="EV77">
        <v>2</v>
      </c>
      <c r="EW77">
        <v>2</v>
      </c>
      <c r="EX77" t="s">
        <v>413</v>
      </c>
      <c r="EY77">
        <v>2.9681700000000002</v>
      </c>
      <c r="EZ77">
        <v>2.69916</v>
      </c>
      <c r="FA77">
        <v>9.09383E-2</v>
      </c>
      <c r="FB77">
        <v>9.6404199999999995E-2</v>
      </c>
      <c r="FC77">
        <v>0.11251800000000001</v>
      </c>
      <c r="FD77">
        <v>7.5968400000000005E-2</v>
      </c>
      <c r="FE77">
        <v>31398.6</v>
      </c>
      <c r="FF77">
        <v>20032.900000000001</v>
      </c>
      <c r="FG77">
        <v>32401.599999999999</v>
      </c>
      <c r="FH77">
        <v>25310.6</v>
      </c>
      <c r="FI77">
        <v>39742.400000000001</v>
      </c>
      <c r="FJ77">
        <v>40506.300000000003</v>
      </c>
      <c r="FK77">
        <v>46513.1</v>
      </c>
      <c r="FL77">
        <v>45869.3</v>
      </c>
      <c r="FM77">
        <v>1.9844200000000001</v>
      </c>
      <c r="FN77">
        <v>1.8495999999999999</v>
      </c>
      <c r="FO77">
        <v>7.2196099999999999E-2</v>
      </c>
      <c r="FP77">
        <v>0</v>
      </c>
      <c r="FQ77">
        <v>26.776299999999999</v>
      </c>
      <c r="FR77">
        <v>999.9</v>
      </c>
      <c r="FS77">
        <v>44.4</v>
      </c>
      <c r="FT77">
        <v>38.299999999999997</v>
      </c>
      <c r="FU77">
        <v>30.4025</v>
      </c>
      <c r="FV77">
        <v>64.682500000000005</v>
      </c>
      <c r="FW77">
        <v>18.722000000000001</v>
      </c>
      <c r="FX77">
        <v>1</v>
      </c>
      <c r="FY77">
        <v>9.2294200000000007E-2</v>
      </c>
      <c r="FZ77">
        <v>0.78356800000000004</v>
      </c>
      <c r="GA77">
        <v>20.23</v>
      </c>
      <c r="GB77">
        <v>5.2340600000000004</v>
      </c>
      <c r="GC77">
        <v>11.9444</v>
      </c>
      <c r="GD77">
        <v>4.9858500000000001</v>
      </c>
      <c r="GE77">
        <v>3.29</v>
      </c>
      <c r="GF77">
        <v>9999</v>
      </c>
      <c r="GG77">
        <v>9999</v>
      </c>
      <c r="GH77">
        <v>9999</v>
      </c>
      <c r="GI77">
        <v>211.8</v>
      </c>
      <c r="GJ77">
        <v>1.8670500000000001</v>
      </c>
      <c r="GK77">
        <v>1.8692</v>
      </c>
      <c r="GL77">
        <v>1.8669100000000001</v>
      </c>
      <c r="GM77">
        <v>1.8672500000000001</v>
      </c>
      <c r="GN77">
        <v>1.86252</v>
      </c>
      <c r="GO77">
        <v>1.8652899999999999</v>
      </c>
      <c r="GP77">
        <v>1.86866</v>
      </c>
      <c r="GQ77">
        <v>1.8689499999999999</v>
      </c>
      <c r="GR77">
        <v>5</v>
      </c>
      <c r="GS77">
        <v>0</v>
      </c>
      <c r="GT77">
        <v>0</v>
      </c>
      <c r="GU77">
        <v>0</v>
      </c>
      <c r="GV77" t="s">
        <v>414</v>
      </c>
      <c r="GW77" t="s">
        <v>415</v>
      </c>
      <c r="GX77" t="s">
        <v>416</v>
      </c>
      <c r="GY77" t="s">
        <v>416</v>
      </c>
      <c r="GZ77" t="s">
        <v>416</v>
      </c>
      <c r="HA77" t="s">
        <v>416</v>
      </c>
      <c r="HB77">
        <v>0</v>
      </c>
      <c r="HC77">
        <v>100</v>
      </c>
      <c r="HD77">
        <v>100</v>
      </c>
      <c r="HE77">
        <v>-4.7130000000000001</v>
      </c>
      <c r="HF77">
        <v>0.33710000000000001</v>
      </c>
      <c r="HG77">
        <v>-5.1376314336177629</v>
      </c>
      <c r="HH77">
        <v>1.6145137170229321E-3</v>
      </c>
      <c r="HI77">
        <v>-1.407043735234338E-6</v>
      </c>
      <c r="HJ77">
        <v>4.3622850327847239E-10</v>
      </c>
      <c r="HK77">
        <v>-8.8349671574099037E-2</v>
      </c>
      <c r="HL77">
        <v>-6.8056097038042204E-3</v>
      </c>
      <c r="HM77">
        <v>1.263822033146551E-3</v>
      </c>
      <c r="HN77">
        <v>-7.169851735749966E-6</v>
      </c>
      <c r="HO77">
        <v>2</v>
      </c>
      <c r="HP77">
        <v>2094</v>
      </c>
      <c r="HQ77">
        <v>1</v>
      </c>
      <c r="HR77">
        <v>26</v>
      </c>
      <c r="HS77">
        <v>0.9</v>
      </c>
      <c r="HT77">
        <v>0.7</v>
      </c>
      <c r="HU77">
        <v>1.0571299999999999</v>
      </c>
      <c r="HV77">
        <v>2.5854499999999998</v>
      </c>
      <c r="HW77">
        <v>1.4978</v>
      </c>
      <c r="HX77">
        <v>2.2912599999999999</v>
      </c>
      <c r="HY77">
        <v>1.49902</v>
      </c>
      <c r="HZ77">
        <v>2.3303199999999999</v>
      </c>
      <c r="IA77">
        <v>42.430399999999999</v>
      </c>
      <c r="IB77">
        <v>24.008700000000001</v>
      </c>
      <c r="IC77">
        <v>18</v>
      </c>
      <c r="ID77">
        <v>505.04</v>
      </c>
      <c r="IE77">
        <v>458.62900000000002</v>
      </c>
      <c r="IF77">
        <v>25.5504</v>
      </c>
      <c r="IG77">
        <v>28.558199999999999</v>
      </c>
      <c r="IH77">
        <v>30.0001</v>
      </c>
      <c r="II77">
        <v>28.452100000000002</v>
      </c>
      <c r="IJ77">
        <v>28.370699999999999</v>
      </c>
      <c r="IK77">
        <v>21.163799999999998</v>
      </c>
      <c r="IL77">
        <v>59.8889</v>
      </c>
      <c r="IM77">
        <v>0</v>
      </c>
      <c r="IN77">
        <v>25.5716</v>
      </c>
      <c r="IO77">
        <v>400</v>
      </c>
      <c r="IP77">
        <v>14.0472</v>
      </c>
      <c r="IQ77">
        <v>101.10299999999999</v>
      </c>
      <c r="IR77">
        <v>101.614</v>
      </c>
      <c r="IS77">
        <v>4</v>
      </c>
    </row>
    <row r="78" spans="1:253" x14ac:dyDescent="0.3">
      <c r="A78">
        <v>58</v>
      </c>
      <c r="B78">
        <v>1689189615.5</v>
      </c>
      <c r="C78">
        <v>13651</v>
      </c>
      <c r="D78" t="s">
        <v>703</v>
      </c>
      <c r="E78" t="s">
        <v>704</v>
      </c>
      <c r="F78" t="s">
        <v>402</v>
      </c>
      <c r="G78" t="s">
        <v>403</v>
      </c>
      <c r="H78" t="s">
        <v>52</v>
      </c>
      <c r="I78" t="s">
        <v>405</v>
      </c>
      <c r="J78" t="s">
        <v>658</v>
      </c>
      <c r="K78" t="s">
        <v>659</v>
      </c>
      <c r="L78">
        <v>1689189615.5</v>
      </c>
      <c r="M78">
        <f t="shared" si="138"/>
        <v>7.2552829347546513E-3</v>
      </c>
      <c r="N78">
        <f t="shared" si="139"/>
        <v>7.2552829347546517</v>
      </c>
      <c r="O78">
        <f t="shared" si="140"/>
        <v>28.599112184263742</v>
      </c>
      <c r="P78">
        <f t="shared" si="141"/>
        <v>362.48899999999998</v>
      </c>
      <c r="Q78">
        <f t="shared" si="142"/>
        <v>258.39447691703168</v>
      </c>
      <c r="R78">
        <f t="shared" si="143"/>
        <v>25.557740064055803</v>
      </c>
      <c r="S78">
        <f t="shared" si="144"/>
        <v>35.853706118704096</v>
      </c>
      <c r="T78">
        <f t="shared" si="145"/>
        <v>0.51380112518139009</v>
      </c>
      <c r="U78">
        <f t="shared" si="146"/>
        <v>2.908797687917235</v>
      </c>
      <c r="V78">
        <f t="shared" si="147"/>
        <v>0.46819119152330085</v>
      </c>
      <c r="W78">
        <f t="shared" si="148"/>
        <v>0.29637923223825424</v>
      </c>
      <c r="X78">
        <f t="shared" si="149"/>
        <v>289.56487529216184</v>
      </c>
      <c r="Y78">
        <f t="shared" si="150"/>
        <v>28.109237427792714</v>
      </c>
      <c r="Z78">
        <f t="shared" si="151"/>
        <v>27.991700000000002</v>
      </c>
      <c r="AA78">
        <f t="shared" si="152"/>
        <v>3.7930038902486687</v>
      </c>
      <c r="AB78">
        <f t="shared" si="153"/>
        <v>59.790396995269433</v>
      </c>
      <c r="AC78">
        <f t="shared" si="154"/>
        <v>2.3075255311662399</v>
      </c>
      <c r="AD78">
        <f t="shared" si="155"/>
        <v>3.8593581028552282</v>
      </c>
      <c r="AE78">
        <f t="shared" si="156"/>
        <v>1.4854783590824288</v>
      </c>
      <c r="AF78">
        <f t="shared" si="157"/>
        <v>-319.95797742268013</v>
      </c>
      <c r="AG78">
        <f t="shared" si="158"/>
        <v>46.700728263205804</v>
      </c>
      <c r="AH78">
        <f t="shared" si="159"/>
        <v>3.5045267949425143</v>
      </c>
      <c r="AI78">
        <f t="shared" si="160"/>
        <v>19.812152927630052</v>
      </c>
      <c r="AJ78">
        <v>0</v>
      </c>
      <c r="AK78">
        <v>0</v>
      </c>
      <c r="AL78">
        <f t="shared" si="161"/>
        <v>1</v>
      </c>
      <c r="AM78">
        <f t="shared" si="162"/>
        <v>0</v>
      </c>
      <c r="AN78">
        <f t="shared" si="163"/>
        <v>52030.250209634127</v>
      </c>
      <c r="AO78" t="s">
        <v>408</v>
      </c>
      <c r="AP78">
        <v>10238.9</v>
      </c>
      <c r="AQ78">
        <v>302.21199999999999</v>
      </c>
      <c r="AR78">
        <v>4052.3</v>
      </c>
      <c r="AS78">
        <f t="shared" si="164"/>
        <v>0.92542210596451402</v>
      </c>
      <c r="AT78">
        <v>-0.32343011824092421</v>
      </c>
      <c r="AU78" t="s">
        <v>705</v>
      </c>
      <c r="AV78">
        <v>10281.9</v>
      </c>
      <c r="AW78">
        <v>855.25111538461545</v>
      </c>
      <c r="AX78">
        <v>1262.8399999999999</v>
      </c>
      <c r="AY78">
        <f t="shared" si="165"/>
        <v>0.32275576052024368</v>
      </c>
      <c r="AZ78">
        <v>0.5</v>
      </c>
      <c r="BA78">
        <f t="shared" si="166"/>
        <v>1513.1763001513793</v>
      </c>
      <c r="BB78">
        <f t="shared" si="167"/>
        <v>28.599112184263742</v>
      </c>
      <c r="BC78">
        <f t="shared" si="168"/>
        <v>244.19318377828347</v>
      </c>
      <c r="BD78">
        <f t="shared" si="169"/>
        <v>1.9113795464290071E-2</v>
      </c>
      <c r="BE78">
        <f t="shared" si="170"/>
        <v>2.2088784010642679</v>
      </c>
      <c r="BF78">
        <f t="shared" si="171"/>
        <v>259.46879708823127</v>
      </c>
      <c r="BG78" t="s">
        <v>706</v>
      </c>
      <c r="BH78">
        <v>624.71</v>
      </c>
      <c r="BI78">
        <f t="shared" si="172"/>
        <v>624.71</v>
      </c>
      <c r="BJ78">
        <f t="shared" si="173"/>
        <v>0.50531342054417028</v>
      </c>
      <c r="BK78">
        <f t="shared" si="174"/>
        <v>0.63872390361742049</v>
      </c>
      <c r="BL78">
        <f t="shared" si="175"/>
        <v>0.81382545753722002</v>
      </c>
      <c r="BM78">
        <f t="shared" si="176"/>
        <v>0.42429419568801297</v>
      </c>
      <c r="BN78">
        <f t="shared" si="177"/>
        <v>0.74383854458882026</v>
      </c>
      <c r="BO78">
        <f t="shared" si="178"/>
        <v>0.46654976842607976</v>
      </c>
      <c r="BP78">
        <f t="shared" si="179"/>
        <v>0.53345023157392024</v>
      </c>
      <c r="BQ78">
        <f t="shared" si="180"/>
        <v>1799.99</v>
      </c>
      <c r="BR78">
        <f t="shared" si="181"/>
        <v>1513.1763001513793</v>
      </c>
      <c r="BS78">
        <f t="shared" si="182"/>
        <v>0.84065817040726853</v>
      </c>
      <c r="BT78">
        <f t="shared" si="183"/>
        <v>0.16087026888602818</v>
      </c>
      <c r="BU78">
        <v>6</v>
      </c>
      <c r="BV78">
        <v>0.5</v>
      </c>
      <c r="BW78" t="s">
        <v>411</v>
      </c>
      <c r="BX78">
        <v>1689189615.5</v>
      </c>
      <c r="BY78">
        <v>362.48899999999998</v>
      </c>
      <c r="BZ78">
        <v>399.95100000000002</v>
      </c>
      <c r="CA78">
        <v>23.329599999999999</v>
      </c>
      <c r="CB78">
        <v>14.8293</v>
      </c>
      <c r="CC78">
        <v>367.28800000000001</v>
      </c>
      <c r="CD78">
        <v>22.992100000000001</v>
      </c>
      <c r="CE78">
        <v>500.17200000000003</v>
      </c>
      <c r="CF78">
        <v>98.809899999999999</v>
      </c>
      <c r="CG78">
        <v>9.9876900000000005E-2</v>
      </c>
      <c r="CH78">
        <v>28.2895</v>
      </c>
      <c r="CI78">
        <v>27.991700000000002</v>
      </c>
      <c r="CJ78">
        <v>999.9</v>
      </c>
      <c r="CK78">
        <v>0</v>
      </c>
      <c r="CL78">
        <v>0</v>
      </c>
      <c r="CM78">
        <v>10001.200000000001</v>
      </c>
      <c r="CN78">
        <v>0</v>
      </c>
      <c r="CO78">
        <v>1.8156100000000001E-3</v>
      </c>
      <c r="CP78">
        <v>-37.461599999999997</v>
      </c>
      <c r="CQ78">
        <v>371.14800000000002</v>
      </c>
      <c r="CR78">
        <v>405.971</v>
      </c>
      <c r="CS78">
        <v>8.5003700000000002</v>
      </c>
      <c r="CT78">
        <v>399.95100000000002</v>
      </c>
      <c r="CU78">
        <v>14.8293</v>
      </c>
      <c r="CV78">
        <v>2.3052000000000001</v>
      </c>
      <c r="CW78">
        <v>1.4652799999999999</v>
      </c>
      <c r="CX78">
        <v>19.712800000000001</v>
      </c>
      <c r="CY78">
        <v>12.6106</v>
      </c>
      <c r="CZ78">
        <v>1799.99</v>
      </c>
      <c r="DA78">
        <v>0.97799800000000003</v>
      </c>
      <c r="DB78">
        <v>2.20021E-2</v>
      </c>
      <c r="DC78">
        <v>0</v>
      </c>
      <c r="DD78">
        <v>856.17600000000004</v>
      </c>
      <c r="DE78">
        <v>4.9997699999999998</v>
      </c>
      <c r="DF78">
        <v>16311.4</v>
      </c>
      <c r="DG78">
        <v>15784.4</v>
      </c>
      <c r="DH78">
        <v>39.311999999999998</v>
      </c>
      <c r="DI78">
        <v>40.061999999999998</v>
      </c>
      <c r="DJ78">
        <v>39</v>
      </c>
      <c r="DK78">
        <v>39.186999999999998</v>
      </c>
      <c r="DL78">
        <v>40.375</v>
      </c>
      <c r="DM78">
        <v>1755.5</v>
      </c>
      <c r="DN78">
        <v>39.49</v>
      </c>
      <c r="DO78">
        <v>0</v>
      </c>
      <c r="DP78">
        <v>114.5</v>
      </c>
      <c r="DQ78">
        <v>0</v>
      </c>
      <c r="DR78">
        <v>855.25111538461545</v>
      </c>
      <c r="DS78">
        <v>7.2736752288578126</v>
      </c>
      <c r="DT78">
        <v>166.83418801463151</v>
      </c>
      <c r="DU78">
        <v>16291.10384615385</v>
      </c>
      <c r="DV78">
        <v>15</v>
      </c>
      <c r="DW78">
        <v>1689189573</v>
      </c>
      <c r="DX78" t="s">
        <v>707</v>
      </c>
      <c r="DY78">
        <v>1689189567</v>
      </c>
      <c r="DZ78">
        <v>1689189573</v>
      </c>
      <c r="EA78">
        <v>65</v>
      </c>
      <c r="EB78">
        <v>-8.5999999999999993E-2</v>
      </c>
      <c r="EC78">
        <v>1E-3</v>
      </c>
      <c r="ED78">
        <v>-4.7709999999999999</v>
      </c>
      <c r="EE78">
        <v>5.0999999999999997E-2</v>
      </c>
      <c r="EF78">
        <v>400</v>
      </c>
      <c r="EG78">
        <v>14</v>
      </c>
      <c r="EH78">
        <v>7.0000000000000007E-2</v>
      </c>
      <c r="EI78">
        <v>0.01</v>
      </c>
      <c r="EJ78">
        <v>-45.560058536585373</v>
      </c>
      <c r="EK78">
        <v>-1.5535860627177069</v>
      </c>
      <c r="EL78">
        <v>0.1607240810582056</v>
      </c>
      <c r="EM78">
        <v>0</v>
      </c>
      <c r="EN78">
        <v>1329.788484848485</v>
      </c>
      <c r="EO78">
        <v>-145.18156849488881</v>
      </c>
      <c r="EP78">
        <v>13.822683404180051</v>
      </c>
      <c r="EQ78">
        <v>0</v>
      </c>
      <c r="ER78">
        <v>13.374026829268301</v>
      </c>
      <c r="ES78">
        <v>0.63740905923346691</v>
      </c>
      <c r="ET78">
        <v>6.5351630596747798E-2</v>
      </c>
      <c r="EU78">
        <v>0</v>
      </c>
      <c r="EV78">
        <v>2</v>
      </c>
      <c r="EW78">
        <v>2</v>
      </c>
      <c r="EX78" t="s">
        <v>413</v>
      </c>
      <c r="EY78">
        <v>2.9682599999999999</v>
      </c>
      <c r="EZ78">
        <v>2.6991200000000002</v>
      </c>
      <c r="FA78">
        <v>9.0974100000000002E-2</v>
      </c>
      <c r="FB78">
        <v>9.6401500000000001E-2</v>
      </c>
      <c r="FC78">
        <v>0.112442</v>
      </c>
      <c r="FD78">
        <v>7.9106899999999994E-2</v>
      </c>
      <c r="FE78">
        <v>31398.9</v>
      </c>
      <c r="FF78">
        <v>20034.599999999999</v>
      </c>
      <c r="FG78">
        <v>32403</v>
      </c>
      <c r="FH78">
        <v>25312.5</v>
      </c>
      <c r="FI78">
        <v>39747.4</v>
      </c>
      <c r="FJ78">
        <v>40371</v>
      </c>
      <c r="FK78">
        <v>46514.9</v>
      </c>
      <c r="FL78">
        <v>45872</v>
      </c>
      <c r="FM78">
        <v>1.9840500000000001</v>
      </c>
      <c r="FN78">
        <v>1.8509800000000001</v>
      </c>
      <c r="FO78">
        <v>7.5865500000000002E-2</v>
      </c>
      <c r="FP78">
        <v>0</v>
      </c>
      <c r="FQ78">
        <v>26.751799999999999</v>
      </c>
      <c r="FR78">
        <v>999.9</v>
      </c>
      <c r="FS78">
        <v>44.4</v>
      </c>
      <c r="FT78">
        <v>38.4</v>
      </c>
      <c r="FU78">
        <v>30.571100000000001</v>
      </c>
      <c r="FV78">
        <v>65.002499999999998</v>
      </c>
      <c r="FW78">
        <v>18.6739</v>
      </c>
      <c r="FX78">
        <v>1</v>
      </c>
      <c r="FY78">
        <v>8.9603699999999994E-2</v>
      </c>
      <c r="FZ78">
        <v>0.96274000000000004</v>
      </c>
      <c r="GA78">
        <v>20.228899999999999</v>
      </c>
      <c r="GB78">
        <v>5.2354099999999999</v>
      </c>
      <c r="GC78">
        <v>11.944100000000001</v>
      </c>
      <c r="GD78">
        <v>4.98665</v>
      </c>
      <c r="GE78">
        <v>3.29</v>
      </c>
      <c r="GF78">
        <v>9999</v>
      </c>
      <c r="GG78">
        <v>9999</v>
      </c>
      <c r="GH78">
        <v>9999</v>
      </c>
      <c r="GI78">
        <v>211.9</v>
      </c>
      <c r="GJ78">
        <v>1.8669899999999999</v>
      </c>
      <c r="GK78">
        <v>1.8691899999999999</v>
      </c>
      <c r="GL78">
        <v>1.8669100000000001</v>
      </c>
      <c r="GM78">
        <v>1.8672200000000001</v>
      </c>
      <c r="GN78">
        <v>1.86249</v>
      </c>
      <c r="GO78">
        <v>1.8652500000000001</v>
      </c>
      <c r="GP78">
        <v>1.8686199999999999</v>
      </c>
      <c r="GQ78">
        <v>1.8689</v>
      </c>
      <c r="GR78">
        <v>5</v>
      </c>
      <c r="GS78">
        <v>0</v>
      </c>
      <c r="GT78">
        <v>0</v>
      </c>
      <c r="GU78">
        <v>0</v>
      </c>
      <c r="GV78" t="s">
        <v>414</v>
      </c>
      <c r="GW78" t="s">
        <v>415</v>
      </c>
      <c r="GX78" t="s">
        <v>416</v>
      </c>
      <c r="GY78" t="s">
        <v>416</v>
      </c>
      <c r="GZ78" t="s">
        <v>416</v>
      </c>
      <c r="HA78" t="s">
        <v>416</v>
      </c>
      <c r="HB78">
        <v>0</v>
      </c>
      <c r="HC78">
        <v>100</v>
      </c>
      <c r="HD78">
        <v>100</v>
      </c>
      <c r="HE78">
        <v>-4.7990000000000004</v>
      </c>
      <c r="HF78">
        <v>0.33750000000000002</v>
      </c>
      <c r="HG78">
        <v>-5.2232432585680311</v>
      </c>
      <c r="HH78">
        <v>1.6145137170229321E-3</v>
      </c>
      <c r="HI78">
        <v>-1.407043735234338E-6</v>
      </c>
      <c r="HJ78">
        <v>4.3622850327847239E-10</v>
      </c>
      <c r="HK78">
        <v>-8.6905737115765852E-2</v>
      </c>
      <c r="HL78">
        <v>-6.8056097038042204E-3</v>
      </c>
      <c r="HM78">
        <v>1.263822033146551E-3</v>
      </c>
      <c r="HN78">
        <v>-7.169851735749966E-6</v>
      </c>
      <c r="HO78">
        <v>2</v>
      </c>
      <c r="HP78">
        <v>2094</v>
      </c>
      <c r="HQ78">
        <v>1</v>
      </c>
      <c r="HR78">
        <v>26</v>
      </c>
      <c r="HS78">
        <v>0.8</v>
      </c>
      <c r="HT78">
        <v>0.7</v>
      </c>
      <c r="HU78">
        <v>1.0571299999999999</v>
      </c>
      <c r="HV78">
        <v>2.5817899999999998</v>
      </c>
      <c r="HW78">
        <v>1.4978</v>
      </c>
      <c r="HX78">
        <v>2.2900399999999999</v>
      </c>
      <c r="HY78">
        <v>1.49902</v>
      </c>
      <c r="HZ78">
        <v>2.3974600000000001</v>
      </c>
      <c r="IA78">
        <v>42.457099999999997</v>
      </c>
      <c r="IB78">
        <v>24.008700000000001</v>
      </c>
      <c r="IC78">
        <v>18</v>
      </c>
      <c r="ID78">
        <v>504.721</v>
      </c>
      <c r="IE78">
        <v>459.48700000000002</v>
      </c>
      <c r="IF78">
        <v>25.503</v>
      </c>
      <c r="IG78">
        <v>28.526499999999999</v>
      </c>
      <c r="IH78">
        <v>29.9999</v>
      </c>
      <c r="II78">
        <v>28.442399999999999</v>
      </c>
      <c r="IJ78">
        <v>28.368300000000001</v>
      </c>
      <c r="IK78">
        <v>21.168800000000001</v>
      </c>
      <c r="IL78">
        <v>57.302599999999998</v>
      </c>
      <c r="IM78">
        <v>0</v>
      </c>
      <c r="IN78">
        <v>25.5108</v>
      </c>
      <c r="IO78">
        <v>400</v>
      </c>
      <c r="IP78">
        <v>14.944100000000001</v>
      </c>
      <c r="IQ78">
        <v>101.107</v>
      </c>
      <c r="IR78">
        <v>101.621</v>
      </c>
      <c r="IS78">
        <v>4</v>
      </c>
    </row>
    <row r="79" spans="1:253" x14ac:dyDescent="0.3">
      <c r="A79">
        <v>59</v>
      </c>
      <c r="B79">
        <v>1689189752.5</v>
      </c>
      <c r="C79">
        <v>13788</v>
      </c>
      <c r="D79" t="s">
        <v>708</v>
      </c>
      <c r="E79" t="s">
        <v>709</v>
      </c>
      <c r="F79" t="s">
        <v>402</v>
      </c>
      <c r="G79" t="s">
        <v>403</v>
      </c>
      <c r="H79" t="s">
        <v>52</v>
      </c>
      <c r="I79" t="s">
        <v>405</v>
      </c>
      <c r="J79" t="s">
        <v>658</v>
      </c>
      <c r="K79" t="s">
        <v>659</v>
      </c>
      <c r="L79">
        <v>1689189752.5</v>
      </c>
      <c r="M79">
        <f t="shared" si="138"/>
        <v>6.3246245166716309E-3</v>
      </c>
      <c r="N79">
        <f t="shared" si="139"/>
        <v>6.3246245166716308</v>
      </c>
      <c r="O79">
        <f t="shared" si="140"/>
        <v>38.627085497376619</v>
      </c>
      <c r="P79">
        <f t="shared" si="141"/>
        <v>549.57799999999997</v>
      </c>
      <c r="Q79">
        <f t="shared" si="142"/>
        <v>388.20983475526458</v>
      </c>
      <c r="R79">
        <f t="shared" si="143"/>
        <v>38.398271879917147</v>
      </c>
      <c r="S79">
        <f t="shared" si="144"/>
        <v>54.359378804827998</v>
      </c>
      <c r="T79">
        <f t="shared" si="145"/>
        <v>0.44204270435471932</v>
      </c>
      <c r="U79">
        <f t="shared" si="146"/>
        <v>2.9094827882794601</v>
      </c>
      <c r="V79">
        <f t="shared" si="147"/>
        <v>0.40783640372309243</v>
      </c>
      <c r="W79">
        <f t="shared" si="148"/>
        <v>0.25775011694444677</v>
      </c>
      <c r="X79">
        <f t="shared" si="149"/>
        <v>289.5584912921683</v>
      </c>
      <c r="Y79">
        <f t="shared" si="150"/>
        <v>28.339908077205713</v>
      </c>
      <c r="Z79">
        <f t="shared" si="151"/>
        <v>27.999099999999999</v>
      </c>
      <c r="AA79">
        <f t="shared" si="152"/>
        <v>3.7946405805800247</v>
      </c>
      <c r="AB79">
        <f t="shared" si="153"/>
        <v>59.848740070210447</v>
      </c>
      <c r="AC79">
        <f t="shared" si="154"/>
        <v>2.3080713429848001</v>
      </c>
      <c r="AD79">
        <f t="shared" si="155"/>
        <v>3.8565078233512162</v>
      </c>
      <c r="AE79">
        <f t="shared" si="156"/>
        <v>1.4865692375952246</v>
      </c>
      <c r="AF79">
        <f t="shared" si="157"/>
        <v>-278.91594118521891</v>
      </c>
      <c r="AG79">
        <f t="shared" si="158"/>
        <v>43.558921219894735</v>
      </c>
      <c r="AH79">
        <f t="shared" si="159"/>
        <v>3.2679025112344244</v>
      </c>
      <c r="AI79">
        <f t="shared" si="160"/>
        <v>57.469373838078532</v>
      </c>
      <c r="AJ79">
        <v>0</v>
      </c>
      <c r="AK79">
        <v>0</v>
      </c>
      <c r="AL79">
        <f t="shared" si="161"/>
        <v>1</v>
      </c>
      <c r="AM79">
        <f t="shared" si="162"/>
        <v>0</v>
      </c>
      <c r="AN79">
        <f t="shared" si="163"/>
        <v>52052.035910420927</v>
      </c>
      <c r="AO79" t="s">
        <v>408</v>
      </c>
      <c r="AP79">
        <v>10238.9</v>
      </c>
      <c r="AQ79">
        <v>302.21199999999999</v>
      </c>
      <c r="AR79">
        <v>4052.3</v>
      </c>
      <c r="AS79">
        <f t="shared" si="164"/>
        <v>0.92542210596451402</v>
      </c>
      <c r="AT79">
        <v>-0.32343011824092421</v>
      </c>
      <c r="AU79" t="s">
        <v>710</v>
      </c>
      <c r="AV79">
        <v>10282.200000000001</v>
      </c>
      <c r="AW79">
        <v>914.8914615384615</v>
      </c>
      <c r="AX79">
        <v>1405.88</v>
      </c>
      <c r="AY79">
        <f t="shared" si="165"/>
        <v>0.34923929386685815</v>
      </c>
      <c r="AZ79">
        <v>0.5</v>
      </c>
      <c r="BA79">
        <f t="shared" si="166"/>
        <v>1513.1427001513825</v>
      </c>
      <c r="BB79">
        <f t="shared" si="167"/>
        <v>38.627085497376619</v>
      </c>
      <c r="BC79">
        <f t="shared" si="168"/>
        <v>264.22444406032997</v>
      </c>
      <c r="BD79">
        <f t="shared" si="169"/>
        <v>2.574146880642568E-2</v>
      </c>
      <c r="BE79">
        <f t="shared" si="170"/>
        <v>1.8823939454291974</v>
      </c>
      <c r="BF79">
        <f t="shared" si="171"/>
        <v>265.0087525778265</v>
      </c>
      <c r="BG79" t="s">
        <v>711</v>
      </c>
      <c r="BH79">
        <v>651.21</v>
      </c>
      <c r="BI79">
        <f t="shared" si="172"/>
        <v>651.21</v>
      </c>
      <c r="BJ79">
        <f t="shared" si="173"/>
        <v>0.53679545907189796</v>
      </c>
      <c r="BK79">
        <f t="shared" si="174"/>
        <v>0.6506003133310434</v>
      </c>
      <c r="BL79">
        <f t="shared" si="175"/>
        <v>0.77810937081935494</v>
      </c>
      <c r="BM79">
        <f t="shared" si="176"/>
        <v>0.44486977828616808</v>
      </c>
      <c r="BN79">
        <f t="shared" si="177"/>
        <v>0.70569543968034887</v>
      </c>
      <c r="BO79">
        <f t="shared" si="178"/>
        <v>0.46309037503952882</v>
      </c>
      <c r="BP79">
        <f t="shared" si="179"/>
        <v>0.53690962496047123</v>
      </c>
      <c r="BQ79">
        <f t="shared" si="180"/>
        <v>1799.95</v>
      </c>
      <c r="BR79">
        <f t="shared" si="181"/>
        <v>1513.1427001513825</v>
      </c>
      <c r="BS79">
        <f t="shared" si="182"/>
        <v>0.84065818503368561</v>
      </c>
      <c r="BT79">
        <f t="shared" si="183"/>
        <v>0.16087029711501336</v>
      </c>
      <c r="BU79">
        <v>6</v>
      </c>
      <c r="BV79">
        <v>0.5</v>
      </c>
      <c r="BW79" t="s">
        <v>411</v>
      </c>
      <c r="BX79">
        <v>1689189752.5</v>
      </c>
      <c r="BY79">
        <v>549.57799999999997</v>
      </c>
      <c r="BZ79">
        <v>600.07600000000002</v>
      </c>
      <c r="CA79">
        <v>23.334800000000001</v>
      </c>
      <c r="CB79">
        <v>15.9261</v>
      </c>
      <c r="CC79">
        <v>554.76599999999996</v>
      </c>
      <c r="CD79">
        <v>22.996500000000001</v>
      </c>
      <c r="CE79">
        <v>500.25299999999999</v>
      </c>
      <c r="CF79">
        <v>98.811099999999996</v>
      </c>
      <c r="CG79">
        <v>0.100026</v>
      </c>
      <c r="CH79">
        <v>28.276800000000001</v>
      </c>
      <c r="CI79">
        <v>27.999099999999999</v>
      </c>
      <c r="CJ79">
        <v>999.9</v>
      </c>
      <c r="CK79">
        <v>0</v>
      </c>
      <c r="CL79">
        <v>0</v>
      </c>
      <c r="CM79">
        <v>10005</v>
      </c>
      <c r="CN79">
        <v>0</v>
      </c>
      <c r="CO79">
        <v>1.91117E-3</v>
      </c>
      <c r="CP79">
        <v>-50.497799999999998</v>
      </c>
      <c r="CQ79">
        <v>562.70899999999995</v>
      </c>
      <c r="CR79">
        <v>609.78700000000003</v>
      </c>
      <c r="CS79">
        <v>7.4086400000000001</v>
      </c>
      <c r="CT79">
        <v>600.07600000000002</v>
      </c>
      <c r="CU79">
        <v>15.9261</v>
      </c>
      <c r="CV79">
        <v>2.3057300000000001</v>
      </c>
      <c r="CW79">
        <v>1.57368</v>
      </c>
      <c r="CX79">
        <v>19.7165</v>
      </c>
      <c r="CY79">
        <v>13.7034</v>
      </c>
      <c r="CZ79">
        <v>1799.95</v>
      </c>
      <c r="DA79">
        <v>0.97799800000000003</v>
      </c>
      <c r="DB79">
        <v>2.20021E-2</v>
      </c>
      <c r="DC79">
        <v>0</v>
      </c>
      <c r="DD79">
        <v>915.46100000000001</v>
      </c>
      <c r="DE79">
        <v>4.9997699999999998</v>
      </c>
      <c r="DF79">
        <v>17417.7</v>
      </c>
      <c r="DG79">
        <v>15784.1</v>
      </c>
      <c r="DH79">
        <v>39.436999999999998</v>
      </c>
      <c r="DI79">
        <v>40.125</v>
      </c>
      <c r="DJ79">
        <v>39</v>
      </c>
      <c r="DK79">
        <v>39.25</v>
      </c>
      <c r="DL79">
        <v>40.436999999999998</v>
      </c>
      <c r="DM79">
        <v>1755.46</v>
      </c>
      <c r="DN79">
        <v>39.49</v>
      </c>
      <c r="DO79">
        <v>0</v>
      </c>
      <c r="DP79">
        <v>136.4000000953674</v>
      </c>
      <c r="DQ79">
        <v>0</v>
      </c>
      <c r="DR79">
        <v>914.8914615384615</v>
      </c>
      <c r="DS79">
        <v>5.4565469947616911</v>
      </c>
      <c r="DT79">
        <v>88.153846020315285</v>
      </c>
      <c r="DU79">
        <v>17406.188461538459</v>
      </c>
      <c r="DV79">
        <v>15</v>
      </c>
      <c r="DW79">
        <v>1689189709</v>
      </c>
      <c r="DX79" t="s">
        <v>712</v>
      </c>
      <c r="DY79">
        <v>1689189709</v>
      </c>
      <c r="DZ79">
        <v>1689189702</v>
      </c>
      <c r="EA79">
        <v>66</v>
      </c>
      <c r="EB79">
        <v>-0.502</v>
      </c>
      <c r="EC79">
        <v>1E-3</v>
      </c>
      <c r="ED79">
        <v>-5.1669999999999998</v>
      </c>
      <c r="EE79">
        <v>7.4999999999999997E-2</v>
      </c>
      <c r="EF79">
        <v>600</v>
      </c>
      <c r="EG79">
        <v>15</v>
      </c>
      <c r="EH79">
        <v>0.05</v>
      </c>
      <c r="EI79">
        <v>0.01</v>
      </c>
      <c r="EJ79">
        <v>-45.560058536585373</v>
      </c>
      <c r="EK79">
        <v>-1.5535860627177069</v>
      </c>
      <c r="EL79">
        <v>0.1607240810582056</v>
      </c>
      <c r="EM79">
        <v>0</v>
      </c>
      <c r="EN79">
        <v>1329.788484848485</v>
      </c>
      <c r="EO79">
        <v>-145.18156849488881</v>
      </c>
      <c r="EP79">
        <v>13.822683404180051</v>
      </c>
      <c r="EQ79">
        <v>0</v>
      </c>
      <c r="ER79">
        <v>13.374026829268301</v>
      </c>
      <c r="ES79">
        <v>0.63740905923346691</v>
      </c>
      <c r="ET79">
        <v>6.5351630596747798E-2</v>
      </c>
      <c r="EU79">
        <v>0</v>
      </c>
      <c r="EV79">
        <v>2</v>
      </c>
      <c r="EW79">
        <v>2</v>
      </c>
      <c r="EX79" t="s">
        <v>413</v>
      </c>
      <c r="EY79">
        <v>2.9684699999999999</v>
      </c>
      <c r="EZ79">
        <v>2.6993</v>
      </c>
      <c r="FA79">
        <v>0.12389500000000001</v>
      </c>
      <c r="FB79">
        <v>0.12982299999999999</v>
      </c>
      <c r="FC79">
        <v>0.11246100000000001</v>
      </c>
      <c r="FD79">
        <v>8.3323300000000003E-2</v>
      </c>
      <c r="FE79">
        <v>30263.1</v>
      </c>
      <c r="FF79">
        <v>19293.5</v>
      </c>
      <c r="FG79">
        <v>32404.6</v>
      </c>
      <c r="FH79">
        <v>25312.3</v>
      </c>
      <c r="FI79">
        <v>39748.9</v>
      </c>
      <c r="FJ79">
        <v>40185.5</v>
      </c>
      <c r="FK79">
        <v>46517.5</v>
      </c>
      <c r="FL79">
        <v>45871.3</v>
      </c>
      <c r="FM79">
        <v>1.9834499999999999</v>
      </c>
      <c r="FN79">
        <v>1.8534999999999999</v>
      </c>
      <c r="FO79">
        <v>6.6477800000000004E-2</v>
      </c>
      <c r="FP79">
        <v>0</v>
      </c>
      <c r="FQ79">
        <v>26.912800000000001</v>
      </c>
      <c r="FR79">
        <v>999.9</v>
      </c>
      <c r="FS79">
        <v>44.3</v>
      </c>
      <c r="FT79">
        <v>38.4</v>
      </c>
      <c r="FU79">
        <v>30.500299999999999</v>
      </c>
      <c r="FV79">
        <v>64.742500000000007</v>
      </c>
      <c r="FW79">
        <v>18.132999999999999</v>
      </c>
      <c r="FX79">
        <v>1</v>
      </c>
      <c r="FY79">
        <v>8.9916200000000002E-2</v>
      </c>
      <c r="FZ79">
        <v>1.63202</v>
      </c>
      <c r="GA79">
        <v>20.223700000000001</v>
      </c>
      <c r="GB79">
        <v>5.2336099999999997</v>
      </c>
      <c r="GC79">
        <v>11.9445</v>
      </c>
      <c r="GD79">
        <v>4.9864499999999996</v>
      </c>
      <c r="GE79">
        <v>3.29</v>
      </c>
      <c r="GF79">
        <v>9999</v>
      </c>
      <c r="GG79">
        <v>9999</v>
      </c>
      <c r="GH79">
        <v>9999</v>
      </c>
      <c r="GI79">
        <v>211.9</v>
      </c>
      <c r="GJ79">
        <v>1.8669899999999999</v>
      </c>
      <c r="GK79">
        <v>1.8691899999999999</v>
      </c>
      <c r="GL79">
        <v>1.8669199999999999</v>
      </c>
      <c r="GM79">
        <v>1.86724</v>
      </c>
      <c r="GN79">
        <v>1.8625100000000001</v>
      </c>
      <c r="GO79">
        <v>1.86528</v>
      </c>
      <c r="GP79">
        <v>1.86863</v>
      </c>
      <c r="GQ79">
        <v>1.8689199999999999</v>
      </c>
      <c r="GR79">
        <v>5</v>
      </c>
      <c r="GS79">
        <v>0</v>
      </c>
      <c r="GT79">
        <v>0</v>
      </c>
      <c r="GU79">
        <v>0</v>
      </c>
      <c r="GV79" t="s">
        <v>414</v>
      </c>
      <c r="GW79" t="s">
        <v>415</v>
      </c>
      <c r="GX79" t="s">
        <v>416</v>
      </c>
      <c r="GY79" t="s">
        <v>416</v>
      </c>
      <c r="GZ79" t="s">
        <v>416</v>
      </c>
      <c r="HA79" t="s">
        <v>416</v>
      </c>
      <c r="HB79">
        <v>0</v>
      </c>
      <c r="HC79">
        <v>100</v>
      </c>
      <c r="HD79">
        <v>100</v>
      </c>
      <c r="HE79">
        <v>-5.1879999999999997</v>
      </c>
      <c r="HF79">
        <v>0.33829999999999999</v>
      </c>
      <c r="HG79">
        <v>-5.7250704375081503</v>
      </c>
      <c r="HH79">
        <v>1.6145137170229321E-3</v>
      </c>
      <c r="HI79">
        <v>-1.407043735234338E-6</v>
      </c>
      <c r="HJ79">
        <v>4.3622850327847239E-10</v>
      </c>
      <c r="HK79">
        <v>-8.6371247140048624E-2</v>
      </c>
      <c r="HL79">
        <v>-6.8056097038042204E-3</v>
      </c>
      <c r="HM79">
        <v>1.263822033146551E-3</v>
      </c>
      <c r="HN79">
        <v>-7.169851735749966E-6</v>
      </c>
      <c r="HO79">
        <v>2</v>
      </c>
      <c r="HP79">
        <v>2094</v>
      </c>
      <c r="HQ79">
        <v>1</v>
      </c>
      <c r="HR79">
        <v>26</v>
      </c>
      <c r="HS79">
        <v>0.7</v>
      </c>
      <c r="HT79">
        <v>0.8</v>
      </c>
      <c r="HU79">
        <v>1.4611799999999999</v>
      </c>
      <c r="HV79">
        <v>2.5805699999999998</v>
      </c>
      <c r="HW79">
        <v>1.4978</v>
      </c>
      <c r="HX79">
        <v>2.2912599999999999</v>
      </c>
      <c r="HY79">
        <v>1.49902</v>
      </c>
      <c r="HZ79">
        <v>2.4023400000000001</v>
      </c>
      <c r="IA79">
        <v>42.510300000000001</v>
      </c>
      <c r="IB79">
        <v>24.008700000000001</v>
      </c>
      <c r="IC79">
        <v>18</v>
      </c>
      <c r="ID79">
        <v>504.25900000000001</v>
      </c>
      <c r="IE79">
        <v>461.1</v>
      </c>
      <c r="IF79">
        <v>24.613700000000001</v>
      </c>
      <c r="IG79">
        <v>28.507000000000001</v>
      </c>
      <c r="IH79">
        <v>30.0001</v>
      </c>
      <c r="II79">
        <v>28.4328</v>
      </c>
      <c r="IJ79">
        <v>28.368300000000001</v>
      </c>
      <c r="IK79">
        <v>29.248000000000001</v>
      </c>
      <c r="IL79">
        <v>54.702399999999997</v>
      </c>
      <c r="IM79">
        <v>0</v>
      </c>
      <c r="IN79">
        <v>24.615200000000002</v>
      </c>
      <c r="IO79">
        <v>600</v>
      </c>
      <c r="IP79">
        <v>16.051300000000001</v>
      </c>
      <c r="IQ79">
        <v>101.11199999999999</v>
      </c>
      <c r="IR79">
        <v>101.62</v>
      </c>
      <c r="IS79">
        <v>4</v>
      </c>
    </row>
    <row r="80" spans="1:253" x14ac:dyDescent="0.3">
      <c r="A80">
        <v>60</v>
      </c>
      <c r="B80">
        <v>1689189898.5</v>
      </c>
      <c r="C80">
        <v>13934</v>
      </c>
      <c r="D80" t="s">
        <v>713</v>
      </c>
      <c r="E80" t="s">
        <v>714</v>
      </c>
      <c r="F80" t="s">
        <v>402</v>
      </c>
      <c r="G80" t="s">
        <v>403</v>
      </c>
      <c r="H80" t="s">
        <v>52</v>
      </c>
      <c r="I80" t="s">
        <v>405</v>
      </c>
      <c r="J80" t="s">
        <v>658</v>
      </c>
      <c r="K80" t="s">
        <v>659</v>
      </c>
      <c r="L80">
        <v>1689189898.5</v>
      </c>
      <c r="M80">
        <f t="shared" si="138"/>
        <v>5.1696081952090026E-3</v>
      </c>
      <c r="N80">
        <f t="shared" si="139"/>
        <v>5.1696081952090029</v>
      </c>
      <c r="O80">
        <f t="shared" si="140"/>
        <v>42.984543694964302</v>
      </c>
      <c r="P80">
        <f t="shared" si="141"/>
        <v>743.87800000000004</v>
      </c>
      <c r="Q80">
        <f t="shared" si="142"/>
        <v>522.21206110766923</v>
      </c>
      <c r="R80">
        <f t="shared" si="143"/>
        <v>51.651874333173446</v>
      </c>
      <c r="S80">
        <f t="shared" si="144"/>
        <v>73.576801144181999</v>
      </c>
      <c r="T80">
        <f t="shared" si="145"/>
        <v>0.35310101596045163</v>
      </c>
      <c r="U80">
        <f t="shared" si="146"/>
        <v>2.9059602894558552</v>
      </c>
      <c r="V80">
        <f t="shared" si="147"/>
        <v>0.33087940192918042</v>
      </c>
      <c r="W80">
        <f t="shared" si="148"/>
        <v>0.20867950531326368</v>
      </c>
      <c r="X80">
        <f t="shared" si="149"/>
        <v>289.60956329211638</v>
      </c>
      <c r="Y80">
        <f t="shared" si="150"/>
        <v>28.564783809644602</v>
      </c>
      <c r="Z80">
        <f t="shared" si="151"/>
        <v>27.991599999999998</v>
      </c>
      <c r="AA80">
        <f t="shared" si="152"/>
        <v>3.7929817770300991</v>
      </c>
      <c r="AB80">
        <f t="shared" si="153"/>
        <v>59.785167616843971</v>
      </c>
      <c r="AC80">
        <f t="shared" si="154"/>
        <v>2.2951912986681</v>
      </c>
      <c r="AD80">
        <f t="shared" si="155"/>
        <v>3.8390647549534496</v>
      </c>
      <c r="AE80">
        <f t="shared" si="156"/>
        <v>1.4977904783619991</v>
      </c>
      <c r="AF80">
        <f t="shared" si="157"/>
        <v>-227.97972140871701</v>
      </c>
      <c r="AG80">
        <f t="shared" si="158"/>
        <v>32.476888982242372</v>
      </c>
      <c r="AH80">
        <f t="shared" si="159"/>
        <v>2.4384155403443053</v>
      </c>
      <c r="AI80">
        <f t="shared" si="160"/>
        <v>96.545146405986031</v>
      </c>
      <c r="AJ80">
        <v>0</v>
      </c>
      <c r="AK80">
        <v>0</v>
      </c>
      <c r="AL80">
        <f t="shared" si="161"/>
        <v>1</v>
      </c>
      <c r="AM80">
        <f t="shared" si="162"/>
        <v>0</v>
      </c>
      <c r="AN80">
        <f t="shared" si="163"/>
        <v>51964.867841444342</v>
      </c>
      <c r="AO80" t="s">
        <v>408</v>
      </c>
      <c r="AP80">
        <v>10238.9</v>
      </c>
      <c r="AQ80">
        <v>302.21199999999999</v>
      </c>
      <c r="AR80">
        <v>4052.3</v>
      </c>
      <c r="AS80">
        <f t="shared" si="164"/>
        <v>0.92542210596451402</v>
      </c>
      <c r="AT80">
        <v>-0.32343011824092421</v>
      </c>
      <c r="AU80" t="s">
        <v>715</v>
      </c>
      <c r="AV80">
        <v>10282.299999999999</v>
      </c>
      <c r="AW80">
        <v>919.89267999999993</v>
      </c>
      <c r="AX80">
        <v>1425.47</v>
      </c>
      <c r="AY80">
        <f t="shared" si="165"/>
        <v>0.35467412151781519</v>
      </c>
      <c r="AZ80">
        <v>0.5</v>
      </c>
      <c r="BA80">
        <f t="shared" si="166"/>
        <v>1513.4115001513555</v>
      </c>
      <c r="BB80">
        <f t="shared" si="167"/>
        <v>42.984543694964302</v>
      </c>
      <c r="BC80">
        <f t="shared" si="168"/>
        <v>268.38394715557041</v>
      </c>
      <c r="BD80">
        <f t="shared" si="169"/>
        <v>2.8616125758839556E-2</v>
      </c>
      <c r="BE80">
        <f t="shared" si="170"/>
        <v>1.8427816790251637</v>
      </c>
      <c r="BF80">
        <f t="shared" si="171"/>
        <v>265.69704826625741</v>
      </c>
      <c r="BG80" t="s">
        <v>716</v>
      </c>
      <c r="BH80">
        <v>650.25</v>
      </c>
      <c r="BI80">
        <f t="shared" si="172"/>
        <v>650.25</v>
      </c>
      <c r="BJ80">
        <f t="shared" si="173"/>
        <v>0.54383466505784051</v>
      </c>
      <c r="BK80">
        <f t="shared" si="174"/>
        <v>0.65217269936276168</v>
      </c>
      <c r="BL80">
        <f t="shared" si="175"/>
        <v>0.7721315089431372</v>
      </c>
      <c r="BM80">
        <f t="shared" si="176"/>
        <v>0.45009901554228865</v>
      </c>
      <c r="BN80">
        <f t="shared" si="177"/>
        <v>0.70047156226733875</v>
      </c>
      <c r="BO80">
        <f t="shared" si="178"/>
        <v>0.46100518786673661</v>
      </c>
      <c r="BP80">
        <f t="shared" si="179"/>
        <v>0.53899481213326339</v>
      </c>
      <c r="BQ80">
        <f t="shared" si="180"/>
        <v>1800.27</v>
      </c>
      <c r="BR80">
        <f t="shared" si="181"/>
        <v>1513.4115001513555</v>
      </c>
      <c r="BS80">
        <f t="shared" si="182"/>
        <v>0.84065806804054699</v>
      </c>
      <c r="BT80">
        <f t="shared" si="183"/>
        <v>0.16087007131825581</v>
      </c>
      <c r="BU80">
        <v>6</v>
      </c>
      <c r="BV80">
        <v>0.5</v>
      </c>
      <c r="BW80" t="s">
        <v>411</v>
      </c>
      <c r="BX80">
        <v>1689189898.5</v>
      </c>
      <c r="BY80">
        <v>743.87800000000004</v>
      </c>
      <c r="BZ80">
        <v>800.053</v>
      </c>
      <c r="CA80">
        <v>23.204899999999999</v>
      </c>
      <c r="CB80">
        <v>17.147600000000001</v>
      </c>
      <c r="CC80">
        <v>749.63800000000003</v>
      </c>
      <c r="CD80">
        <v>22.866800000000001</v>
      </c>
      <c r="CE80">
        <v>500.18799999999999</v>
      </c>
      <c r="CF80">
        <v>98.809600000000003</v>
      </c>
      <c r="CG80">
        <v>0.10016899999999999</v>
      </c>
      <c r="CH80">
        <v>28.198899999999998</v>
      </c>
      <c r="CI80">
        <v>27.991599999999998</v>
      </c>
      <c r="CJ80">
        <v>999.9</v>
      </c>
      <c r="CK80">
        <v>0</v>
      </c>
      <c r="CL80">
        <v>0</v>
      </c>
      <c r="CM80">
        <v>9985</v>
      </c>
      <c r="CN80">
        <v>0</v>
      </c>
      <c r="CO80">
        <v>1.91117E-3</v>
      </c>
      <c r="CP80">
        <v>-56.174300000000002</v>
      </c>
      <c r="CQ80">
        <v>761.55</v>
      </c>
      <c r="CR80">
        <v>814.01099999999997</v>
      </c>
      <c r="CS80">
        <v>6.0572499999999998</v>
      </c>
      <c r="CT80">
        <v>800.053</v>
      </c>
      <c r="CU80">
        <v>17.147600000000001</v>
      </c>
      <c r="CV80">
        <v>2.2928600000000001</v>
      </c>
      <c r="CW80">
        <v>1.69435</v>
      </c>
      <c r="CX80">
        <v>19.6264</v>
      </c>
      <c r="CY80">
        <v>14.844799999999999</v>
      </c>
      <c r="CZ80">
        <v>1800.27</v>
      </c>
      <c r="DA80">
        <v>0.97800100000000001</v>
      </c>
      <c r="DB80">
        <v>2.1998500000000001E-2</v>
      </c>
      <c r="DC80">
        <v>0</v>
      </c>
      <c r="DD80">
        <v>919.03300000000002</v>
      </c>
      <c r="DE80">
        <v>4.9997699999999998</v>
      </c>
      <c r="DF80">
        <v>17581.5</v>
      </c>
      <c r="DG80">
        <v>15786.9</v>
      </c>
      <c r="DH80">
        <v>39.5</v>
      </c>
      <c r="DI80">
        <v>40.186999999999998</v>
      </c>
      <c r="DJ80">
        <v>39.061999999999998</v>
      </c>
      <c r="DK80">
        <v>39.436999999999998</v>
      </c>
      <c r="DL80">
        <v>40.5</v>
      </c>
      <c r="DM80">
        <v>1755.78</v>
      </c>
      <c r="DN80">
        <v>39.49</v>
      </c>
      <c r="DO80">
        <v>0</v>
      </c>
      <c r="DP80">
        <v>145.4000000953674</v>
      </c>
      <c r="DQ80">
        <v>0</v>
      </c>
      <c r="DR80">
        <v>919.89267999999993</v>
      </c>
      <c r="DS80">
        <v>-5.0030768979584694</v>
      </c>
      <c r="DT80">
        <v>-9.7923076740300665</v>
      </c>
      <c r="DU80">
        <v>17580.099999999999</v>
      </c>
      <c r="DV80">
        <v>15</v>
      </c>
      <c r="DW80">
        <v>1689189832</v>
      </c>
      <c r="DX80" t="s">
        <v>717</v>
      </c>
      <c r="DY80">
        <v>1689189827</v>
      </c>
      <c r="DZ80">
        <v>1689189832</v>
      </c>
      <c r="EA80">
        <v>67</v>
      </c>
      <c r="EB80">
        <v>-0.63800000000000001</v>
      </c>
      <c r="EC80">
        <v>5.0000000000000001E-3</v>
      </c>
      <c r="ED80">
        <v>-5.7469999999999999</v>
      </c>
      <c r="EE80">
        <v>0.109</v>
      </c>
      <c r="EF80">
        <v>800</v>
      </c>
      <c r="EG80">
        <v>16</v>
      </c>
      <c r="EH80">
        <v>0.06</v>
      </c>
      <c r="EI80">
        <v>0.01</v>
      </c>
      <c r="EJ80">
        <v>-45.560058536585373</v>
      </c>
      <c r="EK80">
        <v>-1.5535860627177069</v>
      </c>
      <c r="EL80">
        <v>0.1607240810582056</v>
      </c>
      <c r="EM80">
        <v>0</v>
      </c>
      <c r="EN80">
        <v>1329.788484848485</v>
      </c>
      <c r="EO80">
        <v>-145.18156849488881</v>
      </c>
      <c r="EP80">
        <v>13.822683404180051</v>
      </c>
      <c r="EQ80">
        <v>0</v>
      </c>
      <c r="ER80">
        <v>13.374026829268301</v>
      </c>
      <c r="ES80">
        <v>0.63740905923346691</v>
      </c>
      <c r="ET80">
        <v>6.5351630596747798E-2</v>
      </c>
      <c r="EU80">
        <v>0</v>
      </c>
      <c r="EV80">
        <v>2</v>
      </c>
      <c r="EW80">
        <v>2</v>
      </c>
      <c r="EX80" t="s">
        <v>413</v>
      </c>
      <c r="EY80">
        <v>2.96821</v>
      </c>
      <c r="EZ80">
        <v>2.6992699999999998</v>
      </c>
      <c r="FA80">
        <v>0.15271599999999999</v>
      </c>
      <c r="FB80">
        <v>0.15804599999999999</v>
      </c>
      <c r="FC80">
        <v>0.11200400000000001</v>
      </c>
      <c r="FD80">
        <v>8.7876999999999997E-2</v>
      </c>
      <c r="FE80">
        <v>29264.799999999999</v>
      </c>
      <c r="FF80">
        <v>18664.5</v>
      </c>
      <c r="FG80">
        <v>32402.1</v>
      </c>
      <c r="FH80">
        <v>25308.5</v>
      </c>
      <c r="FI80">
        <v>39766.6</v>
      </c>
      <c r="FJ80">
        <v>39980</v>
      </c>
      <c r="FK80">
        <v>46513.599999999999</v>
      </c>
      <c r="FL80">
        <v>45864.800000000003</v>
      </c>
      <c r="FM80">
        <v>1.9823999999999999</v>
      </c>
      <c r="FN80">
        <v>1.8545199999999999</v>
      </c>
      <c r="FO80">
        <v>6.1597699999999998E-2</v>
      </c>
      <c r="FP80">
        <v>0</v>
      </c>
      <c r="FQ80">
        <v>26.985099999999999</v>
      </c>
      <c r="FR80">
        <v>999.9</v>
      </c>
      <c r="FS80">
        <v>44.6</v>
      </c>
      <c r="FT80">
        <v>38.5</v>
      </c>
      <c r="FU80">
        <v>30.8734</v>
      </c>
      <c r="FV80">
        <v>64.692499999999995</v>
      </c>
      <c r="FW80">
        <v>18.241199999999999</v>
      </c>
      <c r="FX80">
        <v>1</v>
      </c>
      <c r="FY80">
        <v>9.3371399999999993E-2</v>
      </c>
      <c r="FZ80">
        <v>1.2395400000000001</v>
      </c>
      <c r="GA80">
        <v>20.227</v>
      </c>
      <c r="GB80">
        <v>5.2349600000000001</v>
      </c>
      <c r="GC80">
        <v>11.9451</v>
      </c>
      <c r="GD80">
        <v>4.9856999999999996</v>
      </c>
      <c r="GE80">
        <v>3.29</v>
      </c>
      <c r="GF80">
        <v>9999</v>
      </c>
      <c r="GG80">
        <v>9999</v>
      </c>
      <c r="GH80">
        <v>9999</v>
      </c>
      <c r="GI80">
        <v>212</v>
      </c>
      <c r="GJ80">
        <v>1.86694</v>
      </c>
      <c r="GK80">
        <v>1.86913</v>
      </c>
      <c r="GL80">
        <v>1.8669100000000001</v>
      </c>
      <c r="GM80">
        <v>1.8672200000000001</v>
      </c>
      <c r="GN80">
        <v>1.86249</v>
      </c>
      <c r="GO80">
        <v>1.8652299999999999</v>
      </c>
      <c r="GP80">
        <v>1.86859</v>
      </c>
      <c r="GQ80">
        <v>1.8689</v>
      </c>
      <c r="GR80">
        <v>5</v>
      </c>
      <c r="GS80">
        <v>0</v>
      </c>
      <c r="GT80">
        <v>0</v>
      </c>
      <c r="GU80">
        <v>0</v>
      </c>
      <c r="GV80" t="s">
        <v>414</v>
      </c>
      <c r="GW80" t="s">
        <v>415</v>
      </c>
      <c r="GX80" t="s">
        <v>416</v>
      </c>
      <c r="GY80" t="s">
        <v>416</v>
      </c>
      <c r="GZ80" t="s">
        <v>416</v>
      </c>
      <c r="HA80" t="s">
        <v>416</v>
      </c>
      <c r="HB80">
        <v>0</v>
      </c>
      <c r="HC80">
        <v>100</v>
      </c>
      <c r="HD80">
        <v>100</v>
      </c>
      <c r="HE80">
        <v>-5.76</v>
      </c>
      <c r="HF80">
        <v>0.33810000000000001</v>
      </c>
      <c r="HG80">
        <v>-6.3630667062268857</v>
      </c>
      <c r="HH80">
        <v>1.6145137170229321E-3</v>
      </c>
      <c r="HI80">
        <v>-1.407043735234338E-6</v>
      </c>
      <c r="HJ80">
        <v>4.3622850327847239E-10</v>
      </c>
      <c r="HK80">
        <v>-8.1432256634393685E-2</v>
      </c>
      <c r="HL80">
        <v>-6.8056097038042204E-3</v>
      </c>
      <c r="HM80">
        <v>1.263822033146551E-3</v>
      </c>
      <c r="HN80">
        <v>-7.169851735749966E-6</v>
      </c>
      <c r="HO80">
        <v>2</v>
      </c>
      <c r="HP80">
        <v>2094</v>
      </c>
      <c r="HQ80">
        <v>1</v>
      </c>
      <c r="HR80">
        <v>26</v>
      </c>
      <c r="HS80">
        <v>1.2</v>
      </c>
      <c r="HT80">
        <v>1.1000000000000001</v>
      </c>
      <c r="HU80">
        <v>1.8432599999999999</v>
      </c>
      <c r="HV80">
        <v>2.5817899999999998</v>
      </c>
      <c r="HW80">
        <v>1.4978</v>
      </c>
      <c r="HX80">
        <v>2.2900399999999999</v>
      </c>
      <c r="HY80">
        <v>1.49902</v>
      </c>
      <c r="HZ80">
        <v>2.2326700000000002</v>
      </c>
      <c r="IA80">
        <v>42.617100000000001</v>
      </c>
      <c r="IB80">
        <v>23.991199999999999</v>
      </c>
      <c r="IC80">
        <v>18</v>
      </c>
      <c r="ID80">
        <v>503.91199999999998</v>
      </c>
      <c r="IE80">
        <v>462.04199999999997</v>
      </c>
      <c r="IF80">
        <v>24.917999999999999</v>
      </c>
      <c r="IG80">
        <v>28.560300000000002</v>
      </c>
      <c r="IH80">
        <v>30.000299999999999</v>
      </c>
      <c r="II80">
        <v>28.471499999999999</v>
      </c>
      <c r="IJ80">
        <v>28.4053</v>
      </c>
      <c r="IK80">
        <v>36.891199999999998</v>
      </c>
      <c r="IL80">
        <v>51.738900000000001</v>
      </c>
      <c r="IM80">
        <v>0</v>
      </c>
      <c r="IN80">
        <v>24.923200000000001</v>
      </c>
      <c r="IO80">
        <v>800</v>
      </c>
      <c r="IP80">
        <v>17.192699999999999</v>
      </c>
      <c r="IQ80">
        <v>101.104</v>
      </c>
      <c r="IR80">
        <v>101.605</v>
      </c>
      <c r="IS80">
        <v>4</v>
      </c>
    </row>
    <row r="81" spans="1:253" x14ac:dyDescent="0.3">
      <c r="A81">
        <v>61</v>
      </c>
      <c r="B81">
        <v>1689190059.5</v>
      </c>
      <c r="C81">
        <v>14095</v>
      </c>
      <c r="D81" t="s">
        <v>718</v>
      </c>
      <c r="E81" t="s">
        <v>719</v>
      </c>
      <c r="F81" t="s">
        <v>402</v>
      </c>
      <c r="G81" t="s">
        <v>403</v>
      </c>
      <c r="H81" t="s">
        <v>52</v>
      </c>
      <c r="I81" t="s">
        <v>405</v>
      </c>
      <c r="J81" t="s">
        <v>658</v>
      </c>
      <c r="K81" t="s">
        <v>659</v>
      </c>
      <c r="L81">
        <v>1689190059.5</v>
      </c>
      <c r="M81">
        <f t="shared" si="138"/>
        <v>4.0124079259865079E-3</v>
      </c>
      <c r="N81">
        <f t="shared" si="139"/>
        <v>4.0124079259865075</v>
      </c>
      <c r="O81">
        <f t="shared" si="140"/>
        <v>44.171980029711015</v>
      </c>
      <c r="P81">
        <f t="shared" si="141"/>
        <v>942.59</v>
      </c>
      <c r="Q81">
        <f t="shared" si="142"/>
        <v>643.23887395601696</v>
      </c>
      <c r="R81">
        <f t="shared" si="143"/>
        <v>63.626235015581123</v>
      </c>
      <c r="S81">
        <f t="shared" si="144"/>
        <v>93.236673484130009</v>
      </c>
      <c r="T81">
        <f t="shared" si="145"/>
        <v>0.26400966910490836</v>
      </c>
      <c r="U81">
        <f t="shared" si="146"/>
        <v>2.9036530415364683</v>
      </c>
      <c r="V81">
        <f t="shared" si="147"/>
        <v>0.25136195516615184</v>
      </c>
      <c r="W81">
        <f t="shared" si="148"/>
        <v>0.15818706556097326</v>
      </c>
      <c r="X81">
        <f t="shared" si="149"/>
        <v>289.54891529217809</v>
      </c>
      <c r="Y81">
        <f t="shared" si="150"/>
        <v>28.861890317778748</v>
      </c>
      <c r="Z81">
        <f t="shared" si="151"/>
        <v>28.051100000000002</v>
      </c>
      <c r="AA81">
        <f t="shared" si="152"/>
        <v>3.8061590353661523</v>
      </c>
      <c r="AB81">
        <f t="shared" si="153"/>
        <v>59.299384200485704</v>
      </c>
      <c r="AC81">
        <f t="shared" si="154"/>
        <v>2.2757467688490003</v>
      </c>
      <c r="AD81">
        <f t="shared" si="155"/>
        <v>3.8377241172604961</v>
      </c>
      <c r="AE81">
        <f t="shared" si="156"/>
        <v>1.530412266517152</v>
      </c>
      <c r="AF81">
        <f t="shared" si="157"/>
        <v>-176.947189536005</v>
      </c>
      <c r="AG81">
        <f t="shared" si="158"/>
        <v>22.197619125539529</v>
      </c>
      <c r="AH81">
        <f t="shared" si="159"/>
        <v>1.6684007057810493</v>
      </c>
      <c r="AI81">
        <f t="shared" si="160"/>
        <v>136.46774558749365</v>
      </c>
      <c r="AJ81">
        <v>0</v>
      </c>
      <c r="AK81">
        <v>0</v>
      </c>
      <c r="AL81">
        <f t="shared" si="161"/>
        <v>1</v>
      </c>
      <c r="AM81">
        <f t="shared" si="162"/>
        <v>0</v>
      </c>
      <c r="AN81">
        <f t="shared" si="163"/>
        <v>51900.16903873509</v>
      </c>
      <c r="AO81" t="s">
        <v>408</v>
      </c>
      <c r="AP81">
        <v>10238.9</v>
      </c>
      <c r="AQ81">
        <v>302.21199999999999</v>
      </c>
      <c r="AR81">
        <v>4052.3</v>
      </c>
      <c r="AS81">
        <f t="shared" si="164"/>
        <v>0.92542210596451402</v>
      </c>
      <c r="AT81">
        <v>-0.32343011824092421</v>
      </c>
      <c r="AU81" t="s">
        <v>720</v>
      </c>
      <c r="AV81">
        <v>10281.700000000001</v>
      </c>
      <c r="AW81">
        <v>910.10599999999999</v>
      </c>
      <c r="AX81">
        <v>1412.85</v>
      </c>
      <c r="AY81">
        <f t="shared" si="165"/>
        <v>0.35583678380578265</v>
      </c>
      <c r="AZ81">
        <v>0.5</v>
      </c>
      <c r="BA81">
        <f t="shared" si="166"/>
        <v>1513.0923001513877</v>
      </c>
      <c r="BB81">
        <f t="shared" si="167"/>
        <v>44.171980029711015</v>
      </c>
      <c r="BC81">
        <f t="shared" si="168"/>
        <v>269.20694884358187</v>
      </c>
      <c r="BD81">
        <f t="shared" si="169"/>
        <v>2.9406937133643524E-2</v>
      </c>
      <c r="BE81">
        <f t="shared" si="170"/>
        <v>1.8681742577060554</v>
      </c>
      <c r="BF81">
        <f t="shared" si="171"/>
        <v>265.2554206587418</v>
      </c>
      <c r="BG81" t="s">
        <v>721</v>
      </c>
      <c r="BH81">
        <v>650.65</v>
      </c>
      <c r="BI81">
        <f t="shared" si="172"/>
        <v>650.65</v>
      </c>
      <c r="BJ81">
        <f t="shared" si="173"/>
        <v>0.53947694376614641</v>
      </c>
      <c r="BK81">
        <f t="shared" si="174"/>
        <v>0.65959590658619782</v>
      </c>
      <c r="BL81">
        <f t="shared" si="175"/>
        <v>0.77593226816397931</v>
      </c>
      <c r="BM81">
        <f t="shared" si="176"/>
        <v>0.4526623436259159</v>
      </c>
      <c r="BN81">
        <f t="shared" si="177"/>
        <v>0.70383681662936981</v>
      </c>
      <c r="BO81">
        <f t="shared" si="178"/>
        <v>0.47155614469117835</v>
      </c>
      <c r="BP81">
        <f t="shared" si="179"/>
        <v>0.52844385530882165</v>
      </c>
      <c r="BQ81">
        <f t="shared" si="180"/>
        <v>1799.89</v>
      </c>
      <c r="BR81">
        <f t="shared" si="181"/>
        <v>1513.0923001513877</v>
      </c>
      <c r="BS81">
        <f t="shared" si="182"/>
        <v>0.84065820697453042</v>
      </c>
      <c r="BT81">
        <f t="shared" si="183"/>
        <v>0.16087033946084375</v>
      </c>
      <c r="BU81">
        <v>6</v>
      </c>
      <c r="BV81">
        <v>0.5</v>
      </c>
      <c r="BW81" t="s">
        <v>411</v>
      </c>
      <c r="BX81">
        <v>1689190059.5</v>
      </c>
      <c r="BY81">
        <v>942.59</v>
      </c>
      <c r="BZ81">
        <v>1000.12</v>
      </c>
      <c r="CA81">
        <v>23.007000000000001</v>
      </c>
      <c r="CB81">
        <v>18.304099999999998</v>
      </c>
      <c r="CC81">
        <v>948.875</v>
      </c>
      <c r="CD81">
        <v>22.847000000000001</v>
      </c>
      <c r="CE81">
        <v>500.12900000000002</v>
      </c>
      <c r="CF81">
        <v>98.815200000000004</v>
      </c>
      <c r="CG81">
        <v>0.100207</v>
      </c>
      <c r="CH81">
        <v>28.192900000000002</v>
      </c>
      <c r="CI81">
        <v>28.051100000000002</v>
      </c>
      <c r="CJ81">
        <v>999.9</v>
      </c>
      <c r="CK81">
        <v>0</v>
      </c>
      <c r="CL81">
        <v>0</v>
      </c>
      <c r="CM81">
        <v>9971.25</v>
      </c>
      <c r="CN81">
        <v>0</v>
      </c>
      <c r="CO81">
        <v>1.8156100000000001E-3</v>
      </c>
      <c r="CP81">
        <v>-56.97</v>
      </c>
      <c r="CQ81">
        <v>965.53499999999997</v>
      </c>
      <c r="CR81">
        <v>1018.77</v>
      </c>
      <c r="CS81">
        <v>4.8801800000000002</v>
      </c>
      <c r="CT81">
        <v>1000.12</v>
      </c>
      <c r="CU81">
        <v>18.304099999999998</v>
      </c>
      <c r="CV81">
        <v>2.2909600000000001</v>
      </c>
      <c r="CW81">
        <v>1.8087299999999999</v>
      </c>
      <c r="CX81">
        <v>19.613</v>
      </c>
      <c r="CY81">
        <v>15.862399999999999</v>
      </c>
      <c r="CZ81">
        <v>1799.89</v>
      </c>
      <c r="DA81">
        <v>0.97799800000000003</v>
      </c>
      <c r="DB81">
        <v>2.20021E-2</v>
      </c>
      <c r="DC81">
        <v>0</v>
      </c>
      <c r="DD81">
        <v>910.23900000000003</v>
      </c>
      <c r="DE81">
        <v>4.9997699999999998</v>
      </c>
      <c r="DF81">
        <v>17605</v>
      </c>
      <c r="DG81">
        <v>15783.5</v>
      </c>
      <c r="DH81">
        <v>39.625</v>
      </c>
      <c r="DI81">
        <v>40.436999999999998</v>
      </c>
      <c r="DJ81">
        <v>39.186999999999998</v>
      </c>
      <c r="DK81">
        <v>39.625</v>
      </c>
      <c r="DL81">
        <v>40.625</v>
      </c>
      <c r="DM81">
        <v>1755.4</v>
      </c>
      <c r="DN81">
        <v>39.49</v>
      </c>
      <c r="DO81">
        <v>0</v>
      </c>
      <c r="DP81">
        <v>160.4000000953674</v>
      </c>
      <c r="DQ81">
        <v>0</v>
      </c>
      <c r="DR81">
        <v>910.10599999999999</v>
      </c>
      <c r="DS81">
        <v>-3.0913504339096902</v>
      </c>
      <c r="DT81">
        <v>47.41880330903264</v>
      </c>
      <c r="DU81">
        <v>17598.7</v>
      </c>
      <c r="DV81">
        <v>15</v>
      </c>
      <c r="DW81">
        <v>1689190087.5</v>
      </c>
      <c r="DX81" t="s">
        <v>722</v>
      </c>
      <c r="DY81">
        <v>1689190083.5</v>
      </c>
      <c r="DZ81">
        <v>1689190087.5</v>
      </c>
      <c r="EA81">
        <v>68</v>
      </c>
      <c r="EB81">
        <v>-0.56599999999999995</v>
      </c>
      <c r="EC81">
        <v>-0.01</v>
      </c>
      <c r="ED81">
        <v>-6.2850000000000001</v>
      </c>
      <c r="EE81">
        <v>0.16</v>
      </c>
      <c r="EF81">
        <v>1000</v>
      </c>
      <c r="EG81">
        <v>18</v>
      </c>
      <c r="EH81">
        <v>0.13</v>
      </c>
      <c r="EI81">
        <v>0.02</v>
      </c>
      <c r="EJ81">
        <v>-45.560058536585373</v>
      </c>
      <c r="EK81">
        <v>-1.5535860627177069</v>
      </c>
      <c r="EL81">
        <v>0.1607240810582056</v>
      </c>
      <c r="EM81">
        <v>0</v>
      </c>
      <c r="EN81">
        <v>1329.788484848485</v>
      </c>
      <c r="EO81">
        <v>-145.18156849488881</v>
      </c>
      <c r="EP81">
        <v>13.822683404180051</v>
      </c>
      <c r="EQ81">
        <v>0</v>
      </c>
      <c r="ER81">
        <v>13.374026829268301</v>
      </c>
      <c r="ES81">
        <v>0.63740905923346691</v>
      </c>
      <c r="ET81">
        <v>6.5351630596747798E-2</v>
      </c>
      <c r="EU81">
        <v>0</v>
      </c>
      <c r="EV81">
        <v>2</v>
      </c>
      <c r="EW81">
        <v>2</v>
      </c>
      <c r="EX81" t="s">
        <v>413</v>
      </c>
      <c r="EY81">
        <v>2.96794</v>
      </c>
      <c r="EZ81">
        <v>2.6991900000000002</v>
      </c>
      <c r="FA81">
        <v>0.178485</v>
      </c>
      <c r="FB81">
        <v>0.18288699999999999</v>
      </c>
      <c r="FC81">
        <v>0.111919</v>
      </c>
      <c r="FD81">
        <v>9.20657E-2</v>
      </c>
      <c r="FE81">
        <v>28366.799999999999</v>
      </c>
      <c r="FF81">
        <v>18108.3</v>
      </c>
      <c r="FG81">
        <v>32394.2</v>
      </c>
      <c r="FH81">
        <v>25302.1</v>
      </c>
      <c r="FI81">
        <v>39761.699999999997</v>
      </c>
      <c r="FJ81">
        <v>39788.1</v>
      </c>
      <c r="FK81">
        <v>46503</v>
      </c>
      <c r="FL81">
        <v>45855.4</v>
      </c>
      <c r="FM81">
        <v>1.97973</v>
      </c>
      <c r="FN81">
        <v>1.8545</v>
      </c>
      <c r="FO81">
        <v>5.9232100000000003E-2</v>
      </c>
      <c r="FP81">
        <v>0</v>
      </c>
      <c r="FQ81">
        <v>27.083400000000001</v>
      </c>
      <c r="FR81">
        <v>999.9</v>
      </c>
      <c r="FS81">
        <v>45</v>
      </c>
      <c r="FT81">
        <v>38.6</v>
      </c>
      <c r="FU81">
        <v>31.316600000000001</v>
      </c>
      <c r="FV81">
        <v>65.0625</v>
      </c>
      <c r="FW81">
        <v>18.5657</v>
      </c>
      <c r="FX81">
        <v>1</v>
      </c>
      <c r="FY81">
        <v>0.103697</v>
      </c>
      <c r="FZ81">
        <v>1.93465</v>
      </c>
      <c r="GA81">
        <v>20.219799999999999</v>
      </c>
      <c r="GB81">
        <v>5.2349600000000001</v>
      </c>
      <c r="GC81">
        <v>11.9457</v>
      </c>
      <c r="GD81">
        <v>4.9861500000000003</v>
      </c>
      <c r="GE81">
        <v>3.29</v>
      </c>
      <c r="GF81">
        <v>9999</v>
      </c>
      <c r="GG81">
        <v>9999</v>
      </c>
      <c r="GH81">
        <v>9999</v>
      </c>
      <c r="GI81">
        <v>212</v>
      </c>
      <c r="GJ81">
        <v>1.86707</v>
      </c>
      <c r="GK81">
        <v>1.8692</v>
      </c>
      <c r="GL81">
        <v>1.8669100000000001</v>
      </c>
      <c r="GM81">
        <v>1.8672299999999999</v>
      </c>
      <c r="GN81">
        <v>1.8625400000000001</v>
      </c>
      <c r="GO81">
        <v>1.8652500000000001</v>
      </c>
      <c r="GP81">
        <v>1.86866</v>
      </c>
      <c r="GQ81">
        <v>1.86893</v>
      </c>
      <c r="GR81">
        <v>5</v>
      </c>
      <c r="GS81">
        <v>0</v>
      </c>
      <c r="GT81">
        <v>0</v>
      </c>
      <c r="GU81">
        <v>0</v>
      </c>
      <c r="GV81" t="s">
        <v>414</v>
      </c>
      <c r="GW81" t="s">
        <v>415</v>
      </c>
      <c r="GX81" t="s">
        <v>416</v>
      </c>
      <c r="GY81" t="s">
        <v>416</v>
      </c>
      <c r="GZ81" t="s">
        <v>416</v>
      </c>
      <c r="HA81" t="s">
        <v>416</v>
      </c>
      <c r="HB81">
        <v>0</v>
      </c>
      <c r="HC81">
        <v>100</v>
      </c>
      <c r="HD81">
        <v>100</v>
      </c>
      <c r="HE81">
        <v>-6.2850000000000001</v>
      </c>
      <c r="HF81">
        <v>0.16</v>
      </c>
      <c r="HG81">
        <v>-6.3630667062268857</v>
      </c>
      <c r="HH81">
        <v>1.6145137170229321E-3</v>
      </c>
      <c r="HI81">
        <v>-1.407043735234338E-6</v>
      </c>
      <c r="HJ81">
        <v>4.3622850327847239E-10</v>
      </c>
      <c r="HK81">
        <v>-8.1432256634393685E-2</v>
      </c>
      <c r="HL81">
        <v>-6.8056097038042204E-3</v>
      </c>
      <c r="HM81">
        <v>1.263822033146551E-3</v>
      </c>
      <c r="HN81">
        <v>-7.169851735749966E-6</v>
      </c>
      <c r="HO81">
        <v>2</v>
      </c>
      <c r="HP81">
        <v>2094</v>
      </c>
      <c r="HQ81">
        <v>1</v>
      </c>
      <c r="HR81">
        <v>26</v>
      </c>
      <c r="HS81">
        <v>3.9</v>
      </c>
      <c r="HT81">
        <v>3.8</v>
      </c>
      <c r="HU81">
        <v>2.20947</v>
      </c>
      <c r="HV81">
        <v>2.5634800000000002</v>
      </c>
      <c r="HW81">
        <v>1.4978</v>
      </c>
      <c r="HX81">
        <v>2.2900399999999999</v>
      </c>
      <c r="HY81">
        <v>1.49902</v>
      </c>
      <c r="HZ81">
        <v>2.3840300000000001</v>
      </c>
      <c r="IA81">
        <v>42.831499999999998</v>
      </c>
      <c r="IB81">
        <v>23.9999</v>
      </c>
      <c r="IC81">
        <v>18</v>
      </c>
      <c r="ID81">
        <v>502.94900000000001</v>
      </c>
      <c r="IE81">
        <v>462.69499999999999</v>
      </c>
      <c r="IF81">
        <v>24.447099999999999</v>
      </c>
      <c r="IG81">
        <v>28.678000000000001</v>
      </c>
      <c r="IH81">
        <v>30.001100000000001</v>
      </c>
      <c r="II81">
        <v>28.560500000000001</v>
      </c>
      <c r="IJ81">
        <v>28.491599999999998</v>
      </c>
      <c r="IK81">
        <v>44.228400000000001</v>
      </c>
      <c r="IL81">
        <v>49.424599999999998</v>
      </c>
      <c r="IM81">
        <v>0</v>
      </c>
      <c r="IN81">
        <v>24.383199999999999</v>
      </c>
      <c r="IO81">
        <v>1000</v>
      </c>
      <c r="IP81">
        <v>18.277100000000001</v>
      </c>
      <c r="IQ81">
        <v>101.08</v>
      </c>
      <c r="IR81">
        <v>101.58199999999999</v>
      </c>
      <c r="IS81">
        <v>4</v>
      </c>
    </row>
    <row r="82" spans="1:253" x14ac:dyDescent="0.3">
      <c r="A82">
        <v>62</v>
      </c>
      <c r="B82">
        <v>1689190233.5</v>
      </c>
      <c r="C82">
        <v>14269</v>
      </c>
      <c r="D82" t="s">
        <v>723</v>
      </c>
      <c r="E82" t="s">
        <v>724</v>
      </c>
      <c r="F82" t="s">
        <v>402</v>
      </c>
      <c r="G82" t="s">
        <v>403</v>
      </c>
      <c r="H82" t="s">
        <v>52</v>
      </c>
      <c r="I82" t="s">
        <v>405</v>
      </c>
      <c r="J82" t="s">
        <v>658</v>
      </c>
      <c r="K82" t="s">
        <v>659</v>
      </c>
      <c r="L82">
        <v>1689190233.5</v>
      </c>
      <c r="M82">
        <f t="shared" si="138"/>
        <v>3.4761331214845418E-3</v>
      </c>
      <c r="N82">
        <f t="shared" si="139"/>
        <v>3.4761331214845419</v>
      </c>
      <c r="O82">
        <f t="shared" si="140"/>
        <v>44.561750373230851</v>
      </c>
      <c r="P82">
        <f t="shared" si="141"/>
        <v>1141.8399999999999</v>
      </c>
      <c r="Q82">
        <f t="shared" si="142"/>
        <v>793.81454043995348</v>
      </c>
      <c r="R82">
        <f t="shared" si="143"/>
        <v>78.514079091536431</v>
      </c>
      <c r="S82">
        <f t="shared" si="144"/>
        <v>112.93634911271998</v>
      </c>
      <c r="T82">
        <f t="shared" si="145"/>
        <v>0.22853364828718956</v>
      </c>
      <c r="U82">
        <f t="shared" si="146"/>
        <v>2.9125753805512247</v>
      </c>
      <c r="V82">
        <f t="shared" si="147"/>
        <v>0.21901850507118187</v>
      </c>
      <c r="W82">
        <f t="shared" si="148"/>
        <v>0.13770845059353937</v>
      </c>
      <c r="X82">
        <f t="shared" si="149"/>
        <v>289.58562329214072</v>
      </c>
      <c r="Y82">
        <f t="shared" si="150"/>
        <v>28.914057265372797</v>
      </c>
      <c r="Z82">
        <f t="shared" si="151"/>
        <v>28.0412</v>
      </c>
      <c r="AA82">
        <f t="shared" si="152"/>
        <v>3.8039637509112043</v>
      </c>
      <c r="AB82">
        <f t="shared" si="153"/>
        <v>59.774070044014714</v>
      </c>
      <c r="AC82">
        <f t="shared" si="154"/>
        <v>2.2824647421743998</v>
      </c>
      <c r="AD82">
        <f t="shared" si="155"/>
        <v>3.8184864114049852</v>
      </c>
      <c r="AE82">
        <f t="shared" si="156"/>
        <v>1.5214990087368045</v>
      </c>
      <c r="AF82">
        <f t="shared" si="157"/>
        <v>-153.2974706574683</v>
      </c>
      <c r="AG82">
        <f t="shared" si="158"/>
        <v>10.269288760124612</v>
      </c>
      <c r="AH82">
        <f t="shared" si="159"/>
        <v>0.7691193353951149</v>
      </c>
      <c r="AI82">
        <f t="shared" si="160"/>
        <v>147.32656073019214</v>
      </c>
      <c r="AJ82">
        <v>0</v>
      </c>
      <c r="AK82">
        <v>0</v>
      </c>
      <c r="AL82">
        <f t="shared" si="161"/>
        <v>1</v>
      </c>
      <c r="AM82">
        <f t="shared" si="162"/>
        <v>0</v>
      </c>
      <c r="AN82">
        <f t="shared" si="163"/>
        <v>52169.785940119145</v>
      </c>
      <c r="AO82" t="s">
        <v>408</v>
      </c>
      <c r="AP82">
        <v>10238.9</v>
      </c>
      <c r="AQ82">
        <v>302.21199999999999</v>
      </c>
      <c r="AR82">
        <v>4052.3</v>
      </c>
      <c r="AS82">
        <f t="shared" si="164"/>
        <v>0.92542210596451402</v>
      </c>
      <c r="AT82">
        <v>-0.32343011824092421</v>
      </c>
      <c r="AU82" t="s">
        <v>725</v>
      </c>
      <c r="AV82">
        <v>10281.1</v>
      </c>
      <c r="AW82">
        <v>899.26780769230766</v>
      </c>
      <c r="AX82">
        <v>1391.34</v>
      </c>
      <c r="AY82">
        <f t="shared" si="165"/>
        <v>0.35366782548312581</v>
      </c>
      <c r="AZ82">
        <v>0.5</v>
      </c>
      <c r="BA82">
        <f t="shared" si="166"/>
        <v>1513.2855001513681</v>
      </c>
      <c r="BB82">
        <f t="shared" si="167"/>
        <v>44.561750373230851</v>
      </c>
      <c r="BC82">
        <f t="shared" si="168"/>
        <v>267.60019608683939</v>
      </c>
      <c r="BD82">
        <f t="shared" si="169"/>
        <v>2.966074840932665E-2</v>
      </c>
      <c r="BE82">
        <f t="shared" si="170"/>
        <v>1.9125159917777108</v>
      </c>
      <c r="BF82">
        <f t="shared" si="171"/>
        <v>264.48773947489923</v>
      </c>
      <c r="BG82" t="s">
        <v>726</v>
      </c>
      <c r="BH82">
        <v>644.29</v>
      </c>
      <c r="BI82">
        <f t="shared" si="172"/>
        <v>644.29</v>
      </c>
      <c r="BJ82">
        <f t="shared" si="173"/>
        <v>0.53692842870901436</v>
      </c>
      <c r="BK82">
        <f t="shared" si="174"/>
        <v>0.65868709230666256</v>
      </c>
      <c r="BL82">
        <f t="shared" si="175"/>
        <v>0.78079583099814842</v>
      </c>
      <c r="BM82">
        <f t="shared" si="176"/>
        <v>0.45180382132099467</v>
      </c>
      <c r="BN82">
        <f t="shared" si="177"/>
        <v>0.70957268202772839</v>
      </c>
      <c r="BO82">
        <f t="shared" si="178"/>
        <v>0.47192338374851156</v>
      </c>
      <c r="BP82">
        <f t="shared" si="179"/>
        <v>0.5280766162514885</v>
      </c>
      <c r="BQ82">
        <f t="shared" si="180"/>
        <v>1800.12</v>
      </c>
      <c r="BR82">
        <f t="shared" si="181"/>
        <v>1513.2855001513681</v>
      </c>
      <c r="BS82">
        <f t="shared" si="182"/>
        <v>0.84065812287590169</v>
      </c>
      <c r="BT82">
        <f t="shared" si="183"/>
        <v>0.16087017715049037</v>
      </c>
      <c r="BU82">
        <v>6</v>
      </c>
      <c r="BV82">
        <v>0.5</v>
      </c>
      <c r="BW82" t="s">
        <v>411</v>
      </c>
      <c r="BX82">
        <v>1689190233.5</v>
      </c>
      <c r="BY82">
        <v>1141.8399999999999</v>
      </c>
      <c r="BZ82">
        <v>1200.05</v>
      </c>
      <c r="CA82">
        <v>23.076799999999999</v>
      </c>
      <c r="CB82">
        <v>19.003599999999999</v>
      </c>
      <c r="CC82">
        <v>1148.29</v>
      </c>
      <c r="CD82">
        <v>22.754100000000001</v>
      </c>
      <c r="CE82">
        <v>500.233</v>
      </c>
      <c r="CF82">
        <v>98.807299999999998</v>
      </c>
      <c r="CG82">
        <v>0.100033</v>
      </c>
      <c r="CH82">
        <v>28.1066</v>
      </c>
      <c r="CI82">
        <v>28.0412</v>
      </c>
      <c r="CJ82">
        <v>999.9</v>
      </c>
      <c r="CK82">
        <v>0</v>
      </c>
      <c r="CL82">
        <v>0</v>
      </c>
      <c r="CM82">
        <v>10023.1</v>
      </c>
      <c r="CN82">
        <v>0</v>
      </c>
      <c r="CO82">
        <v>1.91117E-3</v>
      </c>
      <c r="CP82">
        <v>-58.213299999999997</v>
      </c>
      <c r="CQ82">
        <v>1168.81</v>
      </c>
      <c r="CR82">
        <v>1223.3</v>
      </c>
      <c r="CS82">
        <v>4.0731999999999999</v>
      </c>
      <c r="CT82">
        <v>1200.05</v>
      </c>
      <c r="CU82">
        <v>19.003599999999999</v>
      </c>
      <c r="CV82">
        <v>2.28016</v>
      </c>
      <c r="CW82">
        <v>1.8776900000000001</v>
      </c>
      <c r="CX82">
        <v>19.536899999999999</v>
      </c>
      <c r="CY82">
        <v>16.449000000000002</v>
      </c>
      <c r="CZ82">
        <v>1800.12</v>
      </c>
      <c r="DA82">
        <v>0.97800100000000001</v>
      </c>
      <c r="DB82">
        <v>2.1998500000000001E-2</v>
      </c>
      <c r="DC82">
        <v>0</v>
      </c>
      <c r="DD82">
        <v>898.52300000000002</v>
      </c>
      <c r="DE82">
        <v>4.9997699999999998</v>
      </c>
      <c r="DF82">
        <v>17548.2</v>
      </c>
      <c r="DG82">
        <v>15785.5</v>
      </c>
      <c r="DH82">
        <v>39.75</v>
      </c>
      <c r="DI82">
        <v>40.686999999999998</v>
      </c>
      <c r="DJ82">
        <v>39.375</v>
      </c>
      <c r="DK82">
        <v>39.811999999999998</v>
      </c>
      <c r="DL82">
        <v>40.811999999999998</v>
      </c>
      <c r="DM82">
        <v>1755.63</v>
      </c>
      <c r="DN82">
        <v>39.49</v>
      </c>
      <c r="DO82">
        <v>0</v>
      </c>
      <c r="DP82">
        <v>173.60000014305109</v>
      </c>
      <c r="DQ82">
        <v>0</v>
      </c>
      <c r="DR82">
        <v>899.26780769230766</v>
      </c>
      <c r="DS82">
        <v>-8.8455042782872884</v>
      </c>
      <c r="DT82">
        <v>-73.312820643927182</v>
      </c>
      <c r="DU82">
        <v>17552.792307692311</v>
      </c>
      <c r="DV82">
        <v>15</v>
      </c>
      <c r="DW82">
        <v>1689190183.5</v>
      </c>
      <c r="DX82" t="s">
        <v>727</v>
      </c>
      <c r="DY82">
        <v>1689190183.5</v>
      </c>
      <c r="DZ82">
        <v>1689190183.5</v>
      </c>
      <c r="EA82">
        <v>69</v>
      </c>
      <c r="EB82">
        <v>-0.17799999999999999</v>
      </c>
      <c r="EC82">
        <v>-1E-3</v>
      </c>
      <c r="ED82">
        <v>-6.4429999999999996</v>
      </c>
      <c r="EE82">
        <v>0.17699999999999999</v>
      </c>
      <c r="EF82">
        <v>1200</v>
      </c>
      <c r="EG82">
        <v>19</v>
      </c>
      <c r="EH82">
        <v>0.09</v>
      </c>
      <c r="EI82">
        <v>0.01</v>
      </c>
      <c r="EJ82">
        <v>-45.560058536585373</v>
      </c>
      <c r="EK82">
        <v>-1.5535860627177069</v>
      </c>
      <c r="EL82">
        <v>0.1607240810582056</v>
      </c>
      <c r="EM82">
        <v>0</v>
      </c>
      <c r="EN82">
        <v>1329.788484848485</v>
      </c>
      <c r="EO82">
        <v>-145.18156849488881</v>
      </c>
      <c r="EP82">
        <v>13.822683404180051</v>
      </c>
      <c r="EQ82">
        <v>0</v>
      </c>
      <c r="ER82">
        <v>13.374026829268301</v>
      </c>
      <c r="ES82">
        <v>0.63740905923346691</v>
      </c>
      <c r="ET82">
        <v>6.5351630596747798E-2</v>
      </c>
      <c r="EU82">
        <v>0</v>
      </c>
      <c r="EV82">
        <v>2</v>
      </c>
      <c r="EW82">
        <v>2</v>
      </c>
      <c r="EX82" t="s">
        <v>413</v>
      </c>
      <c r="EY82">
        <v>2.9680499999999999</v>
      </c>
      <c r="EZ82">
        <v>2.6994799999999999</v>
      </c>
      <c r="FA82">
        <v>0.20157700000000001</v>
      </c>
      <c r="FB82">
        <v>0.205208</v>
      </c>
      <c r="FC82">
        <v>0.111556</v>
      </c>
      <c r="FD82">
        <v>9.4520400000000004E-2</v>
      </c>
      <c r="FE82">
        <v>27560.3</v>
      </c>
      <c r="FF82">
        <v>17608.400000000001</v>
      </c>
      <c r="FG82">
        <v>32385</v>
      </c>
      <c r="FH82">
        <v>25296.3</v>
      </c>
      <c r="FI82">
        <v>39768.400000000001</v>
      </c>
      <c r="FJ82">
        <v>39671.9</v>
      </c>
      <c r="FK82">
        <v>46491.199999999997</v>
      </c>
      <c r="FL82">
        <v>45845.5</v>
      </c>
      <c r="FM82">
        <v>1.9776800000000001</v>
      </c>
      <c r="FN82">
        <v>1.8525</v>
      </c>
      <c r="FO82">
        <v>5.8244900000000002E-2</v>
      </c>
      <c r="FP82">
        <v>0</v>
      </c>
      <c r="FQ82">
        <v>27.089600000000001</v>
      </c>
      <c r="FR82">
        <v>999.9</v>
      </c>
      <c r="FS82">
        <v>45.2</v>
      </c>
      <c r="FT82">
        <v>38.700000000000003</v>
      </c>
      <c r="FU82">
        <v>31.627600000000001</v>
      </c>
      <c r="FV82">
        <v>64.432500000000005</v>
      </c>
      <c r="FW82">
        <v>18.445499999999999</v>
      </c>
      <c r="FX82">
        <v>1</v>
      </c>
      <c r="FY82">
        <v>0.11475399999999999</v>
      </c>
      <c r="FZ82">
        <v>2.1987299999999999</v>
      </c>
      <c r="GA82">
        <v>20.2591</v>
      </c>
      <c r="GB82">
        <v>5.2352600000000002</v>
      </c>
      <c r="GC82">
        <v>11.948</v>
      </c>
      <c r="GD82">
        <v>4.9863</v>
      </c>
      <c r="GE82">
        <v>3.29</v>
      </c>
      <c r="GF82">
        <v>9999</v>
      </c>
      <c r="GG82">
        <v>9999</v>
      </c>
      <c r="GH82">
        <v>9999</v>
      </c>
      <c r="GI82">
        <v>212</v>
      </c>
      <c r="GJ82">
        <v>1.86676</v>
      </c>
      <c r="GK82">
        <v>1.86894</v>
      </c>
      <c r="GL82">
        <v>1.8667199999999999</v>
      </c>
      <c r="GM82">
        <v>1.86704</v>
      </c>
      <c r="GN82">
        <v>1.8623400000000001</v>
      </c>
      <c r="GO82">
        <v>1.86507</v>
      </c>
      <c r="GP82">
        <v>1.8684400000000001</v>
      </c>
      <c r="GQ82">
        <v>1.86873</v>
      </c>
      <c r="GR82">
        <v>5</v>
      </c>
      <c r="GS82">
        <v>0</v>
      </c>
      <c r="GT82">
        <v>0</v>
      </c>
      <c r="GU82">
        <v>0</v>
      </c>
      <c r="GV82" t="s">
        <v>414</v>
      </c>
      <c r="GW82" t="s">
        <v>415</v>
      </c>
      <c r="GX82" t="s">
        <v>416</v>
      </c>
      <c r="GY82" t="s">
        <v>416</v>
      </c>
      <c r="GZ82" t="s">
        <v>416</v>
      </c>
      <c r="HA82" t="s">
        <v>416</v>
      </c>
      <c r="HB82">
        <v>0</v>
      </c>
      <c r="HC82">
        <v>100</v>
      </c>
      <c r="HD82">
        <v>100</v>
      </c>
      <c r="HE82">
        <v>-6.45</v>
      </c>
      <c r="HF82">
        <v>0.32269999999999999</v>
      </c>
      <c r="HG82">
        <v>-7.1084128602353793</v>
      </c>
      <c r="HH82">
        <v>1.6145137170229321E-3</v>
      </c>
      <c r="HI82">
        <v>-1.407043735234338E-6</v>
      </c>
      <c r="HJ82">
        <v>4.3622850327847239E-10</v>
      </c>
      <c r="HK82">
        <v>-9.2291834867593237E-2</v>
      </c>
      <c r="HL82">
        <v>-6.8056097038042204E-3</v>
      </c>
      <c r="HM82">
        <v>1.263822033146551E-3</v>
      </c>
      <c r="HN82">
        <v>-7.169851735749966E-6</v>
      </c>
      <c r="HO82">
        <v>2</v>
      </c>
      <c r="HP82">
        <v>2094</v>
      </c>
      <c r="HQ82">
        <v>1</v>
      </c>
      <c r="HR82">
        <v>26</v>
      </c>
      <c r="HS82">
        <v>0.8</v>
      </c>
      <c r="HT82">
        <v>0.8</v>
      </c>
      <c r="HU82">
        <v>2.5634800000000002</v>
      </c>
      <c r="HV82">
        <v>2.5585900000000001</v>
      </c>
      <c r="HW82">
        <v>1.4978</v>
      </c>
      <c r="HX82">
        <v>2.2900399999999999</v>
      </c>
      <c r="HY82">
        <v>1.49902</v>
      </c>
      <c r="HZ82">
        <v>2.3974600000000001</v>
      </c>
      <c r="IA82">
        <v>43.046900000000001</v>
      </c>
      <c r="IB82">
        <v>16.128399999999999</v>
      </c>
      <c r="IC82">
        <v>18</v>
      </c>
      <c r="ID82">
        <v>502.73700000000002</v>
      </c>
      <c r="IE82">
        <v>462.37200000000001</v>
      </c>
      <c r="IF82">
        <v>23.817900000000002</v>
      </c>
      <c r="IG82">
        <v>28.829599999999999</v>
      </c>
      <c r="IH82">
        <v>30.000499999999999</v>
      </c>
      <c r="II82">
        <v>28.692799999999998</v>
      </c>
      <c r="IJ82">
        <v>28.616</v>
      </c>
      <c r="IK82">
        <v>51.302300000000002</v>
      </c>
      <c r="IL82">
        <v>48.254600000000003</v>
      </c>
      <c r="IM82">
        <v>0</v>
      </c>
      <c r="IN82">
        <v>23.774699999999999</v>
      </c>
      <c r="IO82">
        <v>1200</v>
      </c>
      <c r="IP82">
        <v>19.091899999999999</v>
      </c>
      <c r="IQ82">
        <v>101.054</v>
      </c>
      <c r="IR82">
        <v>101.56</v>
      </c>
      <c r="IS82">
        <v>4</v>
      </c>
    </row>
    <row r="83" spans="1:253" x14ac:dyDescent="0.3">
      <c r="A83">
        <v>63</v>
      </c>
      <c r="B83">
        <v>1689190417.5</v>
      </c>
      <c r="C83">
        <v>14453</v>
      </c>
      <c r="D83" t="s">
        <v>728</v>
      </c>
      <c r="E83" t="s">
        <v>729</v>
      </c>
      <c r="F83" t="s">
        <v>402</v>
      </c>
      <c r="G83" t="s">
        <v>403</v>
      </c>
      <c r="H83" t="s">
        <v>52</v>
      </c>
      <c r="I83" t="s">
        <v>405</v>
      </c>
      <c r="J83" t="s">
        <v>658</v>
      </c>
      <c r="K83" t="s">
        <v>659</v>
      </c>
      <c r="L83">
        <v>1689190417.5</v>
      </c>
      <c r="M83">
        <f t="shared" si="138"/>
        <v>3.1462533065177945E-3</v>
      </c>
      <c r="N83">
        <f t="shared" si="139"/>
        <v>3.1462533065177944</v>
      </c>
      <c r="O83">
        <f t="shared" si="140"/>
        <v>44.751991586365811</v>
      </c>
      <c r="P83">
        <f t="shared" si="141"/>
        <v>1440.68</v>
      </c>
      <c r="Q83">
        <f t="shared" si="142"/>
        <v>1046.1704756234913</v>
      </c>
      <c r="R83">
        <f t="shared" si="143"/>
        <v>103.46554864323984</v>
      </c>
      <c r="S83">
        <f t="shared" si="144"/>
        <v>142.48227233759997</v>
      </c>
      <c r="T83">
        <f t="shared" si="145"/>
        <v>0.20393587475829883</v>
      </c>
      <c r="U83">
        <f t="shared" si="146"/>
        <v>2.9065406770269551</v>
      </c>
      <c r="V83">
        <f t="shared" si="147"/>
        <v>0.19630692097007454</v>
      </c>
      <c r="W83">
        <f t="shared" si="148"/>
        <v>0.12335347905515974</v>
      </c>
      <c r="X83">
        <f t="shared" si="149"/>
        <v>289.5664712921602</v>
      </c>
      <c r="Y83">
        <f t="shared" si="150"/>
        <v>28.960884758223514</v>
      </c>
      <c r="Z83">
        <f t="shared" si="151"/>
        <v>28.118300000000001</v>
      </c>
      <c r="AA83">
        <f t="shared" si="152"/>
        <v>3.8210895963035894</v>
      </c>
      <c r="AB83">
        <f t="shared" si="153"/>
        <v>59.982002616700292</v>
      </c>
      <c r="AC83">
        <f t="shared" si="154"/>
        <v>2.2849402194840001</v>
      </c>
      <c r="AD83">
        <f t="shared" si="155"/>
        <v>3.8093763459105032</v>
      </c>
      <c r="AE83">
        <f t="shared" si="156"/>
        <v>1.5361493768195893</v>
      </c>
      <c r="AF83">
        <f t="shared" si="157"/>
        <v>-138.74977081743475</v>
      </c>
      <c r="AG83">
        <f t="shared" si="158"/>
        <v>-8.2579540856397688</v>
      </c>
      <c r="AH83">
        <f t="shared" si="159"/>
        <v>-0.61987582998525681</v>
      </c>
      <c r="AI83">
        <f t="shared" si="160"/>
        <v>141.93887055910045</v>
      </c>
      <c r="AJ83">
        <v>0</v>
      </c>
      <c r="AK83">
        <v>0</v>
      </c>
      <c r="AL83">
        <f t="shared" si="161"/>
        <v>1</v>
      </c>
      <c r="AM83">
        <f t="shared" si="162"/>
        <v>0</v>
      </c>
      <c r="AN83">
        <f t="shared" si="163"/>
        <v>52004.228668155891</v>
      </c>
      <c r="AO83" t="s">
        <v>408</v>
      </c>
      <c r="AP83">
        <v>10238.9</v>
      </c>
      <c r="AQ83">
        <v>302.21199999999999</v>
      </c>
      <c r="AR83">
        <v>4052.3</v>
      </c>
      <c r="AS83">
        <f t="shared" si="164"/>
        <v>0.92542210596451402</v>
      </c>
      <c r="AT83">
        <v>-0.32343011824092421</v>
      </c>
      <c r="AU83" t="s">
        <v>730</v>
      </c>
      <c r="AV83">
        <v>10280.4</v>
      </c>
      <c r="AW83">
        <v>870.47324000000003</v>
      </c>
      <c r="AX83">
        <v>1316.56</v>
      </c>
      <c r="AY83">
        <f t="shared" si="165"/>
        <v>0.3388275202041684</v>
      </c>
      <c r="AZ83">
        <v>0.5</v>
      </c>
      <c r="BA83">
        <f t="shared" si="166"/>
        <v>1513.1847001513781</v>
      </c>
      <c r="BB83">
        <f t="shared" si="167"/>
        <v>44.751991586365811</v>
      </c>
      <c r="BC83">
        <f t="shared" si="168"/>
        <v>256.35430978158979</v>
      </c>
      <c r="BD83">
        <f t="shared" si="169"/>
        <v>2.9788446645077373E-2</v>
      </c>
      <c r="BE83">
        <f t="shared" si="170"/>
        <v>2.0779455550829438</v>
      </c>
      <c r="BF83">
        <f t="shared" si="171"/>
        <v>261.66247876610237</v>
      </c>
      <c r="BG83" t="s">
        <v>731</v>
      </c>
      <c r="BH83">
        <v>628.54</v>
      </c>
      <c r="BI83">
        <f t="shared" si="172"/>
        <v>628.54</v>
      </c>
      <c r="BJ83">
        <f t="shared" si="173"/>
        <v>0.52258917178100506</v>
      </c>
      <c r="BK83">
        <f t="shared" si="174"/>
        <v>0.64836307084096378</v>
      </c>
      <c r="BL83">
        <f t="shared" si="175"/>
        <v>0.79904549384302637</v>
      </c>
      <c r="BM83">
        <f t="shared" si="176"/>
        <v>0.43977684187280885</v>
      </c>
      <c r="BN83">
        <f t="shared" si="177"/>
        <v>0.72951354741542063</v>
      </c>
      <c r="BO83">
        <f t="shared" si="178"/>
        <v>0.46816157673770575</v>
      </c>
      <c r="BP83">
        <f t="shared" si="179"/>
        <v>0.53183842326229425</v>
      </c>
      <c r="BQ83">
        <f t="shared" si="180"/>
        <v>1800</v>
      </c>
      <c r="BR83">
        <f t="shared" si="181"/>
        <v>1513.1847001513781</v>
      </c>
      <c r="BS83">
        <f t="shared" si="182"/>
        <v>0.84065816675076566</v>
      </c>
      <c r="BT83">
        <f t="shared" si="183"/>
        <v>0.1608702618289779</v>
      </c>
      <c r="BU83">
        <v>6</v>
      </c>
      <c r="BV83">
        <v>0.5</v>
      </c>
      <c r="BW83" t="s">
        <v>411</v>
      </c>
      <c r="BX83">
        <v>1689190417.5</v>
      </c>
      <c r="BY83">
        <v>1440.68</v>
      </c>
      <c r="BZ83">
        <v>1499.79</v>
      </c>
      <c r="CA83">
        <v>23.1037</v>
      </c>
      <c r="CB83">
        <v>19.417400000000001</v>
      </c>
      <c r="CC83">
        <v>1447.49</v>
      </c>
      <c r="CD83">
        <v>22.782399999999999</v>
      </c>
      <c r="CE83">
        <v>500.26799999999997</v>
      </c>
      <c r="CF83">
        <v>98.799099999999996</v>
      </c>
      <c r="CG83">
        <v>0.10022</v>
      </c>
      <c r="CH83">
        <v>28.0656</v>
      </c>
      <c r="CI83">
        <v>28.118300000000001</v>
      </c>
      <c r="CJ83">
        <v>999.9</v>
      </c>
      <c r="CK83">
        <v>0</v>
      </c>
      <c r="CL83">
        <v>0</v>
      </c>
      <c r="CM83">
        <v>9989.3799999999992</v>
      </c>
      <c r="CN83">
        <v>0</v>
      </c>
      <c r="CO83">
        <v>1.8825000000000001E-3</v>
      </c>
      <c r="CP83">
        <v>-59.115600000000001</v>
      </c>
      <c r="CQ83">
        <v>1474.75</v>
      </c>
      <c r="CR83">
        <v>1529.49</v>
      </c>
      <c r="CS83">
        <v>3.6862400000000002</v>
      </c>
      <c r="CT83">
        <v>1499.79</v>
      </c>
      <c r="CU83">
        <v>19.417400000000001</v>
      </c>
      <c r="CV83">
        <v>2.2826200000000001</v>
      </c>
      <c r="CW83">
        <v>1.91842</v>
      </c>
      <c r="CX83">
        <v>19.554300000000001</v>
      </c>
      <c r="CY83">
        <v>16.7866</v>
      </c>
      <c r="CZ83">
        <v>1800</v>
      </c>
      <c r="DA83">
        <v>0.97800100000000001</v>
      </c>
      <c r="DB83">
        <v>2.1998500000000001E-2</v>
      </c>
      <c r="DC83">
        <v>0</v>
      </c>
      <c r="DD83">
        <v>869.16200000000003</v>
      </c>
      <c r="DE83">
        <v>4.9997699999999998</v>
      </c>
      <c r="DF83">
        <v>17729.099999999999</v>
      </c>
      <c r="DG83">
        <v>15784.5</v>
      </c>
      <c r="DH83">
        <v>40.25</v>
      </c>
      <c r="DI83">
        <v>41.311999999999998</v>
      </c>
      <c r="DJ83">
        <v>39.75</v>
      </c>
      <c r="DK83">
        <v>40.436999999999998</v>
      </c>
      <c r="DL83">
        <v>41.25</v>
      </c>
      <c r="DM83">
        <v>1755.51</v>
      </c>
      <c r="DN83">
        <v>39.49</v>
      </c>
      <c r="DO83">
        <v>0</v>
      </c>
      <c r="DP83">
        <v>183.9000000953674</v>
      </c>
      <c r="DQ83">
        <v>0</v>
      </c>
      <c r="DR83">
        <v>870.47324000000003</v>
      </c>
      <c r="DS83">
        <v>-13.129923074040811</v>
      </c>
      <c r="DT83">
        <v>-191.14615357742869</v>
      </c>
      <c r="DU83">
        <v>17713.856</v>
      </c>
      <c r="DV83">
        <v>15</v>
      </c>
      <c r="DW83">
        <v>1689190350.5</v>
      </c>
      <c r="DX83" t="s">
        <v>732</v>
      </c>
      <c r="DY83">
        <v>1689190350.5</v>
      </c>
      <c r="DZ83">
        <v>1689190332.5</v>
      </c>
      <c r="EA83">
        <v>70</v>
      </c>
      <c r="EB83">
        <v>-0.42099999999999999</v>
      </c>
      <c r="EC83">
        <v>-3.0000000000000001E-3</v>
      </c>
      <c r="ED83">
        <v>-6.798</v>
      </c>
      <c r="EE83">
        <v>0.185</v>
      </c>
      <c r="EF83">
        <v>1501</v>
      </c>
      <c r="EG83">
        <v>19</v>
      </c>
      <c r="EH83">
        <v>0.09</v>
      </c>
      <c r="EI83">
        <v>0.03</v>
      </c>
      <c r="EJ83">
        <v>-45.560058536585373</v>
      </c>
      <c r="EK83">
        <v>-1.5535860627177069</v>
      </c>
      <c r="EL83">
        <v>0.1607240810582056</v>
      </c>
      <c r="EM83">
        <v>0</v>
      </c>
      <c r="EN83">
        <v>1329.788484848485</v>
      </c>
      <c r="EO83">
        <v>-145.18156849488881</v>
      </c>
      <c r="EP83">
        <v>13.822683404180051</v>
      </c>
      <c r="EQ83">
        <v>0</v>
      </c>
      <c r="ER83">
        <v>13.374026829268301</v>
      </c>
      <c r="ES83">
        <v>0.63740905923346691</v>
      </c>
      <c r="ET83">
        <v>6.5351630596747798E-2</v>
      </c>
      <c r="EU83">
        <v>0</v>
      </c>
      <c r="EV83">
        <v>2</v>
      </c>
      <c r="EW83">
        <v>2</v>
      </c>
      <c r="EX83" t="s">
        <v>413</v>
      </c>
      <c r="EY83">
        <v>2.9678100000000001</v>
      </c>
      <c r="EZ83">
        <v>2.69936</v>
      </c>
      <c r="FA83">
        <v>0.23250100000000001</v>
      </c>
      <c r="FB83">
        <v>0.23513899999999999</v>
      </c>
      <c r="FC83">
        <v>0.111578</v>
      </c>
      <c r="FD83">
        <v>9.5912800000000006E-2</v>
      </c>
      <c r="FE83">
        <v>26474.9</v>
      </c>
      <c r="FF83">
        <v>16933.900000000001</v>
      </c>
      <c r="FG83">
        <v>32366.400000000001</v>
      </c>
      <c r="FH83">
        <v>25283.1</v>
      </c>
      <c r="FI83">
        <v>39746.800000000003</v>
      </c>
      <c r="FJ83">
        <v>39591.9</v>
      </c>
      <c r="FK83">
        <v>46466.2</v>
      </c>
      <c r="FL83">
        <v>45823.5</v>
      </c>
      <c r="FM83">
        <v>1.9740500000000001</v>
      </c>
      <c r="FN83">
        <v>1.84785</v>
      </c>
      <c r="FO83">
        <v>3.0212099999999999E-2</v>
      </c>
      <c r="FP83">
        <v>0</v>
      </c>
      <c r="FQ83">
        <v>27.6249</v>
      </c>
      <c r="FR83">
        <v>999.9</v>
      </c>
      <c r="FS83">
        <v>45.8</v>
      </c>
      <c r="FT83">
        <v>38.9</v>
      </c>
      <c r="FU83">
        <v>32.401299999999999</v>
      </c>
      <c r="FV83">
        <v>64.452500000000001</v>
      </c>
      <c r="FW83">
        <v>17.447900000000001</v>
      </c>
      <c r="FX83">
        <v>1</v>
      </c>
      <c r="FY83">
        <v>0.14182700000000001</v>
      </c>
      <c r="FZ83">
        <v>3.5289999999999999</v>
      </c>
      <c r="GA83">
        <v>20.236000000000001</v>
      </c>
      <c r="GB83">
        <v>5.2352600000000002</v>
      </c>
      <c r="GC83">
        <v>11.950100000000001</v>
      </c>
      <c r="GD83">
        <v>4.9858000000000002</v>
      </c>
      <c r="GE83">
        <v>3.29</v>
      </c>
      <c r="GF83">
        <v>9999</v>
      </c>
      <c r="GG83">
        <v>9999</v>
      </c>
      <c r="GH83">
        <v>9999</v>
      </c>
      <c r="GI83">
        <v>212.1</v>
      </c>
      <c r="GJ83">
        <v>1.86656</v>
      </c>
      <c r="GK83">
        <v>1.8687400000000001</v>
      </c>
      <c r="GL83">
        <v>1.86646</v>
      </c>
      <c r="GM83">
        <v>1.86676</v>
      </c>
      <c r="GN83">
        <v>1.8620300000000001</v>
      </c>
      <c r="GO83">
        <v>1.8647800000000001</v>
      </c>
      <c r="GP83">
        <v>1.8681399999999999</v>
      </c>
      <c r="GQ83">
        <v>1.8684400000000001</v>
      </c>
      <c r="GR83">
        <v>5</v>
      </c>
      <c r="GS83">
        <v>0</v>
      </c>
      <c r="GT83">
        <v>0</v>
      </c>
      <c r="GU83">
        <v>0</v>
      </c>
      <c r="GV83" t="s">
        <v>414</v>
      </c>
      <c r="GW83" t="s">
        <v>415</v>
      </c>
      <c r="GX83" t="s">
        <v>416</v>
      </c>
      <c r="GY83" t="s">
        <v>416</v>
      </c>
      <c r="GZ83" t="s">
        <v>416</v>
      </c>
      <c r="HA83" t="s">
        <v>416</v>
      </c>
      <c r="HB83">
        <v>0</v>
      </c>
      <c r="HC83">
        <v>100</v>
      </c>
      <c r="HD83">
        <v>100</v>
      </c>
      <c r="HE83">
        <v>-6.81</v>
      </c>
      <c r="HF83">
        <v>0.32129999999999997</v>
      </c>
      <c r="HG83">
        <v>-7.5288436185355696</v>
      </c>
      <c r="HH83">
        <v>1.6145137170229321E-3</v>
      </c>
      <c r="HI83">
        <v>-1.407043735234338E-6</v>
      </c>
      <c r="HJ83">
        <v>4.3622850327847239E-10</v>
      </c>
      <c r="HK83">
        <v>-9.4930466979950001E-2</v>
      </c>
      <c r="HL83">
        <v>-6.8056097038042204E-3</v>
      </c>
      <c r="HM83">
        <v>1.263822033146551E-3</v>
      </c>
      <c r="HN83">
        <v>-7.169851735749966E-6</v>
      </c>
      <c r="HO83">
        <v>2</v>
      </c>
      <c r="HP83">
        <v>2094</v>
      </c>
      <c r="HQ83">
        <v>1</v>
      </c>
      <c r="HR83">
        <v>26</v>
      </c>
      <c r="HS83">
        <v>1.1000000000000001</v>
      </c>
      <c r="HT83">
        <v>1.4</v>
      </c>
      <c r="HU83">
        <v>3.0725099999999999</v>
      </c>
      <c r="HV83">
        <v>2.5573700000000001</v>
      </c>
      <c r="HW83">
        <v>1.4978</v>
      </c>
      <c r="HX83">
        <v>2.2900399999999999</v>
      </c>
      <c r="HY83">
        <v>1.49902</v>
      </c>
      <c r="HZ83">
        <v>2.4011200000000001</v>
      </c>
      <c r="IA83">
        <v>42.804600000000001</v>
      </c>
      <c r="IB83">
        <v>16.023299999999999</v>
      </c>
      <c r="IC83">
        <v>18</v>
      </c>
      <c r="ID83">
        <v>502.52300000000002</v>
      </c>
      <c r="IE83">
        <v>461.27199999999999</v>
      </c>
      <c r="IF83">
        <v>22.5961</v>
      </c>
      <c r="IG83">
        <v>29.148499999999999</v>
      </c>
      <c r="IH83">
        <v>30.002500000000001</v>
      </c>
      <c r="II83">
        <v>28.947500000000002</v>
      </c>
      <c r="IJ83">
        <v>28.8611</v>
      </c>
      <c r="IK83">
        <v>61.478099999999998</v>
      </c>
      <c r="IL83">
        <v>48.789900000000003</v>
      </c>
      <c r="IM83">
        <v>0</v>
      </c>
      <c r="IN83">
        <v>22.4438</v>
      </c>
      <c r="IO83">
        <v>1500</v>
      </c>
      <c r="IP83">
        <v>19.406500000000001</v>
      </c>
      <c r="IQ83">
        <v>100.998</v>
      </c>
      <c r="IR83">
        <v>101.51</v>
      </c>
      <c r="IS83">
        <v>4</v>
      </c>
    </row>
    <row r="84" spans="1:253" x14ac:dyDescent="0.3">
      <c r="A84">
        <v>64</v>
      </c>
      <c r="B84">
        <v>1689190559.5</v>
      </c>
      <c r="C84">
        <v>14595</v>
      </c>
      <c r="D84" t="s">
        <v>733</v>
      </c>
      <c r="E84" t="s">
        <v>734</v>
      </c>
      <c r="F84" t="s">
        <v>402</v>
      </c>
      <c r="G84" t="s">
        <v>403</v>
      </c>
      <c r="H84" t="s">
        <v>52</v>
      </c>
      <c r="I84" t="s">
        <v>405</v>
      </c>
      <c r="J84" t="s">
        <v>658</v>
      </c>
      <c r="K84" t="s">
        <v>659</v>
      </c>
      <c r="L84">
        <v>1689190559.5</v>
      </c>
      <c r="M84">
        <f t="shared" si="138"/>
        <v>2.6833974095740094E-3</v>
      </c>
      <c r="N84">
        <f t="shared" si="139"/>
        <v>2.6833974095740092</v>
      </c>
      <c r="O84">
        <f t="shared" si="140"/>
        <v>44.612043410572362</v>
      </c>
      <c r="P84">
        <f t="shared" si="141"/>
        <v>1740.99</v>
      </c>
      <c r="Q84">
        <f t="shared" si="142"/>
        <v>1280.5497089888529</v>
      </c>
      <c r="R84">
        <f t="shared" si="143"/>
        <v>126.63707711140854</v>
      </c>
      <c r="S84">
        <f t="shared" si="144"/>
        <v>172.17128185854</v>
      </c>
      <c r="T84">
        <f t="shared" si="145"/>
        <v>0.17391482631915203</v>
      </c>
      <c r="U84">
        <f t="shared" si="146"/>
        <v>2.9060987796373552</v>
      </c>
      <c r="V84">
        <f t="shared" si="147"/>
        <v>0.16833275094986641</v>
      </c>
      <c r="W84">
        <f t="shared" si="148"/>
        <v>0.10569457164079293</v>
      </c>
      <c r="X84">
        <f t="shared" si="149"/>
        <v>289.56270029208952</v>
      </c>
      <c r="Y84">
        <f t="shared" si="150"/>
        <v>28.818163146605961</v>
      </c>
      <c r="Z84">
        <f t="shared" si="151"/>
        <v>27.9282</v>
      </c>
      <c r="AA84">
        <f t="shared" si="152"/>
        <v>3.778984617004606</v>
      </c>
      <c r="AB84">
        <f t="shared" si="153"/>
        <v>59.997759637434847</v>
      </c>
      <c r="AC84">
        <f t="shared" si="154"/>
        <v>2.2505912241934003</v>
      </c>
      <c r="AD84">
        <f t="shared" si="155"/>
        <v>3.7511254383391548</v>
      </c>
      <c r="AE84">
        <f t="shared" si="156"/>
        <v>1.5283933928112057</v>
      </c>
      <c r="AF84">
        <f t="shared" si="157"/>
        <v>-118.33782576221381</v>
      </c>
      <c r="AG84">
        <f t="shared" si="158"/>
        <v>-19.866212151310094</v>
      </c>
      <c r="AH84">
        <f t="shared" si="159"/>
        <v>-1.4880929661737652</v>
      </c>
      <c r="AI84">
        <f t="shared" si="160"/>
        <v>149.87056941239183</v>
      </c>
      <c r="AJ84">
        <v>0</v>
      </c>
      <c r="AK84">
        <v>0</v>
      </c>
      <c r="AL84">
        <f t="shared" si="161"/>
        <v>1</v>
      </c>
      <c r="AM84">
        <f t="shared" si="162"/>
        <v>0</v>
      </c>
      <c r="AN84">
        <f t="shared" si="163"/>
        <v>52037.135797068775</v>
      </c>
      <c r="AO84" t="s">
        <v>408</v>
      </c>
      <c r="AP84">
        <v>10238.9</v>
      </c>
      <c r="AQ84">
        <v>302.21199999999999</v>
      </c>
      <c r="AR84">
        <v>4052.3</v>
      </c>
      <c r="AS84">
        <f t="shared" si="164"/>
        <v>0.92542210596451402</v>
      </c>
      <c r="AT84">
        <v>-0.32343011824092421</v>
      </c>
      <c r="AU84" t="s">
        <v>735</v>
      </c>
      <c r="AV84">
        <v>10278.200000000001</v>
      </c>
      <c r="AW84">
        <v>857.18899999999985</v>
      </c>
      <c r="AX84">
        <v>1269.47</v>
      </c>
      <c r="AY84">
        <f t="shared" si="165"/>
        <v>0.32476624102972118</v>
      </c>
      <c r="AZ84">
        <v>0.5</v>
      </c>
      <c r="BA84">
        <f t="shared" si="166"/>
        <v>1513.167600151342</v>
      </c>
      <c r="BB84">
        <f t="shared" si="167"/>
        <v>44.612043410572362</v>
      </c>
      <c r="BC84">
        <f t="shared" si="168"/>
        <v>245.71287677455774</v>
      </c>
      <c r="BD84">
        <f t="shared" si="169"/>
        <v>2.9696296381391582E-2</v>
      </c>
      <c r="BE84">
        <f t="shared" si="170"/>
        <v>2.1921195459522478</v>
      </c>
      <c r="BF84">
        <f t="shared" si="171"/>
        <v>259.74752426252655</v>
      </c>
      <c r="BG84" t="s">
        <v>736</v>
      </c>
      <c r="BH84">
        <v>620.91999999999996</v>
      </c>
      <c r="BI84">
        <f t="shared" si="172"/>
        <v>620.91999999999996</v>
      </c>
      <c r="BJ84">
        <f t="shared" si="173"/>
        <v>0.51088249426926202</v>
      </c>
      <c r="BK84">
        <f t="shared" si="174"/>
        <v>0.6356965538508984</v>
      </c>
      <c r="BL84">
        <f t="shared" si="175"/>
        <v>0.81099441041213738</v>
      </c>
      <c r="BM84">
        <f t="shared" si="176"/>
        <v>0.42623684683920954</v>
      </c>
      <c r="BN84">
        <f t="shared" si="177"/>
        <v>0.74207058607691334</v>
      </c>
      <c r="BO84">
        <f t="shared" si="178"/>
        <v>0.46047803251919922</v>
      </c>
      <c r="BP84">
        <f t="shared" si="179"/>
        <v>0.53952196748080072</v>
      </c>
      <c r="BQ84">
        <f t="shared" si="180"/>
        <v>1799.98</v>
      </c>
      <c r="BR84">
        <f t="shared" si="181"/>
        <v>1513.167600151342</v>
      </c>
      <c r="BS84">
        <f t="shared" si="182"/>
        <v>0.84065800739527208</v>
      </c>
      <c r="BT84">
        <f t="shared" si="183"/>
        <v>0.16086995427287498</v>
      </c>
      <c r="BU84">
        <v>6</v>
      </c>
      <c r="BV84">
        <v>0.5</v>
      </c>
      <c r="BW84" t="s">
        <v>411</v>
      </c>
      <c r="BX84">
        <v>1689190559.5</v>
      </c>
      <c r="BY84">
        <v>1740.99</v>
      </c>
      <c r="BZ84">
        <v>1800.11</v>
      </c>
      <c r="CA84">
        <v>22.757899999999999</v>
      </c>
      <c r="CB84">
        <v>19.612200000000001</v>
      </c>
      <c r="CC84">
        <v>1748.1</v>
      </c>
      <c r="CD84">
        <v>22.4526</v>
      </c>
      <c r="CE84">
        <v>500.17399999999998</v>
      </c>
      <c r="CF84">
        <v>98.792699999999996</v>
      </c>
      <c r="CG84">
        <v>0.100046</v>
      </c>
      <c r="CH84">
        <v>27.801400000000001</v>
      </c>
      <c r="CI84">
        <v>27.9282</v>
      </c>
      <c r="CJ84">
        <v>999.9</v>
      </c>
      <c r="CK84">
        <v>0</v>
      </c>
      <c r="CL84">
        <v>0</v>
      </c>
      <c r="CM84">
        <v>9987.5</v>
      </c>
      <c r="CN84">
        <v>0</v>
      </c>
      <c r="CO84">
        <v>1.8156100000000001E-3</v>
      </c>
      <c r="CP84">
        <v>-59.122300000000003</v>
      </c>
      <c r="CQ84">
        <v>1781.53</v>
      </c>
      <c r="CR84">
        <v>1836.12</v>
      </c>
      <c r="CS84">
        <v>3.14568</v>
      </c>
      <c r="CT84">
        <v>1800.11</v>
      </c>
      <c r="CU84">
        <v>19.612200000000001</v>
      </c>
      <c r="CV84">
        <v>2.2483200000000001</v>
      </c>
      <c r="CW84">
        <v>1.9375500000000001</v>
      </c>
      <c r="CX84">
        <v>19.3108</v>
      </c>
      <c r="CY84">
        <v>16.943000000000001</v>
      </c>
      <c r="CZ84">
        <v>1799.98</v>
      </c>
      <c r="DA84">
        <v>0.97800500000000001</v>
      </c>
      <c r="DB84">
        <v>2.1994900000000001E-2</v>
      </c>
      <c r="DC84">
        <v>0</v>
      </c>
      <c r="DD84">
        <v>856.226</v>
      </c>
      <c r="DE84">
        <v>4.9997699999999998</v>
      </c>
      <c r="DF84">
        <v>16877.400000000001</v>
      </c>
      <c r="DG84">
        <v>15784.4</v>
      </c>
      <c r="DH84">
        <v>40.5</v>
      </c>
      <c r="DI84">
        <v>41.561999999999998</v>
      </c>
      <c r="DJ84">
        <v>40.061999999999998</v>
      </c>
      <c r="DK84">
        <v>40.75</v>
      </c>
      <c r="DL84">
        <v>41.5</v>
      </c>
      <c r="DM84">
        <v>1755.5</v>
      </c>
      <c r="DN84">
        <v>39.479999999999997</v>
      </c>
      <c r="DO84">
        <v>0</v>
      </c>
      <c r="DP84">
        <v>141.4000000953674</v>
      </c>
      <c r="DQ84">
        <v>0</v>
      </c>
      <c r="DR84">
        <v>857.18899999999985</v>
      </c>
      <c r="DS84">
        <v>-8.6011538280284281</v>
      </c>
      <c r="DT84">
        <v>633.66922963918523</v>
      </c>
      <c r="DU84">
        <v>16837.204000000002</v>
      </c>
      <c r="DV84">
        <v>15</v>
      </c>
      <c r="DW84">
        <v>1689190486</v>
      </c>
      <c r="DX84" t="s">
        <v>737</v>
      </c>
      <c r="DY84">
        <v>1689190485</v>
      </c>
      <c r="DZ84">
        <v>1689190486</v>
      </c>
      <c r="EA84">
        <v>71</v>
      </c>
      <c r="EB84">
        <v>-0.442</v>
      </c>
      <c r="EC84">
        <v>-3.0000000000000001E-3</v>
      </c>
      <c r="ED84">
        <v>-7.0730000000000004</v>
      </c>
      <c r="EE84">
        <v>0.19</v>
      </c>
      <c r="EF84">
        <v>1801</v>
      </c>
      <c r="EG84">
        <v>19</v>
      </c>
      <c r="EH84">
        <v>7.0000000000000007E-2</v>
      </c>
      <c r="EI84">
        <v>0.03</v>
      </c>
      <c r="EJ84">
        <v>-45.560058536585373</v>
      </c>
      <c r="EK84">
        <v>-1.5535860627177069</v>
      </c>
      <c r="EL84">
        <v>0.1607240810582056</v>
      </c>
      <c r="EM84">
        <v>0</v>
      </c>
      <c r="EN84">
        <v>1329.788484848485</v>
      </c>
      <c r="EO84">
        <v>-145.18156849488881</v>
      </c>
      <c r="EP84">
        <v>13.822683404180051</v>
      </c>
      <c r="EQ84">
        <v>0</v>
      </c>
      <c r="ER84">
        <v>13.374026829268301</v>
      </c>
      <c r="ES84">
        <v>0.63740905923346691</v>
      </c>
      <c r="ET84">
        <v>6.5351630596747798E-2</v>
      </c>
      <c r="EU84">
        <v>0</v>
      </c>
      <c r="EV84">
        <v>2</v>
      </c>
      <c r="EW84">
        <v>2</v>
      </c>
      <c r="EX84" t="s">
        <v>413</v>
      </c>
      <c r="EY84">
        <v>2.9672299999999998</v>
      </c>
      <c r="EZ84">
        <v>2.6991700000000001</v>
      </c>
      <c r="FA84">
        <v>0.260019</v>
      </c>
      <c r="FB84">
        <v>0.26174999999999998</v>
      </c>
      <c r="FC84">
        <v>0.110363</v>
      </c>
      <c r="FD84">
        <v>9.6528600000000006E-2</v>
      </c>
      <c r="FE84">
        <v>25505.9</v>
      </c>
      <c r="FF84">
        <v>16332.7</v>
      </c>
      <c r="FG84">
        <v>32345.3</v>
      </c>
      <c r="FH84">
        <v>25268.7</v>
      </c>
      <c r="FI84">
        <v>39778.1</v>
      </c>
      <c r="FJ84">
        <v>39544.800000000003</v>
      </c>
      <c r="FK84">
        <v>46437.9</v>
      </c>
      <c r="FL84">
        <v>45800.3</v>
      </c>
      <c r="FM84">
        <v>1.9699500000000001</v>
      </c>
      <c r="FN84">
        <v>1.8434699999999999</v>
      </c>
      <c r="FO84">
        <v>3.1657499999999998E-2</v>
      </c>
      <c r="FP84">
        <v>0</v>
      </c>
      <c r="FQ84">
        <v>27.411100000000001</v>
      </c>
      <c r="FR84">
        <v>999.9</v>
      </c>
      <c r="FS84">
        <v>46</v>
      </c>
      <c r="FT84">
        <v>39.1</v>
      </c>
      <c r="FU84">
        <v>32.892099999999999</v>
      </c>
      <c r="FV84">
        <v>64.742500000000007</v>
      </c>
      <c r="FW84">
        <v>17.592099999999999</v>
      </c>
      <c r="FX84">
        <v>1</v>
      </c>
      <c r="FY84">
        <v>0.16234000000000001</v>
      </c>
      <c r="FZ84">
        <v>2.7646899999999999</v>
      </c>
      <c r="GA84">
        <v>20.250900000000001</v>
      </c>
      <c r="GB84">
        <v>5.2351099999999997</v>
      </c>
      <c r="GC84">
        <v>11.950100000000001</v>
      </c>
      <c r="GD84">
        <v>4.9859999999999998</v>
      </c>
      <c r="GE84">
        <v>3.29</v>
      </c>
      <c r="GF84">
        <v>9999</v>
      </c>
      <c r="GG84">
        <v>9999</v>
      </c>
      <c r="GH84">
        <v>9999</v>
      </c>
      <c r="GI84">
        <v>212.1</v>
      </c>
      <c r="GJ84">
        <v>1.8665700000000001</v>
      </c>
      <c r="GK84">
        <v>1.86873</v>
      </c>
      <c r="GL84">
        <v>1.86646</v>
      </c>
      <c r="GM84">
        <v>1.8667899999999999</v>
      </c>
      <c r="GN84">
        <v>1.86205</v>
      </c>
      <c r="GO84">
        <v>1.8648100000000001</v>
      </c>
      <c r="GP84">
        <v>1.8681700000000001</v>
      </c>
      <c r="GQ84">
        <v>1.8684499999999999</v>
      </c>
      <c r="GR84">
        <v>5</v>
      </c>
      <c r="GS84">
        <v>0</v>
      </c>
      <c r="GT84">
        <v>0</v>
      </c>
      <c r="GU84">
        <v>0</v>
      </c>
      <c r="GV84" t="s">
        <v>414</v>
      </c>
      <c r="GW84" t="s">
        <v>415</v>
      </c>
      <c r="GX84" t="s">
        <v>416</v>
      </c>
      <c r="GY84" t="s">
        <v>416</v>
      </c>
      <c r="GZ84" t="s">
        <v>416</v>
      </c>
      <c r="HA84" t="s">
        <v>416</v>
      </c>
      <c r="HB84">
        <v>0</v>
      </c>
      <c r="HC84">
        <v>100</v>
      </c>
      <c r="HD84">
        <v>100</v>
      </c>
      <c r="HE84">
        <v>-7.11</v>
      </c>
      <c r="HF84">
        <v>0.30530000000000002</v>
      </c>
      <c r="HG84">
        <v>-7.9705405441810147</v>
      </c>
      <c r="HH84">
        <v>1.6145137170229321E-3</v>
      </c>
      <c r="HI84">
        <v>-1.407043735234338E-6</v>
      </c>
      <c r="HJ84">
        <v>4.3622850327847239E-10</v>
      </c>
      <c r="HK84">
        <v>-9.7893684773376566E-2</v>
      </c>
      <c r="HL84">
        <v>-6.8056097038042204E-3</v>
      </c>
      <c r="HM84">
        <v>1.263822033146551E-3</v>
      </c>
      <c r="HN84">
        <v>-7.169851735749966E-6</v>
      </c>
      <c r="HO84">
        <v>2</v>
      </c>
      <c r="HP84">
        <v>2094</v>
      </c>
      <c r="HQ84">
        <v>1</v>
      </c>
      <c r="HR84">
        <v>26</v>
      </c>
      <c r="HS84">
        <v>1.2</v>
      </c>
      <c r="HT84">
        <v>1.2</v>
      </c>
      <c r="HU84">
        <v>3.5522499999999999</v>
      </c>
      <c r="HV84">
        <v>2.5585900000000001</v>
      </c>
      <c r="HW84">
        <v>1.4978</v>
      </c>
      <c r="HX84">
        <v>2.2900399999999999</v>
      </c>
      <c r="HY84">
        <v>1.49902</v>
      </c>
      <c r="HZ84">
        <v>2.2839399999999999</v>
      </c>
      <c r="IA84">
        <v>42.750999999999998</v>
      </c>
      <c r="IB84">
        <v>16.005800000000001</v>
      </c>
      <c r="IC84">
        <v>18</v>
      </c>
      <c r="ID84">
        <v>502.18599999999998</v>
      </c>
      <c r="IE84">
        <v>460.43799999999999</v>
      </c>
      <c r="IF84">
        <v>22.3797</v>
      </c>
      <c r="IG84">
        <v>29.465599999999998</v>
      </c>
      <c r="IH84">
        <v>30</v>
      </c>
      <c r="II84">
        <v>29.2257</v>
      </c>
      <c r="IJ84">
        <v>29.119499999999999</v>
      </c>
      <c r="IK84">
        <v>71.089699999999993</v>
      </c>
      <c r="IL84">
        <v>48.842300000000002</v>
      </c>
      <c r="IM84">
        <v>0</v>
      </c>
      <c r="IN84">
        <v>22.4085</v>
      </c>
      <c r="IO84">
        <v>1800</v>
      </c>
      <c r="IP84">
        <v>19.623699999999999</v>
      </c>
      <c r="IQ84">
        <v>100.935</v>
      </c>
      <c r="IR84">
        <v>101.456</v>
      </c>
      <c r="IS84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20</v>
      </c>
      <c r="B11" t="s">
        <v>21</v>
      </c>
    </row>
    <row r="12" spans="1:2" x14ac:dyDescent="0.3">
      <c r="A12" t="s">
        <v>22</v>
      </c>
      <c r="B12" t="s">
        <v>17</v>
      </c>
    </row>
    <row r="13" spans="1:2" x14ac:dyDescent="0.3">
      <c r="A13" t="s">
        <v>23</v>
      </c>
      <c r="B13" t="s">
        <v>11</v>
      </c>
    </row>
    <row r="14" spans="1:2" x14ac:dyDescent="0.3">
      <c r="A14" t="s">
        <v>24</v>
      </c>
      <c r="B14" t="s">
        <v>25</v>
      </c>
    </row>
    <row r="15" spans="1:2" x14ac:dyDescent="0.3">
      <c r="A15" t="s">
        <v>26</v>
      </c>
      <c r="B15" t="s">
        <v>27</v>
      </c>
    </row>
    <row r="16" spans="1:2" x14ac:dyDescent="0.3">
      <c r="A16" t="s">
        <v>26</v>
      </c>
      <c r="B16" t="s">
        <v>28</v>
      </c>
    </row>
    <row r="17" spans="1:2" x14ac:dyDescent="0.3">
      <c r="A17" t="s">
        <v>29</v>
      </c>
      <c r="B17" t="s">
        <v>30</v>
      </c>
    </row>
    <row r="18" spans="1:2" x14ac:dyDescent="0.3">
      <c r="A18" t="s">
        <v>31</v>
      </c>
      <c r="B18" t="s">
        <v>32</v>
      </c>
    </row>
    <row r="19" spans="1:2" x14ac:dyDescent="0.3">
      <c r="A19" t="s">
        <v>33</v>
      </c>
      <c r="B19" t="s">
        <v>32</v>
      </c>
    </row>
    <row r="20" spans="1:2" x14ac:dyDescent="0.3">
      <c r="A20" t="s">
        <v>34</v>
      </c>
      <c r="B20" t="s">
        <v>35</v>
      </c>
    </row>
    <row r="21" spans="1:2" x14ac:dyDescent="0.3">
      <c r="A21" t="s">
        <v>36</v>
      </c>
      <c r="B21" t="s">
        <v>37</v>
      </c>
    </row>
    <row r="22" spans="1:2" x14ac:dyDescent="0.3">
      <c r="A22" t="s">
        <v>38</v>
      </c>
      <c r="B22" t="s">
        <v>39</v>
      </c>
    </row>
    <row r="23" spans="1:2" x14ac:dyDescent="0.3">
      <c r="A23" t="s">
        <v>40</v>
      </c>
      <c r="B23" t="s">
        <v>41</v>
      </c>
    </row>
    <row r="24" spans="1:2" x14ac:dyDescent="0.3">
      <c r="A24" t="s">
        <v>42</v>
      </c>
      <c r="B24" t="s">
        <v>41</v>
      </c>
    </row>
    <row r="25" spans="1:2" x14ac:dyDescent="0.3">
      <c r="A25" t="s">
        <v>43</v>
      </c>
      <c r="B25" t="s">
        <v>41</v>
      </c>
    </row>
    <row r="26" spans="1:2" x14ac:dyDescent="0.3">
      <c r="A26" t="s">
        <v>44</v>
      </c>
      <c r="B26" t="s">
        <v>45</v>
      </c>
    </row>
    <row r="27" spans="1:2" x14ac:dyDescent="0.3">
      <c r="A27" t="s">
        <v>46</v>
      </c>
      <c r="B27" t="s">
        <v>47</v>
      </c>
    </row>
    <row r="28" spans="1:2" x14ac:dyDescent="0.3">
      <c r="A28" t="s">
        <v>48</v>
      </c>
      <c r="B28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eloch</cp:lastModifiedBy>
  <dcterms:created xsi:type="dcterms:W3CDTF">2023-07-13T19:48:56Z</dcterms:created>
  <dcterms:modified xsi:type="dcterms:W3CDTF">2023-07-13T21:12:20Z</dcterms:modified>
</cp:coreProperties>
</file>