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time 1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DC80" i="1" l="1"/>
  <c r="DB80" i="1"/>
  <c r="CZ80" i="1"/>
  <c r="DA80" i="1" s="1"/>
  <c r="BB80" i="1" s="1"/>
  <c r="BD80" i="1" s="1"/>
  <c r="BO80" i="1"/>
  <c r="BN80" i="1"/>
  <c r="BM80" i="1"/>
  <c r="BL80" i="1"/>
  <c r="BP80" i="1" s="1"/>
  <c r="BQ80" i="1" s="1"/>
  <c r="BJ80" i="1"/>
  <c r="BK80" i="1" s="1"/>
  <c r="BF80" i="1"/>
  <c r="AZ80" i="1"/>
  <c r="AT80" i="1"/>
  <c r="BG80" i="1" s="1"/>
  <c r="AO80" i="1"/>
  <c r="AM80" i="1"/>
  <c r="AE80" i="1"/>
  <c r="AD80" i="1"/>
  <c r="AC80" i="1"/>
  <c r="V80" i="1"/>
  <c r="DC79" i="1"/>
  <c r="Y79" i="1" s="1"/>
  <c r="DB79" i="1"/>
  <c r="CZ79" i="1"/>
  <c r="DA79" i="1" s="1"/>
  <c r="BB79" i="1" s="1"/>
  <c r="BD79" i="1" s="1"/>
  <c r="BO79" i="1"/>
  <c r="BN79" i="1"/>
  <c r="BM79" i="1"/>
  <c r="BJ79" i="1"/>
  <c r="BK79" i="1" s="1"/>
  <c r="BF79" i="1"/>
  <c r="AZ79" i="1"/>
  <c r="AT79" i="1"/>
  <c r="BG79" i="1" s="1"/>
  <c r="AO79" i="1"/>
  <c r="AM79" i="1"/>
  <c r="Q79" i="1" s="1"/>
  <c r="AE79" i="1"/>
  <c r="AD79" i="1"/>
  <c r="AC79" i="1"/>
  <c r="V79" i="1"/>
  <c r="T79" i="1"/>
  <c r="DC78" i="1"/>
  <c r="DB78" i="1"/>
  <c r="DA78" i="1"/>
  <c r="BB78" i="1" s="1"/>
  <c r="CZ78" i="1"/>
  <c r="BO78" i="1"/>
  <c r="BN78" i="1"/>
  <c r="BM78" i="1"/>
  <c r="BL78" i="1"/>
  <c r="BP78" i="1" s="1"/>
  <c r="BQ78" i="1" s="1"/>
  <c r="BK78" i="1"/>
  <c r="BJ78" i="1"/>
  <c r="BG78" i="1"/>
  <c r="BF78" i="1"/>
  <c r="AZ78" i="1"/>
  <c r="BD78" i="1" s="1"/>
  <c r="AT78" i="1"/>
  <c r="AO78" i="1"/>
  <c r="AM78" i="1" s="1"/>
  <c r="AE78" i="1"/>
  <c r="AC78" i="1" s="1"/>
  <c r="AD78" i="1"/>
  <c r="Y78" i="1"/>
  <c r="V78" i="1"/>
  <c r="DC77" i="1"/>
  <c r="DB77" i="1"/>
  <c r="CZ77" i="1"/>
  <c r="DA77" i="1" s="1"/>
  <c r="BB77" i="1" s="1"/>
  <c r="BD77" i="1" s="1"/>
  <c r="BO77" i="1"/>
  <c r="BN77" i="1"/>
  <c r="BJ77" i="1"/>
  <c r="BM77" i="1" s="1"/>
  <c r="BG77" i="1"/>
  <c r="BF77" i="1"/>
  <c r="AZ77" i="1"/>
  <c r="AT77" i="1"/>
  <c r="AO77" i="1"/>
  <c r="AM77" i="1" s="1"/>
  <c r="O77" i="1" s="1"/>
  <c r="N77" i="1" s="1"/>
  <c r="AE77" i="1"/>
  <c r="AC77" i="1" s="1"/>
  <c r="AD77" i="1"/>
  <c r="V77" i="1"/>
  <c r="DC76" i="1"/>
  <c r="DB76" i="1"/>
  <c r="CZ76" i="1"/>
  <c r="DA76" i="1" s="1"/>
  <c r="BB76" i="1" s="1"/>
  <c r="BD76" i="1" s="1"/>
  <c r="BO76" i="1"/>
  <c r="BN76" i="1"/>
  <c r="BJ76" i="1"/>
  <c r="BM76" i="1" s="1"/>
  <c r="BF76" i="1"/>
  <c r="AZ76" i="1"/>
  <c r="AT76" i="1"/>
  <c r="BG76" i="1" s="1"/>
  <c r="AO76" i="1"/>
  <c r="AM76" i="1"/>
  <c r="AE76" i="1"/>
  <c r="AD76" i="1"/>
  <c r="AC76" i="1"/>
  <c r="V76" i="1"/>
  <c r="DC75" i="1"/>
  <c r="DB75" i="1"/>
  <c r="CZ75" i="1"/>
  <c r="DA75" i="1" s="1"/>
  <c r="BB75" i="1" s="1"/>
  <c r="BD75" i="1" s="1"/>
  <c r="BO75" i="1"/>
  <c r="BN75" i="1"/>
  <c r="BM75" i="1"/>
  <c r="BJ75" i="1"/>
  <c r="BK75" i="1" s="1"/>
  <c r="BF75" i="1"/>
  <c r="BC75" i="1"/>
  <c r="AZ75" i="1"/>
  <c r="AT75" i="1"/>
  <c r="BG75" i="1" s="1"/>
  <c r="AO75" i="1"/>
  <c r="AN75" i="1"/>
  <c r="AM75" i="1"/>
  <c r="Q75" i="1" s="1"/>
  <c r="AE75" i="1"/>
  <c r="AD75" i="1"/>
  <c r="AC75" i="1" s="1"/>
  <c r="V75" i="1"/>
  <c r="T75" i="1"/>
  <c r="P75" i="1"/>
  <c r="DC74" i="1"/>
  <c r="DB74" i="1"/>
  <c r="DA74" i="1"/>
  <c r="BB74" i="1" s="1"/>
  <c r="CZ74" i="1"/>
  <c r="BO74" i="1"/>
  <c r="BN74" i="1"/>
  <c r="BL74" i="1"/>
  <c r="BP74" i="1" s="1"/>
  <c r="BQ74" i="1" s="1"/>
  <c r="BK74" i="1"/>
  <c r="BJ74" i="1"/>
  <c r="BM74" i="1" s="1"/>
  <c r="BF74" i="1"/>
  <c r="AZ74" i="1"/>
  <c r="BD74" i="1" s="1"/>
  <c r="AT74" i="1"/>
  <c r="BG74" i="1" s="1"/>
  <c r="AO74" i="1"/>
  <c r="AM74" i="1" s="1"/>
  <c r="Q74" i="1" s="1"/>
  <c r="AE74" i="1"/>
  <c r="AD74" i="1"/>
  <c r="AC74" i="1" s="1"/>
  <c r="Y74" i="1"/>
  <c r="V74" i="1"/>
  <c r="DC73" i="1"/>
  <c r="DB73" i="1"/>
  <c r="CZ73" i="1"/>
  <c r="DA73" i="1" s="1"/>
  <c r="BB73" i="1" s="1"/>
  <c r="BD73" i="1" s="1"/>
  <c r="BO73" i="1"/>
  <c r="BN73" i="1"/>
  <c r="BJ73" i="1"/>
  <c r="BM73" i="1" s="1"/>
  <c r="BG73" i="1"/>
  <c r="BF73" i="1"/>
  <c r="AZ73" i="1"/>
  <c r="AT73" i="1"/>
  <c r="AO73" i="1"/>
  <c r="AM73" i="1" s="1"/>
  <c r="AE73" i="1"/>
  <c r="AD73" i="1"/>
  <c r="V73" i="1"/>
  <c r="P73" i="1"/>
  <c r="BC73" i="1" s="1"/>
  <c r="BE73" i="1" s="1"/>
  <c r="O73" i="1"/>
  <c r="N73" i="1" s="1"/>
  <c r="AG73" i="1" s="1"/>
  <c r="DC72" i="1"/>
  <c r="DB72" i="1"/>
  <c r="CZ72" i="1"/>
  <c r="DA72" i="1" s="1"/>
  <c r="BB72" i="1" s="1"/>
  <c r="BD72" i="1" s="1"/>
  <c r="BO72" i="1"/>
  <c r="BN72" i="1"/>
  <c r="BJ72" i="1"/>
  <c r="BM72" i="1" s="1"/>
  <c r="BF72" i="1"/>
  <c r="AZ72" i="1"/>
  <c r="AT72" i="1"/>
  <c r="BG72" i="1" s="1"/>
  <c r="AO72" i="1"/>
  <c r="AN72" i="1"/>
  <c r="AM72" i="1"/>
  <c r="AE72" i="1"/>
  <c r="AD72" i="1"/>
  <c r="AC72" i="1" s="1"/>
  <c r="V72" i="1"/>
  <c r="DC71" i="1"/>
  <c r="DB71" i="1"/>
  <c r="CZ71" i="1"/>
  <c r="DA71" i="1" s="1"/>
  <c r="BB71" i="1" s="1"/>
  <c r="BO71" i="1"/>
  <c r="BN71" i="1"/>
  <c r="BM71" i="1"/>
  <c r="BJ71" i="1"/>
  <c r="BK71" i="1" s="1"/>
  <c r="BF71" i="1"/>
  <c r="BD71" i="1"/>
  <c r="BC71" i="1"/>
  <c r="AZ71" i="1"/>
  <c r="AT71" i="1"/>
  <c r="BG71" i="1" s="1"/>
  <c r="AO71" i="1"/>
  <c r="AN71" i="1"/>
  <c r="AM71" i="1"/>
  <c r="AE71" i="1"/>
  <c r="AD71" i="1"/>
  <c r="AC71" i="1" s="1"/>
  <c r="V71" i="1"/>
  <c r="T71" i="1"/>
  <c r="Q71" i="1"/>
  <c r="P71" i="1"/>
  <c r="O71" i="1"/>
  <c r="N71" i="1"/>
  <c r="DC70" i="1"/>
  <c r="DB70" i="1"/>
  <c r="DA70" i="1" s="1"/>
  <c r="BB70" i="1" s="1"/>
  <c r="CZ70" i="1"/>
  <c r="BO70" i="1"/>
  <c r="BN70" i="1"/>
  <c r="BL70" i="1"/>
  <c r="BP70" i="1" s="1"/>
  <c r="BQ70" i="1" s="1"/>
  <c r="BK70" i="1"/>
  <c r="BJ70" i="1"/>
  <c r="BM70" i="1" s="1"/>
  <c r="BF70" i="1"/>
  <c r="AZ70" i="1"/>
  <c r="BD70" i="1" s="1"/>
  <c r="AT70" i="1"/>
  <c r="BG70" i="1" s="1"/>
  <c r="AO70" i="1"/>
  <c r="AM70" i="1" s="1"/>
  <c r="AN70" i="1" s="1"/>
  <c r="AE70" i="1"/>
  <c r="AD70" i="1"/>
  <c r="AC70" i="1" s="1"/>
  <c r="Y70" i="1"/>
  <c r="V70" i="1"/>
  <c r="DC69" i="1"/>
  <c r="DB69" i="1"/>
  <c r="CZ69" i="1"/>
  <c r="BO69" i="1"/>
  <c r="BN69" i="1"/>
  <c r="BJ69" i="1"/>
  <c r="BG69" i="1"/>
  <c r="BF69" i="1"/>
  <c r="AZ69" i="1"/>
  <c r="AT69" i="1"/>
  <c r="AO69" i="1"/>
  <c r="AM69" i="1" s="1"/>
  <c r="AE69" i="1"/>
  <c r="AD69" i="1"/>
  <c r="V69" i="1"/>
  <c r="T69" i="1"/>
  <c r="P69" i="1"/>
  <c r="BC69" i="1" s="1"/>
  <c r="O69" i="1"/>
  <c r="N69" i="1" s="1"/>
  <c r="AG69" i="1" s="1"/>
  <c r="DC68" i="1"/>
  <c r="DB68" i="1"/>
  <c r="CZ68" i="1"/>
  <c r="BP68" i="1"/>
  <c r="BQ68" i="1" s="1"/>
  <c r="BO68" i="1"/>
  <c r="BN68" i="1"/>
  <c r="BL68" i="1"/>
  <c r="BJ68" i="1"/>
  <c r="BF68" i="1"/>
  <c r="AZ68" i="1"/>
  <c r="AT68" i="1"/>
  <c r="BG68" i="1" s="1"/>
  <c r="AO68" i="1"/>
  <c r="AN68" i="1"/>
  <c r="AM68" i="1"/>
  <c r="AE68" i="1"/>
  <c r="AD68" i="1"/>
  <c r="AC68" i="1"/>
  <c r="V68" i="1"/>
  <c r="T68" i="1"/>
  <c r="P68" i="1"/>
  <c r="BC68" i="1" s="1"/>
  <c r="DC67" i="1"/>
  <c r="DB67" i="1"/>
  <c r="CZ67" i="1"/>
  <c r="BO67" i="1"/>
  <c r="BN67" i="1"/>
  <c r="BM67" i="1"/>
  <c r="BJ67" i="1"/>
  <c r="BK67" i="1" s="1"/>
  <c r="BF67" i="1"/>
  <c r="BC67" i="1"/>
  <c r="AZ67" i="1"/>
  <c r="AT67" i="1"/>
  <c r="BG67" i="1" s="1"/>
  <c r="AO67" i="1"/>
  <c r="AM67" i="1" s="1"/>
  <c r="AN67" i="1"/>
  <c r="AE67" i="1"/>
  <c r="AD67" i="1"/>
  <c r="AC67" i="1" s="1"/>
  <c r="V67" i="1"/>
  <c r="T67" i="1"/>
  <c r="P67" i="1"/>
  <c r="DC66" i="1"/>
  <c r="DB66" i="1"/>
  <c r="DA66" i="1"/>
  <c r="BB66" i="1" s="1"/>
  <c r="BD66" i="1" s="1"/>
  <c r="CZ66" i="1"/>
  <c r="Y66" i="1" s="1"/>
  <c r="BO66" i="1"/>
  <c r="BN66" i="1"/>
  <c r="BK66" i="1"/>
  <c r="BJ66" i="1"/>
  <c r="BM66" i="1" s="1"/>
  <c r="BF66" i="1"/>
  <c r="AZ66" i="1"/>
  <c r="AT66" i="1"/>
  <c r="BG66" i="1" s="1"/>
  <c r="AO66" i="1"/>
  <c r="AM66" i="1" s="1"/>
  <c r="O66" i="1" s="1"/>
  <c r="AN66" i="1"/>
  <c r="AE66" i="1"/>
  <c r="AD66" i="1"/>
  <c r="AC66" i="1" s="1"/>
  <c r="Z66" i="1"/>
  <c r="AA66" i="1" s="1"/>
  <c r="V66" i="1"/>
  <c r="Q66" i="1"/>
  <c r="P66" i="1"/>
  <c r="BC66" i="1" s="1"/>
  <c r="N66" i="1"/>
  <c r="DC65" i="1"/>
  <c r="DB65" i="1"/>
  <c r="CZ65" i="1"/>
  <c r="BO65" i="1"/>
  <c r="BN65" i="1"/>
  <c r="BL65" i="1"/>
  <c r="BP65" i="1" s="1"/>
  <c r="BQ65" i="1" s="1"/>
  <c r="BJ65" i="1"/>
  <c r="BG65" i="1"/>
  <c r="BF65" i="1"/>
  <c r="AZ65" i="1"/>
  <c r="AT65" i="1"/>
  <c r="AO65" i="1"/>
  <c r="AM65" i="1" s="1"/>
  <c r="AE65" i="1"/>
  <c r="AD65" i="1"/>
  <c r="V65" i="1"/>
  <c r="DC64" i="1"/>
  <c r="DB64" i="1"/>
  <c r="CZ64" i="1"/>
  <c r="BO64" i="1"/>
  <c r="BN64" i="1"/>
  <c r="BJ64" i="1"/>
  <c r="BF64" i="1"/>
  <c r="AZ64" i="1"/>
  <c r="AT64" i="1"/>
  <c r="BG64" i="1" s="1"/>
  <c r="AO64" i="1"/>
  <c r="AN64" i="1"/>
  <c r="AM64" i="1"/>
  <c r="AE64" i="1"/>
  <c r="AD64" i="1"/>
  <c r="AC64" i="1"/>
  <c r="V64" i="1"/>
  <c r="T64" i="1"/>
  <c r="DC63" i="1"/>
  <c r="DB63" i="1"/>
  <c r="CZ63" i="1"/>
  <c r="BO63" i="1"/>
  <c r="BN63" i="1"/>
  <c r="BL63" i="1"/>
  <c r="BP63" i="1" s="1"/>
  <c r="BQ63" i="1" s="1"/>
  <c r="BJ63" i="1"/>
  <c r="BK63" i="1" s="1"/>
  <c r="BF63" i="1"/>
  <c r="AZ63" i="1"/>
  <c r="AT63" i="1"/>
  <c r="BG63" i="1" s="1"/>
  <c r="AO63" i="1"/>
  <c r="AM63" i="1" s="1"/>
  <c r="AE63" i="1"/>
  <c r="AD63" i="1"/>
  <c r="AC63" i="1" s="1"/>
  <c r="V63" i="1"/>
  <c r="P63" i="1"/>
  <c r="BC63" i="1" s="1"/>
  <c r="DC62" i="1"/>
  <c r="DB62" i="1"/>
  <c r="CZ62" i="1"/>
  <c r="DA62" i="1" s="1"/>
  <c r="BB62" i="1" s="1"/>
  <c r="BD62" i="1" s="1"/>
  <c r="BO62" i="1"/>
  <c r="BN62" i="1"/>
  <c r="BJ62" i="1"/>
  <c r="BM62" i="1" s="1"/>
  <c r="BF62" i="1"/>
  <c r="AZ62" i="1"/>
  <c r="AT62" i="1"/>
  <c r="BG62" i="1" s="1"/>
  <c r="AO62" i="1"/>
  <c r="AM62" i="1" s="1"/>
  <c r="O62" i="1" s="1"/>
  <c r="AN62" i="1"/>
  <c r="AE62" i="1"/>
  <c r="AD62" i="1"/>
  <c r="AC62" i="1" s="1"/>
  <c r="Y62" i="1"/>
  <c r="Z62" i="1" s="1"/>
  <c r="AA62" i="1" s="1"/>
  <c r="V62" i="1"/>
  <c r="Q62" i="1"/>
  <c r="P62" i="1"/>
  <c r="BC62" i="1" s="1"/>
  <c r="N62" i="1"/>
  <c r="AG62" i="1" s="1"/>
  <c r="DC61" i="1"/>
  <c r="DB61" i="1"/>
  <c r="CZ61" i="1"/>
  <c r="DA61" i="1" s="1"/>
  <c r="BO61" i="1"/>
  <c r="BN61" i="1"/>
  <c r="BM61" i="1"/>
  <c r="BL61" i="1"/>
  <c r="BP61" i="1" s="1"/>
  <c r="BQ61" i="1" s="1"/>
  <c r="BJ61" i="1"/>
  <c r="BK61" i="1" s="1"/>
  <c r="BF61" i="1"/>
  <c r="BC61" i="1"/>
  <c r="BE61" i="1" s="1"/>
  <c r="BB61" i="1"/>
  <c r="BD61" i="1" s="1"/>
  <c r="AZ61" i="1"/>
  <c r="AT61" i="1"/>
  <c r="BG61" i="1" s="1"/>
  <c r="AO61" i="1"/>
  <c r="AM61" i="1" s="1"/>
  <c r="AN61" i="1"/>
  <c r="AE61" i="1"/>
  <c r="AD61" i="1"/>
  <c r="AC61" i="1" s="1"/>
  <c r="Y61" i="1"/>
  <c r="V61" i="1"/>
  <c r="T61" i="1"/>
  <c r="Q61" i="1"/>
  <c r="P61" i="1"/>
  <c r="O61" i="1"/>
  <c r="N61" i="1"/>
  <c r="AG61" i="1" s="1"/>
  <c r="DC60" i="1"/>
  <c r="Y60" i="1" s="1"/>
  <c r="DB60" i="1"/>
  <c r="CZ60" i="1"/>
  <c r="DA60" i="1" s="1"/>
  <c r="BB60" i="1" s="1"/>
  <c r="BD60" i="1" s="1"/>
  <c r="BQ60" i="1"/>
  <c r="BO60" i="1"/>
  <c r="BN60" i="1"/>
  <c r="BM60" i="1"/>
  <c r="BL60" i="1"/>
  <c r="BP60" i="1" s="1"/>
  <c r="BJ60" i="1"/>
  <c r="BK60" i="1" s="1"/>
  <c r="BG60" i="1"/>
  <c r="BF60" i="1"/>
  <c r="AZ60" i="1"/>
  <c r="AT60" i="1"/>
  <c r="AO60" i="1"/>
  <c r="AM60" i="1" s="1"/>
  <c r="AE60" i="1"/>
  <c r="AC60" i="1" s="1"/>
  <c r="AD60" i="1"/>
  <c r="V60" i="1"/>
  <c r="O60" i="1"/>
  <c r="N60" i="1" s="1"/>
  <c r="AG60" i="1" s="1"/>
  <c r="DC59" i="1"/>
  <c r="DB59" i="1"/>
  <c r="CZ59" i="1"/>
  <c r="DA59" i="1" s="1"/>
  <c r="BB59" i="1" s="1"/>
  <c r="BD59" i="1" s="1"/>
  <c r="BO59" i="1"/>
  <c r="BN59" i="1"/>
  <c r="BM59" i="1"/>
  <c r="BL59" i="1"/>
  <c r="BP59" i="1" s="1"/>
  <c r="BQ59" i="1" s="1"/>
  <c r="BJ59" i="1"/>
  <c r="BK59" i="1" s="1"/>
  <c r="BF59" i="1"/>
  <c r="AZ59" i="1"/>
  <c r="AT59" i="1"/>
  <c r="BG59" i="1" s="1"/>
  <c r="AO59" i="1"/>
  <c r="AM59" i="1"/>
  <c r="AE59" i="1"/>
  <c r="AD59" i="1"/>
  <c r="AC59" i="1"/>
  <c r="V59" i="1"/>
  <c r="DC58" i="1"/>
  <c r="DB58" i="1"/>
  <c r="CZ58" i="1"/>
  <c r="DA58" i="1" s="1"/>
  <c r="BB58" i="1" s="1"/>
  <c r="BO58" i="1"/>
  <c r="BN58" i="1"/>
  <c r="BM58" i="1"/>
  <c r="BJ58" i="1"/>
  <c r="BK58" i="1" s="1"/>
  <c r="BF58" i="1"/>
  <c r="AZ58" i="1"/>
  <c r="BD58" i="1" s="1"/>
  <c r="AT58" i="1"/>
  <c r="BG58" i="1" s="1"/>
  <c r="AO58" i="1"/>
  <c r="AM58" i="1" s="1"/>
  <c r="AE58" i="1"/>
  <c r="AD58" i="1"/>
  <c r="AC58" i="1" s="1"/>
  <c r="V58" i="1"/>
  <c r="DC57" i="1"/>
  <c r="DB57" i="1"/>
  <c r="DA57" i="1"/>
  <c r="BB57" i="1" s="1"/>
  <c r="CZ57" i="1"/>
  <c r="BO57" i="1"/>
  <c r="BN57" i="1"/>
  <c r="BK57" i="1"/>
  <c r="BJ57" i="1"/>
  <c r="BM57" i="1" s="1"/>
  <c r="BG57" i="1"/>
  <c r="BF57" i="1"/>
  <c r="AZ57" i="1"/>
  <c r="BD57" i="1" s="1"/>
  <c r="AT57" i="1"/>
  <c r="AO57" i="1"/>
  <c r="AM57" i="1" s="1"/>
  <c r="AE57" i="1"/>
  <c r="AD57" i="1"/>
  <c r="AC57" i="1" s="1"/>
  <c r="Y57" i="1"/>
  <c r="V57" i="1"/>
  <c r="DC56" i="1"/>
  <c r="Y56" i="1" s="1"/>
  <c r="DB56" i="1"/>
  <c r="CZ56" i="1"/>
  <c r="DA56" i="1" s="1"/>
  <c r="BB56" i="1" s="1"/>
  <c r="BD56" i="1" s="1"/>
  <c r="BQ56" i="1"/>
  <c r="BP56" i="1"/>
  <c r="BO56" i="1"/>
  <c r="BN56" i="1"/>
  <c r="BM56" i="1"/>
  <c r="BL56" i="1"/>
  <c r="BJ56" i="1"/>
  <c r="BK56" i="1" s="1"/>
  <c r="BG56" i="1"/>
  <c r="BF56" i="1"/>
  <c r="AZ56" i="1"/>
  <c r="AT56" i="1"/>
  <c r="AO56" i="1"/>
  <c r="AM56" i="1" s="1"/>
  <c r="AE56" i="1"/>
  <c r="AC56" i="1" s="1"/>
  <c r="AD56" i="1"/>
  <c r="V56" i="1"/>
  <c r="O56" i="1"/>
  <c r="N56" i="1" s="1"/>
  <c r="AG56" i="1" s="1"/>
  <c r="DC55" i="1"/>
  <c r="DB55" i="1"/>
  <c r="CZ55" i="1"/>
  <c r="DA55" i="1" s="1"/>
  <c r="BB55" i="1" s="1"/>
  <c r="BD55" i="1" s="1"/>
  <c r="BO55" i="1"/>
  <c r="BN55" i="1"/>
  <c r="BM55" i="1"/>
  <c r="BL55" i="1"/>
  <c r="BP55" i="1" s="1"/>
  <c r="BQ55" i="1" s="1"/>
  <c r="BJ55" i="1"/>
  <c r="BK55" i="1" s="1"/>
  <c r="BF55" i="1"/>
  <c r="AZ55" i="1"/>
  <c r="AT55" i="1"/>
  <c r="BG55" i="1" s="1"/>
  <c r="AO55" i="1"/>
  <c r="AM55" i="1"/>
  <c r="AE55" i="1"/>
  <c r="AD55" i="1"/>
  <c r="AC55" i="1"/>
  <c r="V55" i="1"/>
  <c r="DC54" i="1"/>
  <c r="DB54" i="1"/>
  <c r="CZ54" i="1"/>
  <c r="DA54" i="1" s="1"/>
  <c r="BB54" i="1" s="1"/>
  <c r="BO54" i="1"/>
  <c r="BN54" i="1"/>
  <c r="BM54" i="1"/>
  <c r="BJ54" i="1"/>
  <c r="BK54" i="1" s="1"/>
  <c r="BF54" i="1"/>
  <c r="AZ54" i="1"/>
  <c r="AT54" i="1"/>
  <c r="BG54" i="1" s="1"/>
  <c r="AO54" i="1"/>
  <c r="AM54" i="1" s="1"/>
  <c r="AE54" i="1"/>
  <c r="AD54" i="1"/>
  <c r="AC54" i="1" s="1"/>
  <c r="V54" i="1"/>
  <c r="DC53" i="1"/>
  <c r="DB53" i="1"/>
  <c r="DA53" i="1"/>
  <c r="BB53" i="1" s="1"/>
  <c r="CZ53" i="1"/>
  <c r="BO53" i="1"/>
  <c r="BN53" i="1"/>
  <c r="BK53" i="1"/>
  <c r="BJ53" i="1"/>
  <c r="BM53" i="1" s="1"/>
  <c r="BG53" i="1"/>
  <c r="BF53" i="1"/>
  <c r="AZ53" i="1"/>
  <c r="BD53" i="1" s="1"/>
  <c r="AT53" i="1"/>
  <c r="AO53" i="1"/>
  <c r="AM53" i="1" s="1"/>
  <c r="AE53" i="1"/>
  <c r="AD53" i="1"/>
  <c r="AC53" i="1" s="1"/>
  <c r="Y53" i="1"/>
  <c r="V53" i="1"/>
  <c r="Q53" i="1"/>
  <c r="DC52" i="1"/>
  <c r="Y52" i="1" s="1"/>
  <c r="DB52" i="1"/>
  <c r="CZ52" i="1"/>
  <c r="DA52" i="1" s="1"/>
  <c r="BB52" i="1" s="1"/>
  <c r="BD52" i="1" s="1"/>
  <c r="BQ52" i="1"/>
  <c r="BP52" i="1"/>
  <c r="BO52" i="1"/>
  <c r="BN52" i="1"/>
  <c r="BM52" i="1"/>
  <c r="BL52" i="1"/>
  <c r="BJ52" i="1"/>
  <c r="BK52" i="1" s="1"/>
  <c r="BG52" i="1"/>
  <c r="BF52" i="1"/>
  <c r="AZ52" i="1"/>
  <c r="AT52" i="1"/>
  <c r="AO52" i="1"/>
  <c r="AM52" i="1" s="1"/>
  <c r="AE52" i="1"/>
  <c r="AC52" i="1" s="1"/>
  <c r="AD52" i="1"/>
  <c r="V52" i="1"/>
  <c r="O52" i="1"/>
  <c r="N52" i="1" s="1"/>
  <c r="AG52" i="1" s="1"/>
  <c r="DC51" i="1"/>
  <c r="Y51" i="1" s="1"/>
  <c r="DB51" i="1"/>
  <c r="CZ51" i="1"/>
  <c r="DA51" i="1" s="1"/>
  <c r="BB51" i="1" s="1"/>
  <c r="BD51" i="1" s="1"/>
  <c r="BO51" i="1"/>
  <c r="BN51" i="1"/>
  <c r="BM51" i="1"/>
  <c r="BL51" i="1"/>
  <c r="BP51" i="1" s="1"/>
  <c r="BQ51" i="1" s="1"/>
  <c r="BJ51" i="1"/>
  <c r="BK51" i="1" s="1"/>
  <c r="BF51" i="1"/>
  <c r="AZ51" i="1"/>
  <c r="AT51" i="1"/>
  <c r="BG51" i="1" s="1"/>
  <c r="AO51" i="1"/>
  <c r="AM51" i="1"/>
  <c r="AE51" i="1"/>
  <c r="AD51" i="1"/>
  <c r="AC51" i="1"/>
  <c r="V51" i="1"/>
  <c r="DC50" i="1"/>
  <c r="DB50" i="1"/>
  <c r="CZ50" i="1"/>
  <c r="BO50" i="1"/>
  <c r="BN50" i="1"/>
  <c r="BM50" i="1"/>
  <c r="BJ50" i="1"/>
  <c r="BF50" i="1"/>
  <c r="AZ50" i="1"/>
  <c r="AT50" i="1"/>
  <c r="BG50" i="1" s="1"/>
  <c r="AO50" i="1"/>
  <c r="AM50" i="1" s="1"/>
  <c r="P50" i="1" s="1"/>
  <c r="BC50" i="1" s="1"/>
  <c r="AE50" i="1"/>
  <c r="AD50" i="1"/>
  <c r="AC50" i="1" s="1"/>
  <c r="V50" i="1"/>
  <c r="DC49" i="1"/>
  <c r="DB49" i="1"/>
  <c r="DA49" i="1"/>
  <c r="BB49" i="1" s="1"/>
  <c r="CZ49" i="1"/>
  <c r="BO49" i="1"/>
  <c r="BN49" i="1"/>
  <c r="BK49" i="1"/>
  <c r="BJ49" i="1"/>
  <c r="BM49" i="1" s="1"/>
  <c r="BG49" i="1"/>
  <c r="BF49" i="1"/>
  <c r="AZ49" i="1"/>
  <c r="BD49" i="1" s="1"/>
  <c r="AT49" i="1"/>
  <c r="AO49" i="1"/>
  <c r="AM49" i="1" s="1"/>
  <c r="AN49" i="1"/>
  <c r="AE49" i="1"/>
  <c r="AD49" i="1"/>
  <c r="Y49" i="1"/>
  <c r="V49" i="1"/>
  <c r="Q49" i="1"/>
  <c r="O49" i="1"/>
  <c r="N49" i="1" s="1"/>
  <c r="DC48" i="1"/>
  <c r="DB48" i="1"/>
  <c r="CZ48" i="1"/>
  <c r="DA48" i="1" s="1"/>
  <c r="BB48" i="1" s="1"/>
  <c r="BO48" i="1"/>
  <c r="BN48" i="1"/>
  <c r="BJ48" i="1"/>
  <c r="BM48" i="1" s="1"/>
  <c r="BF48" i="1"/>
  <c r="BD48" i="1"/>
  <c r="AZ48" i="1"/>
  <c r="AT48" i="1"/>
  <c r="BG48" i="1" s="1"/>
  <c r="AO48" i="1"/>
  <c r="AM48" i="1"/>
  <c r="AN48" i="1" s="1"/>
  <c r="AE48" i="1"/>
  <c r="AD48" i="1"/>
  <c r="AC48" i="1"/>
  <c r="Y48" i="1"/>
  <c r="V48" i="1"/>
  <c r="DC47" i="1"/>
  <c r="Y47" i="1" s="1"/>
  <c r="DB47" i="1"/>
  <c r="DA47" i="1"/>
  <c r="BB47" i="1" s="1"/>
  <c r="CZ47" i="1"/>
  <c r="BO47" i="1"/>
  <c r="BN47" i="1"/>
  <c r="BM47" i="1"/>
  <c r="BK47" i="1"/>
  <c r="BJ47" i="1"/>
  <c r="BL47" i="1" s="1"/>
  <c r="BP47" i="1" s="1"/>
  <c r="BQ47" i="1" s="1"/>
  <c r="BG47" i="1"/>
  <c r="BF47" i="1"/>
  <c r="AZ47" i="1"/>
  <c r="AT47" i="1"/>
  <c r="AO47" i="1"/>
  <c r="AM47" i="1" s="1"/>
  <c r="AE47" i="1"/>
  <c r="AC47" i="1" s="1"/>
  <c r="AD47" i="1"/>
  <c r="V47" i="1"/>
  <c r="DC46" i="1"/>
  <c r="DB46" i="1"/>
  <c r="DA46" i="1"/>
  <c r="BB46" i="1" s="1"/>
  <c r="CZ46" i="1"/>
  <c r="BO46" i="1"/>
  <c r="BN46" i="1"/>
  <c r="BL46" i="1"/>
  <c r="BP46" i="1" s="1"/>
  <c r="BQ46" i="1" s="1"/>
  <c r="BK46" i="1"/>
  <c r="BJ46" i="1"/>
  <c r="BM46" i="1" s="1"/>
  <c r="BG46" i="1"/>
  <c r="BF46" i="1"/>
  <c r="AZ46" i="1"/>
  <c r="AT46" i="1"/>
  <c r="AO46" i="1"/>
  <c r="AM46" i="1" s="1"/>
  <c r="AE46" i="1"/>
  <c r="AC46" i="1" s="1"/>
  <c r="AD46" i="1"/>
  <c r="Y46" i="1"/>
  <c r="V46" i="1"/>
  <c r="DC45" i="1"/>
  <c r="DB45" i="1"/>
  <c r="CZ45" i="1"/>
  <c r="DA45" i="1" s="1"/>
  <c r="BB45" i="1" s="1"/>
  <c r="BD45" i="1" s="1"/>
  <c r="BO45" i="1"/>
  <c r="BN45" i="1"/>
  <c r="BJ45" i="1"/>
  <c r="BL45" i="1" s="1"/>
  <c r="BP45" i="1" s="1"/>
  <c r="BQ45" i="1" s="1"/>
  <c r="BG45" i="1"/>
  <c r="BF45" i="1"/>
  <c r="AZ45" i="1"/>
  <c r="AT45" i="1"/>
  <c r="AO45" i="1"/>
  <c r="AM45" i="1" s="1"/>
  <c r="AE45" i="1"/>
  <c r="AC45" i="1" s="1"/>
  <c r="AD45" i="1"/>
  <c r="V45" i="1"/>
  <c r="DC44" i="1"/>
  <c r="Y44" i="1" s="1"/>
  <c r="DB44" i="1"/>
  <c r="DA44" i="1"/>
  <c r="BB44" i="1" s="1"/>
  <c r="CZ44" i="1"/>
  <c r="BP44" i="1"/>
  <c r="BQ44" i="1" s="1"/>
  <c r="BO44" i="1"/>
  <c r="BN44" i="1"/>
  <c r="BM44" i="1"/>
  <c r="BL44" i="1"/>
  <c r="BK44" i="1"/>
  <c r="BJ44" i="1"/>
  <c r="BF44" i="1"/>
  <c r="AZ44" i="1"/>
  <c r="AT44" i="1"/>
  <c r="BG44" i="1" s="1"/>
  <c r="AO44" i="1"/>
  <c r="AM44" i="1"/>
  <c r="P44" i="1" s="1"/>
  <c r="BC44" i="1" s="1"/>
  <c r="AE44" i="1"/>
  <c r="AD44" i="1"/>
  <c r="AC44" i="1"/>
  <c r="V44" i="1"/>
  <c r="DC43" i="1"/>
  <c r="Y43" i="1" s="1"/>
  <c r="DB43" i="1"/>
  <c r="DA43" i="1"/>
  <c r="BB43" i="1" s="1"/>
  <c r="CZ43" i="1"/>
  <c r="BO43" i="1"/>
  <c r="BN43" i="1"/>
  <c r="BM43" i="1"/>
  <c r="BL43" i="1"/>
  <c r="BP43" i="1" s="1"/>
  <c r="BQ43" i="1" s="1"/>
  <c r="BK43" i="1"/>
  <c r="BJ43" i="1"/>
  <c r="BG43" i="1"/>
  <c r="BF43" i="1"/>
  <c r="AZ43" i="1"/>
  <c r="AT43" i="1"/>
  <c r="AO43" i="1"/>
  <c r="AM43" i="1" s="1"/>
  <c r="AE43" i="1"/>
  <c r="AD43" i="1"/>
  <c r="AC43" i="1" s="1"/>
  <c r="V43" i="1"/>
  <c r="DC42" i="1"/>
  <c r="DB42" i="1"/>
  <c r="DA42" i="1"/>
  <c r="BB42" i="1" s="1"/>
  <c r="CZ42" i="1"/>
  <c r="BO42" i="1"/>
  <c r="BN42" i="1"/>
  <c r="BL42" i="1"/>
  <c r="BP42" i="1" s="1"/>
  <c r="BQ42" i="1" s="1"/>
  <c r="BK42" i="1"/>
  <c r="BJ42" i="1"/>
  <c r="BM42" i="1" s="1"/>
  <c r="BG42" i="1"/>
  <c r="BF42" i="1"/>
  <c r="AZ42" i="1"/>
  <c r="BD42" i="1" s="1"/>
  <c r="AT42" i="1"/>
  <c r="AO42" i="1"/>
  <c r="AM42" i="1" s="1"/>
  <c r="AE42" i="1"/>
  <c r="AC42" i="1" s="1"/>
  <c r="AD42" i="1"/>
  <c r="Y42" i="1"/>
  <c r="V42" i="1"/>
  <c r="DC41" i="1"/>
  <c r="DB41" i="1"/>
  <c r="CZ41" i="1"/>
  <c r="DA41" i="1" s="1"/>
  <c r="BB41" i="1" s="1"/>
  <c r="BD41" i="1" s="1"/>
  <c r="BO41" i="1"/>
  <c r="BN41" i="1"/>
  <c r="BJ41" i="1"/>
  <c r="BL41" i="1" s="1"/>
  <c r="BP41" i="1" s="1"/>
  <c r="BQ41" i="1" s="1"/>
  <c r="BG41" i="1"/>
  <c r="BF41" i="1"/>
  <c r="AZ41" i="1"/>
  <c r="AT41" i="1"/>
  <c r="AO41" i="1"/>
  <c r="AM41" i="1" s="1"/>
  <c r="AE41" i="1"/>
  <c r="AC41" i="1" s="1"/>
  <c r="AD41" i="1"/>
  <c r="V41" i="1"/>
  <c r="DC40" i="1"/>
  <c r="Y40" i="1" s="1"/>
  <c r="DB40" i="1"/>
  <c r="DA40" i="1"/>
  <c r="CZ40" i="1"/>
  <c r="BP40" i="1"/>
  <c r="BQ40" i="1" s="1"/>
  <c r="BO40" i="1"/>
  <c r="BN40" i="1"/>
  <c r="BM40" i="1"/>
  <c r="BL40" i="1"/>
  <c r="BK40" i="1"/>
  <c r="BJ40" i="1"/>
  <c r="BF40" i="1"/>
  <c r="BD40" i="1"/>
  <c r="BB40" i="1"/>
  <c r="AZ40" i="1"/>
  <c r="AT40" i="1"/>
  <c r="BG40" i="1" s="1"/>
  <c r="AO40" i="1"/>
  <c r="AM40" i="1"/>
  <c r="P40" i="1" s="1"/>
  <c r="BC40" i="1" s="1"/>
  <c r="BE40" i="1" s="1"/>
  <c r="AE40" i="1"/>
  <c r="AD40" i="1"/>
  <c r="AC40" i="1"/>
  <c r="V40" i="1"/>
  <c r="DC39" i="1"/>
  <c r="Y39" i="1" s="1"/>
  <c r="DB39" i="1"/>
  <c r="DA39" i="1"/>
  <c r="CZ39" i="1"/>
  <c r="BO39" i="1"/>
  <c r="BN39" i="1"/>
  <c r="BM39" i="1"/>
  <c r="BL39" i="1"/>
  <c r="BP39" i="1" s="1"/>
  <c r="BQ39" i="1" s="1"/>
  <c r="BK39" i="1"/>
  <c r="BJ39" i="1"/>
  <c r="BF39" i="1"/>
  <c r="BD39" i="1"/>
  <c r="BB39" i="1"/>
  <c r="AZ39" i="1"/>
  <c r="AT39" i="1"/>
  <c r="BG39" i="1" s="1"/>
  <c r="AO39" i="1"/>
  <c r="AM39" i="1" s="1"/>
  <c r="AE39" i="1"/>
  <c r="AD39" i="1"/>
  <c r="AC39" i="1" s="1"/>
  <c r="V39" i="1"/>
  <c r="DC38" i="1"/>
  <c r="DB38" i="1"/>
  <c r="DA38" i="1" s="1"/>
  <c r="BB38" i="1" s="1"/>
  <c r="CZ38" i="1"/>
  <c r="BO38" i="1"/>
  <c r="BN38" i="1"/>
  <c r="BL38" i="1"/>
  <c r="BP38" i="1" s="1"/>
  <c r="BQ38" i="1" s="1"/>
  <c r="BK38" i="1"/>
  <c r="BJ38" i="1"/>
  <c r="BM38" i="1" s="1"/>
  <c r="BF38" i="1"/>
  <c r="AZ38" i="1"/>
  <c r="BD38" i="1" s="1"/>
  <c r="AT38" i="1"/>
  <c r="BG38" i="1" s="1"/>
  <c r="AO38" i="1"/>
  <c r="AM38" i="1" s="1"/>
  <c r="AE38" i="1"/>
  <c r="AD38" i="1"/>
  <c r="AC38" i="1" s="1"/>
  <c r="Y38" i="1"/>
  <c r="V38" i="1"/>
  <c r="DC37" i="1"/>
  <c r="DB37" i="1"/>
  <c r="CZ37" i="1"/>
  <c r="BO37" i="1"/>
  <c r="BN37" i="1"/>
  <c r="BJ37" i="1"/>
  <c r="BF37" i="1"/>
  <c r="AZ37" i="1"/>
  <c r="AT37" i="1"/>
  <c r="BG37" i="1" s="1"/>
  <c r="AO37" i="1"/>
  <c r="AM37" i="1" s="1"/>
  <c r="AE37" i="1"/>
  <c r="AC37" i="1" s="1"/>
  <c r="AD37" i="1"/>
  <c r="V37" i="1"/>
  <c r="DC36" i="1"/>
  <c r="Y36" i="1" s="1"/>
  <c r="DB36" i="1"/>
  <c r="DA36" i="1" s="1"/>
  <c r="CZ36" i="1"/>
  <c r="BP36" i="1"/>
  <c r="BQ36" i="1" s="1"/>
  <c r="BO36" i="1"/>
  <c r="BN36" i="1"/>
  <c r="BM36" i="1"/>
  <c r="BL36" i="1"/>
  <c r="BK36" i="1"/>
  <c r="BJ36" i="1"/>
  <c r="BF36" i="1"/>
  <c r="BB36" i="1"/>
  <c r="BD36" i="1" s="1"/>
  <c r="AZ36" i="1"/>
  <c r="AT36" i="1"/>
  <c r="BG36" i="1" s="1"/>
  <c r="AO36" i="1"/>
  <c r="AM36" i="1"/>
  <c r="AE36" i="1"/>
  <c r="AD36" i="1"/>
  <c r="AC36" i="1" s="1"/>
  <c r="V36" i="1"/>
  <c r="DC35" i="1"/>
  <c r="DB35" i="1"/>
  <c r="CZ35" i="1"/>
  <c r="DA35" i="1" s="1"/>
  <c r="BB35" i="1" s="1"/>
  <c r="BO35" i="1"/>
  <c r="BN35" i="1"/>
  <c r="BM35" i="1"/>
  <c r="BL35" i="1"/>
  <c r="BP35" i="1" s="1"/>
  <c r="BQ35" i="1" s="1"/>
  <c r="BJ35" i="1"/>
  <c r="BK35" i="1" s="1"/>
  <c r="BF35" i="1"/>
  <c r="AZ35" i="1"/>
  <c r="AT35" i="1"/>
  <c r="BG35" i="1" s="1"/>
  <c r="AO35" i="1"/>
  <c r="AM35" i="1" s="1"/>
  <c r="AN35" i="1" s="1"/>
  <c r="AE35" i="1"/>
  <c r="AD35" i="1"/>
  <c r="Y35" i="1"/>
  <c r="V35" i="1"/>
  <c r="T35" i="1"/>
  <c r="P35" i="1"/>
  <c r="BC35" i="1" s="1"/>
  <c r="O35" i="1"/>
  <c r="N35" i="1" s="1"/>
  <c r="DC34" i="1"/>
  <c r="DB34" i="1"/>
  <c r="CZ34" i="1"/>
  <c r="DA34" i="1" s="1"/>
  <c r="BB34" i="1" s="1"/>
  <c r="BO34" i="1"/>
  <c r="BN34" i="1"/>
  <c r="BL34" i="1"/>
  <c r="BP34" i="1" s="1"/>
  <c r="BQ34" i="1" s="1"/>
  <c r="BK34" i="1"/>
  <c r="BJ34" i="1"/>
  <c r="BM34" i="1" s="1"/>
  <c r="BF34" i="1"/>
  <c r="AZ34" i="1"/>
  <c r="AT34" i="1"/>
  <c r="BG34" i="1" s="1"/>
  <c r="AO34" i="1"/>
  <c r="AM34" i="1" s="1"/>
  <c r="AE34" i="1"/>
  <c r="AD34" i="1"/>
  <c r="AC34" i="1" s="1"/>
  <c r="Y34" i="1"/>
  <c r="V34" i="1"/>
  <c r="DC33" i="1"/>
  <c r="DB33" i="1"/>
  <c r="CZ33" i="1"/>
  <c r="BO33" i="1"/>
  <c r="BN33" i="1"/>
  <c r="BM33" i="1"/>
  <c r="BL33" i="1"/>
  <c r="BP33" i="1" s="1"/>
  <c r="BQ33" i="1" s="1"/>
  <c r="BJ33" i="1"/>
  <c r="BK33" i="1" s="1"/>
  <c r="BF33" i="1"/>
  <c r="AZ33" i="1"/>
  <c r="AT33" i="1"/>
  <c r="BG33" i="1" s="1"/>
  <c r="AO33" i="1"/>
  <c r="AM33" i="1"/>
  <c r="Q33" i="1" s="1"/>
  <c r="AE33" i="1"/>
  <c r="AD33" i="1"/>
  <c r="AC33" i="1" s="1"/>
  <c r="V33" i="1"/>
  <c r="O33" i="1"/>
  <c r="N33" i="1" s="1"/>
  <c r="DC32" i="1"/>
  <c r="DB32" i="1"/>
  <c r="CZ32" i="1"/>
  <c r="Y32" i="1" s="1"/>
  <c r="BO32" i="1"/>
  <c r="BN32" i="1"/>
  <c r="BM32" i="1"/>
  <c r="BL32" i="1"/>
  <c r="BP32" i="1" s="1"/>
  <c r="BQ32" i="1" s="1"/>
  <c r="BK32" i="1"/>
  <c r="BJ32" i="1"/>
  <c r="BF32" i="1"/>
  <c r="BC32" i="1"/>
  <c r="AZ32" i="1"/>
  <c r="AT32" i="1"/>
  <c r="BG32" i="1" s="1"/>
  <c r="AO32" i="1"/>
  <c r="AN32" i="1"/>
  <c r="AM32" i="1"/>
  <c r="O32" i="1" s="1"/>
  <c r="AE32" i="1"/>
  <c r="AD32" i="1"/>
  <c r="AC32" i="1" s="1"/>
  <c r="V32" i="1"/>
  <c r="T32" i="1"/>
  <c r="Q32" i="1"/>
  <c r="P32" i="1"/>
  <c r="N32" i="1"/>
  <c r="DC31" i="1"/>
  <c r="DB31" i="1"/>
  <c r="DA31" i="1" s="1"/>
  <c r="BB31" i="1" s="1"/>
  <c r="CZ31" i="1"/>
  <c r="BQ31" i="1"/>
  <c r="BO31" i="1"/>
  <c r="BN31" i="1"/>
  <c r="BM31" i="1"/>
  <c r="BL31" i="1"/>
  <c r="BP31" i="1" s="1"/>
  <c r="BK31" i="1"/>
  <c r="BJ31" i="1"/>
  <c r="BG31" i="1"/>
  <c r="BF31" i="1"/>
  <c r="BC31" i="1"/>
  <c r="AZ31" i="1"/>
  <c r="AT31" i="1"/>
  <c r="AO31" i="1"/>
  <c r="AM31" i="1" s="1"/>
  <c r="AN31" i="1"/>
  <c r="AE31" i="1"/>
  <c r="AD31" i="1"/>
  <c r="Y31" i="1"/>
  <c r="V31" i="1"/>
  <c r="T31" i="1"/>
  <c r="Q31" i="1"/>
  <c r="P31" i="1"/>
  <c r="O31" i="1"/>
  <c r="N31" i="1" s="1"/>
  <c r="DC30" i="1"/>
  <c r="DB30" i="1"/>
  <c r="DA30" i="1" s="1"/>
  <c r="CZ30" i="1"/>
  <c r="BO30" i="1"/>
  <c r="BN30" i="1"/>
  <c r="BL30" i="1"/>
  <c r="BP30" i="1" s="1"/>
  <c r="BQ30" i="1" s="1"/>
  <c r="BK30" i="1"/>
  <c r="BJ30" i="1"/>
  <c r="BM30" i="1" s="1"/>
  <c r="BF30" i="1"/>
  <c r="BB30" i="1"/>
  <c r="AZ30" i="1"/>
  <c r="AT30" i="1"/>
  <c r="BG30" i="1" s="1"/>
  <c r="AO30" i="1"/>
  <c r="AM30" i="1"/>
  <c r="Q30" i="1" s="1"/>
  <c r="AE30" i="1"/>
  <c r="AD30" i="1"/>
  <c r="AC30" i="1"/>
  <c r="Y30" i="1"/>
  <c r="V30" i="1"/>
  <c r="DC29" i="1"/>
  <c r="DB29" i="1"/>
  <c r="CZ29" i="1"/>
  <c r="BO29" i="1"/>
  <c r="BN29" i="1"/>
  <c r="BJ29" i="1"/>
  <c r="BF29" i="1"/>
  <c r="AZ29" i="1"/>
  <c r="AT29" i="1"/>
  <c r="BG29" i="1" s="1"/>
  <c r="AO29" i="1"/>
  <c r="AM29" i="1" s="1"/>
  <c r="AE29" i="1"/>
  <c r="AC29" i="1" s="1"/>
  <c r="AD29" i="1"/>
  <c r="V29" i="1"/>
  <c r="DC28" i="1"/>
  <c r="DB28" i="1"/>
  <c r="DA28" i="1"/>
  <c r="BB28" i="1" s="1"/>
  <c r="CZ28" i="1"/>
  <c r="BO28" i="1"/>
  <c r="BN28" i="1"/>
  <c r="BM28" i="1"/>
  <c r="BK28" i="1"/>
  <c r="BJ28" i="1"/>
  <c r="BL28" i="1" s="1"/>
  <c r="BP28" i="1" s="1"/>
  <c r="BQ28" i="1" s="1"/>
  <c r="BF28" i="1"/>
  <c r="AZ28" i="1"/>
  <c r="BD28" i="1" s="1"/>
  <c r="AT28" i="1"/>
  <c r="BG28" i="1" s="1"/>
  <c r="AO28" i="1"/>
  <c r="AN28" i="1"/>
  <c r="AM28" i="1"/>
  <c r="T28" i="1" s="1"/>
  <c r="AE28" i="1"/>
  <c r="AD28" i="1"/>
  <c r="AC28" i="1" s="1"/>
  <c r="Y28" i="1"/>
  <c r="V28" i="1"/>
  <c r="Q28" i="1"/>
  <c r="DC27" i="1"/>
  <c r="Y27" i="1" s="1"/>
  <c r="DB27" i="1"/>
  <c r="DA27" i="1"/>
  <c r="BB27" i="1" s="1"/>
  <c r="CZ27" i="1"/>
  <c r="BQ27" i="1"/>
  <c r="BO27" i="1"/>
  <c r="BN27" i="1"/>
  <c r="BM27" i="1"/>
  <c r="BL27" i="1"/>
  <c r="BP27" i="1" s="1"/>
  <c r="BK27" i="1"/>
  <c r="BJ27" i="1"/>
  <c r="BG27" i="1"/>
  <c r="BF27" i="1"/>
  <c r="BD27" i="1"/>
  <c r="AZ27" i="1"/>
  <c r="AT27" i="1"/>
  <c r="AO27" i="1"/>
  <c r="AM27" i="1" s="1"/>
  <c r="AE27" i="1"/>
  <c r="AD27" i="1"/>
  <c r="AC27" i="1" s="1"/>
  <c r="V27" i="1"/>
  <c r="T27" i="1"/>
  <c r="O27" i="1"/>
  <c r="N27" i="1" s="1"/>
  <c r="AG27" i="1" s="1"/>
  <c r="DC26" i="1"/>
  <c r="DB26" i="1"/>
  <c r="DA26" i="1" s="1"/>
  <c r="BB26" i="1" s="1"/>
  <c r="CZ26" i="1"/>
  <c r="BO26" i="1"/>
  <c r="BN26" i="1"/>
  <c r="BL26" i="1"/>
  <c r="BP26" i="1" s="1"/>
  <c r="BQ26" i="1" s="1"/>
  <c r="BK26" i="1"/>
  <c r="BJ26" i="1"/>
  <c r="BM26" i="1" s="1"/>
  <c r="BG26" i="1"/>
  <c r="BF26" i="1"/>
  <c r="AZ26" i="1"/>
  <c r="AT26" i="1"/>
  <c r="AO26" i="1"/>
  <c r="AM26" i="1"/>
  <c r="AE26" i="1"/>
  <c r="AD26" i="1"/>
  <c r="AC26" i="1"/>
  <c r="Y26" i="1"/>
  <c r="V26" i="1"/>
  <c r="DC25" i="1"/>
  <c r="DB25" i="1"/>
  <c r="CZ25" i="1"/>
  <c r="BO25" i="1"/>
  <c r="BN25" i="1"/>
  <c r="BJ25" i="1"/>
  <c r="BF25" i="1"/>
  <c r="AZ25" i="1"/>
  <c r="AT25" i="1"/>
  <c r="BG25" i="1" s="1"/>
  <c r="AO25" i="1"/>
  <c r="AM25" i="1" s="1"/>
  <c r="P25" i="1" s="1"/>
  <c r="BC25" i="1" s="1"/>
  <c r="AE25" i="1"/>
  <c r="AC25" i="1" s="1"/>
  <c r="AD25" i="1"/>
  <c r="V25" i="1"/>
  <c r="O25" i="1"/>
  <c r="N25" i="1" s="1"/>
  <c r="AG25" i="1" s="1"/>
  <c r="DC24" i="1"/>
  <c r="DB24" i="1"/>
  <c r="DA24" i="1"/>
  <c r="BB24" i="1" s="1"/>
  <c r="CZ24" i="1"/>
  <c r="BO24" i="1"/>
  <c r="BN24" i="1"/>
  <c r="BM24" i="1"/>
  <c r="BK24" i="1"/>
  <c r="BJ24" i="1"/>
  <c r="BL24" i="1" s="1"/>
  <c r="BP24" i="1" s="1"/>
  <c r="BQ24" i="1" s="1"/>
  <c r="BF24" i="1"/>
  <c r="AZ24" i="1"/>
  <c r="AT24" i="1"/>
  <c r="BG24" i="1" s="1"/>
  <c r="AO24" i="1"/>
  <c r="AM24" i="1"/>
  <c r="AE24" i="1"/>
  <c r="AD24" i="1"/>
  <c r="AC24" i="1" s="1"/>
  <c r="Y24" i="1"/>
  <c r="V24" i="1"/>
  <c r="Q24" i="1"/>
  <c r="DC23" i="1"/>
  <c r="Y23" i="1" s="1"/>
  <c r="DB23" i="1"/>
  <c r="DA23" i="1"/>
  <c r="BB23" i="1" s="1"/>
  <c r="CZ23" i="1"/>
  <c r="BO23" i="1"/>
  <c r="BN23" i="1"/>
  <c r="BM23" i="1"/>
  <c r="BL23" i="1"/>
  <c r="BP23" i="1" s="1"/>
  <c r="BQ23" i="1" s="1"/>
  <c r="BK23" i="1"/>
  <c r="BJ23" i="1"/>
  <c r="BG23" i="1"/>
  <c r="BF23" i="1"/>
  <c r="BD23" i="1"/>
  <c r="AZ23" i="1"/>
  <c r="AT23" i="1"/>
  <c r="AO23" i="1"/>
  <c r="AM23" i="1" s="1"/>
  <c r="AE23" i="1"/>
  <c r="AD23" i="1"/>
  <c r="V23" i="1"/>
  <c r="DC22" i="1"/>
  <c r="DB22" i="1"/>
  <c r="DA22" i="1" s="1"/>
  <c r="BB22" i="1" s="1"/>
  <c r="CZ22" i="1"/>
  <c r="BO22" i="1"/>
  <c r="BN22" i="1"/>
  <c r="BL22" i="1"/>
  <c r="BP22" i="1" s="1"/>
  <c r="BQ22" i="1" s="1"/>
  <c r="BK22" i="1"/>
  <c r="BJ22" i="1"/>
  <c r="BM22" i="1" s="1"/>
  <c r="BG22" i="1"/>
  <c r="BF22" i="1"/>
  <c r="AZ22" i="1"/>
  <c r="AT22" i="1"/>
  <c r="AO22" i="1"/>
  <c r="AM22" i="1" s="1"/>
  <c r="AE22" i="1"/>
  <c r="AC22" i="1" s="1"/>
  <c r="AD22" i="1"/>
  <c r="Y22" i="1"/>
  <c r="V22" i="1"/>
  <c r="DC21" i="1"/>
  <c r="DB21" i="1"/>
  <c r="CZ21" i="1"/>
  <c r="BO21" i="1"/>
  <c r="BN21" i="1"/>
  <c r="BM21" i="1"/>
  <c r="BJ21" i="1"/>
  <c r="BF21" i="1"/>
  <c r="AZ21" i="1"/>
  <c r="AT21" i="1"/>
  <c r="BG21" i="1" s="1"/>
  <c r="AO21" i="1"/>
  <c r="AM21" i="1" s="1"/>
  <c r="AE21" i="1"/>
  <c r="AC21" i="1" s="1"/>
  <c r="AD21" i="1"/>
  <c r="V21" i="1"/>
  <c r="DC20" i="1"/>
  <c r="DB20" i="1"/>
  <c r="DA20" i="1"/>
  <c r="BB20" i="1" s="1"/>
  <c r="CZ20" i="1"/>
  <c r="BO20" i="1"/>
  <c r="BN20" i="1"/>
  <c r="BM20" i="1"/>
  <c r="BK20" i="1"/>
  <c r="BJ20" i="1"/>
  <c r="BL20" i="1" s="1"/>
  <c r="BP20" i="1" s="1"/>
  <c r="BQ20" i="1" s="1"/>
  <c r="BF20" i="1"/>
  <c r="AZ20" i="1"/>
  <c r="BD20" i="1" s="1"/>
  <c r="AT20" i="1"/>
  <c r="BG20" i="1" s="1"/>
  <c r="AO20" i="1"/>
  <c r="AM20" i="1"/>
  <c r="AE20" i="1"/>
  <c r="AD20" i="1"/>
  <c r="AC20" i="1"/>
  <c r="Y20" i="1"/>
  <c r="V20" i="1"/>
  <c r="DC19" i="1"/>
  <c r="DB19" i="1"/>
  <c r="DA19" i="1"/>
  <c r="BB19" i="1" s="1"/>
  <c r="CZ19" i="1"/>
  <c r="BO19" i="1"/>
  <c r="BN19" i="1"/>
  <c r="BM19" i="1"/>
  <c r="BK19" i="1"/>
  <c r="BJ19" i="1"/>
  <c r="BL19" i="1" s="1"/>
  <c r="BP19" i="1" s="1"/>
  <c r="BQ19" i="1" s="1"/>
  <c r="BG19" i="1"/>
  <c r="BF19" i="1"/>
  <c r="AZ19" i="1"/>
  <c r="BD19" i="1" s="1"/>
  <c r="AT19" i="1"/>
  <c r="AO19" i="1"/>
  <c r="AM19" i="1" s="1"/>
  <c r="O19" i="1" s="1"/>
  <c r="N19" i="1" s="1"/>
  <c r="AE19" i="1"/>
  <c r="AD19" i="1"/>
  <c r="Y19" i="1"/>
  <c r="V19" i="1"/>
  <c r="T19" i="1"/>
  <c r="DC18" i="1"/>
  <c r="DB18" i="1"/>
  <c r="DA18" i="1"/>
  <c r="BB18" i="1" s="1"/>
  <c r="CZ18" i="1"/>
  <c r="BO18" i="1"/>
  <c r="BN18" i="1"/>
  <c r="BL18" i="1"/>
  <c r="BP18" i="1" s="1"/>
  <c r="BQ18" i="1" s="1"/>
  <c r="BK18" i="1"/>
  <c r="BJ18" i="1"/>
  <c r="BM18" i="1" s="1"/>
  <c r="BG18" i="1"/>
  <c r="BF18" i="1"/>
  <c r="AZ18" i="1"/>
  <c r="BD18" i="1" s="1"/>
  <c r="AT18" i="1"/>
  <c r="AO18" i="1"/>
  <c r="AM18" i="1"/>
  <c r="Q18" i="1" s="1"/>
  <c r="AE18" i="1"/>
  <c r="AD18" i="1"/>
  <c r="AC18" i="1"/>
  <c r="Y18" i="1"/>
  <c r="V18" i="1"/>
  <c r="DC17" i="1"/>
  <c r="DB17" i="1"/>
  <c r="CZ17" i="1"/>
  <c r="DA17" i="1" s="1"/>
  <c r="BB17" i="1" s="1"/>
  <c r="BO17" i="1"/>
  <c r="BN17" i="1"/>
  <c r="BJ17" i="1"/>
  <c r="BK17" i="1" s="1"/>
  <c r="BG17" i="1"/>
  <c r="BF17" i="1"/>
  <c r="AZ17" i="1"/>
  <c r="AT17" i="1"/>
  <c r="AO17" i="1"/>
  <c r="AM17" i="1" s="1"/>
  <c r="AE17" i="1"/>
  <c r="AD17" i="1"/>
  <c r="AC17" i="1" s="1"/>
  <c r="V17" i="1"/>
  <c r="P22" i="1" l="1"/>
  <c r="BC22" i="1" s="1"/>
  <c r="BE22" i="1" s="1"/>
  <c r="AN22" i="1"/>
  <c r="T22" i="1"/>
  <c r="O22" i="1"/>
  <c r="N22" i="1" s="1"/>
  <c r="Q22" i="1"/>
  <c r="T17" i="1"/>
  <c r="O17" i="1"/>
  <c r="N17" i="1" s="1"/>
  <c r="AN17" i="1"/>
  <c r="Q17" i="1"/>
  <c r="P17" i="1"/>
  <c r="BC17" i="1" s="1"/>
  <c r="BE17" i="1" s="1"/>
  <c r="AN21" i="1"/>
  <c r="T21" i="1"/>
  <c r="Q21" i="1"/>
  <c r="P21" i="1"/>
  <c r="BC21" i="1" s="1"/>
  <c r="BE21" i="1" s="1"/>
  <c r="O21" i="1"/>
  <c r="N21" i="1" s="1"/>
  <c r="BD17" i="1"/>
  <c r="AG19" i="1"/>
  <c r="T20" i="1"/>
  <c r="P20" i="1"/>
  <c r="BC20" i="1" s="1"/>
  <c r="BE20" i="1" s="1"/>
  <c r="O20" i="1"/>
  <c r="N20" i="1" s="1"/>
  <c r="Q23" i="1"/>
  <c r="P23" i="1"/>
  <c r="BC23" i="1" s="1"/>
  <c r="BE23" i="1" s="1"/>
  <c r="AN23" i="1"/>
  <c r="P26" i="1"/>
  <c r="BC26" i="1" s="1"/>
  <c r="BE26" i="1" s="1"/>
  <c r="O26" i="1"/>
  <c r="N26" i="1" s="1"/>
  <c r="AN26" i="1"/>
  <c r="T26" i="1"/>
  <c r="BD30" i="1"/>
  <c r="Z20" i="1"/>
  <c r="AA20" i="1" s="1"/>
  <c r="AN20" i="1"/>
  <c r="Z23" i="1"/>
  <c r="AA23" i="1" s="1"/>
  <c r="AH23" i="1" s="1"/>
  <c r="Q37" i="1"/>
  <c r="AN37" i="1"/>
  <c r="P37" i="1"/>
  <c r="BC37" i="1" s="1"/>
  <c r="BE37" i="1" s="1"/>
  <c r="O37" i="1"/>
  <c r="N37" i="1" s="1"/>
  <c r="DA25" i="1"/>
  <c r="BB25" i="1" s="1"/>
  <c r="BD25" i="1" s="1"/>
  <c r="Y25" i="1"/>
  <c r="DA29" i="1"/>
  <c r="BB29" i="1" s="1"/>
  <c r="BD29" i="1" s="1"/>
  <c r="Y29" i="1"/>
  <c r="AN34" i="1"/>
  <c r="T34" i="1"/>
  <c r="Q34" i="1"/>
  <c r="P34" i="1"/>
  <c r="BC34" i="1" s="1"/>
  <c r="BE34" i="1" s="1"/>
  <c r="O34" i="1"/>
  <c r="N34" i="1" s="1"/>
  <c r="T18" i="1"/>
  <c r="Y17" i="1"/>
  <c r="BL17" i="1"/>
  <c r="BP17" i="1" s="1"/>
  <c r="BQ17" i="1" s="1"/>
  <c r="T24" i="1"/>
  <c r="P24" i="1"/>
  <c r="BC24" i="1" s="1"/>
  <c r="BE24" i="1" s="1"/>
  <c r="O24" i="1"/>
  <c r="N24" i="1" s="1"/>
  <c r="BD26" i="1"/>
  <c r="O29" i="1"/>
  <c r="N29" i="1" s="1"/>
  <c r="AN29" i="1"/>
  <c r="T29" i="1"/>
  <c r="Q29" i="1"/>
  <c r="Z31" i="1"/>
  <c r="AA31" i="1" s="1"/>
  <c r="AG31" i="1"/>
  <c r="W31" i="1"/>
  <c r="U31" i="1" s="1"/>
  <c r="X31" i="1" s="1"/>
  <c r="R31" i="1" s="1"/>
  <c r="S31" i="1" s="1"/>
  <c r="DA21" i="1"/>
  <c r="BB21" i="1" s="1"/>
  <c r="BD21" i="1" s="1"/>
  <c r="Y21" i="1"/>
  <c r="AC23" i="1"/>
  <c r="AN24" i="1"/>
  <c r="AH27" i="1"/>
  <c r="Q27" i="1"/>
  <c r="P27" i="1"/>
  <c r="BC27" i="1" s="1"/>
  <c r="BE27" i="1" s="1"/>
  <c r="AN27" i="1"/>
  <c r="Z32" i="1"/>
  <c r="AA32" i="1" s="1"/>
  <c r="BD34" i="1"/>
  <c r="BM17" i="1"/>
  <c r="Q20" i="1"/>
  <c r="O23" i="1"/>
  <c r="N23" i="1" s="1"/>
  <c r="BL25" i="1"/>
  <c r="BP25" i="1" s="1"/>
  <c r="BQ25" i="1" s="1"/>
  <c r="BK25" i="1"/>
  <c r="Q26" i="1"/>
  <c r="W27" i="1"/>
  <c r="U27" i="1" s="1"/>
  <c r="X27" i="1" s="1"/>
  <c r="R27" i="1" s="1"/>
  <c r="S27" i="1" s="1"/>
  <c r="Z27" i="1"/>
  <c r="AA27" i="1" s="1"/>
  <c r="P29" i="1"/>
  <c r="BC29" i="1" s="1"/>
  <c r="BE29" i="1" s="1"/>
  <c r="T37" i="1"/>
  <c r="AN18" i="1"/>
  <c r="P19" i="1"/>
  <c r="BC19" i="1" s="1"/>
  <c r="BE19" i="1" s="1"/>
  <c r="AN19" i="1"/>
  <c r="O18" i="1"/>
  <c r="N18" i="1" s="1"/>
  <c r="P18" i="1"/>
  <c r="BC18" i="1" s="1"/>
  <c r="BE18" i="1" s="1"/>
  <c r="Q19" i="1"/>
  <c r="AC19" i="1"/>
  <c r="Z22" i="1"/>
  <c r="AA22" i="1" s="1"/>
  <c r="Z24" i="1"/>
  <c r="AA24" i="1" s="1"/>
  <c r="BM25" i="1"/>
  <c r="AG35" i="1"/>
  <c r="Z19" i="1"/>
  <c r="AA19" i="1" s="1"/>
  <c r="AH19" i="1" s="1"/>
  <c r="BL21" i="1"/>
  <c r="BP21" i="1" s="1"/>
  <c r="BQ21" i="1" s="1"/>
  <c r="BK21" i="1"/>
  <c r="BD22" i="1"/>
  <c r="T23" i="1"/>
  <c r="BD24" i="1"/>
  <c r="AN25" i="1"/>
  <c r="T25" i="1"/>
  <c r="Q25" i="1"/>
  <c r="BM29" i="1"/>
  <c r="BL29" i="1"/>
  <c r="BP29" i="1" s="1"/>
  <c r="BQ29" i="1" s="1"/>
  <c r="BK29" i="1"/>
  <c r="AH31" i="1"/>
  <c r="BD31" i="1"/>
  <c r="AG33" i="1"/>
  <c r="BE35" i="1"/>
  <c r="BD35" i="1"/>
  <c r="O28" i="1"/>
  <c r="N28" i="1" s="1"/>
  <c r="AC31" i="1"/>
  <c r="P33" i="1"/>
  <c r="BC33" i="1" s="1"/>
  <c r="BE33" i="1" s="1"/>
  <c r="BD43" i="1"/>
  <c r="P28" i="1"/>
  <c r="BC28" i="1" s="1"/>
  <c r="BE28" i="1" s="1"/>
  <c r="T30" i="1"/>
  <c r="BE44" i="1"/>
  <c r="P36" i="1"/>
  <c r="BC36" i="1" s="1"/>
  <c r="BE36" i="1" s="1"/>
  <c r="O36" i="1"/>
  <c r="N36" i="1" s="1"/>
  <c r="T36" i="1"/>
  <c r="Q36" i="1"/>
  <c r="AN30" i="1"/>
  <c r="DA32" i="1"/>
  <c r="BB32" i="1" s="1"/>
  <c r="BD32" i="1" s="1"/>
  <c r="T33" i="1"/>
  <c r="AN33" i="1"/>
  <c r="Q35" i="1"/>
  <c r="Z35" i="1"/>
  <c r="AA35" i="1" s="1"/>
  <c r="AN36" i="1"/>
  <c r="BL37" i="1"/>
  <c r="BP37" i="1" s="1"/>
  <c r="BQ37" i="1" s="1"/>
  <c r="BK37" i="1"/>
  <c r="BM37" i="1"/>
  <c r="T46" i="1"/>
  <c r="Q46" i="1"/>
  <c r="P46" i="1"/>
  <c r="BC46" i="1" s="1"/>
  <c r="BE46" i="1" s="1"/>
  <c r="O46" i="1"/>
  <c r="N46" i="1" s="1"/>
  <c r="AN46" i="1"/>
  <c r="AG49" i="1"/>
  <c r="O30" i="1"/>
  <c r="N30" i="1" s="1"/>
  <c r="BE31" i="1"/>
  <c r="DA33" i="1"/>
  <c r="BB33" i="1" s="1"/>
  <c r="BD33" i="1" s="1"/>
  <c r="Y33" i="1"/>
  <c r="Z39" i="1"/>
  <c r="AA39" i="1" s="1"/>
  <c r="Z43" i="1"/>
  <c r="AA43" i="1" s="1"/>
  <c r="BD44" i="1"/>
  <c r="Q45" i="1"/>
  <c r="P45" i="1"/>
  <c r="BC45" i="1" s="1"/>
  <c r="BE45" i="1" s="1"/>
  <c r="O45" i="1"/>
  <c r="N45" i="1" s="1"/>
  <c r="AN45" i="1"/>
  <c r="T45" i="1"/>
  <c r="AN47" i="1"/>
  <c r="T47" i="1"/>
  <c r="Q47" i="1"/>
  <c r="P47" i="1"/>
  <c r="BC47" i="1" s="1"/>
  <c r="BE47" i="1" s="1"/>
  <c r="O47" i="1"/>
  <c r="N47" i="1" s="1"/>
  <c r="P30" i="1"/>
  <c r="BC30" i="1" s="1"/>
  <c r="BE30" i="1" s="1"/>
  <c r="AG32" i="1"/>
  <c r="AN39" i="1"/>
  <c r="T39" i="1"/>
  <c r="Q39" i="1"/>
  <c r="P39" i="1"/>
  <c r="BC39" i="1" s="1"/>
  <c r="BE39" i="1" s="1"/>
  <c r="O39" i="1"/>
  <c r="N39" i="1" s="1"/>
  <c r="T42" i="1"/>
  <c r="Q42" i="1"/>
  <c r="P42" i="1"/>
  <c r="BC42" i="1" s="1"/>
  <c r="BE42" i="1" s="1"/>
  <c r="O42" i="1"/>
  <c r="N42" i="1" s="1"/>
  <c r="AN42" i="1"/>
  <c r="BD46" i="1"/>
  <c r="AC35" i="1"/>
  <c r="DA37" i="1"/>
  <c r="BB37" i="1" s="1"/>
  <c r="BD37" i="1" s="1"/>
  <c r="Y37" i="1"/>
  <c r="T38" i="1"/>
  <c r="Q38" i="1"/>
  <c r="P38" i="1"/>
  <c r="BC38" i="1" s="1"/>
  <c r="BE38" i="1" s="1"/>
  <c r="O38" i="1"/>
  <c r="N38" i="1" s="1"/>
  <c r="AN38" i="1"/>
  <c r="Q41" i="1"/>
  <c r="P41" i="1"/>
  <c r="BC41" i="1" s="1"/>
  <c r="BE41" i="1" s="1"/>
  <c r="O41" i="1"/>
  <c r="N41" i="1" s="1"/>
  <c r="AN41" i="1"/>
  <c r="T41" i="1"/>
  <c r="AN43" i="1"/>
  <c r="T43" i="1"/>
  <c r="Q43" i="1"/>
  <c r="P43" i="1"/>
  <c r="BC43" i="1" s="1"/>
  <c r="BE43" i="1" s="1"/>
  <c r="O43" i="1"/>
  <c r="N43" i="1" s="1"/>
  <c r="BD47" i="1"/>
  <c r="Q40" i="1"/>
  <c r="BM41" i="1"/>
  <c r="Q44" i="1"/>
  <c r="BM45" i="1"/>
  <c r="Q48" i="1"/>
  <c r="AG77" i="1"/>
  <c r="T52" i="1"/>
  <c r="Q52" i="1"/>
  <c r="P52" i="1"/>
  <c r="BC52" i="1" s="1"/>
  <c r="BE52" i="1" s="1"/>
  <c r="AN52" i="1"/>
  <c r="Q54" i="1"/>
  <c r="P54" i="1"/>
  <c r="BC54" i="1" s="1"/>
  <c r="BE54" i="1" s="1"/>
  <c r="O54" i="1"/>
  <c r="N54" i="1" s="1"/>
  <c r="AN54" i="1"/>
  <c r="T54" i="1"/>
  <c r="AH56" i="1"/>
  <c r="T60" i="1"/>
  <c r="Q60" i="1"/>
  <c r="P60" i="1"/>
  <c r="BC60" i="1" s="1"/>
  <c r="BE60" i="1" s="1"/>
  <c r="AN60" i="1"/>
  <c r="Q50" i="1"/>
  <c r="O50" i="1"/>
  <c r="N50" i="1" s="1"/>
  <c r="AN50" i="1"/>
  <c r="T50" i="1"/>
  <c r="Q55" i="1"/>
  <c r="P55" i="1"/>
  <c r="BC55" i="1" s="1"/>
  <c r="BE55" i="1" s="1"/>
  <c r="O55" i="1"/>
  <c r="N55" i="1" s="1"/>
  <c r="AN55" i="1"/>
  <c r="T55" i="1"/>
  <c r="O57" i="1"/>
  <c r="N57" i="1" s="1"/>
  <c r="Z57" i="1" s="1"/>
  <c r="AA57" i="1" s="1"/>
  <c r="AN57" i="1"/>
  <c r="T57" i="1"/>
  <c r="P57" i="1"/>
  <c r="BC57" i="1" s="1"/>
  <c r="BE57" i="1" s="1"/>
  <c r="Q65" i="1"/>
  <c r="T65" i="1"/>
  <c r="P65" i="1"/>
  <c r="BC65" i="1" s="1"/>
  <c r="O65" i="1"/>
  <c r="N65" i="1" s="1"/>
  <c r="AN65" i="1"/>
  <c r="AI66" i="1"/>
  <c r="AH66" i="1"/>
  <c r="AB66" i="1"/>
  <c r="AF66" i="1" s="1"/>
  <c r="BM69" i="1"/>
  <c r="BK69" i="1"/>
  <c r="BL69" i="1"/>
  <c r="BP69" i="1" s="1"/>
  <c r="BQ69" i="1" s="1"/>
  <c r="T40" i="1"/>
  <c r="T44" i="1"/>
  <c r="T48" i="1"/>
  <c r="T49" i="1"/>
  <c r="P49" i="1"/>
  <c r="BC49" i="1" s="1"/>
  <c r="BE49" i="1" s="1"/>
  <c r="DA50" i="1"/>
  <c r="BB50" i="1" s="1"/>
  <c r="BE50" i="1" s="1"/>
  <c r="Y50" i="1"/>
  <c r="BD54" i="1"/>
  <c r="Z56" i="1"/>
  <c r="AA56" i="1" s="1"/>
  <c r="AH62" i="1"/>
  <c r="BD50" i="1"/>
  <c r="Q57" i="1"/>
  <c r="AI62" i="1"/>
  <c r="AB62" i="1"/>
  <c r="AF62" i="1" s="1"/>
  <c r="AN40" i="1"/>
  <c r="Z42" i="1"/>
  <c r="AA42" i="1" s="1"/>
  <c r="AN44" i="1"/>
  <c r="Z46" i="1"/>
  <c r="AA46" i="1" s="1"/>
  <c r="T56" i="1"/>
  <c r="Q56" i="1"/>
  <c r="P56" i="1"/>
  <c r="BC56" i="1" s="1"/>
  <c r="BE56" i="1" s="1"/>
  <c r="AN56" i="1"/>
  <c r="Q58" i="1"/>
  <c r="P58" i="1"/>
  <c r="BC58" i="1" s="1"/>
  <c r="BE58" i="1" s="1"/>
  <c r="O58" i="1"/>
  <c r="N58" i="1" s="1"/>
  <c r="AN58" i="1"/>
  <c r="T58" i="1"/>
  <c r="AH60" i="1"/>
  <c r="Z61" i="1"/>
  <c r="AA61" i="1" s="1"/>
  <c r="O40" i="1"/>
  <c r="N40" i="1" s="1"/>
  <c r="Z40" i="1" s="1"/>
  <c r="AA40" i="1" s="1"/>
  <c r="Y41" i="1"/>
  <c r="BK41" i="1"/>
  <c r="O44" i="1"/>
  <c r="N44" i="1" s="1"/>
  <c r="Z44" i="1" s="1"/>
  <c r="AA44" i="1" s="1"/>
  <c r="Y45" i="1"/>
  <c r="BK45" i="1"/>
  <c r="O48" i="1"/>
  <c r="N48" i="1" s="1"/>
  <c r="Z49" i="1"/>
  <c r="AA49" i="1" s="1"/>
  <c r="W49" i="1" s="1"/>
  <c r="U49" i="1" s="1"/>
  <c r="X49" i="1" s="1"/>
  <c r="R49" i="1" s="1"/>
  <c r="S49" i="1" s="1"/>
  <c r="Q51" i="1"/>
  <c r="P51" i="1"/>
  <c r="BC51" i="1" s="1"/>
  <c r="BE51" i="1" s="1"/>
  <c r="O51" i="1"/>
  <c r="N51" i="1" s="1"/>
  <c r="AN51" i="1"/>
  <c r="T51" i="1"/>
  <c r="O53" i="1"/>
  <c r="N53" i="1" s="1"/>
  <c r="Z53" i="1" s="1"/>
  <c r="AA53" i="1" s="1"/>
  <c r="AN53" i="1"/>
  <c r="T53" i="1"/>
  <c r="P53" i="1"/>
  <c r="BC53" i="1" s="1"/>
  <c r="BE53" i="1" s="1"/>
  <c r="Q59" i="1"/>
  <c r="P59" i="1"/>
  <c r="BC59" i="1" s="1"/>
  <c r="BE59" i="1" s="1"/>
  <c r="O59" i="1"/>
  <c r="N59" i="1" s="1"/>
  <c r="AN59" i="1"/>
  <c r="T59" i="1"/>
  <c r="W60" i="1"/>
  <c r="U60" i="1" s="1"/>
  <c r="X60" i="1" s="1"/>
  <c r="R60" i="1" s="1"/>
  <c r="S60" i="1" s="1"/>
  <c r="Z60" i="1"/>
  <c r="AA60" i="1" s="1"/>
  <c r="W66" i="1"/>
  <c r="U66" i="1" s="1"/>
  <c r="X66" i="1" s="1"/>
  <c r="R66" i="1" s="1"/>
  <c r="S66" i="1" s="1"/>
  <c r="AG66" i="1"/>
  <c r="AJ66" i="1"/>
  <c r="P48" i="1"/>
  <c r="BC48" i="1" s="1"/>
  <c r="BE48" i="1" s="1"/>
  <c r="AC49" i="1"/>
  <c r="BK50" i="1"/>
  <c r="BL50" i="1"/>
  <c r="BP50" i="1" s="1"/>
  <c r="BQ50" i="1" s="1"/>
  <c r="Z52" i="1"/>
  <c r="AA52" i="1" s="1"/>
  <c r="Q63" i="1"/>
  <c r="O63" i="1"/>
  <c r="N63" i="1" s="1"/>
  <c r="T63" i="1"/>
  <c r="AN63" i="1"/>
  <c r="BM64" i="1"/>
  <c r="BK64" i="1"/>
  <c r="BL64" i="1"/>
  <c r="BP64" i="1" s="1"/>
  <c r="BQ64" i="1" s="1"/>
  <c r="O78" i="1"/>
  <c r="N78" i="1" s="1"/>
  <c r="AN78" i="1"/>
  <c r="T78" i="1"/>
  <c r="P78" i="1"/>
  <c r="BC78" i="1" s="1"/>
  <c r="BE78" i="1" s="1"/>
  <c r="Q78" i="1"/>
  <c r="BL54" i="1"/>
  <c r="BP54" i="1" s="1"/>
  <c r="BQ54" i="1" s="1"/>
  <c r="BL58" i="1"/>
  <c r="BP58" i="1" s="1"/>
  <c r="BQ58" i="1" s="1"/>
  <c r="BE62" i="1"/>
  <c r="BL62" i="1"/>
  <c r="BP62" i="1" s="1"/>
  <c r="BQ62" i="1" s="1"/>
  <c r="Q64" i="1"/>
  <c r="O64" i="1"/>
  <c r="N64" i="1" s="1"/>
  <c r="BM65" i="1"/>
  <c r="BK65" i="1"/>
  <c r="DA67" i="1"/>
  <c r="BB67" i="1" s="1"/>
  <c r="BD67" i="1" s="1"/>
  <c r="Y67" i="1"/>
  <c r="DA68" i="1"/>
  <c r="BB68" i="1" s="1"/>
  <c r="Y68" i="1"/>
  <c r="BE71" i="1"/>
  <c r="Q72" i="1"/>
  <c r="P72" i="1"/>
  <c r="BC72" i="1" s="1"/>
  <c r="BE72" i="1" s="1"/>
  <c r="O72" i="1"/>
  <c r="N72" i="1" s="1"/>
  <c r="T72" i="1"/>
  <c r="BE75" i="1"/>
  <c r="BL49" i="1"/>
  <c r="BP49" i="1" s="1"/>
  <c r="BQ49" i="1" s="1"/>
  <c r="BL53" i="1"/>
  <c r="BP53" i="1" s="1"/>
  <c r="BQ53" i="1" s="1"/>
  <c r="BL57" i="1"/>
  <c r="BP57" i="1" s="1"/>
  <c r="BQ57" i="1" s="1"/>
  <c r="BM63" i="1"/>
  <c r="P64" i="1"/>
  <c r="BC64" i="1" s="1"/>
  <c r="BE66" i="1"/>
  <c r="BL66" i="1"/>
  <c r="BP66" i="1" s="1"/>
  <c r="BQ66" i="1" s="1"/>
  <c r="Q68" i="1"/>
  <c r="O68" i="1"/>
  <c r="N68" i="1" s="1"/>
  <c r="Q69" i="1"/>
  <c r="AN69" i="1"/>
  <c r="Q70" i="1"/>
  <c r="AC73" i="1"/>
  <c r="AH79" i="1"/>
  <c r="Q80" i="1"/>
  <c r="P80" i="1"/>
  <c r="BC80" i="1" s="1"/>
  <c r="BE80" i="1" s="1"/>
  <c r="O80" i="1"/>
  <c r="N80" i="1" s="1"/>
  <c r="AN80" i="1"/>
  <c r="T80" i="1"/>
  <c r="BK48" i="1"/>
  <c r="T62" i="1"/>
  <c r="AC65" i="1"/>
  <c r="Q67" i="1"/>
  <c r="O67" i="1"/>
  <c r="N67" i="1" s="1"/>
  <c r="BL67" i="1"/>
  <c r="BP67" i="1" s="1"/>
  <c r="BQ67" i="1" s="1"/>
  <c r="BM68" i="1"/>
  <c r="BK68" i="1"/>
  <c r="BL48" i="1"/>
  <c r="BP48" i="1" s="1"/>
  <c r="BQ48" i="1" s="1"/>
  <c r="T70" i="1"/>
  <c r="T73" i="1"/>
  <c r="Q73" i="1"/>
  <c r="AN73" i="1"/>
  <c r="Z79" i="1"/>
  <c r="AA79" i="1" s="1"/>
  <c r="Y55" i="1"/>
  <c r="Y59" i="1"/>
  <c r="T66" i="1"/>
  <c r="BE69" i="1"/>
  <c r="AC69" i="1"/>
  <c r="AJ62" i="1"/>
  <c r="DA63" i="1"/>
  <c r="BB63" i="1" s="1"/>
  <c r="BD63" i="1" s="1"/>
  <c r="Y63" i="1"/>
  <c r="DA64" i="1"/>
  <c r="BB64" i="1" s="1"/>
  <c r="BD64" i="1" s="1"/>
  <c r="Y64" i="1"/>
  <c r="DA65" i="1"/>
  <c r="BB65" i="1" s="1"/>
  <c r="BD65" i="1" s="1"/>
  <c r="Y65" i="1"/>
  <c r="DA69" i="1"/>
  <c r="BB69" i="1" s="1"/>
  <c r="BD69" i="1" s="1"/>
  <c r="Y69" i="1"/>
  <c r="AG71" i="1"/>
  <c r="O74" i="1"/>
  <c r="N74" i="1" s="1"/>
  <c r="AN74" i="1"/>
  <c r="T74" i="1"/>
  <c r="P74" i="1"/>
  <c r="BC74" i="1" s="1"/>
  <c r="BE74" i="1" s="1"/>
  <c r="Q76" i="1"/>
  <c r="P76" i="1"/>
  <c r="BC76" i="1" s="1"/>
  <c r="BE76" i="1" s="1"/>
  <c r="O76" i="1"/>
  <c r="N76" i="1" s="1"/>
  <c r="AN76" i="1"/>
  <c r="T76" i="1"/>
  <c r="Y54" i="1"/>
  <c r="Y58" i="1"/>
  <c r="W61" i="1"/>
  <c r="U61" i="1" s="1"/>
  <c r="X61" i="1" s="1"/>
  <c r="R61" i="1" s="1"/>
  <c r="S61" i="1" s="1"/>
  <c r="W62" i="1"/>
  <c r="U62" i="1" s="1"/>
  <c r="X62" i="1" s="1"/>
  <c r="R62" i="1" s="1"/>
  <c r="S62" i="1" s="1"/>
  <c r="BK62" i="1"/>
  <c r="BE67" i="1"/>
  <c r="O70" i="1"/>
  <c r="N70" i="1" s="1"/>
  <c r="P70" i="1"/>
  <c r="BC70" i="1" s="1"/>
  <c r="BE70" i="1" s="1"/>
  <c r="T77" i="1"/>
  <c r="Q77" i="1"/>
  <c r="P77" i="1"/>
  <c r="BC77" i="1" s="1"/>
  <c r="BE77" i="1" s="1"/>
  <c r="AN77" i="1"/>
  <c r="BL71" i="1"/>
  <c r="BP71" i="1" s="1"/>
  <c r="BQ71" i="1" s="1"/>
  <c r="BL75" i="1"/>
  <c r="BP75" i="1" s="1"/>
  <c r="BQ75" i="1" s="1"/>
  <c r="BL79" i="1"/>
  <c r="BP79" i="1" s="1"/>
  <c r="BQ79" i="1" s="1"/>
  <c r="Y73" i="1"/>
  <c r="BK73" i="1"/>
  <c r="Y77" i="1"/>
  <c r="BK77" i="1"/>
  <c r="BL73" i="1"/>
  <c r="BP73" i="1" s="1"/>
  <c r="BQ73" i="1" s="1"/>
  <c r="BL77" i="1"/>
  <c r="BP77" i="1" s="1"/>
  <c r="BQ77" i="1" s="1"/>
  <c r="AN79" i="1"/>
  <c r="Y72" i="1"/>
  <c r="BK72" i="1"/>
  <c r="O75" i="1"/>
  <c r="N75" i="1" s="1"/>
  <c r="Y76" i="1"/>
  <c r="BK76" i="1"/>
  <c r="O79" i="1"/>
  <c r="N79" i="1" s="1"/>
  <c r="Y80" i="1"/>
  <c r="BL72" i="1"/>
  <c r="BP72" i="1" s="1"/>
  <c r="BQ72" i="1" s="1"/>
  <c r="BL76" i="1"/>
  <c r="BP76" i="1" s="1"/>
  <c r="BQ76" i="1" s="1"/>
  <c r="P79" i="1"/>
  <c r="BC79" i="1" s="1"/>
  <c r="BE79" i="1" s="1"/>
  <c r="Y71" i="1"/>
  <c r="Y75" i="1"/>
  <c r="AB40" i="1" l="1"/>
  <c r="AF40" i="1" s="1"/>
  <c r="AI40" i="1"/>
  <c r="AH40" i="1"/>
  <c r="AB53" i="1"/>
  <c r="AF53" i="1" s="1"/>
  <c r="AI53" i="1"/>
  <c r="AH53" i="1"/>
  <c r="AB57" i="1"/>
  <c r="AF57" i="1" s="1"/>
  <c r="AI57" i="1"/>
  <c r="AH57" i="1"/>
  <c r="AB44" i="1"/>
  <c r="AF44" i="1" s="1"/>
  <c r="AI44" i="1"/>
  <c r="AH44" i="1"/>
  <c r="Z80" i="1"/>
  <c r="AA80" i="1" s="1"/>
  <c r="W74" i="1"/>
  <c r="U74" i="1" s="1"/>
  <c r="X74" i="1" s="1"/>
  <c r="R74" i="1" s="1"/>
  <c r="S74" i="1" s="1"/>
  <c r="AG74" i="1"/>
  <c r="Z68" i="1"/>
  <c r="AA68" i="1" s="1"/>
  <c r="AG78" i="1"/>
  <c r="AB52" i="1"/>
  <c r="AF52" i="1" s="1"/>
  <c r="AI52" i="1"/>
  <c r="W52" i="1"/>
  <c r="U52" i="1" s="1"/>
  <c r="X52" i="1" s="1"/>
  <c r="R52" i="1" s="1"/>
  <c r="S52" i="1" s="1"/>
  <c r="AG48" i="1"/>
  <c r="W48" i="1"/>
  <c r="U48" i="1" s="1"/>
  <c r="X48" i="1" s="1"/>
  <c r="R48" i="1" s="1"/>
  <c r="S48" i="1" s="1"/>
  <c r="Z48" i="1"/>
  <c r="AA48" i="1" s="1"/>
  <c r="AB42" i="1"/>
  <c r="AF42" i="1" s="1"/>
  <c r="AI42" i="1"/>
  <c r="AH42" i="1"/>
  <c r="AH49" i="1"/>
  <c r="AG50" i="1"/>
  <c r="AB39" i="1"/>
  <c r="AF39" i="1" s="1"/>
  <c r="AI39" i="1"/>
  <c r="AJ39" i="1" s="1"/>
  <c r="AH39" i="1"/>
  <c r="AG28" i="1"/>
  <c r="AI31" i="1"/>
  <c r="AJ31" i="1" s="1"/>
  <c r="AB31" i="1"/>
  <c r="AF31" i="1" s="1"/>
  <c r="AG37" i="1"/>
  <c r="W37" i="1"/>
  <c r="U37" i="1" s="1"/>
  <c r="X37" i="1" s="1"/>
  <c r="R37" i="1" s="1"/>
  <c r="S37" i="1" s="1"/>
  <c r="AG26" i="1"/>
  <c r="AG21" i="1"/>
  <c r="AG17" i="1"/>
  <c r="W17" i="1"/>
  <c r="U17" i="1" s="1"/>
  <c r="X17" i="1" s="1"/>
  <c r="R17" i="1" s="1"/>
  <c r="S17" i="1" s="1"/>
  <c r="AG76" i="1"/>
  <c r="Z59" i="1"/>
  <c r="AA59" i="1" s="1"/>
  <c r="W59" i="1" s="1"/>
  <c r="U59" i="1" s="1"/>
  <c r="X59" i="1" s="1"/>
  <c r="R59" i="1" s="1"/>
  <c r="S59" i="1" s="1"/>
  <c r="AG54" i="1"/>
  <c r="Z37" i="1"/>
  <c r="AA37" i="1" s="1"/>
  <c r="AB24" i="1"/>
  <c r="AF24" i="1" s="1"/>
  <c r="AI24" i="1"/>
  <c r="AJ24" i="1" s="1"/>
  <c r="AB20" i="1"/>
  <c r="AF20" i="1" s="1"/>
  <c r="AI20" i="1"/>
  <c r="AH20" i="1"/>
  <c r="AG79" i="1"/>
  <c r="W79" i="1"/>
  <c r="U79" i="1" s="1"/>
  <c r="X79" i="1" s="1"/>
  <c r="R79" i="1" s="1"/>
  <c r="S79" i="1" s="1"/>
  <c r="Z55" i="1"/>
  <c r="AA55" i="1" s="1"/>
  <c r="Z67" i="1"/>
  <c r="AA67" i="1" s="1"/>
  <c r="AB60" i="1"/>
  <c r="AF60" i="1" s="1"/>
  <c r="AI60" i="1"/>
  <c r="AJ60" i="1" s="1"/>
  <c r="Z45" i="1"/>
  <c r="AA45" i="1" s="1"/>
  <c r="BE63" i="1"/>
  <c r="AG43" i="1"/>
  <c r="W43" i="1"/>
  <c r="U43" i="1" s="1"/>
  <c r="X43" i="1" s="1"/>
  <c r="R43" i="1" s="1"/>
  <c r="S43" i="1" s="1"/>
  <c r="AG45" i="1"/>
  <c r="AH24" i="1"/>
  <c r="Z17" i="1"/>
  <c r="AA17" i="1" s="1"/>
  <c r="W19" i="1"/>
  <c r="U19" i="1" s="1"/>
  <c r="X19" i="1" s="1"/>
  <c r="R19" i="1" s="1"/>
  <c r="S19" i="1" s="1"/>
  <c r="Z63" i="1"/>
  <c r="AA63" i="1" s="1"/>
  <c r="BD68" i="1"/>
  <c r="BE68" i="1"/>
  <c r="AB79" i="1"/>
  <c r="AF79" i="1" s="1"/>
  <c r="AI79" i="1"/>
  <c r="AJ79" i="1" s="1"/>
  <c r="AG51" i="1"/>
  <c r="W51" i="1"/>
  <c r="U51" i="1" s="1"/>
  <c r="X51" i="1" s="1"/>
  <c r="R51" i="1" s="1"/>
  <c r="S51" i="1" s="1"/>
  <c r="Z51" i="1"/>
  <c r="AA51" i="1" s="1"/>
  <c r="AB56" i="1"/>
  <c r="AF56" i="1" s="1"/>
  <c r="AI56" i="1"/>
  <c r="AJ56" i="1" s="1"/>
  <c r="W56" i="1"/>
  <c r="U56" i="1" s="1"/>
  <c r="X56" i="1" s="1"/>
  <c r="R56" i="1" s="1"/>
  <c r="S56" i="1" s="1"/>
  <c r="AG47" i="1"/>
  <c r="Z33" i="1"/>
  <c r="AA33" i="1" s="1"/>
  <c r="AG46" i="1"/>
  <c r="W46" i="1"/>
  <c r="U46" i="1" s="1"/>
  <c r="X46" i="1" s="1"/>
  <c r="R46" i="1" s="1"/>
  <c r="S46" i="1" s="1"/>
  <c r="Z47" i="1"/>
  <c r="AA47" i="1" s="1"/>
  <c r="W47" i="1" s="1"/>
  <c r="U47" i="1" s="1"/>
  <c r="X47" i="1" s="1"/>
  <c r="R47" i="1" s="1"/>
  <c r="S47" i="1" s="1"/>
  <c r="AB22" i="1"/>
  <c r="AF22" i="1" s="1"/>
  <c r="AI22" i="1"/>
  <c r="AH22" i="1"/>
  <c r="AG23" i="1"/>
  <c r="W23" i="1"/>
  <c r="U23" i="1" s="1"/>
  <c r="X23" i="1" s="1"/>
  <c r="R23" i="1" s="1"/>
  <c r="S23" i="1" s="1"/>
  <c r="AH32" i="1"/>
  <c r="AB32" i="1"/>
  <c r="AF32" i="1" s="1"/>
  <c r="AI32" i="1"/>
  <c r="AJ32" i="1" s="1"/>
  <c r="Z21" i="1"/>
  <c r="AA21" i="1" s="1"/>
  <c r="W21" i="1" s="1"/>
  <c r="U21" i="1" s="1"/>
  <c r="X21" i="1" s="1"/>
  <c r="R21" i="1" s="1"/>
  <c r="S21" i="1" s="1"/>
  <c r="Z29" i="1"/>
  <c r="AA29" i="1" s="1"/>
  <c r="W22" i="1"/>
  <c r="U22" i="1" s="1"/>
  <c r="X22" i="1" s="1"/>
  <c r="R22" i="1" s="1"/>
  <c r="S22" i="1" s="1"/>
  <c r="AG22" i="1"/>
  <c r="W36" i="1"/>
  <c r="U36" i="1" s="1"/>
  <c r="X36" i="1" s="1"/>
  <c r="R36" i="1" s="1"/>
  <c r="S36" i="1" s="1"/>
  <c r="AG36" i="1"/>
  <c r="Z74" i="1"/>
  <c r="AA74" i="1" s="1"/>
  <c r="Z75" i="1"/>
  <c r="AA75" i="1" s="1"/>
  <c r="Z77" i="1"/>
  <c r="AA77" i="1" s="1"/>
  <c r="Z58" i="1"/>
  <c r="AA58" i="1" s="1"/>
  <c r="W58" i="1" s="1"/>
  <c r="U58" i="1" s="1"/>
  <c r="X58" i="1" s="1"/>
  <c r="R58" i="1" s="1"/>
  <c r="S58" i="1" s="1"/>
  <c r="Z78" i="1"/>
  <c r="AA78" i="1" s="1"/>
  <c r="W78" i="1" s="1"/>
  <c r="U78" i="1" s="1"/>
  <c r="X78" i="1" s="1"/>
  <c r="R78" i="1" s="1"/>
  <c r="S78" i="1" s="1"/>
  <c r="AG72" i="1"/>
  <c r="AG58" i="1"/>
  <c r="AH52" i="1"/>
  <c r="AG39" i="1"/>
  <c r="W39" i="1"/>
  <c r="U39" i="1" s="1"/>
  <c r="X39" i="1" s="1"/>
  <c r="R39" i="1" s="1"/>
  <c r="S39" i="1" s="1"/>
  <c r="AB19" i="1"/>
  <c r="AF19" i="1" s="1"/>
  <c r="AI19" i="1"/>
  <c r="AJ19" i="1" s="1"/>
  <c r="BE32" i="1"/>
  <c r="W29" i="1"/>
  <c r="U29" i="1" s="1"/>
  <c r="X29" i="1" s="1"/>
  <c r="R29" i="1" s="1"/>
  <c r="S29" i="1" s="1"/>
  <c r="AG29" i="1"/>
  <c r="Z28" i="1"/>
  <c r="AA28" i="1" s="1"/>
  <c r="AG68" i="1"/>
  <c r="W68" i="1"/>
  <c r="U68" i="1" s="1"/>
  <c r="X68" i="1" s="1"/>
  <c r="R68" i="1" s="1"/>
  <c r="S68" i="1" s="1"/>
  <c r="AG55" i="1"/>
  <c r="AG41" i="1"/>
  <c r="Z69" i="1"/>
  <c r="AA69" i="1" s="1"/>
  <c r="W44" i="1"/>
  <c r="U44" i="1" s="1"/>
  <c r="X44" i="1" s="1"/>
  <c r="R44" i="1" s="1"/>
  <c r="S44" i="1" s="1"/>
  <c r="AG44" i="1"/>
  <c r="Z76" i="1"/>
  <c r="AA76" i="1" s="1"/>
  <c r="Z71" i="1"/>
  <c r="AA71" i="1" s="1"/>
  <c r="AG75" i="1"/>
  <c r="W75" i="1"/>
  <c r="U75" i="1" s="1"/>
  <c r="X75" i="1" s="1"/>
  <c r="R75" i="1" s="1"/>
  <c r="S75" i="1" s="1"/>
  <c r="Z54" i="1"/>
  <c r="AA54" i="1" s="1"/>
  <c r="Z65" i="1"/>
  <c r="AA65" i="1" s="1"/>
  <c r="BE64" i="1"/>
  <c r="Z41" i="1"/>
  <c r="AA41" i="1" s="1"/>
  <c r="Z38" i="1"/>
  <c r="AA38" i="1" s="1"/>
  <c r="AG38" i="1"/>
  <c r="W38" i="1"/>
  <c r="U38" i="1" s="1"/>
  <c r="X38" i="1" s="1"/>
  <c r="R38" i="1" s="1"/>
  <c r="S38" i="1" s="1"/>
  <c r="W32" i="1"/>
  <c r="U32" i="1" s="1"/>
  <c r="X32" i="1" s="1"/>
  <c r="R32" i="1" s="1"/>
  <c r="S32" i="1" s="1"/>
  <c r="AB35" i="1"/>
  <c r="AF35" i="1" s="1"/>
  <c r="AI35" i="1"/>
  <c r="AH35" i="1"/>
  <c r="W35" i="1"/>
  <c r="U35" i="1" s="1"/>
  <c r="X35" i="1" s="1"/>
  <c r="R35" i="1" s="1"/>
  <c r="S35" i="1" s="1"/>
  <c r="AB27" i="1"/>
  <c r="AF27" i="1" s="1"/>
  <c r="AI27" i="1"/>
  <c r="AJ27" i="1" s="1"/>
  <c r="Z26" i="1"/>
  <c r="AA26" i="1" s="1"/>
  <c r="W26" i="1" s="1"/>
  <c r="U26" i="1" s="1"/>
  <c r="X26" i="1" s="1"/>
  <c r="R26" i="1" s="1"/>
  <c r="S26" i="1" s="1"/>
  <c r="Z73" i="1"/>
  <c r="AA73" i="1" s="1"/>
  <c r="AG80" i="1"/>
  <c r="W80" i="1"/>
  <c r="U80" i="1" s="1"/>
  <c r="X80" i="1" s="1"/>
  <c r="R80" i="1" s="1"/>
  <c r="S80" i="1" s="1"/>
  <c r="AG63" i="1"/>
  <c r="W63" i="1"/>
  <c r="U63" i="1" s="1"/>
  <c r="X63" i="1" s="1"/>
  <c r="R63" i="1" s="1"/>
  <c r="S63" i="1" s="1"/>
  <c r="AB46" i="1"/>
  <c r="AF46" i="1" s="1"/>
  <c r="AI46" i="1"/>
  <c r="AJ46" i="1" s="1"/>
  <c r="AH46" i="1"/>
  <c r="AG65" i="1"/>
  <c r="W65" i="1"/>
  <c r="U65" i="1" s="1"/>
  <c r="X65" i="1" s="1"/>
  <c r="R65" i="1" s="1"/>
  <c r="S65" i="1" s="1"/>
  <c r="W57" i="1"/>
  <c r="U57" i="1" s="1"/>
  <c r="X57" i="1" s="1"/>
  <c r="R57" i="1" s="1"/>
  <c r="S57" i="1" s="1"/>
  <c r="AG57" i="1"/>
  <c r="AB43" i="1"/>
  <c r="AF43" i="1" s="1"/>
  <c r="AI43" i="1"/>
  <c r="AH43" i="1"/>
  <c r="W24" i="1"/>
  <c r="U24" i="1" s="1"/>
  <c r="X24" i="1" s="1"/>
  <c r="R24" i="1" s="1"/>
  <c r="S24" i="1" s="1"/>
  <c r="AG24" i="1"/>
  <c r="Z34" i="1"/>
  <c r="AA34" i="1" s="1"/>
  <c r="AG34" i="1"/>
  <c r="W34" i="1"/>
  <c r="U34" i="1" s="1"/>
  <c r="X34" i="1" s="1"/>
  <c r="R34" i="1" s="1"/>
  <c r="S34" i="1" s="1"/>
  <c r="Z25" i="1"/>
  <c r="AA25" i="1" s="1"/>
  <c r="W20" i="1"/>
  <c r="U20" i="1" s="1"/>
  <c r="X20" i="1" s="1"/>
  <c r="R20" i="1" s="1"/>
  <c r="S20" i="1" s="1"/>
  <c r="AG20" i="1"/>
  <c r="AG64" i="1"/>
  <c r="AB49" i="1"/>
  <c r="AF49" i="1" s="1"/>
  <c r="AI49" i="1"/>
  <c r="AJ49" i="1" s="1"/>
  <c r="W40" i="1"/>
  <c r="U40" i="1" s="1"/>
  <c r="X40" i="1" s="1"/>
  <c r="R40" i="1" s="1"/>
  <c r="S40" i="1" s="1"/>
  <c r="AG40" i="1"/>
  <c r="Z72" i="1"/>
  <c r="AA72" i="1" s="1"/>
  <c r="W72" i="1" s="1"/>
  <c r="U72" i="1" s="1"/>
  <c r="X72" i="1" s="1"/>
  <c r="R72" i="1" s="1"/>
  <c r="S72" i="1" s="1"/>
  <c r="Z70" i="1"/>
  <c r="AA70" i="1" s="1"/>
  <c r="AG70" i="1"/>
  <c r="Z64" i="1"/>
  <c r="AA64" i="1" s="1"/>
  <c r="W64" i="1" s="1"/>
  <c r="U64" i="1" s="1"/>
  <c r="X64" i="1" s="1"/>
  <c r="R64" i="1" s="1"/>
  <c r="S64" i="1" s="1"/>
  <c r="AG67" i="1"/>
  <c r="W67" i="1"/>
  <c r="U67" i="1" s="1"/>
  <c r="X67" i="1" s="1"/>
  <c r="R67" i="1" s="1"/>
  <c r="S67" i="1" s="1"/>
  <c r="AG59" i="1"/>
  <c r="W53" i="1"/>
  <c r="U53" i="1" s="1"/>
  <c r="X53" i="1" s="1"/>
  <c r="R53" i="1" s="1"/>
  <c r="S53" i="1" s="1"/>
  <c r="AG53" i="1"/>
  <c r="AB61" i="1"/>
  <c r="AF61" i="1" s="1"/>
  <c r="AI61" i="1"/>
  <c r="AJ61" i="1" s="1"/>
  <c r="AH61" i="1"/>
  <c r="Z50" i="1"/>
  <c r="AA50" i="1" s="1"/>
  <c r="W50" i="1" s="1"/>
  <c r="U50" i="1" s="1"/>
  <c r="X50" i="1" s="1"/>
  <c r="R50" i="1" s="1"/>
  <c r="S50" i="1" s="1"/>
  <c r="BE65" i="1"/>
  <c r="AG42" i="1"/>
  <c r="W42" i="1"/>
  <c r="U42" i="1" s="1"/>
  <c r="X42" i="1" s="1"/>
  <c r="R42" i="1" s="1"/>
  <c r="S42" i="1" s="1"/>
  <c r="AG30" i="1"/>
  <c r="W30" i="1"/>
  <c r="U30" i="1" s="1"/>
  <c r="X30" i="1" s="1"/>
  <c r="R30" i="1" s="1"/>
  <c r="S30" i="1" s="1"/>
  <c r="Z30" i="1"/>
  <c r="AA30" i="1" s="1"/>
  <c r="Z18" i="1"/>
  <c r="AA18" i="1" s="1"/>
  <c r="AG18" i="1"/>
  <c r="Z36" i="1"/>
  <c r="AA36" i="1" s="1"/>
  <c r="AI23" i="1"/>
  <c r="AJ23" i="1" s="1"/>
  <c r="AB23" i="1"/>
  <c r="AF23" i="1" s="1"/>
  <c r="BE25" i="1"/>
  <c r="AB54" i="1" l="1"/>
  <c r="AF54" i="1" s="1"/>
  <c r="AH54" i="1"/>
  <c r="AI54" i="1"/>
  <c r="AJ54" i="1" s="1"/>
  <c r="AB30" i="1"/>
  <c r="AF30" i="1" s="1"/>
  <c r="AI30" i="1"/>
  <c r="AJ30" i="1" s="1"/>
  <c r="AH30" i="1"/>
  <c r="AB25" i="1"/>
  <c r="AF25" i="1" s="1"/>
  <c r="AH25" i="1"/>
  <c r="AI25" i="1"/>
  <c r="W25" i="1"/>
  <c r="U25" i="1" s="1"/>
  <c r="X25" i="1" s="1"/>
  <c r="R25" i="1" s="1"/>
  <c r="S25" i="1" s="1"/>
  <c r="AJ43" i="1"/>
  <c r="AI51" i="1"/>
  <c r="AB51" i="1"/>
  <c r="AF51" i="1" s="1"/>
  <c r="AH51" i="1"/>
  <c r="AJ57" i="1"/>
  <c r="AI18" i="1"/>
  <c r="AB18" i="1"/>
  <c r="AF18" i="1" s="1"/>
  <c r="AH18" i="1"/>
  <c r="AI55" i="1"/>
  <c r="AH55" i="1"/>
  <c r="AB55" i="1"/>
  <c r="AF55" i="1" s="1"/>
  <c r="AI69" i="1"/>
  <c r="AB69" i="1"/>
  <c r="AF69" i="1" s="1"/>
  <c r="AH69" i="1"/>
  <c r="W69" i="1"/>
  <c r="U69" i="1" s="1"/>
  <c r="X69" i="1" s="1"/>
  <c r="R69" i="1" s="1"/>
  <c r="S69" i="1" s="1"/>
  <c r="AB29" i="1"/>
  <c r="AF29" i="1" s="1"/>
  <c r="AI29" i="1"/>
  <c r="AH29" i="1"/>
  <c r="AI17" i="1"/>
  <c r="AB17" i="1"/>
  <c r="AF17" i="1" s="1"/>
  <c r="AH17" i="1"/>
  <c r="AI37" i="1"/>
  <c r="AJ37" i="1" s="1"/>
  <c r="AB37" i="1"/>
  <c r="AF37" i="1" s="1"/>
  <c r="AH37" i="1"/>
  <c r="AJ52" i="1"/>
  <c r="AB38" i="1"/>
  <c r="AF38" i="1" s="1"/>
  <c r="AI38" i="1"/>
  <c r="AJ38" i="1" s="1"/>
  <c r="AH38" i="1"/>
  <c r="AB77" i="1"/>
  <c r="AF77" i="1" s="1"/>
  <c r="AI77" i="1"/>
  <c r="AJ77" i="1" s="1"/>
  <c r="AH77" i="1"/>
  <c r="W77" i="1"/>
  <c r="U77" i="1" s="1"/>
  <c r="X77" i="1" s="1"/>
  <c r="R77" i="1" s="1"/>
  <c r="S77" i="1" s="1"/>
  <c r="AB41" i="1"/>
  <c r="AF41" i="1" s="1"/>
  <c r="AI41" i="1"/>
  <c r="AH41" i="1"/>
  <c r="W41" i="1"/>
  <c r="U41" i="1" s="1"/>
  <c r="X41" i="1" s="1"/>
  <c r="R41" i="1" s="1"/>
  <c r="S41" i="1" s="1"/>
  <c r="AB75" i="1"/>
  <c r="AF75" i="1" s="1"/>
  <c r="AI75" i="1"/>
  <c r="AJ75" i="1" s="1"/>
  <c r="AH75" i="1"/>
  <c r="AB45" i="1"/>
  <c r="AF45" i="1" s="1"/>
  <c r="AI45" i="1"/>
  <c r="AH45" i="1"/>
  <c r="W54" i="1"/>
  <c r="U54" i="1" s="1"/>
  <c r="X54" i="1" s="1"/>
  <c r="R54" i="1" s="1"/>
  <c r="S54" i="1" s="1"/>
  <c r="AI80" i="1"/>
  <c r="AJ80" i="1" s="1"/>
  <c r="AB80" i="1"/>
  <c r="AF80" i="1" s="1"/>
  <c r="AH80" i="1"/>
  <c r="AJ53" i="1"/>
  <c r="AB28" i="1"/>
  <c r="AF28" i="1" s="1"/>
  <c r="AI28" i="1"/>
  <c r="AH28" i="1"/>
  <c r="AB33" i="1"/>
  <c r="AF33" i="1" s="1"/>
  <c r="AI33" i="1"/>
  <c r="AH33" i="1"/>
  <c r="W33" i="1"/>
  <c r="U33" i="1" s="1"/>
  <c r="X33" i="1" s="1"/>
  <c r="R33" i="1" s="1"/>
  <c r="S33" i="1" s="1"/>
  <c r="AB36" i="1"/>
  <c r="AF36" i="1" s="1"/>
  <c r="AI36" i="1"/>
  <c r="AJ36" i="1" s="1"/>
  <c r="AH36" i="1"/>
  <c r="AJ35" i="1"/>
  <c r="AB71" i="1"/>
  <c r="AF71" i="1" s="1"/>
  <c r="AI71" i="1"/>
  <c r="AH71" i="1"/>
  <c r="W71" i="1"/>
  <c r="U71" i="1" s="1"/>
  <c r="X71" i="1" s="1"/>
  <c r="R71" i="1" s="1"/>
  <c r="S71" i="1" s="1"/>
  <c r="AB21" i="1"/>
  <c r="AF21" i="1" s="1"/>
  <c r="AH21" i="1"/>
  <c r="AI21" i="1"/>
  <c r="AJ22" i="1"/>
  <c r="W28" i="1"/>
  <c r="U28" i="1" s="1"/>
  <c r="X28" i="1" s="1"/>
  <c r="R28" i="1" s="1"/>
  <c r="S28" i="1" s="1"/>
  <c r="AJ42" i="1"/>
  <c r="AI70" i="1"/>
  <c r="AJ70" i="1" s="1"/>
  <c r="AH70" i="1"/>
  <c r="AB70" i="1"/>
  <c r="AF70" i="1" s="1"/>
  <c r="AI34" i="1"/>
  <c r="AJ34" i="1" s="1"/>
  <c r="AB34" i="1"/>
  <c r="AF34" i="1" s="1"/>
  <c r="AH34" i="1"/>
  <c r="W70" i="1"/>
  <c r="U70" i="1" s="1"/>
  <c r="X70" i="1" s="1"/>
  <c r="R70" i="1" s="1"/>
  <c r="S70" i="1" s="1"/>
  <c r="AB73" i="1"/>
  <c r="AF73" i="1" s="1"/>
  <c r="AI73" i="1"/>
  <c r="AJ73" i="1" s="1"/>
  <c r="AH73" i="1"/>
  <c r="W73" i="1"/>
  <c r="U73" i="1" s="1"/>
  <c r="X73" i="1" s="1"/>
  <c r="R73" i="1" s="1"/>
  <c r="S73" i="1" s="1"/>
  <c r="AI65" i="1"/>
  <c r="AJ65" i="1" s="1"/>
  <c r="AB65" i="1"/>
  <c r="AF65" i="1" s="1"/>
  <c r="AH65" i="1"/>
  <c r="W55" i="1"/>
  <c r="U55" i="1" s="1"/>
  <c r="X55" i="1" s="1"/>
  <c r="R55" i="1" s="1"/>
  <c r="S55" i="1" s="1"/>
  <c r="AB74" i="1"/>
  <c r="AF74" i="1" s="1"/>
  <c r="AI74" i="1"/>
  <c r="AJ74" i="1" s="1"/>
  <c r="AH74" i="1"/>
  <c r="W45" i="1"/>
  <c r="U45" i="1" s="1"/>
  <c r="X45" i="1" s="1"/>
  <c r="R45" i="1" s="1"/>
  <c r="S45" i="1" s="1"/>
  <c r="AJ20" i="1"/>
  <c r="AJ44" i="1"/>
  <c r="AI72" i="1"/>
  <c r="AB72" i="1"/>
  <c r="AF72" i="1" s="1"/>
  <c r="AH72" i="1"/>
  <c r="AI64" i="1"/>
  <c r="AJ64" i="1" s="1"/>
  <c r="AB64" i="1"/>
  <c r="AF64" i="1" s="1"/>
  <c r="AH64" i="1"/>
  <c r="W18" i="1"/>
  <c r="U18" i="1" s="1"/>
  <c r="X18" i="1" s="1"/>
  <c r="R18" i="1" s="1"/>
  <c r="S18" i="1" s="1"/>
  <c r="AB50" i="1"/>
  <c r="AF50" i="1" s="1"/>
  <c r="AH50" i="1"/>
  <c r="AI50" i="1"/>
  <c r="AJ50" i="1" s="1"/>
  <c r="AI76" i="1"/>
  <c r="AB76" i="1"/>
  <c r="AF76" i="1" s="1"/>
  <c r="AH76" i="1"/>
  <c r="AB78" i="1"/>
  <c r="AF78" i="1" s="1"/>
  <c r="AI78" i="1"/>
  <c r="AJ78" i="1" s="1"/>
  <c r="AH78" i="1"/>
  <c r="AB47" i="1"/>
  <c r="AF47" i="1" s="1"/>
  <c r="AI47" i="1"/>
  <c r="AJ47" i="1" s="1"/>
  <c r="AH47" i="1"/>
  <c r="AI59" i="1"/>
  <c r="AH59" i="1"/>
  <c r="AB59" i="1"/>
  <c r="AF59" i="1" s="1"/>
  <c r="AB48" i="1"/>
  <c r="AF48" i="1" s="1"/>
  <c r="AI48" i="1"/>
  <c r="AH48" i="1"/>
  <c r="AJ40" i="1"/>
  <c r="AB26" i="1"/>
  <c r="AF26" i="1" s="1"/>
  <c r="AI26" i="1"/>
  <c r="AH26" i="1"/>
  <c r="AB58" i="1"/>
  <c r="AF58" i="1" s="1"/>
  <c r="AH58" i="1"/>
  <c r="AI58" i="1"/>
  <c r="AI63" i="1"/>
  <c r="AB63" i="1"/>
  <c r="AF63" i="1" s="1"/>
  <c r="AH63" i="1"/>
  <c r="AB67" i="1"/>
  <c r="AF67" i="1" s="1"/>
  <c r="AI67" i="1"/>
  <c r="AJ67" i="1" s="1"/>
  <c r="AH67" i="1"/>
  <c r="W76" i="1"/>
  <c r="U76" i="1" s="1"/>
  <c r="X76" i="1" s="1"/>
  <c r="R76" i="1" s="1"/>
  <c r="S76" i="1" s="1"/>
  <c r="AI68" i="1"/>
  <c r="AB68" i="1"/>
  <c r="AF68" i="1" s="1"/>
  <c r="AH68" i="1"/>
  <c r="AJ18" i="1" l="1"/>
  <c r="AJ26" i="1"/>
  <c r="AJ76" i="1"/>
  <c r="AJ71" i="1"/>
  <c r="AJ33" i="1"/>
  <c r="AJ69" i="1"/>
  <c r="AJ17" i="1"/>
  <c r="AJ72" i="1"/>
  <c r="AJ41" i="1"/>
  <c r="AJ51" i="1"/>
  <c r="AJ63" i="1"/>
  <c r="AJ68" i="1"/>
  <c r="AJ58" i="1"/>
  <c r="AJ48" i="1"/>
  <c r="AJ21" i="1"/>
  <c r="AJ28" i="1"/>
  <c r="AJ45" i="1"/>
  <c r="AJ29" i="1"/>
  <c r="AJ55" i="1"/>
  <c r="AJ59" i="1"/>
  <c r="AJ25" i="1"/>
</calcChain>
</file>

<file path=xl/sharedStrings.xml><?xml version="1.0" encoding="utf-8"?>
<sst xmlns="http://schemas.openxmlformats.org/spreadsheetml/2006/main" count="2190" uniqueCount="753">
  <si>
    <t>File opened</t>
  </si>
  <si>
    <t>2023-07-13 09:32:58</t>
  </si>
  <si>
    <t>Console s/n</t>
  </si>
  <si>
    <t>68C-831537</t>
  </si>
  <si>
    <t>Console ver</t>
  </si>
  <si>
    <t>Bluestem v.2.1.08</t>
  </si>
  <si>
    <t>Scripts ver</t>
  </si>
  <si>
    <t>2022.05  2.1.08, Aug 2022</t>
  </si>
  <si>
    <t>Head s/n</t>
  </si>
  <si>
    <t>68H-891537</t>
  </si>
  <si>
    <t>Head ver</t>
  </si>
  <si>
    <t>1.4.22</t>
  </si>
  <si>
    <t>Head cal</t>
  </si>
  <si>
    <t>{"oxygen": "21", "co2azero": "0.988409", "co2aspan1": "0.998891", "co2aspan2": "-0.0224022", "co2aspan2a": "0.283421", "co2aspan2b": "0.281308", "co2aspanconc1": "2490", "co2aspanconc2": "303.6", "co2bzero": "1.00587", "co2bspan1": "0.998779", "co2bspan2": "-0.0221525", "co2bspan2a": "0.283276", "co2bspan2b": "0.281153", "co2bspanconc1": "2490", "co2bspanconc2": "303.6", "h2oazero": "1.10563", "h2oaspan1": "0.996778", "h2oaspan2": "0", "h2oaspan2a": "0.066342", "h2oaspan2b": "0.0661282", "h2oaspanconc1": "12.55", "h2oaspanconc2": "0", "h2obzero": "1.10864", "h2obspan1": "0.99674", "h2obspan2": "0", "h2obspan2a": "0.066461", "h2obspan2b": "0.0662443", "h2obspanconc1": "12.55", "h2obspanconc2": "0", "tazero": "0.235279", "tbzero": "0.220158", "flowmeterzero": "0.997172", "flowazero": "0.343", "flowbzero": "0.36739", "chamberpressurezero": "2.61886", "ssa_ref": "31195.9", "ssb_ref": "32453.3"}</t>
  </si>
  <si>
    <t>CO2 rangematch</t>
  </si>
  <si>
    <t>Tue May 16 11:11</t>
  </si>
  <si>
    <t>H2O rangematch</t>
  </si>
  <si>
    <t>Tue May 16 11:17</t>
  </si>
  <si>
    <t>Chamber type</t>
  </si>
  <si>
    <t>6800-01A</t>
  </si>
  <si>
    <t>Chamber s/n</t>
  </si>
  <si>
    <t>MPF-651432</t>
  </si>
  <si>
    <t>Chamber rev</t>
  </si>
  <si>
    <t>0</t>
  </si>
  <si>
    <t>Chamber cal</t>
  </si>
  <si>
    <t>Fluorometer</t>
  </si>
  <si>
    <t>Flr. Version</t>
  </si>
  <si>
    <t>09:32:58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</si>
  <si>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</si>
  <si>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</si>
  <si>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</si>
  <si>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</si>
  <si>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</si>
  <si>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</si>
  <si>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</si>
  <si>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</si>
  <si>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</si>
  <si>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</si>
  <si>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</si>
  <si>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</si>
  <si>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</si>
  <si>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</si>
  <si>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</si>
  <si>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</si>
  <si>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</si>
  <si>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</si>
  <si>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</si>
  <si>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</si>
  <si>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</si>
  <si>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</si>
  <si>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</si>
  <si>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</si>
  <si>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</si>
  <si>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</si>
  <si>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</si>
  <si>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</si>
  <si>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</si>
  <si>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</si>
  <si>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</si>
  <si>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</si>
  <si>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</si>
  <si>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</si>
  <si>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</si>
  <si>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</si>
  <si>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</si>
  <si>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</si>
  <si>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</si>
  <si>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</si>
  <si>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</si>
  <si>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</si>
  <si>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</si>
  <si>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</si>
  <si>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</si>
  <si>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</si>
  <si>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</si>
  <si>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</si>
  <si>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</si>
  <si>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</si>
  <si>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</si>
  <si>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</si>
  <si>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</si>
  <si>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-1.03959 76.1886 441.098 700.293 931.659 1159.06 1341.77 1494.02</t>
  </si>
  <si>
    <t>Fs_true</t>
  </si>
  <si>
    <t>-0.126288 99.2489 401.095 601.379 799.882 1000.44 1200.49 1401.02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</si>
  <si>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</si>
  <si>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</si>
  <si>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</si>
  <si>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</si>
  <si>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</si>
  <si>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</si>
  <si>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</si>
  <si>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</si>
  <si>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</si>
  <si>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</si>
  <si>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</si>
  <si>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</si>
  <si>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</si>
  <si>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</si>
  <si>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</si>
  <si>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</si>
  <si>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</si>
  <si>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</si>
  <si>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</si>
  <si>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</si>
  <si>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</si>
  <si>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</si>
  <si>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</si>
  <si>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</si>
  <si>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</si>
  <si>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</si>
  <si>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</si>
  <si>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</si>
  <si>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</si>
  <si>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replicate</t>
  </si>
  <si>
    <t>species</t>
  </si>
  <si>
    <t>plot</t>
  </si>
  <si>
    <t>leaf</t>
  </si>
  <si>
    <t>spad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</si>
  <si>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</si>
  <si>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</si>
  <si>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</si>
  <si>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</si>
  <si>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</si>
  <si>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</si>
  <si>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</si>
  <si>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</si>
  <si>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</si>
  <si>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</si>
  <si>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</si>
  <si>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</si>
  <si>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</si>
  <si>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</si>
  <si>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</si>
  <si>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</si>
  <si>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</si>
  <si>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</si>
  <si>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</si>
  <si>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</si>
  <si>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</si>
  <si>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</si>
  <si>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</si>
  <si>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</si>
  <si>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</si>
  <si>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</si>
  <si>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</si>
  <si>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</si>
  <si>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</si>
  <si>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</si>
  <si>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</si>
  <si>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</si>
  <si>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</si>
  <si>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</si>
  <si>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</si>
  <si>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</si>
  <si>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</si>
  <si>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</si>
  <si>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</si>
  <si>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</si>
  <si>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</si>
  <si>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</si>
  <si>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</si>
  <si>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</si>
  <si>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</si>
  <si>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</si>
  <si>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</si>
  <si>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</si>
  <si>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</si>
  <si>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</si>
  <si>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</si>
  <si>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</si>
  <si>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</si>
  <si>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</si>
  <si>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</si>
  <si>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</si>
  <si>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</si>
  <si>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</si>
  <si>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</si>
  <si>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</si>
  <si>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</si>
  <si>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</si>
  <si>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</si>
  <si>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</si>
  <si>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</si>
  <si>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</si>
  <si>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</si>
  <si>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</si>
  <si>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</si>
  <si>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</si>
  <si>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</si>
  <si>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</si>
  <si>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</si>
  <si>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</si>
  <si>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</si>
  <si>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</si>
  <si>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</si>
  <si>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</si>
  <si>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</si>
  <si>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</si>
  <si>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</si>
  <si>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</si>
  <si>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</si>
  <si>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</si>
  <si>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</si>
  <si>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</si>
  <si>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</si>
  <si>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</si>
  <si>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</si>
  <si>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</si>
  <si>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</si>
  <si>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</si>
  <si>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</si>
  <si>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</si>
  <si>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</si>
  <si>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</si>
  <si>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</si>
  <si>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</si>
  <si>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</si>
  <si>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</si>
  <si>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</si>
  <si>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</si>
  <si>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</si>
  <si>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</si>
  <si>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</si>
  <si>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</si>
  <si>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</si>
  <si>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</si>
  <si>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</si>
  <si>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</si>
  <si>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</si>
  <si>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</si>
  <si>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</si>
  <si>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</si>
  <si>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</si>
  <si>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</si>
  <si>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</si>
  <si>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</si>
  <si>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</si>
  <si>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</si>
  <si>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</si>
  <si>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</si>
  <si>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</si>
  <si>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</si>
  <si>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</si>
  <si>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</si>
  <si>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</si>
  <si>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</si>
  <si>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</si>
  <si>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</si>
  <si>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</si>
  <si>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</si>
  <si>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</si>
  <si>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</si>
  <si>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</si>
  <si>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</si>
  <si>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</si>
  <si>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</si>
  <si>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</si>
  <si>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</si>
  <si>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</si>
  <si>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</si>
  <si>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</si>
  <si>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</si>
  <si>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</si>
  <si>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</si>
  <si>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</si>
  <si>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</si>
  <si>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</si>
  <si>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</si>
  <si>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</si>
  <si>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</si>
  <si>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</si>
  <si>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</si>
  <si>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</si>
  <si>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</si>
  <si>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</si>
  <si>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</si>
  <si>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</si>
  <si>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</si>
  <si>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</si>
  <si>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</si>
  <si>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</si>
  <si>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</si>
  <si>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</si>
  <si>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</si>
  <si>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</si>
  <si>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</si>
  <si>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</si>
  <si>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</si>
  <si>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</si>
  <si>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</si>
  <si>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</si>
  <si>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</si>
  <si>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</si>
  <si>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</si>
  <si>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</si>
  <si>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</si>
  <si>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</si>
  <si>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</si>
  <si>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</si>
  <si>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</si>
  <si>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</si>
  <si>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</si>
  <si>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</si>
  <si>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</si>
  <si>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</si>
  <si>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</si>
  <si>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</si>
  <si>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</si>
  <si>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</si>
  <si>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</si>
  <si>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</si>
  <si>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</si>
  <si>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</si>
  <si>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</si>
  <si>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</si>
  <si>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</si>
  <si>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</si>
  <si>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</si>
  <si>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</si>
  <si>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</si>
  <si>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</si>
  <si>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</si>
  <si>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</si>
  <si>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</si>
  <si>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</si>
  <si>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</si>
  <si>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</si>
  <si>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</si>
  <si>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</si>
  <si>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</si>
  <si>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</si>
  <si>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</si>
  <si>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</si>
  <si>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</si>
  <si>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</si>
  <si>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</si>
  <si>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</si>
  <si>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</si>
  <si>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</si>
  <si>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</si>
  <si>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</si>
  <si>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</si>
  <si>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</si>
  <si>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</si>
  <si>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</si>
  <si>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</si>
  <si>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</si>
  <si>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</si>
  <si>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</si>
  <si>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</si>
  <si>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</si>
  <si>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</si>
  <si>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</si>
  <si>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</si>
  <si>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</si>
  <si>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</si>
  <si>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</si>
  <si>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</si>
  <si>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</si>
  <si>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</si>
  <si>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</si>
  <si>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</si>
  <si>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</si>
  <si>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</si>
  <si>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</si>
  <si>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</si>
  <si>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</si>
  <si>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</si>
  <si>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</si>
  <si>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</si>
  <si>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</si>
  <si>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</si>
  <si>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</si>
  <si>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</si>
  <si>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</si>
  <si>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</si>
  <si>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</si>
  <si>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</si>
  <si>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</si>
  <si>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</si>
  <si>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</si>
  <si>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</si>
  <si>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</si>
  <si>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</si>
  <si>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</si>
  <si>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</si>
  <si>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</si>
  <si>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</si>
  <si>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</si>
  <si>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</si>
  <si>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</si>
  <si>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</si>
  <si>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</si>
  <si>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</si>
  <si>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</si>
  <si>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</si>
  <si>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</si>
  <si>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</si>
  <si>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</si>
  <si>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</si>
  <si>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</si>
  <si>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</si>
  <si>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</si>
  <si>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</si>
  <si>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</si>
  <si>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</si>
  <si>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</si>
  <si>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</si>
  <si>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</si>
  <si>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</si>
  <si>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</si>
  <si>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</si>
  <si>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</si>
  <si>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</si>
  <si>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20230713 10:14:36</t>
  </si>
  <si>
    <t>10:14:36</t>
  </si>
  <si>
    <t>none</t>
  </si>
  <si>
    <t>ripe2</t>
  </si>
  <si>
    <t>1</t>
  </si>
  <si>
    <t>6</t>
  </si>
  <si>
    <t>37.7</t>
  </si>
  <si>
    <t>MPF-918-20220629-11_33_48</t>
  </si>
  <si>
    <t>MPF-6337-20230713-10_12_49</t>
  </si>
  <si>
    <t>DARK-6338-20230713-10_12_56</t>
  </si>
  <si>
    <t>0: Broadleaf</t>
  </si>
  <si>
    <t>10:13:53</t>
  </si>
  <si>
    <t>2/2</t>
  </si>
  <si>
    <t>00000000</t>
  </si>
  <si>
    <t>iiiiiiii</t>
  </si>
  <si>
    <t>off</t>
  </si>
  <si>
    <t>20230713 10:16:53</t>
  </si>
  <si>
    <t>10:16:53</t>
  </si>
  <si>
    <t>MPF-6339-20230713-10_15_06</t>
  </si>
  <si>
    <t>DARK-6340-20230713-10_15_13</t>
  </si>
  <si>
    <t>10:16:10</t>
  </si>
  <si>
    <t>20230713 10:18:56</t>
  </si>
  <si>
    <t>10:18:56</t>
  </si>
  <si>
    <t>MPF-6341-20230713-10_17_09</t>
  </si>
  <si>
    <t>DARK-6342-20230713-10_17_16</t>
  </si>
  <si>
    <t>10:18:15</t>
  </si>
  <si>
    <t>20230713 10:21:03</t>
  </si>
  <si>
    <t>10:21:03</t>
  </si>
  <si>
    <t>MPF-6343-20230713-10_19_17</t>
  </si>
  <si>
    <t>DARK-6344-20230713-10_19_24</t>
  </si>
  <si>
    <t>10:20:23</t>
  </si>
  <si>
    <t>20230713 10:23:06</t>
  </si>
  <si>
    <t>10:23:06</t>
  </si>
  <si>
    <t>MPF-6345-20230713-10_21_19</t>
  </si>
  <si>
    <t>DARK-6346-20230713-10_21_26</t>
  </si>
  <si>
    <t>10:22:25</t>
  </si>
  <si>
    <t>20230713 10:25:33</t>
  </si>
  <si>
    <t>10:25:33</t>
  </si>
  <si>
    <t>MPF-6347-20230713-10_23_47</t>
  </si>
  <si>
    <t>DARK-6348-20230713-10_23_54</t>
  </si>
  <si>
    <t>10:24:53</t>
  </si>
  <si>
    <t>20230713 10:27:51</t>
  </si>
  <si>
    <t>10:27:51</t>
  </si>
  <si>
    <t>MPF-6349-20230713-10_26_04</t>
  </si>
  <si>
    <t>DARK-6350-20230713-10_26_11</t>
  </si>
  <si>
    <t>10:27:10</t>
  </si>
  <si>
    <t>20230713 10:29:49</t>
  </si>
  <si>
    <t>10:29:49</t>
  </si>
  <si>
    <t>MPF-6351-20230713-10_28_03</t>
  </si>
  <si>
    <t>DARK-6352-20230713-10_28_10</t>
  </si>
  <si>
    <t>10:29:08</t>
  </si>
  <si>
    <t>20230713 10:32:20</t>
  </si>
  <si>
    <t>10:32:20</t>
  </si>
  <si>
    <t>MPF-6353-20230713-10_30_33</t>
  </si>
  <si>
    <t>DARK-6354-20230713-10_30_40</t>
  </si>
  <si>
    <t>10:31:33</t>
  </si>
  <si>
    <t>20230713 10:34:37</t>
  </si>
  <si>
    <t>10:34:37</t>
  </si>
  <si>
    <t>MPF-6355-20230713-10_32_51</t>
  </si>
  <si>
    <t>DARK-6356-20230713-10_32_58</t>
  </si>
  <si>
    <t>10:34:00</t>
  </si>
  <si>
    <t>20230713 10:36:46</t>
  </si>
  <si>
    <t>10:36:46</t>
  </si>
  <si>
    <t>MPF-6357-20230713-10_35_00</t>
  </si>
  <si>
    <t>DARK-6358-20230713-10_35_07</t>
  </si>
  <si>
    <t>10:37:17</t>
  </si>
  <si>
    <t>20230713 10:40:18</t>
  </si>
  <si>
    <t>10:40:18</t>
  </si>
  <si>
    <t>MPF-6359-20230713-10_38_32</t>
  </si>
  <si>
    <t>DARK-6360-20230713-10_38_39</t>
  </si>
  <si>
    <t>10:38:25</t>
  </si>
  <si>
    <t>1/2</t>
  </si>
  <si>
    <t>20230713 10:42:57</t>
  </si>
  <si>
    <t>10:42:57</t>
  </si>
  <si>
    <t>MPF-6361-20230713-10_41_10</t>
  </si>
  <si>
    <t>DARK-6362-20230713-10_41_17</t>
  </si>
  <si>
    <t>10:42:09</t>
  </si>
  <si>
    <t>20230713 10:46:02</t>
  </si>
  <si>
    <t>10:46:02</t>
  </si>
  <si>
    <t>MPF-6363-20230713-10_44_16</t>
  </si>
  <si>
    <t>DARK-6364-20230713-10_44_23</t>
  </si>
  <si>
    <t>10:45:07</t>
  </si>
  <si>
    <t>20230713 10:48:04</t>
  </si>
  <si>
    <t>10:48:04</t>
  </si>
  <si>
    <t>MPF-6365-20230713-10_46_18</t>
  </si>
  <si>
    <t>DARK-6366-20230713-10_46_25</t>
  </si>
  <si>
    <t>10:47:19</t>
  </si>
  <si>
    <t>20230713 10:50:55</t>
  </si>
  <si>
    <t>10:50:55</t>
  </si>
  <si>
    <t>MPF-6367-20230713-10_49_09</t>
  </si>
  <si>
    <t>DARK-6368-20230713-10_49_16</t>
  </si>
  <si>
    <t>10:50:07</t>
  </si>
  <si>
    <t>20230713 11:49:53</t>
  </si>
  <si>
    <t>11:49:53</t>
  </si>
  <si>
    <t>2</t>
  </si>
  <si>
    <t>3</t>
  </si>
  <si>
    <t>43.4</t>
  </si>
  <si>
    <t>MPF-6369-20230713-11_48_06</t>
  </si>
  <si>
    <t>DARK-6370-20230713-11_48_14</t>
  </si>
  <si>
    <t>11:49:13</t>
  </si>
  <si>
    <t>20230713 11:52:05</t>
  </si>
  <si>
    <t>11:52:05</t>
  </si>
  <si>
    <t>MPF-6371-20230713-11_50_19</t>
  </si>
  <si>
    <t>DARK-6372-20230713-11_50_26</t>
  </si>
  <si>
    <t>11:51:26</t>
  </si>
  <si>
    <t>20230713 11:54:12</t>
  </si>
  <si>
    <t>11:54:12</t>
  </si>
  <si>
    <t>MPF-6373-20230713-11_52_25</t>
  </si>
  <si>
    <t>DARK-6374-20230713-11_52_32</t>
  </si>
  <si>
    <t>11:53:33</t>
  </si>
  <si>
    <t>20230713 11:56:24</t>
  </si>
  <si>
    <t>11:56:24</t>
  </si>
  <si>
    <t>MPF-6375-20230713-11_54_37</t>
  </si>
  <si>
    <t>DARK-6376-20230713-11_54_44</t>
  </si>
  <si>
    <t>11:55:45</t>
  </si>
  <si>
    <t>20230713 11:58:24</t>
  </si>
  <si>
    <t>11:58:24</t>
  </si>
  <si>
    <t>MPF-6377-20230713-11_56_37</t>
  </si>
  <si>
    <t>DARK-6378-20230713-11_56_45</t>
  </si>
  <si>
    <t>11:57:45</t>
  </si>
  <si>
    <t>20230713 12:00:22</t>
  </si>
  <si>
    <t>12:00:22</t>
  </si>
  <si>
    <t>MPF-6379-20230713-11_58_36</t>
  </si>
  <si>
    <t>DARK-6380-20230713-11_58_43</t>
  </si>
  <si>
    <t>11:59:43</t>
  </si>
  <si>
    <t>20230713 12:02:44</t>
  </si>
  <si>
    <t>12:02:44</t>
  </si>
  <si>
    <t>MPF-6381-20230713-12_00_58</t>
  </si>
  <si>
    <t>DARK-6382-20230713-12_01_05</t>
  </si>
  <si>
    <t>12:02:05</t>
  </si>
  <si>
    <t>20230713 12:04:42</t>
  </si>
  <si>
    <t>12:04:42</t>
  </si>
  <si>
    <t>MPF-6383-20230713-12_02_56</t>
  </si>
  <si>
    <t>DARK-6384-20230713-12_03_03</t>
  </si>
  <si>
    <t>12:04:03</t>
  </si>
  <si>
    <t>20230713 12:06:50</t>
  </si>
  <si>
    <t>12:06:50</t>
  </si>
  <si>
    <t>MPF-6385-20230713-12_05_03</t>
  </si>
  <si>
    <t>DARK-6386-20230713-12_05_11</t>
  </si>
  <si>
    <t>12:06:10</t>
  </si>
  <si>
    <t>20230713 12:08:42</t>
  </si>
  <si>
    <t>12:08:42</t>
  </si>
  <si>
    <t>MPF-6387-20230713-12_06_56</t>
  </si>
  <si>
    <t>DARK-6388-20230713-12_07_03</t>
  </si>
  <si>
    <t>12:08:02</t>
  </si>
  <si>
    <t>20230713 12:10:44</t>
  </si>
  <si>
    <t>12:10:44</t>
  </si>
  <si>
    <t>MPF-6389-20230713-12_08_58</t>
  </si>
  <si>
    <t>DARK-6390-20230713-12_09_05</t>
  </si>
  <si>
    <t>12:09:59</t>
  </si>
  <si>
    <t>20230713 12:12:59</t>
  </si>
  <si>
    <t>12:12:59</t>
  </si>
  <si>
    <t>MPF-6391-20230713-12_11_13</t>
  </si>
  <si>
    <t>DARK-6392-20230713-12_11_20</t>
  </si>
  <si>
    <t>12:13:28</t>
  </si>
  <si>
    <t>20230713 12:15:41</t>
  </si>
  <si>
    <t>12:15:41</t>
  </si>
  <si>
    <t>MPF-6393-20230713-12_13_54</t>
  </si>
  <si>
    <t>DARK-6394-20230713-12_14_02</t>
  </si>
  <si>
    <t>12:14:40</t>
  </si>
  <si>
    <t>20230713 12:18:33</t>
  </si>
  <si>
    <t>12:18:33</t>
  </si>
  <si>
    <t>MPF-6395-20230713-12_16_47</t>
  </si>
  <si>
    <t>DARK-6396-20230713-12_16_54</t>
  </si>
  <si>
    <t>12:16:49</t>
  </si>
  <si>
    <t>20230713 12:21:25</t>
  </si>
  <si>
    <t>12:21:25</t>
  </si>
  <si>
    <t>MPF-6397-20230713-12_19_39</t>
  </si>
  <si>
    <t>DARK-6398-20230713-12_19_46</t>
  </si>
  <si>
    <t>12:19:50</t>
  </si>
  <si>
    <t>20230713 12:24:11</t>
  </si>
  <si>
    <t>12:24:11</t>
  </si>
  <si>
    <t>MPF-6399-20230713-12_22_24</t>
  </si>
  <si>
    <t>DARK-6400-20230713-12_22_32</t>
  </si>
  <si>
    <t>12:22:30</t>
  </si>
  <si>
    <t>20230713 12:56:02</t>
  </si>
  <si>
    <t>12:56:02</t>
  </si>
  <si>
    <t>37.3</t>
  </si>
  <si>
    <t>MPF-6401-20230713-12_54_15</t>
  </si>
  <si>
    <t>DARK-6402-20230713-12_54_23</t>
  </si>
  <si>
    <t>12:55:23</t>
  </si>
  <si>
    <t>20230713 12:58:03</t>
  </si>
  <si>
    <t>12:58:03</t>
  </si>
  <si>
    <t>MPF-6403-20230713-12_56_17</t>
  </si>
  <si>
    <t>DARK-6404-20230713-12_56_24</t>
  </si>
  <si>
    <t>12:57:22</t>
  </si>
  <si>
    <t>20230713 13:00:08</t>
  </si>
  <si>
    <t>13:00:08</t>
  </si>
  <si>
    <t>MPF-6405-20230713-12_58_22</t>
  </si>
  <si>
    <t>DARK-6406-20230713-12_58_29</t>
  </si>
  <si>
    <t>12:59:30</t>
  </si>
  <si>
    <t>20230713 13:02:32</t>
  </si>
  <si>
    <t>13:02:32</t>
  </si>
  <si>
    <t>MPF-6407-20230713-13_00_46</t>
  </si>
  <si>
    <t>DARK-6408-20230713-13_00_53</t>
  </si>
  <si>
    <t>13:01:53</t>
  </si>
  <si>
    <t>20230713 13:04:44</t>
  </si>
  <si>
    <t>13:04:44</t>
  </si>
  <si>
    <t>MPF-6409-20230713-13_02_58</t>
  </si>
  <si>
    <t>DARK-6410-20230713-13_03_05</t>
  </si>
  <si>
    <t>13:04:05</t>
  </si>
  <si>
    <t>20230713 13:06:44</t>
  </si>
  <si>
    <t>13:06:44</t>
  </si>
  <si>
    <t>MPF-6411-20230713-13_04_58</t>
  </si>
  <si>
    <t>DARK-6412-20230713-13_05_05</t>
  </si>
  <si>
    <t>13:06:05</t>
  </si>
  <si>
    <t>20230713 13:08:37</t>
  </si>
  <si>
    <t>13:08:37</t>
  </si>
  <si>
    <t>MPF-6413-20230713-13_06_50</t>
  </si>
  <si>
    <t>DARK-6414-20230713-13_06_58</t>
  </si>
  <si>
    <t>13:07:57</t>
  </si>
  <si>
    <t>20230713 13:10:29</t>
  </si>
  <si>
    <t>13:10:29</t>
  </si>
  <si>
    <t>MPF-6415-20230713-13_08_42</t>
  </si>
  <si>
    <t>DARK-6416-20230713-13_08_50</t>
  </si>
  <si>
    <t>13:09:48</t>
  </si>
  <si>
    <t>20230713 13:12:41</t>
  </si>
  <si>
    <t>13:12:41</t>
  </si>
  <si>
    <t>MPF-6417-20230713-13_10_54</t>
  </si>
  <si>
    <t>DARK-6418-20230713-13_11_02</t>
  </si>
  <si>
    <t>13:11:48</t>
  </si>
  <si>
    <t>20230713 13:14:31</t>
  </si>
  <si>
    <t>13:14:31</t>
  </si>
  <si>
    <t>MPF-6419-20230713-13_12_45</t>
  </si>
  <si>
    <t>DARK-6420-20230713-13_12_52</t>
  </si>
  <si>
    <t>13:13:49</t>
  </si>
  <si>
    <t>20230713 13:16:33</t>
  </si>
  <si>
    <t>13:16:33</t>
  </si>
  <si>
    <t>MPF-6421-20230713-13_14_47</t>
  </si>
  <si>
    <t>DARK-6422-20230713-13_14_54</t>
  </si>
  <si>
    <t>13:15:47</t>
  </si>
  <si>
    <t>20230713 13:19:43</t>
  </si>
  <si>
    <t>13:19:43</t>
  </si>
  <si>
    <t>MPF-6423-20230713-13_17_56</t>
  </si>
  <si>
    <t>DARK-6424-20230713-13_18_04</t>
  </si>
  <si>
    <t>13:17:53</t>
  </si>
  <si>
    <t>20230713 13:22:46</t>
  </si>
  <si>
    <t>13:22:46</t>
  </si>
  <si>
    <t>MPF-6425-20230713-13_21_00</t>
  </si>
  <si>
    <t>DARK-6426-20230713-13_21_07</t>
  </si>
  <si>
    <t>13:22:00</t>
  </si>
  <si>
    <t>20230713 13:25:34</t>
  </si>
  <si>
    <t>13:25:34</t>
  </si>
  <si>
    <t>MPF-6427-20230713-13_23_47</t>
  </si>
  <si>
    <t>DARK-6428-20230713-13_23_55</t>
  </si>
  <si>
    <t>13:24:10</t>
  </si>
  <si>
    <t>20230713 13:28:37</t>
  </si>
  <si>
    <t>13:28:37</t>
  </si>
  <si>
    <t>MPF-6429-20230713-13_26_51</t>
  </si>
  <si>
    <t>DARK-6430-20230713-13_26_58</t>
  </si>
  <si>
    <t>13:26:49</t>
  </si>
  <si>
    <t>20230713 13:31:02</t>
  </si>
  <si>
    <t>13:31:02</t>
  </si>
  <si>
    <t>MPF-6431-20230713-13_29_15</t>
  </si>
  <si>
    <t>DARK-6432-20230713-13_29_23</t>
  </si>
  <si>
    <t>13:30:00</t>
  </si>
  <si>
    <t>20230713 14:03:38</t>
  </si>
  <si>
    <t>14:03:38</t>
  </si>
  <si>
    <t>5</t>
  </si>
  <si>
    <t>46.1</t>
  </si>
  <si>
    <t>MPF-6433-20230713-14_01_52</t>
  </si>
  <si>
    <t>DARK-6434-20230713-14_01_59</t>
  </si>
  <si>
    <t>14:03:01</t>
  </si>
  <si>
    <t>20230713 14:05:36</t>
  </si>
  <si>
    <t>14:05:36</t>
  </si>
  <si>
    <t>MPF-6435-20230713-14_03_50</t>
  </si>
  <si>
    <t>DARK-6436-20230713-14_03_57</t>
  </si>
  <si>
    <t>14:04:59</t>
  </si>
  <si>
    <t>20230713 14:07:33</t>
  </si>
  <si>
    <t>14:07:33</t>
  </si>
  <si>
    <t>MPF-6437-20230713-14_05_47</t>
  </si>
  <si>
    <t>DARK-6438-20230713-14_05_54</t>
  </si>
  <si>
    <t>14:06:53</t>
  </si>
  <si>
    <t>20230713 14:10:00</t>
  </si>
  <si>
    <t>14:10:00</t>
  </si>
  <si>
    <t>MPF-6439-20230713-14_08_14</t>
  </si>
  <si>
    <t>DARK-6440-20230713-14_08_21</t>
  </si>
  <si>
    <t>14:09:22</t>
  </si>
  <si>
    <t>20230713 14:12:04</t>
  </si>
  <si>
    <t>14:12:04</t>
  </si>
  <si>
    <t>MPF-6441-20230713-14_10_17</t>
  </si>
  <si>
    <t>DARK-6442-20230713-14_10_25</t>
  </si>
  <si>
    <t>14:11:24</t>
  </si>
  <si>
    <t>20230713 14:14:07</t>
  </si>
  <si>
    <t>14:14:07</t>
  </si>
  <si>
    <t>MPF-6443-20230713-14_12_20</t>
  </si>
  <si>
    <t>DARK-6444-20230713-14_12_28</t>
  </si>
  <si>
    <t>14:13:27</t>
  </si>
  <si>
    <t>20230713 14:16:01</t>
  </si>
  <si>
    <t>14:16:01</t>
  </si>
  <si>
    <t>MPF-6445-20230713-14_14_14</t>
  </si>
  <si>
    <t>DARK-6446-20230713-14_14_22</t>
  </si>
  <si>
    <t>14:15:21</t>
  </si>
  <si>
    <t>20230713 14:17:58</t>
  </si>
  <si>
    <t>14:17:58</t>
  </si>
  <si>
    <t>MPF-6447-20230713-14_16_12</t>
  </si>
  <si>
    <t>DARK-6448-20230713-14_16_19</t>
  </si>
  <si>
    <t>14:17:17</t>
  </si>
  <si>
    <t>20230713 14:20:10</t>
  </si>
  <si>
    <t>14:20:10</t>
  </si>
  <si>
    <t>MPF-6449-20230713-14_18_23</t>
  </si>
  <si>
    <t>DARK-6450-20230713-14_18_31</t>
  </si>
  <si>
    <t>14:19:25</t>
  </si>
  <si>
    <t>20230713 14:22:02</t>
  </si>
  <si>
    <t>14:22:02</t>
  </si>
  <si>
    <t>MPF-6451-20230713-14_20_16</t>
  </si>
  <si>
    <t>DARK-6452-20230713-14_20_23</t>
  </si>
  <si>
    <t>14:21:21</t>
  </si>
  <si>
    <t>20230713 14:24:17</t>
  </si>
  <si>
    <t>14:24:17</t>
  </si>
  <si>
    <t>MPF-6453-20230713-14_22_31</t>
  </si>
  <si>
    <t>DARK-6454-20230713-14_22_38</t>
  </si>
  <si>
    <t>14:23:28</t>
  </si>
  <si>
    <t>20230713 14:27:13</t>
  </si>
  <si>
    <t>14:27:13</t>
  </si>
  <si>
    <t>MPF-6455-20230713-14_25_26</t>
  </si>
  <si>
    <t>DARK-6456-20230713-14_25_34</t>
  </si>
  <si>
    <t>14:27:45</t>
  </si>
  <si>
    <t>20230713 14:30:44</t>
  </si>
  <si>
    <t>14:30:44</t>
  </si>
  <si>
    <t>MPF-6457-20230713-14_28_58</t>
  </si>
  <si>
    <t>DARK-6458-20230713-14_29_05</t>
  </si>
  <si>
    <t>14:28:52</t>
  </si>
  <si>
    <t>20230713 14:33:54</t>
  </si>
  <si>
    <t>14:33:54</t>
  </si>
  <si>
    <t>MPF-6459-20230713-14_32_08</t>
  </si>
  <si>
    <t>DARK-6460-20230713-14_32_15</t>
  </si>
  <si>
    <t>14:31:58</t>
  </si>
  <si>
    <t>20230713 14:37:04</t>
  </si>
  <si>
    <t>14:37:04</t>
  </si>
  <si>
    <t>MPF-6461-20230713-14_35_17</t>
  </si>
  <si>
    <t>DARK-6462-20230713-14_35_25</t>
  </si>
  <si>
    <t>14:35:22</t>
  </si>
  <si>
    <t>20230713 14:39:59</t>
  </si>
  <si>
    <t>14:39:59</t>
  </si>
  <si>
    <t>MPF-6463-20230713-14_38_13</t>
  </si>
  <si>
    <t>DARK-6464-20230713-14_38_20</t>
  </si>
  <si>
    <t>14:39:15</t>
  </si>
  <si>
    <t>soybean ld10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</si>
</sst>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80"/>
  <sheetViews>
    <sheetView tabSelected="1" topLeftCell="A58" workbookViewId="0">
      <selection activeCell="I17" sqref="I17:I80"/>
    </sheetView>
  </sheetViews>
  <sheetFormatPr defaultRowHeight="14.4" x14ac:dyDescent="0.3"/>
  <sheetData>
    <row r="2" spans="1:284" x14ac:dyDescent="0.3">
      <c r="A2" t="s">
        <v>29</v>
      </c>
      <c r="B2" t="s">
        <v>30</v>
      </c>
      <c r="C2" t="s">
        <v>32</v>
      </c>
    </row>
    <row r="3" spans="1:284" x14ac:dyDescent="0.3">
      <c r="B3" t="s">
        <v>31</v>
      </c>
      <c r="C3">
        <v>21</v>
      </c>
    </row>
    <row r="4" spans="1:284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84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84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84" x14ac:dyDescent="0.3">
      <c r="B7">
        <v>0</v>
      </c>
      <c r="C7">
        <v>1</v>
      </c>
      <c r="D7">
        <v>0</v>
      </c>
      <c r="E7">
        <v>0</v>
      </c>
    </row>
    <row r="8" spans="1:284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84" x14ac:dyDescent="0.3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84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84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84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84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84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91</v>
      </c>
      <c r="CS14" t="s">
        <v>91</v>
      </c>
      <c r="CT14" t="s">
        <v>91</v>
      </c>
      <c r="CU14" t="s">
        <v>91</v>
      </c>
      <c r="CV14" t="s">
        <v>91</v>
      </c>
      <c r="CW14" t="s">
        <v>91</v>
      </c>
      <c r="CX14" t="s">
        <v>91</v>
      </c>
      <c r="CY14" t="s">
        <v>91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95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104</v>
      </c>
      <c r="JG14" t="s">
        <v>104</v>
      </c>
      <c r="JH14" t="s">
        <v>104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</row>
    <row r="15" spans="1:284" x14ac:dyDescent="0.3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88</v>
      </c>
      <c r="AL15" t="s">
        <v>142</v>
      </c>
      <c r="AM15" t="s">
        <v>143</v>
      </c>
      <c r="AN15" t="s">
        <v>144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174</v>
      </c>
      <c r="CN15" t="s">
        <v>195</v>
      </c>
      <c r="CO15" t="s">
        <v>196</v>
      </c>
      <c r="CP15" t="s">
        <v>197</v>
      </c>
      <c r="CQ15" t="s">
        <v>148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118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107</v>
      </c>
      <c r="FH15" t="s">
        <v>110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</row>
    <row r="16" spans="1:284" x14ac:dyDescent="0.3">
      <c r="B16" t="s">
        <v>384</v>
      </c>
      <c r="C16" t="s">
        <v>384</v>
      </c>
      <c r="F16" t="s">
        <v>384</v>
      </c>
      <c r="M16" t="s">
        <v>384</v>
      </c>
      <c r="N16" t="s">
        <v>385</v>
      </c>
      <c r="O16" t="s">
        <v>386</v>
      </c>
      <c r="P16" t="s">
        <v>387</v>
      </c>
      <c r="Q16" t="s">
        <v>388</v>
      </c>
      <c r="R16" t="s">
        <v>388</v>
      </c>
      <c r="S16" t="s">
        <v>221</v>
      </c>
      <c r="T16" t="s">
        <v>221</v>
      </c>
      <c r="U16" t="s">
        <v>385</v>
      </c>
      <c r="V16" t="s">
        <v>385</v>
      </c>
      <c r="W16" t="s">
        <v>385</v>
      </c>
      <c r="X16" t="s">
        <v>385</v>
      </c>
      <c r="Y16" t="s">
        <v>389</v>
      </c>
      <c r="Z16" t="s">
        <v>390</v>
      </c>
      <c r="AA16" t="s">
        <v>390</v>
      </c>
      <c r="AB16" t="s">
        <v>391</v>
      </c>
      <c r="AC16" t="s">
        <v>392</v>
      </c>
      <c r="AD16" t="s">
        <v>391</v>
      </c>
      <c r="AE16" t="s">
        <v>391</v>
      </c>
      <c r="AF16" t="s">
        <v>391</v>
      </c>
      <c r="AG16" t="s">
        <v>389</v>
      </c>
      <c r="AH16" t="s">
        <v>389</v>
      </c>
      <c r="AI16" t="s">
        <v>389</v>
      </c>
      <c r="AJ16" t="s">
        <v>389</v>
      </c>
      <c r="AK16" t="s">
        <v>393</v>
      </c>
      <c r="AL16" t="s">
        <v>392</v>
      </c>
      <c r="AN16" t="s">
        <v>392</v>
      </c>
      <c r="AO16" t="s">
        <v>393</v>
      </c>
      <c r="AU16" t="s">
        <v>387</v>
      </c>
      <c r="BB16" t="s">
        <v>387</v>
      </c>
      <c r="BC16" t="s">
        <v>387</v>
      </c>
      <c r="BD16" t="s">
        <v>387</v>
      </c>
      <c r="BE16" t="s">
        <v>394</v>
      </c>
      <c r="BS16" t="s">
        <v>395</v>
      </c>
      <c r="BU16" t="s">
        <v>395</v>
      </c>
      <c r="BV16" t="s">
        <v>387</v>
      </c>
      <c r="BY16" t="s">
        <v>395</v>
      </c>
      <c r="BZ16" t="s">
        <v>392</v>
      </c>
      <c r="CC16" t="s">
        <v>396</v>
      </c>
      <c r="CD16" t="s">
        <v>396</v>
      </c>
      <c r="CF16" t="s">
        <v>397</v>
      </c>
      <c r="CG16" t="s">
        <v>395</v>
      </c>
      <c r="CI16" t="s">
        <v>395</v>
      </c>
      <c r="CJ16" t="s">
        <v>387</v>
      </c>
      <c r="CN16" t="s">
        <v>395</v>
      </c>
      <c r="CP16" t="s">
        <v>398</v>
      </c>
      <c r="CS16" t="s">
        <v>395</v>
      </c>
      <c r="CT16" t="s">
        <v>395</v>
      </c>
      <c r="CV16" t="s">
        <v>395</v>
      </c>
      <c r="CX16" t="s">
        <v>395</v>
      </c>
      <c r="CZ16" t="s">
        <v>387</v>
      </c>
      <c r="DA16" t="s">
        <v>387</v>
      </c>
      <c r="DC16" t="s">
        <v>399</v>
      </c>
      <c r="DD16" t="s">
        <v>400</v>
      </c>
      <c r="DG16" t="s">
        <v>385</v>
      </c>
      <c r="DH16" t="s">
        <v>384</v>
      </c>
      <c r="DI16" t="s">
        <v>388</v>
      </c>
      <c r="DJ16" t="s">
        <v>388</v>
      </c>
      <c r="DK16" t="s">
        <v>401</v>
      </c>
      <c r="DL16" t="s">
        <v>401</v>
      </c>
      <c r="DM16" t="s">
        <v>388</v>
      </c>
      <c r="DN16" t="s">
        <v>401</v>
      </c>
      <c r="DO16" t="s">
        <v>393</v>
      </c>
      <c r="DP16" t="s">
        <v>391</v>
      </c>
      <c r="DQ16" t="s">
        <v>391</v>
      </c>
      <c r="DR16" t="s">
        <v>390</v>
      </c>
      <c r="DS16" t="s">
        <v>390</v>
      </c>
      <c r="DT16" t="s">
        <v>390</v>
      </c>
      <c r="DU16" t="s">
        <v>390</v>
      </c>
      <c r="DV16" t="s">
        <v>390</v>
      </c>
      <c r="DW16" t="s">
        <v>402</v>
      </c>
      <c r="DX16" t="s">
        <v>387</v>
      </c>
      <c r="DY16" t="s">
        <v>387</v>
      </c>
      <c r="DZ16" t="s">
        <v>388</v>
      </c>
      <c r="EA16" t="s">
        <v>388</v>
      </c>
      <c r="EB16" t="s">
        <v>388</v>
      </c>
      <c r="EC16" t="s">
        <v>401</v>
      </c>
      <c r="ED16" t="s">
        <v>388</v>
      </c>
      <c r="EE16" t="s">
        <v>401</v>
      </c>
      <c r="EF16" t="s">
        <v>391</v>
      </c>
      <c r="EG16" t="s">
        <v>391</v>
      </c>
      <c r="EH16" t="s">
        <v>390</v>
      </c>
      <c r="EI16" t="s">
        <v>390</v>
      </c>
      <c r="EJ16" t="s">
        <v>387</v>
      </c>
      <c r="EO16" t="s">
        <v>387</v>
      </c>
      <c r="ER16" t="s">
        <v>390</v>
      </c>
      <c r="ES16" t="s">
        <v>390</v>
      </c>
      <c r="ET16" t="s">
        <v>390</v>
      </c>
      <c r="EU16" t="s">
        <v>390</v>
      </c>
      <c r="EV16" t="s">
        <v>390</v>
      </c>
      <c r="EW16" t="s">
        <v>387</v>
      </c>
      <c r="EX16" t="s">
        <v>387</v>
      </c>
      <c r="EY16" t="s">
        <v>387</v>
      </c>
      <c r="EZ16" t="s">
        <v>384</v>
      </c>
      <c r="FC16" t="s">
        <v>403</v>
      </c>
      <c r="FD16" t="s">
        <v>403</v>
      </c>
      <c r="FF16" t="s">
        <v>384</v>
      </c>
      <c r="FG16" t="s">
        <v>404</v>
      </c>
      <c r="FI16" t="s">
        <v>384</v>
      </c>
      <c r="FJ16" t="s">
        <v>384</v>
      </c>
      <c r="FL16" t="s">
        <v>405</v>
      </c>
      <c r="FM16" t="s">
        <v>406</v>
      </c>
      <c r="FN16" t="s">
        <v>405</v>
      </c>
      <c r="FO16" t="s">
        <v>406</v>
      </c>
      <c r="FP16" t="s">
        <v>405</v>
      </c>
      <c r="FQ16" t="s">
        <v>406</v>
      </c>
      <c r="FR16" t="s">
        <v>392</v>
      </c>
      <c r="FS16" t="s">
        <v>392</v>
      </c>
      <c r="FT16" t="s">
        <v>387</v>
      </c>
      <c r="FU16" t="s">
        <v>407</v>
      </c>
      <c r="FV16" t="s">
        <v>387</v>
      </c>
      <c r="FX16" t="s">
        <v>385</v>
      </c>
      <c r="FY16" t="s">
        <v>408</v>
      </c>
      <c r="FZ16" t="s">
        <v>385</v>
      </c>
      <c r="GE16" t="s">
        <v>409</v>
      </c>
      <c r="GF16" t="s">
        <v>409</v>
      </c>
      <c r="GS16" t="s">
        <v>409</v>
      </c>
      <c r="GT16" t="s">
        <v>409</v>
      </c>
      <c r="GU16" t="s">
        <v>410</v>
      </c>
      <c r="GV16" t="s">
        <v>410</v>
      </c>
      <c r="GW16" t="s">
        <v>390</v>
      </c>
      <c r="GX16" t="s">
        <v>390</v>
      </c>
      <c r="GY16" t="s">
        <v>392</v>
      </c>
      <c r="GZ16" t="s">
        <v>390</v>
      </c>
      <c r="HA16" t="s">
        <v>401</v>
      </c>
      <c r="HB16" t="s">
        <v>392</v>
      </c>
      <c r="HC16" t="s">
        <v>392</v>
      </c>
      <c r="HE16" t="s">
        <v>409</v>
      </c>
      <c r="HF16" t="s">
        <v>409</v>
      </c>
      <c r="HG16" t="s">
        <v>409</v>
      </c>
      <c r="HH16" t="s">
        <v>409</v>
      </c>
      <c r="HI16" t="s">
        <v>409</v>
      </c>
      <c r="HJ16" t="s">
        <v>409</v>
      </c>
      <c r="HK16" t="s">
        <v>409</v>
      </c>
      <c r="HL16" t="s">
        <v>411</v>
      </c>
      <c r="HM16" t="s">
        <v>411</v>
      </c>
      <c r="HN16" t="s">
        <v>411</v>
      </c>
      <c r="HO16" t="s">
        <v>412</v>
      </c>
      <c r="HP16" t="s">
        <v>409</v>
      </c>
      <c r="HQ16" t="s">
        <v>409</v>
      </c>
      <c r="HR16" t="s">
        <v>409</v>
      </c>
      <c r="HS16" t="s">
        <v>409</v>
      </c>
      <c r="HT16" t="s">
        <v>409</v>
      </c>
      <c r="HU16" t="s">
        <v>409</v>
      </c>
      <c r="HV16" t="s">
        <v>409</v>
      </c>
      <c r="HW16" t="s">
        <v>409</v>
      </c>
      <c r="HX16" t="s">
        <v>409</v>
      </c>
      <c r="HY16" t="s">
        <v>409</v>
      </c>
      <c r="HZ16" t="s">
        <v>409</v>
      </c>
      <c r="IA16" t="s">
        <v>409</v>
      </c>
      <c r="IH16" t="s">
        <v>409</v>
      </c>
      <c r="II16" t="s">
        <v>392</v>
      </c>
      <c r="IJ16" t="s">
        <v>392</v>
      </c>
      <c r="IK16" t="s">
        <v>405</v>
      </c>
      <c r="IL16" t="s">
        <v>406</v>
      </c>
      <c r="IM16" t="s">
        <v>406</v>
      </c>
      <c r="IQ16" t="s">
        <v>406</v>
      </c>
      <c r="IU16" t="s">
        <v>388</v>
      </c>
      <c r="IV16" t="s">
        <v>388</v>
      </c>
      <c r="IW16" t="s">
        <v>401</v>
      </c>
      <c r="IX16" t="s">
        <v>401</v>
      </c>
      <c r="IY16" t="s">
        <v>413</v>
      </c>
      <c r="IZ16" t="s">
        <v>413</v>
      </c>
      <c r="JA16" t="s">
        <v>409</v>
      </c>
      <c r="JB16" t="s">
        <v>409</v>
      </c>
      <c r="JC16" t="s">
        <v>409</v>
      </c>
      <c r="JD16" t="s">
        <v>409</v>
      </c>
      <c r="JE16" t="s">
        <v>409</v>
      </c>
      <c r="JF16" t="s">
        <v>409</v>
      </c>
      <c r="JG16" t="s">
        <v>390</v>
      </c>
      <c r="JH16" t="s">
        <v>409</v>
      </c>
      <c r="JJ16" t="s">
        <v>393</v>
      </c>
      <c r="JK16" t="s">
        <v>393</v>
      </c>
      <c r="JL16" t="s">
        <v>390</v>
      </c>
      <c r="JM16" t="s">
        <v>390</v>
      </c>
      <c r="JN16" t="s">
        <v>390</v>
      </c>
      <c r="JO16" t="s">
        <v>390</v>
      </c>
      <c r="JP16" t="s">
        <v>390</v>
      </c>
      <c r="JQ16" t="s">
        <v>392</v>
      </c>
      <c r="JR16" t="s">
        <v>392</v>
      </c>
      <c r="JS16" t="s">
        <v>392</v>
      </c>
      <c r="JT16" t="s">
        <v>390</v>
      </c>
      <c r="JU16" t="s">
        <v>388</v>
      </c>
      <c r="JV16" t="s">
        <v>401</v>
      </c>
      <c r="JW16" t="s">
        <v>392</v>
      </c>
      <c r="JX16" t="s">
        <v>392</v>
      </c>
    </row>
    <row r="17" spans="1:284" x14ac:dyDescent="0.3">
      <c r="A17">
        <v>1</v>
      </c>
      <c r="B17">
        <v>1689261276.0999999</v>
      </c>
      <c r="C17">
        <v>0</v>
      </c>
      <c r="D17" t="s">
        <v>414</v>
      </c>
      <c r="E17" t="s">
        <v>415</v>
      </c>
      <c r="F17" t="s">
        <v>416</v>
      </c>
      <c r="G17" t="s">
        <v>417</v>
      </c>
      <c r="H17" t="s">
        <v>418</v>
      </c>
      <c r="I17" t="s">
        <v>752</v>
      </c>
      <c r="J17" t="s">
        <v>419</v>
      </c>
      <c r="K17" t="s">
        <v>31</v>
      </c>
      <c r="L17" t="s">
        <v>420</v>
      </c>
      <c r="M17">
        <v>1689261276.0999999</v>
      </c>
      <c r="N17">
        <f t="shared" ref="N17:N48" si="0">(O17)/1000</f>
        <v>9.0739873436473349E-3</v>
      </c>
      <c r="O17">
        <f t="shared" ref="O17:O48" si="1">1000*DO17*AM17*(DK17-DL17)/(100*DD17*(1000-AM17*DK17))</f>
        <v>9.0739873436473353</v>
      </c>
      <c r="P17">
        <f t="shared" ref="P17:P48" si="2">DO17*AM17*(DJ17-DI17*(1000-AM17*DL17)/(1000-AM17*DK17))/(100*DD17)</f>
        <v>30.173660522869426</v>
      </c>
      <c r="Q17">
        <f t="shared" ref="Q17:Q48" si="3">DI17 - IF(AM17&gt;1, P17*DD17*100/(AO17*DW17), 0)</f>
        <v>359.88799999999998</v>
      </c>
      <c r="R17">
        <f t="shared" ref="R17:R48" si="4">((X17-N17/2)*Q17-P17)/(X17+N17/2)</f>
        <v>277.74582186162178</v>
      </c>
      <c r="S17">
        <f t="shared" ref="S17:S48" si="5">R17*(DP17+DQ17)/1000</f>
        <v>27.424900279762149</v>
      </c>
      <c r="T17">
        <f t="shared" ref="T17:T48" si="6">(DI17 - IF(AM17&gt;1, P17*DD17*100/(AO17*DW17), 0))*(DP17+DQ17)/1000</f>
        <v>35.535701115966404</v>
      </c>
      <c r="U17">
        <f t="shared" ref="U17:U48" si="7">2/((1/W17-1/V17)+SIGN(W17)*SQRT((1/W17-1/V17)*(1/W17-1/V17) + 4*DE17/((DE17+1)*(DE17+1))*(2*1/W17*1/V17-1/V17*1/V17)))</f>
        <v>0.7190261359170923</v>
      </c>
      <c r="V17">
        <f t="shared" ref="V17:V48" si="8">IF(LEFT(DF17,1)&lt;&gt;"0",IF(LEFT(DF17,1)="1",3,DG17),$D$5+$E$5*(DW17*DP17/($K$5*1000))+$F$5*(DW17*DP17/($K$5*1000))*MAX(MIN(DD17,$J$5),$I$5)*MAX(MIN(DD17,$J$5),$I$5)+$G$5*MAX(MIN(DD17,$J$5),$I$5)*(DW17*DP17/($K$5*1000))+$H$5*(DW17*DP17/($K$5*1000))*(DW17*DP17/($K$5*1000)))</f>
        <v>2.9144284208607019</v>
      </c>
      <c r="W17">
        <f t="shared" ref="W17:W48" si="9">N17*(1000-(1000*0.61365*EXP(17.502*AA17/(240.97+AA17))/(DP17+DQ17)+DK17)/2)/(1000*0.61365*EXP(17.502*AA17/(240.97+AA17))/(DP17+DQ17)-DK17)</f>
        <v>0.63310818981557726</v>
      </c>
      <c r="X17">
        <f t="shared" ref="X17:X48" si="10">1/((DE17+1)/(U17/1.6)+1/(V17/1.37)) + DE17/((DE17+1)/(U17/1.6) + DE17/(V17/1.37))</f>
        <v>0.40255325445463275</v>
      </c>
      <c r="Y17">
        <f t="shared" ref="Y17:Y48" si="11">(CZ17*DC17)</f>
        <v>289.56850432710996</v>
      </c>
      <c r="Z17">
        <f t="shared" ref="Z17:Z48" si="12">(DR17+(Y17+2*0.95*0.0000000567*(((DR17+$B$7)+273)^4-(DR17+273)^4)-44100*N17)/(1.84*29.3*V17+8*0.95*0.0000000567*(DR17+273)^3))</f>
        <v>28.427301026086916</v>
      </c>
      <c r="AA17">
        <f t="shared" ref="AA17:AA48" si="13">($C$7*DS17+$D$7*DT17+$E$7*Z17)</f>
        <v>28.0078</v>
      </c>
      <c r="AB17">
        <f t="shared" ref="AB17:AB48" si="14">0.61365*EXP(17.502*AA17/(240.97+AA17))</f>
        <v>3.7965655855907676</v>
      </c>
      <c r="AC17">
        <f t="shared" ref="AC17:AC48" si="15">(AD17/AE17*100)</f>
        <v>60.036193912801451</v>
      </c>
      <c r="AD17">
        <f t="shared" ref="AD17:AD48" si="16">DK17*(DP17+DQ17)/1000</f>
        <v>2.4259577622706701</v>
      </c>
      <c r="AE17">
        <f t="shared" ref="AE17:AE48" si="17">0.61365*EXP(17.502*DR17/(240.97+DR17))</f>
        <v>4.0408253824254938</v>
      </c>
      <c r="AF17">
        <f t="shared" ref="AF17:AF48" si="18">(AB17-DK17*(DP17+DQ17)/1000)</f>
        <v>1.3706078233200976</v>
      </c>
      <c r="AG17">
        <f t="shared" ref="AG17:AG48" si="19">(-N17*44100)</f>
        <v>-400.16284185484744</v>
      </c>
      <c r="AH17">
        <f t="shared" ref="AH17:AH48" si="20">2*29.3*V17*0.92*(DR17-AA17)</f>
        <v>168.73402997082263</v>
      </c>
      <c r="AI17">
        <f t="shared" ref="AI17:AI48" si="21">2*0.95*0.0000000567*(((DR17+$B$7)+273)^4-(AA17+273)^4)</f>
        <v>12.688701639432541</v>
      </c>
      <c r="AJ17">
        <f t="shared" ref="AJ17:AJ48" si="22">Y17+AI17+AG17+AH17</f>
        <v>70.828394082517718</v>
      </c>
      <c r="AK17">
        <v>0</v>
      </c>
      <c r="AL17">
        <v>0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MAX(0,($B$13+$C$13*DW17)/(1+$D$13*DW17)*DP17/(DR17+273)*$E$13)</f>
        <v>52050.552727138478</v>
      </c>
      <c r="AP17" t="s">
        <v>421</v>
      </c>
      <c r="AQ17">
        <v>10366.9</v>
      </c>
      <c r="AR17">
        <v>993.59653846153856</v>
      </c>
      <c r="AS17">
        <v>3431.87</v>
      </c>
      <c r="AT17">
        <f t="shared" ref="AT17:AT48" si="26">1-AR17/AS17</f>
        <v>0.71047955241266758</v>
      </c>
      <c r="AU17">
        <v>-3.9894345373445681</v>
      </c>
      <c r="AV17" t="s">
        <v>422</v>
      </c>
      <c r="AW17">
        <v>10080.5</v>
      </c>
      <c r="AX17">
        <v>919.89076923076925</v>
      </c>
      <c r="AY17">
        <v>1461.457346493869</v>
      </c>
      <c r="AZ17">
        <f t="shared" ref="AZ17:AZ48" si="27">1-AX17/AY17</f>
        <v>0.37056611919763038</v>
      </c>
      <c r="BA17">
        <v>0.5</v>
      </c>
      <c r="BB17">
        <f t="shared" ref="BB17:BB48" si="28">DA17</f>
        <v>1513.2008996513523</v>
      </c>
      <c r="BC17">
        <f t="shared" ref="BC17:BC48" si="29">P17</f>
        <v>30.173660522869426</v>
      </c>
      <c r="BD17">
        <f t="shared" ref="BD17:BD48" si="30">AZ17*BA17*BB17</f>
        <v>280.3704924750823</v>
      </c>
      <c r="BE17">
        <f t="shared" ref="BE17:BE48" si="31">(BC17-AU17)/BB17</f>
        <v>2.2576708134448842E-2</v>
      </c>
      <c r="BF17">
        <f t="shared" ref="BF17:BF48" si="32">(AS17-AY17)/AY17</f>
        <v>1.3482519063818583</v>
      </c>
      <c r="BG17">
        <f t="shared" ref="BG17:BG48" si="33">AR17/(AT17+AR17/AY17)</f>
        <v>714.63951018802265</v>
      </c>
      <c r="BH17" t="s">
        <v>423</v>
      </c>
      <c r="BI17">
        <v>608.85</v>
      </c>
      <c r="BJ17">
        <f t="shared" ref="BJ17:BJ48" si="34">IF(BI17&lt;&gt;0, BI17, BG17)</f>
        <v>608.85</v>
      </c>
      <c r="BK17">
        <f t="shared" ref="BK17:BK48" si="35">1-BJ17/AY17</f>
        <v>0.58339529958868064</v>
      </c>
      <c r="BL17">
        <f t="shared" ref="BL17:BL48" si="36">(AY17-AX17)/(AY17-BJ17)</f>
        <v>0.63518872959534611</v>
      </c>
      <c r="BM17">
        <f t="shared" ref="BM17:BM48" si="37">(AS17-AY17)/(AS17-BJ17)</f>
        <v>0.69798040874883316</v>
      </c>
      <c r="BN17">
        <f t="shared" ref="BN17:BN48" si="38">(AY17-AX17)/(AY17-AR17)</f>
        <v>1.1575378145922324</v>
      </c>
      <c r="BO17">
        <f t="shared" ref="BO17:BO48" si="39">(AS17-AY17)/(AS17-AR17)</f>
        <v>0.80811799192649725</v>
      </c>
      <c r="BP17">
        <f t="shared" ref="BP17:BP48" si="40">(BL17*BJ17/AX17)</f>
        <v>0.4204136740468889</v>
      </c>
      <c r="BQ17">
        <f t="shared" ref="BQ17:BQ48" si="41">(1-BP17)</f>
        <v>0.5795863259531111</v>
      </c>
      <c r="BR17">
        <v>6337</v>
      </c>
      <c r="BS17">
        <v>290.00000000000011</v>
      </c>
      <c r="BT17">
        <v>1329.68</v>
      </c>
      <c r="BU17">
        <v>85</v>
      </c>
      <c r="BV17">
        <v>10080.5</v>
      </c>
      <c r="BW17">
        <v>1327.13</v>
      </c>
      <c r="BX17">
        <v>2.5499999999999998</v>
      </c>
      <c r="BY17">
        <v>300.00000000000011</v>
      </c>
      <c r="BZ17">
        <v>38.5</v>
      </c>
      <c r="CA17">
        <v>1461.457346493869</v>
      </c>
      <c r="CB17">
        <v>1.363798059263446</v>
      </c>
      <c r="CC17">
        <v>-135.4122938469593</v>
      </c>
      <c r="CD17">
        <v>1.1235102854265699</v>
      </c>
      <c r="CE17">
        <v>0.99807620121228602</v>
      </c>
      <c r="CF17">
        <v>-1.092863136818688E-2</v>
      </c>
      <c r="CG17">
        <v>289.99999999999989</v>
      </c>
      <c r="CH17">
        <v>1318.69</v>
      </c>
      <c r="CI17">
        <v>645</v>
      </c>
      <c r="CJ17">
        <v>10042</v>
      </c>
      <c r="CK17">
        <v>1326.61</v>
      </c>
      <c r="CL17">
        <v>-7.92</v>
      </c>
      <c r="CZ17">
        <f t="shared" ref="CZ17:CZ48" si="42">$B$11*DX17+$C$11*DY17+$F$11*EJ17*(1-EM17)</f>
        <v>1800.02</v>
      </c>
      <c r="DA17">
        <f t="shared" ref="DA17:DA48" si="43">CZ17*DB17</f>
        <v>1513.2008996513523</v>
      </c>
      <c r="DB17">
        <f t="shared" ref="DB17:DB48" si="44">($B$11*$D$9+$C$11*$D$9+$F$11*((EW17+EO17)/MAX(EW17+EO17+EX17, 0.1)*$I$9+EX17/MAX(EW17+EO17+EX17, 0.1)*$J$9))/($B$11+$C$11+$F$11)</f>
        <v>0.84065782583046422</v>
      </c>
      <c r="DC17">
        <f t="shared" ref="DC17:DC48" si="45">($B$11*$K$9+$C$11*$K$9+$F$11*((EW17+EO17)/MAX(EW17+EO17+EX17, 0.1)*$P$9+EX17/MAX(EW17+EO17+EX17, 0.1)*$Q$9))/($B$11+$C$11+$F$11)</f>
        <v>0.16086960385279606</v>
      </c>
      <c r="DD17">
        <v>6</v>
      </c>
      <c r="DE17">
        <v>0.5</v>
      </c>
      <c r="DF17" t="s">
        <v>424</v>
      </c>
      <c r="DG17">
        <v>2</v>
      </c>
      <c r="DH17">
        <v>1689261276.0999999</v>
      </c>
      <c r="DI17">
        <v>359.88799999999998</v>
      </c>
      <c r="DJ17">
        <v>400.01</v>
      </c>
      <c r="DK17">
        <v>24.568899999999999</v>
      </c>
      <c r="DL17">
        <v>13.949</v>
      </c>
      <c r="DM17">
        <v>358.8</v>
      </c>
      <c r="DN17">
        <v>24.523900000000001</v>
      </c>
      <c r="DO17">
        <v>500.06400000000002</v>
      </c>
      <c r="DP17">
        <v>98.641400000000004</v>
      </c>
      <c r="DQ17">
        <v>9.9600300000000003E-2</v>
      </c>
      <c r="DR17">
        <v>29.081700000000001</v>
      </c>
      <c r="DS17">
        <v>28.0078</v>
      </c>
      <c r="DT17">
        <v>999.9</v>
      </c>
      <c r="DU17">
        <v>0</v>
      </c>
      <c r="DV17">
        <v>0</v>
      </c>
      <c r="DW17">
        <v>10050.6</v>
      </c>
      <c r="DX17">
        <v>0</v>
      </c>
      <c r="DY17">
        <v>707.61599999999999</v>
      </c>
      <c r="DZ17">
        <v>-40.122300000000003</v>
      </c>
      <c r="EA17">
        <v>368.952</v>
      </c>
      <c r="EB17">
        <v>405.66899999999998</v>
      </c>
      <c r="EC17">
        <v>10.619899999999999</v>
      </c>
      <c r="ED17">
        <v>400.01</v>
      </c>
      <c r="EE17">
        <v>13.949</v>
      </c>
      <c r="EF17">
        <v>2.4235099999999998</v>
      </c>
      <c r="EG17">
        <v>1.37595</v>
      </c>
      <c r="EH17">
        <v>20.521699999999999</v>
      </c>
      <c r="EI17">
        <v>11.655099999999999</v>
      </c>
      <c r="EJ17">
        <v>1800.02</v>
      </c>
      <c r="EK17">
        <v>0.97800900000000002</v>
      </c>
      <c r="EL17">
        <v>2.19905E-2</v>
      </c>
      <c r="EM17">
        <v>0</v>
      </c>
      <c r="EN17">
        <v>919.41800000000001</v>
      </c>
      <c r="EO17">
        <v>5.0005300000000004</v>
      </c>
      <c r="EP17">
        <v>18845.900000000001</v>
      </c>
      <c r="EQ17">
        <v>16035.5</v>
      </c>
      <c r="ER17">
        <v>44.936999999999998</v>
      </c>
      <c r="ES17">
        <v>45.25</v>
      </c>
      <c r="ET17">
        <v>45.25</v>
      </c>
      <c r="EU17">
        <v>45.436999999999998</v>
      </c>
      <c r="EV17">
        <v>46.436999999999998</v>
      </c>
      <c r="EW17">
        <v>1755.55</v>
      </c>
      <c r="EX17">
        <v>39.47</v>
      </c>
      <c r="EY17">
        <v>0</v>
      </c>
      <c r="EZ17">
        <v>1689261300.7</v>
      </c>
      <c r="FA17">
        <v>0</v>
      </c>
      <c r="FB17">
        <v>919.89076923076925</v>
      </c>
      <c r="FC17">
        <v>-5.2840341732464768</v>
      </c>
      <c r="FD17">
        <v>239.11794891949279</v>
      </c>
      <c r="FE17">
        <v>18810.8</v>
      </c>
      <c r="FF17">
        <v>15</v>
      </c>
      <c r="FG17">
        <v>1689261233.0999999</v>
      </c>
      <c r="FH17" t="s">
        <v>425</v>
      </c>
      <c r="FI17">
        <v>1689261227.0999999</v>
      </c>
      <c r="FJ17">
        <v>1689261233.0999999</v>
      </c>
      <c r="FK17">
        <v>2</v>
      </c>
      <c r="FL17">
        <v>0.20699999999999999</v>
      </c>
      <c r="FM17">
        <v>-7.0000000000000001E-3</v>
      </c>
      <c r="FN17">
        <v>1.085</v>
      </c>
      <c r="FO17">
        <v>3.6999999999999998E-2</v>
      </c>
      <c r="FP17">
        <v>400</v>
      </c>
      <c r="FQ17">
        <v>13</v>
      </c>
      <c r="FR17">
        <v>0.06</v>
      </c>
      <c r="FS17">
        <v>0.01</v>
      </c>
      <c r="FT17">
        <v>30.230449553982851</v>
      </c>
      <c r="FU17">
        <v>-0.9135366661409432</v>
      </c>
      <c r="FV17">
        <v>0.18790131187432099</v>
      </c>
      <c r="FW17">
        <v>1</v>
      </c>
      <c r="FX17">
        <v>0.72674459424420601</v>
      </c>
      <c r="FY17">
        <v>-1.0803374263774651E-2</v>
      </c>
      <c r="FZ17">
        <v>1.0554215356553331E-2</v>
      </c>
      <c r="GA17">
        <v>1</v>
      </c>
      <c r="GB17">
        <v>2</v>
      </c>
      <c r="GC17">
        <v>2</v>
      </c>
      <c r="GD17" t="s">
        <v>426</v>
      </c>
      <c r="GE17">
        <v>3.1061299999999998</v>
      </c>
      <c r="GF17">
        <v>2.76735</v>
      </c>
      <c r="GG17">
        <v>8.2292100000000007E-2</v>
      </c>
      <c r="GH17">
        <v>8.9533299999999996E-2</v>
      </c>
      <c r="GI17">
        <v>0.109678</v>
      </c>
      <c r="GJ17">
        <v>7.2996500000000006E-2</v>
      </c>
      <c r="GK17">
        <v>22150.5</v>
      </c>
      <c r="GL17">
        <v>22862.6</v>
      </c>
      <c r="GM17">
        <v>23975.4</v>
      </c>
      <c r="GN17">
        <v>25400.400000000001</v>
      </c>
      <c r="GO17">
        <v>30743.7</v>
      </c>
      <c r="GP17">
        <v>33021.699999999997</v>
      </c>
      <c r="GQ17">
        <v>38187.199999999997</v>
      </c>
      <c r="GR17">
        <v>39507.599999999999</v>
      </c>
      <c r="GS17">
        <v>2.2017000000000002</v>
      </c>
      <c r="GT17">
        <v>1.8843000000000001</v>
      </c>
      <c r="GU17">
        <v>6.0144799999999998E-2</v>
      </c>
      <c r="GV17">
        <v>0</v>
      </c>
      <c r="GW17">
        <v>27.024999999999999</v>
      </c>
      <c r="GX17">
        <v>999.9</v>
      </c>
      <c r="GY17">
        <v>47.6</v>
      </c>
      <c r="GZ17">
        <v>33.6</v>
      </c>
      <c r="HA17">
        <v>25.212700000000002</v>
      </c>
      <c r="HB17">
        <v>59.938200000000002</v>
      </c>
      <c r="HC17">
        <v>26.614599999999999</v>
      </c>
      <c r="HD17">
        <v>1</v>
      </c>
      <c r="HE17">
        <v>0.11837399999999999</v>
      </c>
      <c r="HF17">
        <v>-0.25947999999999999</v>
      </c>
      <c r="HG17">
        <v>20.3294</v>
      </c>
      <c r="HH17">
        <v>5.2574199999999998</v>
      </c>
      <c r="HI17">
        <v>12.0159</v>
      </c>
      <c r="HJ17">
        <v>4.9806499999999998</v>
      </c>
      <c r="HK17">
        <v>3.2930000000000001</v>
      </c>
      <c r="HL17">
        <v>9999</v>
      </c>
      <c r="HM17">
        <v>9999</v>
      </c>
      <c r="HN17">
        <v>9999</v>
      </c>
      <c r="HO17">
        <v>247.9</v>
      </c>
      <c r="HP17">
        <v>1.8760699999999999</v>
      </c>
      <c r="HQ17">
        <v>1.8769</v>
      </c>
      <c r="HR17">
        <v>1.88324</v>
      </c>
      <c r="HS17">
        <v>1.88629</v>
      </c>
      <c r="HT17">
        <v>1.87713</v>
      </c>
      <c r="HU17">
        <v>1.8836999999999999</v>
      </c>
      <c r="HV17">
        <v>1.88263</v>
      </c>
      <c r="HW17">
        <v>1.8860300000000001</v>
      </c>
      <c r="HX17">
        <v>0</v>
      </c>
      <c r="HY17">
        <v>0</v>
      </c>
      <c r="HZ17">
        <v>0</v>
      </c>
      <c r="IA17">
        <v>0</v>
      </c>
      <c r="IB17" t="s">
        <v>427</v>
      </c>
      <c r="IC17" t="s">
        <v>428</v>
      </c>
      <c r="ID17" t="s">
        <v>429</v>
      </c>
      <c r="IE17" t="s">
        <v>429</v>
      </c>
      <c r="IF17" t="s">
        <v>429</v>
      </c>
      <c r="IG17" t="s">
        <v>429</v>
      </c>
      <c r="IH17">
        <v>0</v>
      </c>
      <c r="II17">
        <v>100</v>
      </c>
      <c r="IJ17">
        <v>100</v>
      </c>
      <c r="IK17">
        <v>1.0880000000000001</v>
      </c>
      <c r="IL17">
        <v>4.4999999999999998E-2</v>
      </c>
      <c r="IM17">
        <v>1.169788762968307</v>
      </c>
      <c r="IN17">
        <v>-4.2852564239613137E-4</v>
      </c>
      <c r="IO17">
        <v>6.4980710991155998E-7</v>
      </c>
      <c r="IP17">
        <v>-2.7237938963984961E-10</v>
      </c>
      <c r="IQ17">
        <v>-7.0482429933592158E-3</v>
      </c>
      <c r="IR17">
        <v>6.6907473102813496E-3</v>
      </c>
      <c r="IS17">
        <v>-3.3673306238274028E-4</v>
      </c>
      <c r="IT17">
        <v>6.1311374003140313E-6</v>
      </c>
      <c r="IU17">
        <v>3</v>
      </c>
      <c r="IV17">
        <v>2101</v>
      </c>
      <c r="IW17">
        <v>1</v>
      </c>
      <c r="IX17">
        <v>32</v>
      </c>
      <c r="IY17">
        <v>0.8</v>
      </c>
      <c r="IZ17">
        <v>0.7</v>
      </c>
      <c r="JA17">
        <v>0.99365199999999998</v>
      </c>
      <c r="JB17">
        <v>2.65503</v>
      </c>
      <c r="JC17">
        <v>1.6015600000000001</v>
      </c>
      <c r="JD17">
        <v>2.34497</v>
      </c>
      <c r="JE17">
        <v>1.5502899999999999</v>
      </c>
      <c r="JF17">
        <v>2.3095699999999999</v>
      </c>
      <c r="JG17">
        <v>39.692</v>
      </c>
      <c r="JH17">
        <v>24.078700000000001</v>
      </c>
      <c r="JI17">
        <v>18</v>
      </c>
      <c r="JJ17">
        <v>585.404</v>
      </c>
      <c r="JK17">
        <v>441.95800000000003</v>
      </c>
      <c r="JL17">
        <v>27.915500000000002</v>
      </c>
      <c r="JM17">
        <v>28.698599999999999</v>
      </c>
      <c r="JN17">
        <v>30.000499999999999</v>
      </c>
      <c r="JO17">
        <v>28.761800000000001</v>
      </c>
      <c r="JP17">
        <v>28.7287</v>
      </c>
      <c r="JQ17">
        <v>19.8795</v>
      </c>
      <c r="JR17">
        <v>53.736600000000003</v>
      </c>
      <c r="JS17">
        <v>27.231300000000001</v>
      </c>
      <c r="JT17">
        <v>27.905100000000001</v>
      </c>
      <c r="JU17">
        <v>400</v>
      </c>
      <c r="JV17">
        <v>14.064</v>
      </c>
      <c r="JW17">
        <v>99.632599999999996</v>
      </c>
      <c r="JX17">
        <v>100.002</v>
      </c>
    </row>
    <row r="18" spans="1:284" x14ac:dyDescent="0.3">
      <c r="A18">
        <v>2</v>
      </c>
      <c r="B18">
        <v>1689261413.0999999</v>
      </c>
      <c r="C18">
        <v>137</v>
      </c>
      <c r="D18" t="s">
        <v>430</v>
      </c>
      <c r="E18" t="s">
        <v>431</v>
      </c>
      <c r="F18" t="s">
        <v>416</v>
      </c>
      <c r="G18" t="s">
        <v>417</v>
      </c>
      <c r="H18" t="s">
        <v>418</v>
      </c>
      <c r="I18" t="s">
        <v>752</v>
      </c>
      <c r="J18" t="s">
        <v>419</v>
      </c>
      <c r="K18" t="s">
        <v>31</v>
      </c>
      <c r="L18" t="s">
        <v>420</v>
      </c>
      <c r="M18">
        <v>1689261413.0999999</v>
      </c>
      <c r="N18">
        <f t="shared" si="0"/>
        <v>8.6519894474214997E-3</v>
      </c>
      <c r="O18">
        <f t="shared" si="1"/>
        <v>8.6519894474214993</v>
      </c>
      <c r="P18">
        <f t="shared" si="2"/>
        <v>21.929539381669922</v>
      </c>
      <c r="Q18">
        <f t="shared" si="3"/>
        <v>270.803</v>
      </c>
      <c r="R18">
        <f t="shared" si="4"/>
        <v>207.80619349721809</v>
      </c>
      <c r="S18">
        <f t="shared" si="5"/>
        <v>20.519038316308542</v>
      </c>
      <c r="T18">
        <f t="shared" si="6"/>
        <v>26.739420224478</v>
      </c>
      <c r="U18">
        <f t="shared" si="7"/>
        <v>0.67669564326284104</v>
      </c>
      <c r="V18">
        <f t="shared" si="8"/>
        <v>2.8986027033775446</v>
      </c>
      <c r="W18">
        <f t="shared" si="9"/>
        <v>0.59965313384056729</v>
      </c>
      <c r="X18">
        <f t="shared" si="10"/>
        <v>0.38097169618270288</v>
      </c>
      <c r="Y18">
        <f t="shared" si="11"/>
        <v>289.57343332660594</v>
      </c>
      <c r="Z18">
        <f t="shared" si="12"/>
        <v>28.170447091189473</v>
      </c>
      <c r="AA18">
        <f t="shared" si="13"/>
        <v>27.953600000000002</v>
      </c>
      <c r="AB18">
        <f t="shared" si="14"/>
        <v>3.7845868917614531</v>
      </c>
      <c r="AC18">
        <f t="shared" si="15"/>
        <v>60.774797219802736</v>
      </c>
      <c r="AD18">
        <f t="shared" si="16"/>
        <v>2.4045660837971998</v>
      </c>
      <c r="AE18">
        <f t="shared" si="17"/>
        <v>3.9565184810089353</v>
      </c>
      <c r="AF18">
        <f t="shared" si="18"/>
        <v>1.3800208079642533</v>
      </c>
      <c r="AG18">
        <f t="shared" si="19"/>
        <v>-381.55273463128816</v>
      </c>
      <c r="AH18">
        <f t="shared" si="20"/>
        <v>119.38987427359041</v>
      </c>
      <c r="AI18">
        <f t="shared" si="21"/>
        <v>9.0082832912924289</v>
      </c>
      <c r="AJ18">
        <f t="shared" si="22"/>
        <v>36.418856260200585</v>
      </c>
      <c r="AK18">
        <v>0</v>
      </c>
      <c r="AL18">
        <v>0</v>
      </c>
      <c r="AM18">
        <f t="shared" si="23"/>
        <v>1</v>
      </c>
      <c r="AN18">
        <f t="shared" si="24"/>
        <v>0</v>
      </c>
      <c r="AO18">
        <f t="shared" si="25"/>
        <v>51662.509159461035</v>
      </c>
      <c r="AP18" t="s">
        <v>421</v>
      </c>
      <c r="AQ18">
        <v>10366.9</v>
      </c>
      <c r="AR18">
        <v>993.59653846153856</v>
      </c>
      <c r="AS18">
        <v>3431.87</v>
      </c>
      <c r="AT18">
        <f t="shared" si="26"/>
        <v>0.71047955241266758</v>
      </c>
      <c r="AU18">
        <v>-3.9894345373445681</v>
      </c>
      <c r="AV18" t="s">
        <v>432</v>
      </c>
      <c r="AW18">
        <v>10074.200000000001</v>
      </c>
      <c r="AX18">
        <v>833.24075999999991</v>
      </c>
      <c r="AY18">
        <v>1258.2111664915919</v>
      </c>
      <c r="AZ18">
        <f t="shared" si="27"/>
        <v>0.3377576179653401</v>
      </c>
      <c r="BA18">
        <v>0.5</v>
      </c>
      <c r="BB18">
        <f t="shared" si="28"/>
        <v>1513.2185996510909</v>
      </c>
      <c r="BC18">
        <f t="shared" si="29"/>
        <v>21.929539381669922</v>
      </c>
      <c r="BD18">
        <f t="shared" si="30"/>
        <v>255.55055483950005</v>
      </c>
      <c r="BE18">
        <f t="shared" si="31"/>
        <v>1.7128373868118416E-2</v>
      </c>
      <c r="BF18">
        <f t="shared" si="32"/>
        <v>1.7275787176245296</v>
      </c>
      <c r="BG18">
        <f t="shared" si="33"/>
        <v>662.32291005977197</v>
      </c>
      <c r="BH18" t="s">
        <v>433</v>
      </c>
      <c r="BI18">
        <v>587.54</v>
      </c>
      <c r="BJ18">
        <f t="shared" si="34"/>
        <v>587.54</v>
      </c>
      <c r="BK18">
        <f t="shared" si="35"/>
        <v>0.5330354588742825</v>
      </c>
      <c r="BL18">
        <f t="shared" si="36"/>
        <v>0.63364943615317892</v>
      </c>
      <c r="BM18">
        <f t="shared" si="37"/>
        <v>0.76420768107371784</v>
      </c>
      <c r="BN18">
        <f t="shared" si="38"/>
        <v>1.6059974070795753</v>
      </c>
      <c r="BO18">
        <f t="shared" si="39"/>
        <v>0.89147458962084936</v>
      </c>
      <c r="BP18">
        <f t="shared" si="40"/>
        <v>0.44680290210171519</v>
      </c>
      <c r="BQ18">
        <f t="shared" si="41"/>
        <v>0.55319709789828475</v>
      </c>
      <c r="BR18">
        <v>6339</v>
      </c>
      <c r="BS18">
        <v>290.00000000000011</v>
      </c>
      <c r="BT18">
        <v>1152.2</v>
      </c>
      <c r="BU18">
        <v>95</v>
      </c>
      <c r="BV18">
        <v>10074.200000000001</v>
      </c>
      <c r="BW18">
        <v>1149.4000000000001</v>
      </c>
      <c r="BX18">
        <v>2.8</v>
      </c>
      <c r="BY18">
        <v>300.00000000000011</v>
      </c>
      <c r="BZ18">
        <v>38.5</v>
      </c>
      <c r="CA18">
        <v>1258.2111664915919</v>
      </c>
      <c r="CB18">
        <v>1.3450282576379491</v>
      </c>
      <c r="CC18">
        <v>-109.61384268662439</v>
      </c>
      <c r="CD18">
        <v>1.1075297746592261</v>
      </c>
      <c r="CE18">
        <v>0.99714964871287937</v>
      </c>
      <c r="CF18">
        <v>-1.092336240266965E-2</v>
      </c>
      <c r="CG18">
        <v>289.99999999999989</v>
      </c>
      <c r="CH18">
        <v>1140.82</v>
      </c>
      <c r="CI18">
        <v>665</v>
      </c>
      <c r="CJ18">
        <v>10035.700000000001</v>
      </c>
      <c r="CK18">
        <v>1148.99</v>
      </c>
      <c r="CL18">
        <v>-8.17</v>
      </c>
      <c r="CZ18">
        <f t="shared" si="42"/>
        <v>1800.04</v>
      </c>
      <c r="DA18">
        <f t="shared" si="43"/>
        <v>1513.2185996510909</v>
      </c>
      <c r="DB18">
        <f t="shared" si="44"/>
        <v>0.84065831851019479</v>
      </c>
      <c r="DC18">
        <f t="shared" si="45"/>
        <v>0.1608705547246761</v>
      </c>
      <c r="DD18">
        <v>6</v>
      </c>
      <c r="DE18">
        <v>0.5</v>
      </c>
      <c r="DF18" t="s">
        <v>424</v>
      </c>
      <c r="DG18">
        <v>2</v>
      </c>
      <c r="DH18">
        <v>1689261413.0999999</v>
      </c>
      <c r="DI18">
        <v>270.803</v>
      </c>
      <c r="DJ18">
        <v>299.92700000000002</v>
      </c>
      <c r="DK18">
        <v>24.3522</v>
      </c>
      <c r="DL18">
        <v>14.223699999999999</v>
      </c>
      <c r="DM18">
        <v>269.839</v>
      </c>
      <c r="DN18">
        <v>24.307700000000001</v>
      </c>
      <c r="DO18">
        <v>500.05200000000002</v>
      </c>
      <c r="DP18">
        <v>98.640900000000002</v>
      </c>
      <c r="DQ18">
        <v>0.100326</v>
      </c>
      <c r="DR18">
        <v>28.717600000000001</v>
      </c>
      <c r="DS18">
        <v>27.953600000000002</v>
      </c>
      <c r="DT18">
        <v>999.9</v>
      </c>
      <c r="DU18">
        <v>0</v>
      </c>
      <c r="DV18">
        <v>0</v>
      </c>
      <c r="DW18">
        <v>9960</v>
      </c>
      <c r="DX18">
        <v>0</v>
      </c>
      <c r="DY18">
        <v>794.79899999999998</v>
      </c>
      <c r="DZ18">
        <v>-29.124199999999998</v>
      </c>
      <c r="EA18">
        <v>277.56200000000001</v>
      </c>
      <c r="EB18">
        <v>304.255</v>
      </c>
      <c r="EC18">
        <v>10.128500000000001</v>
      </c>
      <c r="ED18">
        <v>299.92700000000002</v>
      </c>
      <c r="EE18">
        <v>14.223699999999999</v>
      </c>
      <c r="EF18">
        <v>2.4021300000000001</v>
      </c>
      <c r="EG18">
        <v>1.4030400000000001</v>
      </c>
      <c r="EH18">
        <v>20.3781</v>
      </c>
      <c r="EI18">
        <v>11.9505</v>
      </c>
      <c r="EJ18">
        <v>1800.04</v>
      </c>
      <c r="EK18">
        <v>0.97799599999999998</v>
      </c>
      <c r="EL18">
        <v>2.20038E-2</v>
      </c>
      <c r="EM18">
        <v>0</v>
      </c>
      <c r="EN18">
        <v>832.6</v>
      </c>
      <c r="EO18">
        <v>5.0005300000000004</v>
      </c>
      <c r="EP18">
        <v>17608.3</v>
      </c>
      <c r="EQ18">
        <v>16035.6</v>
      </c>
      <c r="ER18">
        <v>45.375</v>
      </c>
      <c r="ES18">
        <v>45.875</v>
      </c>
      <c r="ET18">
        <v>45.686999999999998</v>
      </c>
      <c r="EU18">
        <v>45.875</v>
      </c>
      <c r="EV18">
        <v>46.811999999999998</v>
      </c>
      <c r="EW18">
        <v>1755.54</v>
      </c>
      <c r="EX18">
        <v>39.5</v>
      </c>
      <c r="EY18">
        <v>0</v>
      </c>
      <c r="EZ18">
        <v>135</v>
      </c>
      <c r="FA18">
        <v>0</v>
      </c>
      <c r="FB18">
        <v>833.24075999999991</v>
      </c>
      <c r="FC18">
        <v>-6.780307691392168</v>
      </c>
      <c r="FD18">
        <v>298.96923106380132</v>
      </c>
      <c r="FE18">
        <v>17586.531999999999</v>
      </c>
      <c r="FF18">
        <v>15</v>
      </c>
      <c r="FG18">
        <v>1689261370.5999999</v>
      </c>
      <c r="FH18" t="s">
        <v>434</v>
      </c>
      <c r="FI18">
        <v>1689261363.0999999</v>
      </c>
      <c r="FJ18">
        <v>1689261370.5999999</v>
      </c>
      <c r="FK18">
        <v>3</v>
      </c>
      <c r="FL18">
        <v>-0.13300000000000001</v>
      </c>
      <c r="FM18">
        <v>0</v>
      </c>
      <c r="FN18">
        <v>0.96</v>
      </c>
      <c r="FO18">
        <v>3.6999999999999998E-2</v>
      </c>
      <c r="FP18">
        <v>300</v>
      </c>
      <c r="FQ18">
        <v>14</v>
      </c>
      <c r="FR18">
        <v>0.04</v>
      </c>
      <c r="FS18">
        <v>0.01</v>
      </c>
      <c r="FT18">
        <v>22.026063138744561</v>
      </c>
      <c r="FU18">
        <v>-0.95414672786204213</v>
      </c>
      <c r="FV18">
        <v>0.16492785620600769</v>
      </c>
      <c r="FW18">
        <v>1</v>
      </c>
      <c r="FX18">
        <v>0.6838813455435363</v>
      </c>
      <c r="FY18">
        <v>-1.1364666481425039E-2</v>
      </c>
      <c r="FZ18">
        <v>1.227334951343621E-2</v>
      </c>
      <c r="GA18">
        <v>1</v>
      </c>
      <c r="GB18">
        <v>2</v>
      </c>
      <c r="GC18">
        <v>2</v>
      </c>
      <c r="GD18" t="s">
        <v>426</v>
      </c>
      <c r="GE18">
        <v>3.1065800000000001</v>
      </c>
      <c r="GF18">
        <v>2.76728</v>
      </c>
      <c r="GG18">
        <v>6.5329799999999993E-2</v>
      </c>
      <c r="GH18">
        <v>7.1339200000000005E-2</v>
      </c>
      <c r="GI18">
        <v>0.108955</v>
      </c>
      <c r="GJ18">
        <v>7.4036900000000003E-2</v>
      </c>
      <c r="GK18">
        <v>22554.5</v>
      </c>
      <c r="GL18">
        <v>23313.8</v>
      </c>
      <c r="GM18">
        <v>23970.5</v>
      </c>
      <c r="GN18">
        <v>25395</v>
      </c>
      <c r="GO18">
        <v>30762.9</v>
      </c>
      <c r="GP18">
        <v>32977.199999999997</v>
      </c>
      <c r="GQ18">
        <v>38180.1</v>
      </c>
      <c r="GR18">
        <v>39498.800000000003</v>
      </c>
      <c r="GS18">
        <v>2.1993</v>
      </c>
      <c r="GT18">
        <v>1.87818</v>
      </c>
      <c r="GU18">
        <v>5.2098199999999997E-2</v>
      </c>
      <c r="GV18">
        <v>0</v>
      </c>
      <c r="GW18">
        <v>27.102399999999999</v>
      </c>
      <c r="GX18">
        <v>999.9</v>
      </c>
      <c r="GY18">
        <v>46</v>
      </c>
      <c r="GZ18">
        <v>33.9</v>
      </c>
      <c r="HA18">
        <v>24.7773</v>
      </c>
      <c r="HB18">
        <v>61.268300000000004</v>
      </c>
      <c r="HC18">
        <v>26.494399999999999</v>
      </c>
      <c r="HD18">
        <v>1</v>
      </c>
      <c r="HE18">
        <v>0.12868099999999999</v>
      </c>
      <c r="HF18">
        <v>-0.84062899999999996</v>
      </c>
      <c r="HG18">
        <v>20.3248</v>
      </c>
      <c r="HH18">
        <v>5.2490399999999999</v>
      </c>
      <c r="HI18">
        <v>12.0158</v>
      </c>
      <c r="HJ18">
        <v>4.9801000000000002</v>
      </c>
      <c r="HK18">
        <v>3.2922799999999999</v>
      </c>
      <c r="HL18">
        <v>9999</v>
      </c>
      <c r="HM18">
        <v>9999</v>
      </c>
      <c r="HN18">
        <v>9999</v>
      </c>
      <c r="HO18">
        <v>247.9</v>
      </c>
      <c r="HP18">
        <v>1.87609</v>
      </c>
      <c r="HQ18">
        <v>1.87697</v>
      </c>
      <c r="HR18">
        <v>1.88324</v>
      </c>
      <c r="HS18">
        <v>1.8863099999999999</v>
      </c>
      <c r="HT18">
        <v>1.87714</v>
      </c>
      <c r="HU18">
        <v>1.8836999999999999</v>
      </c>
      <c r="HV18">
        <v>1.8826400000000001</v>
      </c>
      <c r="HW18">
        <v>1.88605</v>
      </c>
      <c r="HX18">
        <v>0</v>
      </c>
      <c r="HY18">
        <v>0</v>
      </c>
      <c r="HZ18">
        <v>0</v>
      </c>
      <c r="IA18">
        <v>0</v>
      </c>
      <c r="IB18" t="s">
        <v>427</v>
      </c>
      <c r="IC18" t="s">
        <v>428</v>
      </c>
      <c r="ID18" t="s">
        <v>429</v>
      </c>
      <c r="IE18" t="s">
        <v>429</v>
      </c>
      <c r="IF18" t="s">
        <v>429</v>
      </c>
      <c r="IG18" t="s">
        <v>429</v>
      </c>
      <c r="IH18">
        <v>0</v>
      </c>
      <c r="II18">
        <v>100</v>
      </c>
      <c r="IJ18">
        <v>100</v>
      </c>
      <c r="IK18">
        <v>0.96399999999999997</v>
      </c>
      <c r="IL18">
        <v>4.4499999999999998E-2</v>
      </c>
      <c r="IM18">
        <v>1.0369696225716649</v>
      </c>
      <c r="IN18">
        <v>-4.2852564239613137E-4</v>
      </c>
      <c r="IO18">
        <v>6.4980710991155998E-7</v>
      </c>
      <c r="IP18">
        <v>-2.7237938963984961E-10</v>
      </c>
      <c r="IQ18">
        <v>-7.2015414249847459E-3</v>
      </c>
      <c r="IR18">
        <v>6.6907473102813496E-3</v>
      </c>
      <c r="IS18">
        <v>-3.3673306238274028E-4</v>
      </c>
      <c r="IT18">
        <v>6.1311374003140313E-6</v>
      </c>
      <c r="IU18">
        <v>3</v>
      </c>
      <c r="IV18">
        <v>2101</v>
      </c>
      <c r="IW18">
        <v>1</v>
      </c>
      <c r="IX18">
        <v>32</v>
      </c>
      <c r="IY18">
        <v>0.8</v>
      </c>
      <c r="IZ18">
        <v>0.7</v>
      </c>
      <c r="JA18">
        <v>0.79101600000000005</v>
      </c>
      <c r="JB18">
        <v>2.64771</v>
      </c>
      <c r="JC18">
        <v>1.6015600000000001</v>
      </c>
      <c r="JD18">
        <v>2.34497</v>
      </c>
      <c r="JE18">
        <v>1.5502899999999999</v>
      </c>
      <c r="JF18">
        <v>2.2839399999999999</v>
      </c>
      <c r="JG18">
        <v>40.146000000000001</v>
      </c>
      <c r="JH18">
        <v>24.078700000000001</v>
      </c>
      <c r="JI18">
        <v>18</v>
      </c>
      <c r="JJ18">
        <v>585.42499999999995</v>
      </c>
      <c r="JK18">
        <v>439.29399999999998</v>
      </c>
      <c r="JL18">
        <v>27.085999999999999</v>
      </c>
      <c r="JM18">
        <v>28.883400000000002</v>
      </c>
      <c r="JN18">
        <v>29.998699999999999</v>
      </c>
      <c r="JO18">
        <v>28.9329</v>
      </c>
      <c r="JP18">
        <v>28.904699999999998</v>
      </c>
      <c r="JQ18">
        <v>15.801399999999999</v>
      </c>
      <c r="JR18">
        <v>52.393500000000003</v>
      </c>
      <c r="JS18">
        <v>21.8263</v>
      </c>
      <c r="JT18">
        <v>27.084399999999999</v>
      </c>
      <c r="JU18">
        <v>300</v>
      </c>
      <c r="JV18">
        <v>14.0396</v>
      </c>
      <c r="JW18">
        <v>99.613299999999995</v>
      </c>
      <c r="JX18">
        <v>99.980400000000003</v>
      </c>
    </row>
    <row r="19" spans="1:284" x14ac:dyDescent="0.3">
      <c r="A19">
        <v>3</v>
      </c>
      <c r="B19">
        <v>1689261536.0999999</v>
      </c>
      <c r="C19">
        <v>260</v>
      </c>
      <c r="D19" t="s">
        <v>435</v>
      </c>
      <c r="E19" t="s">
        <v>436</v>
      </c>
      <c r="F19" t="s">
        <v>416</v>
      </c>
      <c r="G19" t="s">
        <v>417</v>
      </c>
      <c r="H19" t="s">
        <v>418</v>
      </c>
      <c r="I19" t="s">
        <v>752</v>
      </c>
      <c r="J19" t="s">
        <v>419</v>
      </c>
      <c r="K19" t="s">
        <v>31</v>
      </c>
      <c r="L19" t="s">
        <v>420</v>
      </c>
      <c r="M19">
        <v>1689261536.0999999</v>
      </c>
      <c r="N19">
        <f t="shared" si="0"/>
        <v>8.4779895552743248E-3</v>
      </c>
      <c r="O19">
        <f t="shared" si="1"/>
        <v>8.4779895552743252</v>
      </c>
      <c r="P19">
        <f t="shared" si="2"/>
        <v>13.241740183768808</v>
      </c>
      <c r="Q19">
        <f t="shared" si="3"/>
        <v>182.20699999999999</v>
      </c>
      <c r="R19">
        <f t="shared" si="4"/>
        <v>142.29559590840617</v>
      </c>
      <c r="S19">
        <f t="shared" si="5"/>
        <v>14.051013764987756</v>
      </c>
      <c r="T19">
        <f t="shared" si="6"/>
        <v>17.992075220128999</v>
      </c>
      <c r="U19">
        <f t="shared" si="7"/>
        <v>0.64776173914613366</v>
      </c>
      <c r="V19">
        <f t="shared" si="8"/>
        <v>2.9002069432195858</v>
      </c>
      <c r="W19">
        <f t="shared" si="9"/>
        <v>0.57683270234770689</v>
      </c>
      <c r="X19">
        <f t="shared" si="10"/>
        <v>0.36624381742142131</v>
      </c>
      <c r="Y19">
        <f t="shared" si="11"/>
        <v>289.59200632682138</v>
      </c>
      <c r="Z19">
        <f t="shared" si="12"/>
        <v>28.052504319817913</v>
      </c>
      <c r="AA19">
        <f t="shared" si="13"/>
        <v>27.933900000000001</v>
      </c>
      <c r="AB19">
        <f t="shared" si="14"/>
        <v>3.7802411903286579</v>
      </c>
      <c r="AC19">
        <f t="shared" si="15"/>
        <v>60.579702132823776</v>
      </c>
      <c r="AD19">
        <f t="shared" si="16"/>
        <v>2.3741615971950996</v>
      </c>
      <c r="AE19">
        <f t="shared" si="17"/>
        <v>3.9190710974273877</v>
      </c>
      <c r="AF19">
        <f t="shared" si="18"/>
        <v>1.4060795931335583</v>
      </c>
      <c r="AG19">
        <f t="shared" si="19"/>
        <v>-373.87933938759772</v>
      </c>
      <c r="AH19">
        <f t="shared" si="20"/>
        <v>96.909421976824788</v>
      </c>
      <c r="AI19">
        <f t="shared" si="21"/>
        <v>7.3013477674165301</v>
      </c>
      <c r="AJ19">
        <f t="shared" si="22"/>
        <v>19.923436683464971</v>
      </c>
      <c r="AK19">
        <v>0</v>
      </c>
      <c r="AL19">
        <v>0</v>
      </c>
      <c r="AM19">
        <f t="shared" si="23"/>
        <v>1</v>
      </c>
      <c r="AN19">
        <f t="shared" si="24"/>
        <v>0</v>
      </c>
      <c r="AO19">
        <f t="shared" si="25"/>
        <v>51736.332126635774</v>
      </c>
      <c r="AP19" t="s">
        <v>421</v>
      </c>
      <c r="AQ19">
        <v>10366.9</v>
      </c>
      <c r="AR19">
        <v>993.59653846153856</v>
      </c>
      <c r="AS19">
        <v>3431.87</v>
      </c>
      <c r="AT19">
        <f t="shared" si="26"/>
        <v>0.71047955241266758</v>
      </c>
      <c r="AU19">
        <v>-3.9894345373445681</v>
      </c>
      <c r="AV19" t="s">
        <v>437</v>
      </c>
      <c r="AW19">
        <v>10066.6</v>
      </c>
      <c r="AX19">
        <v>775.47899999999993</v>
      </c>
      <c r="AY19">
        <v>1092.60817845005</v>
      </c>
      <c r="AZ19">
        <f t="shared" si="27"/>
        <v>0.29024968392596384</v>
      </c>
      <c r="BA19">
        <v>0.5</v>
      </c>
      <c r="BB19">
        <f t="shared" si="28"/>
        <v>1513.3190996512028</v>
      </c>
      <c r="BC19">
        <f t="shared" si="29"/>
        <v>13.241740183768808</v>
      </c>
      <c r="BD19">
        <f t="shared" si="30"/>
        <v>219.62019517644291</v>
      </c>
      <c r="BE19">
        <f t="shared" si="31"/>
        <v>1.1386345896965751E-2</v>
      </c>
      <c r="BF19">
        <f t="shared" si="32"/>
        <v>2.1409887530481195</v>
      </c>
      <c r="BG19">
        <f t="shared" si="33"/>
        <v>613.38419673866599</v>
      </c>
      <c r="BH19" t="s">
        <v>438</v>
      </c>
      <c r="BI19">
        <v>577.37</v>
      </c>
      <c r="BJ19">
        <f t="shared" si="34"/>
        <v>577.37</v>
      </c>
      <c r="BK19">
        <f t="shared" si="35"/>
        <v>0.47156719912252132</v>
      </c>
      <c r="BL19">
        <f t="shared" si="36"/>
        <v>0.61550015451891504</v>
      </c>
      <c r="BM19">
        <f t="shared" si="37"/>
        <v>0.81949967474161833</v>
      </c>
      <c r="BN19">
        <f t="shared" si="38"/>
        <v>3.2029484461306503</v>
      </c>
      <c r="BO19">
        <f t="shared" si="39"/>
        <v>0.9593927254057717</v>
      </c>
      <c r="BP19">
        <f t="shared" si="40"/>
        <v>0.45826040964950177</v>
      </c>
      <c r="BQ19">
        <f t="shared" si="41"/>
        <v>0.54173959035049823</v>
      </c>
      <c r="BR19">
        <v>6341</v>
      </c>
      <c r="BS19">
        <v>290.00000000000011</v>
      </c>
      <c r="BT19">
        <v>1015.47</v>
      </c>
      <c r="BU19">
        <v>115</v>
      </c>
      <c r="BV19">
        <v>10066.6</v>
      </c>
      <c r="BW19">
        <v>1014.01</v>
      </c>
      <c r="BX19">
        <v>1.46</v>
      </c>
      <c r="BY19">
        <v>300.00000000000011</v>
      </c>
      <c r="BZ19">
        <v>38.5</v>
      </c>
      <c r="CA19">
        <v>1092.60817845005</v>
      </c>
      <c r="CB19">
        <v>0.8899415054965254</v>
      </c>
      <c r="CC19">
        <v>-79.120135896230011</v>
      </c>
      <c r="CD19">
        <v>0.7324987117038394</v>
      </c>
      <c r="CE19">
        <v>0.99760582061452929</v>
      </c>
      <c r="CF19">
        <v>-1.091861379310345E-2</v>
      </c>
      <c r="CG19">
        <v>289.99999999999989</v>
      </c>
      <c r="CH19">
        <v>1009.72</v>
      </c>
      <c r="CI19">
        <v>635</v>
      </c>
      <c r="CJ19">
        <v>10033.799999999999</v>
      </c>
      <c r="CK19">
        <v>1013.75</v>
      </c>
      <c r="CL19">
        <v>-4.03</v>
      </c>
      <c r="CZ19">
        <f t="shared" si="42"/>
        <v>1800.16</v>
      </c>
      <c r="DA19">
        <f t="shared" si="43"/>
        <v>1513.3190996512028</v>
      </c>
      <c r="DB19">
        <f t="shared" si="44"/>
        <v>0.84065810797440377</v>
      </c>
      <c r="DC19">
        <f t="shared" si="45"/>
        <v>0.16087014839059938</v>
      </c>
      <c r="DD19">
        <v>6</v>
      </c>
      <c r="DE19">
        <v>0.5</v>
      </c>
      <c r="DF19" t="s">
        <v>424</v>
      </c>
      <c r="DG19">
        <v>2</v>
      </c>
      <c r="DH19">
        <v>1689261536.0999999</v>
      </c>
      <c r="DI19">
        <v>182.20699999999999</v>
      </c>
      <c r="DJ19">
        <v>199.95099999999999</v>
      </c>
      <c r="DK19">
        <v>24.043299999999999</v>
      </c>
      <c r="DL19">
        <v>14.1142</v>
      </c>
      <c r="DM19">
        <v>181.25200000000001</v>
      </c>
      <c r="DN19">
        <v>24.002099999999999</v>
      </c>
      <c r="DO19">
        <v>499.99400000000003</v>
      </c>
      <c r="DP19">
        <v>98.644999999999996</v>
      </c>
      <c r="DQ19">
        <v>0.100247</v>
      </c>
      <c r="DR19">
        <v>28.553699999999999</v>
      </c>
      <c r="DS19">
        <v>27.933900000000001</v>
      </c>
      <c r="DT19">
        <v>999.9</v>
      </c>
      <c r="DU19">
        <v>0</v>
      </c>
      <c r="DV19">
        <v>0</v>
      </c>
      <c r="DW19">
        <v>9968.75</v>
      </c>
      <c r="DX19">
        <v>0</v>
      </c>
      <c r="DY19">
        <v>880.70299999999997</v>
      </c>
      <c r="DZ19">
        <v>-17.743400000000001</v>
      </c>
      <c r="EA19">
        <v>186.696</v>
      </c>
      <c r="EB19">
        <v>202.81299999999999</v>
      </c>
      <c r="EC19">
        <v>9.9290400000000005</v>
      </c>
      <c r="ED19">
        <v>199.95099999999999</v>
      </c>
      <c r="EE19">
        <v>14.1142</v>
      </c>
      <c r="EF19">
        <v>2.37175</v>
      </c>
      <c r="EG19">
        <v>1.3923000000000001</v>
      </c>
      <c r="EH19">
        <v>20.1722</v>
      </c>
      <c r="EI19">
        <v>11.834</v>
      </c>
      <c r="EJ19">
        <v>1800.16</v>
      </c>
      <c r="EK19">
        <v>0.97800299999999996</v>
      </c>
      <c r="EL19">
        <v>2.1996700000000001E-2</v>
      </c>
      <c r="EM19">
        <v>0</v>
      </c>
      <c r="EN19">
        <v>774.79200000000003</v>
      </c>
      <c r="EO19">
        <v>5.0005300000000004</v>
      </c>
      <c r="EP19">
        <v>16753.5</v>
      </c>
      <c r="EQ19">
        <v>16036.7</v>
      </c>
      <c r="ER19">
        <v>45.811999999999998</v>
      </c>
      <c r="ES19">
        <v>46.311999999999998</v>
      </c>
      <c r="ET19">
        <v>46.186999999999998</v>
      </c>
      <c r="EU19">
        <v>46.375</v>
      </c>
      <c r="EV19">
        <v>47.186999999999998</v>
      </c>
      <c r="EW19">
        <v>1755.67</v>
      </c>
      <c r="EX19">
        <v>39.49</v>
      </c>
      <c r="EY19">
        <v>0</v>
      </c>
      <c r="EZ19">
        <v>120.7999999523163</v>
      </c>
      <c r="FA19">
        <v>0</v>
      </c>
      <c r="FB19">
        <v>775.47899999999993</v>
      </c>
      <c r="FC19">
        <v>-8.3360769386657978</v>
      </c>
      <c r="FD19">
        <v>315.29230760824362</v>
      </c>
      <c r="FE19">
        <v>16726.103999999999</v>
      </c>
      <c r="FF19">
        <v>15</v>
      </c>
      <c r="FG19">
        <v>1689261495.0999999</v>
      </c>
      <c r="FH19" t="s">
        <v>439</v>
      </c>
      <c r="FI19">
        <v>1689261484.0999999</v>
      </c>
      <c r="FJ19">
        <v>1689261495.0999999</v>
      </c>
      <c r="FK19">
        <v>4</v>
      </c>
      <c r="FL19">
        <v>-2.4E-2</v>
      </c>
      <c r="FM19">
        <v>-3.0000000000000001E-3</v>
      </c>
      <c r="FN19">
        <v>0.95099999999999996</v>
      </c>
      <c r="FO19">
        <v>3.4000000000000002E-2</v>
      </c>
      <c r="FP19">
        <v>200</v>
      </c>
      <c r="FQ19">
        <v>14</v>
      </c>
      <c r="FR19">
        <v>0.11</v>
      </c>
      <c r="FS19">
        <v>0.01</v>
      </c>
      <c r="FT19">
        <v>13.32099948810194</v>
      </c>
      <c r="FU19">
        <v>-0.88366785251944246</v>
      </c>
      <c r="FV19">
        <v>0.1410959169690649</v>
      </c>
      <c r="FW19">
        <v>1</v>
      </c>
      <c r="FX19">
        <v>0.64926840286782661</v>
      </c>
      <c r="FY19">
        <v>4.9282005141732692E-2</v>
      </c>
      <c r="FZ19">
        <v>1.6533016735489969E-2</v>
      </c>
      <c r="GA19">
        <v>1</v>
      </c>
      <c r="GB19">
        <v>2</v>
      </c>
      <c r="GC19">
        <v>2</v>
      </c>
      <c r="GD19" t="s">
        <v>426</v>
      </c>
      <c r="GE19">
        <v>3.1070099999999998</v>
      </c>
      <c r="GF19">
        <v>2.76728</v>
      </c>
      <c r="GG19">
        <v>4.62657E-2</v>
      </c>
      <c r="GH19">
        <v>5.05665E-2</v>
      </c>
      <c r="GI19">
        <v>0.107945</v>
      </c>
      <c r="GJ19">
        <v>7.3577699999999996E-2</v>
      </c>
      <c r="GK19">
        <v>23003.4</v>
      </c>
      <c r="GL19">
        <v>23823</v>
      </c>
      <c r="GM19">
        <v>23959.8</v>
      </c>
      <c r="GN19">
        <v>25383.1</v>
      </c>
      <c r="GO19">
        <v>30784.5</v>
      </c>
      <c r="GP19">
        <v>32979.1</v>
      </c>
      <c r="GQ19">
        <v>38163.800000000003</v>
      </c>
      <c r="GR19">
        <v>39481.800000000003</v>
      </c>
      <c r="GS19">
        <v>2.1970800000000001</v>
      </c>
      <c r="GT19">
        <v>1.8711</v>
      </c>
      <c r="GU19">
        <v>3.69921E-2</v>
      </c>
      <c r="GV19">
        <v>0</v>
      </c>
      <c r="GW19">
        <v>27.329599999999999</v>
      </c>
      <c r="GX19">
        <v>999.9</v>
      </c>
      <c r="GY19">
        <v>44.6</v>
      </c>
      <c r="GZ19">
        <v>34.200000000000003</v>
      </c>
      <c r="HA19">
        <v>24.427</v>
      </c>
      <c r="HB19">
        <v>61.028300000000002</v>
      </c>
      <c r="HC19">
        <v>27.0032</v>
      </c>
      <c r="HD19">
        <v>1</v>
      </c>
      <c r="HE19">
        <v>0.14591999999999999</v>
      </c>
      <c r="HF19">
        <v>-0.21681900000000001</v>
      </c>
      <c r="HG19">
        <v>20.327500000000001</v>
      </c>
      <c r="HH19">
        <v>5.2493400000000001</v>
      </c>
      <c r="HI19">
        <v>12.0158</v>
      </c>
      <c r="HJ19">
        <v>4.9800000000000004</v>
      </c>
      <c r="HK19">
        <v>3.2922799999999999</v>
      </c>
      <c r="HL19">
        <v>9999</v>
      </c>
      <c r="HM19">
        <v>9999</v>
      </c>
      <c r="HN19">
        <v>9999</v>
      </c>
      <c r="HO19">
        <v>248</v>
      </c>
      <c r="HP19">
        <v>1.87609</v>
      </c>
      <c r="HQ19">
        <v>1.87697</v>
      </c>
      <c r="HR19">
        <v>1.88324</v>
      </c>
      <c r="HS19">
        <v>1.88629</v>
      </c>
      <c r="HT19">
        <v>1.8771199999999999</v>
      </c>
      <c r="HU19">
        <v>1.8836999999999999</v>
      </c>
      <c r="HV19">
        <v>1.88263</v>
      </c>
      <c r="HW19">
        <v>1.8859900000000001</v>
      </c>
      <c r="HX19">
        <v>0</v>
      </c>
      <c r="HY19">
        <v>0</v>
      </c>
      <c r="HZ19">
        <v>0</v>
      </c>
      <c r="IA19">
        <v>0</v>
      </c>
      <c r="IB19" t="s">
        <v>427</v>
      </c>
      <c r="IC19" t="s">
        <v>428</v>
      </c>
      <c r="ID19" t="s">
        <v>429</v>
      </c>
      <c r="IE19" t="s">
        <v>429</v>
      </c>
      <c r="IF19" t="s">
        <v>429</v>
      </c>
      <c r="IG19" t="s">
        <v>429</v>
      </c>
      <c r="IH19">
        <v>0</v>
      </c>
      <c r="II19">
        <v>100</v>
      </c>
      <c r="IJ19">
        <v>100</v>
      </c>
      <c r="IK19">
        <v>0.95499999999999996</v>
      </c>
      <c r="IL19">
        <v>4.1200000000000001E-2</v>
      </c>
      <c r="IM19">
        <v>1.0129914896939489</v>
      </c>
      <c r="IN19">
        <v>-4.2852564239613137E-4</v>
      </c>
      <c r="IO19">
        <v>6.4980710991155998E-7</v>
      </c>
      <c r="IP19">
        <v>-2.7237938963984961E-10</v>
      </c>
      <c r="IQ19">
        <v>-1.0187072507196171E-2</v>
      </c>
      <c r="IR19">
        <v>6.6907473102813496E-3</v>
      </c>
      <c r="IS19">
        <v>-3.3673306238274028E-4</v>
      </c>
      <c r="IT19">
        <v>6.1311374003140313E-6</v>
      </c>
      <c r="IU19">
        <v>3</v>
      </c>
      <c r="IV19">
        <v>2101</v>
      </c>
      <c r="IW19">
        <v>1</v>
      </c>
      <c r="IX19">
        <v>32</v>
      </c>
      <c r="IY19">
        <v>0.9</v>
      </c>
      <c r="IZ19">
        <v>0.7</v>
      </c>
      <c r="JA19">
        <v>0.57861300000000004</v>
      </c>
      <c r="JB19">
        <v>2.65015</v>
      </c>
      <c r="JC19">
        <v>1.6015600000000001</v>
      </c>
      <c r="JD19">
        <v>2.34375</v>
      </c>
      <c r="JE19">
        <v>1.5502899999999999</v>
      </c>
      <c r="JF19">
        <v>2.3742700000000001</v>
      </c>
      <c r="JG19">
        <v>40.578699999999998</v>
      </c>
      <c r="JH19">
        <v>24.096299999999999</v>
      </c>
      <c r="JI19">
        <v>18</v>
      </c>
      <c r="JJ19">
        <v>585.80600000000004</v>
      </c>
      <c r="JK19">
        <v>436.15600000000001</v>
      </c>
      <c r="JL19">
        <v>26.8416</v>
      </c>
      <c r="JM19">
        <v>29.0974</v>
      </c>
      <c r="JN19">
        <v>29.9998</v>
      </c>
      <c r="JO19">
        <v>29.13</v>
      </c>
      <c r="JP19">
        <v>29.099799999999998</v>
      </c>
      <c r="JQ19">
        <v>11.5563</v>
      </c>
      <c r="JR19">
        <v>51.619700000000002</v>
      </c>
      <c r="JS19">
        <v>16.671900000000001</v>
      </c>
      <c r="JT19">
        <v>26.8688</v>
      </c>
      <c r="JU19">
        <v>200</v>
      </c>
      <c r="JV19">
        <v>14.0169</v>
      </c>
      <c r="JW19">
        <v>99.570099999999996</v>
      </c>
      <c r="JX19">
        <v>99.935699999999997</v>
      </c>
    </row>
    <row r="20" spans="1:284" x14ac:dyDescent="0.3">
      <c r="A20">
        <v>4</v>
      </c>
      <c r="B20">
        <v>1689261663.5999999</v>
      </c>
      <c r="C20">
        <v>387.5</v>
      </c>
      <c r="D20" t="s">
        <v>440</v>
      </c>
      <c r="E20" t="s">
        <v>441</v>
      </c>
      <c r="F20" t="s">
        <v>416</v>
      </c>
      <c r="G20" t="s">
        <v>417</v>
      </c>
      <c r="H20" t="s">
        <v>418</v>
      </c>
      <c r="I20" t="s">
        <v>752</v>
      </c>
      <c r="J20" t="s">
        <v>419</v>
      </c>
      <c r="K20" t="s">
        <v>31</v>
      </c>
      <c r="L20" t="s">
        <v>420</v>
      </c>
      <c r="M20">
        <v>1689261663.5999999</v>
      </c>
      <c r="N20">
        <f t="shared" si="0"/>
        <v>8.5511365121735995E-3</v>
      </c>
      <c r="O20">
        <f t="shared" si="1"/>
        <v>8.5511365121735992</v>
      </c>
      <c r="P20">
        <f t="shared" si="2"/>
        <v>8.7244809908530172</v>
      </c>
      <c r="Q20">
        <f t="shared" si="3"/>
        <v>138.084</v>
      </c>
      <c r="R20">
        <f t="shared" si="4"/>
        <v>111.17999629675852</v>
      </c>
      <c r="S20">
        <f t="shared" si="5"/>
        <v>10.978866569704167</v>
      </c>
      <c r="T20">
        <f t="shared" si="6"/>
        <v>13.635598685977198</v>
      </c>
      <c r="U20">
        <f t="shared" si="7"/>
        <v>0.64296385926202826</v>
      </c>
      <c r="V20">
        <f t="shared" si="8"/>
        <v>2.9094373526266302</v>
      </c>
      <c r="W20">
        <f t="shared" si="9"/>
        <v>0.57321730359555123</v>
      </c>
      <c r="X20">
        <f t="shared" si="10"/>
        <v>0.36389476929878722</v>
      </c>
      <c r="Y20">
        <f t="shared" si="11"/>
        <v>289.60419532702173</v>
      </c>
      <c r="Z20">
        <f t="shared" si="12"/>
        <v>27.866569656170913</v>
      </c>
      <c r="AA20">
        <f t="shared" si="13"/>
        <v>27.928100000000001</v>
      </c>
      <c r="AB20">
        <f t="shared" si="14"/>
        <v>3.778962575111799</v>
      </c>
      <c r="AC20">
        <f t="shared" si="15"/>
        <v>60.59301631460167</v>
      </c>
      <c r="AD20">
        <f t="shared" si="16"/>
        <v>2.3515788939205398</v>
      </c>
      <c r="AE20">
        <f t="shared" si="17"/>
        <v>3.8809404729268411</v>
      </c>
      <c r="AF20">
        <f t="shared" si="18"/>
        <v>1.4273836811912592</v>
      </c>
      <c r="AG20">
        <f t="shared" si="19"/>
        <v>-377.10512018685574</v>
      </c>
      <c r="AH20">
        <f t="shared" si="20"/>
        <v>71.729145131513206</v>
      </c>
      <c r="AI20">
        <f t="shared" si="21"/>
        <v>5.382399234637484</v>
      </c>
      <c r="AJ20">
        <f t="shared" si="22"/>
        <v>-10.389380493683319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52028.459837308044</v>
      </c>
      <c r="AP20" t="s">
        <v>421</v>
      </c>
      <c r="AQ20">
        <v>10366.9</v>
      </c>
      <c r="AR20">
        <v>993.59653846153856</v>
      </c>
      <c r="AS20">
        <v>3431.87</v>
      </c>
      <c r="AT20">
        <f t="shared" si="26"/>
        <v>0.71047955241266758</v>
      </c>
      <c r="AU20">
        <v>-3.9894345373445681</v>
      </c>
      <c r="AV20" t="s">
        <v>442</v>
      </c>
      <c r="AW20">
        <v>10059.4</v>
      </c>
      <c r="AX20">
        <v>759.03808000000015</v>
      </c>
      <c r="AY20">
        <v>1027.551336403998</v>
      </c>
      <c r="AZ20">
        <f t="shared" si="27"/>
        <v>0.26131371435288331</v>
      </c>
      <c r="BA20">
        <v>0.5</v>
      </c>
      <c r="BB20">
        <f t="shared" si="28"/>
        <v>1513.3859996513067</v>
      </c>
      <c r="BC20">
        <f t="shared" si="29"/>
        <v>8.7244809908530172</v>
      </c>
      <c r="BD20">
        <f t="shared" si="30"/>
        <v>197.73425840926717</v>
      </c>
      <c r="BE20">
        <f t="shared" si="31"/>
        <v>8.4009734007893209E-3</v>
      </c>
      <c r="BF20">
        <f t="shared" si="32"/>
        <v>2.339852597545264</v>
      </c>
      <c r="BG20">
        <f t="shared" si="33"/>
        <v>592.3308128050777</v>
      </c>
      <c r="BH20" t="s">
        <v>443</v>
      </c>
      <c r="BI20">
        <v>579.03</v>
      </c>
      <c r="BJ20">
        <f t="shared" si="34"/>
        <v>579.03</v>
      </c>
      <c r="BK20">
        <f t="shared" si="35"/>
        <v>0.43649530735236652</v>
      </c>
      <c r="BL20">
        <f t="shared" si="36"/>
        <v>0.59866328446444084</v>
      </c>
      <c r="BM20">
        <f t="shared" si="37"/>
        <v>0.84278076008328606</v>
      </c>
      <c r="BN20">
        <f t="shared" si="38"/>
        <v>7.9079621342181579</v>
      </c>
      <c r="BO20">
        <f t="shared" si="39"/>
        <v>0.98607424537154442</v>
      </c>
      <c r="BP20">
        <f t="shared" si="40"/>
        <v>0.4566885519148724</v>
      </c>
      <c r="BQ20">
        <f t="shared" si="41"/>
        <v>0.54331144808512755</v>
      </c>
      <c r="BR20">
        <v>6343</v>
      </c>
      <c r="BS20">
        <v>290.00000000000011</v>
      </c>
      <c r="BT20">
        <v>965.38</v>
      </c>
      <c r="BU20">
        <v>135</v>
      </c>
      <c r="BV20">
        <v>10059.4</v>
      </c>
      <c r="BW20">
        <v>963.84</v>
      </c>
      <c r="BX20">
        <v>1.54</v>
      </c>
      <c r="BY20">
        <v>300.00000000000011</v>
      </c>
      <c r="BZ20">
        <v>38.6</v>
      </c>
      <c r="CA20">
        <v>1027.551336403998</v>
      </c>
      <c r="CB20">
        <v>1.0615338707739259</v>
      </c>
      <c r="CC20">
        <v>-64.088405088725324</v>
      </c>
      <c r="CD20">
        <v>0.87339154018967713</v>
      </c>
      <c r="CE20">
        <v>0.99482673751285933</v>
      </c>
      <c r="CF20">
        <v>-1.09144487208009E-2</v>
      </c>
      <c r="CG20">
        <v>289.99999999999989</v>
      </c>
      <c r="CH20">
        <v>961.41</v>
      </c>
      <c r="CI20">
        <v>645</v>
      </c>
      <c r="CJ20">
        <v>10029</v>
      </c>
      <c r="CK20">
        <v>963.65</v>
      </c>
      <c r="CL20">
        <v>-2.2400000000000002</v>
      </c>
      <c r="CZ20">
        <f t="shared" si="42"/>
        <v>1800.24</v>
      </c>
      <c r="DA20">
        <f t="shared" si="43"/>
        <v>1513.3859996513067</v>
      </c>
      <c r="DB20">
        <f t="shared" si="44"/>
        <v>0.84065791208467022</v>
      </c>
      <c r="DC20">
        <f t="shared" si="45"/>
        <v>0.1608697703234134</v>
      </c>
      <c r="DD20">
        <v>6</v>
      </c>
      <c r="DE20">
        <v>0.5</v>
      </c>
      <c r="DF20" t="s">
        <v>424</v>
      </c>
      <c r="DG20">
        <v>2</v>
      </c>
      <c r="DH20">
        <v>1689261663.5999999</v>
      </c>
      <c r="DI20">
        <v>138.084</v>
      </c>
      <c r="DJ20">
        <v>149.96899999999999</v>
      </c>
      <c r="DK20">
        <v>23.813800000000001</v>
      </c>
      <c r="DL20">
        <v>13.7979</v>
      </c>
      <c r="DM20">
        <v>137.191</v>
      </c>
      <c r="DN20">
        <v>23.768999999999998</v>
      </c>
      <c r="DO20">
        <v>500.05500000000001</v>
      </c>
      <c r="DP20">
        <v>98.648799999999994</v>
      </c>
      <c r="DQ20">
        <v>9.97783E-2</v>
      </c>
      <c r="DR20">
        <v>28.385400000000001</v>
      </c>
      <c r="DS20">
        <v>27.928100000000001</v>
      </c>
      <c r="DT20">
        <v>999.9</v>
      </c>
      <c r="DU20">
        <v>0</v>
      </c>
      <c r="DV20">
        <v>0</v>
      </c>
      <c r="DW20">
        <v>10021.200000000001</v>
      </c>
      <c r="DX20">
        <v>0</v>
      </c>
      <c r="DY20">
        <v>855.94899999999996</v>
      </c>
      <c r="DZ20">
        <v>-11.8848</v>
      </c>
      <c r="EA20">
        <v>141.452</v>
      </c>
      <c r="EB20">
        <v>152.06700000000001</v>
      </c>
      <c r="EC20">
        <v>10.0159</v>
      </c>
      <c r="ED20">
        <v>149.96899999999999</v>
      </c>
      <c r="EE20">
        <v>13.7979</v>
      </c>
      <c r="EF20">
        <v>2.3492000000000002</v>
      </c>
      <c r="EG20">
        <v>1.36114</v>
      </c>
      <c r="EH20">
        <v>20.017800000000001</v>
      </c>
      <c r="EI20">
        <v>11.4915</v>
      </c>
      <c r="EJ20">
        <v>1800.24</v>
      </c>
      <c r="EK20">
        <v>0.97801000000000005</v>
      </c>
      <c r="EL20">
        <v>2.1989600000000002E-2</v>
      </c>
      <c r="EM20">
        <v>0</v>
      </c>
      <c r="EN20">
        <v>758.77700000000004</v>
      </c>
      <c r="EO20">
        <v>5.0005300000000004</v>
      </c>
      <c r="EP20">
        <v>16560.3</v>
      </c>
      <c r="EQ20">
        <v>16037.5</v>
      </c>
      <c r="ER20">
        <v>46.375</v>
      </c>
      <c r="ES20">
        <v>46.875</v>
      </c>
      <c r="ET20">
        <v>46.686999999999998</v>
      </c>
      <c r="EU20">
        <v>46.875</v>
      </c>
      <c r="EV20">
        <v>47.686999999999998</v>
      </c>
      <c r="EW20">
        <v>1755.76</v>
      </c>
      <c r="EX20">
        <v>39.479999999999997</v>
      </c>
      <c r="EY20">
        <v>0</v>
      </c>
      <c r="EZ20">
        <v>125.4000000953674</v>
      </c>
      <c r="FA20">
        <v>0</v>
      </c>
      <c r="FB20">
        <v>759.03808000000015</v>
      </c>
      <c r="FC20">
        <v>-3.9796922979289042</v>
      </c>
      <c r="FD20">
        <v>87.484614515926594</v>
      </c>
      <c r="FE20">
        <v>16467.116000000002</v>
      </c>
      <c r="FF20">
        <v>15</v>
      </c>
      <c r="FG20">
        <v>1689261623.0999999</v>
      </c>
      <c r="FH20" t="s">
        <v>444</v>
      </c>
      <c r="FI20">
        <v>1689261604.5999999</v>
      </c>
      <c r="FJ20">
        <v>1689261623.0999999</v>
      </c>
      <c r="FK20">
        <v>5</v>
      </c>
      <c r="FL20">
        <v>-7.2999999999999995E-2</v>
      </c>
      <c r="FM20">
        <v>4.0000000000000001E-3</v>
      </c>
      <c r="FN20">
        <v>0.89</v>
      </c>
      <c r="FO20">
        <v>3.7999999999999999E-2</v>
      </c>
      <c r="FP20">
        <v>150</v>
      </c>
      <c r="FQ20">
        <v>14</v>
      </c>
      <c r="FR20">
        <v>0.17</v>
      </c>
      <c r="FS20">
        <v>0.01</v>
      </c>
      <c r="FT20">
        <v>8.8233249552963002</v>
      </c>
      <c r="FU20">
        <v>-0.69763421343480436</v>
      </c>
      <c r="FV20">
        <v>0.1074189747323113</v>
      </c>
      <c r="FW20">
        <v>1</v>
      </c>
      <c r="FX20">
        <v>0.63863790042133861</v>
      </c>
      <c r="FY20">
        <v>7.791472618273855E-2</v>
      </c>
      <c r="FZ20">
        <v>1.7842652355492199E-2</v>
      </c>
      <c r="GA20">
        <v>1</v>
      </c>
      <c r="GB20">
        <v>2</v>
      </c>
      <c r="GC20">
        <v>2</v>
      </c>
      <c r="GD20" t="s">
        <v>426</v>
      </c>
      <c r="GE20">
        <v>3.1080000000000001</v>
      </c>
      <c r="GF20">
        <v>2.7672699999999999</v>
      </c>
      <c r="GG20">
        <v>3.5839799999999998E-2</v>
      </c>
      <c r="GH20">
        <v>3.89913E-2</v>
      </c>
      <c r="GI20">
        <v>0.107145</v>
      </c>
      <c r="GJ20">
        <v>7.2295100000000001E-2</v>
      </c>
      <c r="GK20">
        <v>23238.799999999999</v>
      </c>
      <c r="GL20">
        <v>24096.3</v>
      </c>
      <c r="GM20">
        <v>23944.6</v>
      </c>
      <c r="GN20">
        <v>25366.6</v>
      </c>
      <c r="GO20">
        <v>30793.1</v>
      </c>
      <c r="GP20">
        <v>33003.300000000003</v>
      </c>
      <c r="GQ20">
        <v>38140.5</v>
      </c>
      <c r="GR20">
        <v>39456.400000000001</v>
      </c>
      <c r="GS20">
        <v>2.1941799999999998</v>
      </c>
      <c r="GT20">
        <v>1.86195</v>
      </c>
      <c r="GU20">
        <v>1.63727E-2</v>
      </c>
      <c r="GV20">
        <v>0</v>
      </c>
      <c r="GW20">
        <v>27.660699999999999</v>
      </c>
      <c r="GX20">
        <v>999.9</v>
      </c>
      <c r="GY20">
        <v>43.2</v>
      </c>
      <c r="GZ20">
        <v>34.6</v>
      </c>
      <c r="HA20">
        <v>24.1934</v>
      </c>
      <c r="HB20">
        <v>60.808300000000003</v>
      </c>
      <c r="HC20">
        <v>26.750800000000002</v>
      </c>
      <c r="HD20">
        <v>1</v>
      </c>
      <c r="HE20">
        <v>0.17346300000000001</v>
      </c>
      <c r="HF20">
        <v>0.72174799999999995</v>
      </c>
      <c r="HG20">
        <v>20.326000000000001</v>
      </c>
      <c r="HH20">
        <v>5.2542799999999996</v>
      </c>
      <c r="HI20">
        <v>12.015499999999999</v>
      </c>
      <c r="HJ20">
        <v>4.9804000000000004</v>
      </c>
      <c r="HK20">
        <v>3.2930000000000001</v>
      </c>
      <c r="HL20">
        <v>9999</v>
      </c>
      <c r="HM20">
        <v>9999</v>
      </c>
      <c r="HN20">
        <v>9999</v>
      </c>
      <c r="HO20">
        <v>248</v>
      </c>
      <c r="HP20">
        <v>1.87608</v>
      </c>
      <c r="HQ20">
        <v>1.8769800000000001</v>
      </c>
      <c r="HR20">
        <v>1.88324</v>
      </c>
      <c r="HS20">
        <v>1.88629</v>
      </c>
      <c r="HT20">
        <v>1.87714</v>
      </c>
      <c r="HU20">
        <v>1.8836999999999999</v>
      </c>
      <c r="HV20">
        <v>1.88263</v>
      </c>
      <c r="HW20">
        <v>1.8859999999999999</v>
      </c>
      <c r="HX20">
        <v>0</v>
      </c>
      <c r="HY20">
        <v>0</v>
      </c>
      <c r="HZ20">
        <v>0</v>
      </c>
      <c r="IA20">
        <v>0</v>
      </c>
      <c r="IB20" t="s">
        <v>427</v>
      </c>
      <c r="IC20" t="s">
        <v>428</v>
      </c>
      <c r="ID20" t="s">
        <v>429</v>
      </c>
      <c r="IE20" t="s">
        <v>429</v>
      </c>
      <c r="IF20" t="s">
        <v>429</v>
      </c>
      <c r="IG20" t="s">
        <v>429</v>
      </c>
      <c r="IH20">
        <v>0</v>
      </c>
      <c r="II20">
        <v>100</v>
      </c>
      <c r="IJ20">
        <v>100</v>
      </c>
      <c r="IK20">
        <v>0.89300000000000002</v>
      </c>
      <c r="IL20">
        <v>4.48E-2</v>
      </c>
      <c r="IM20">
        <v>0.94022185013415438</v>
      </c>
      <c r="IN20">
        <v>-4.2852564239613137E-4</v>
      </c>
      <c r="IO20">
        <v>6.4980710991155998E-7</v>
      </c>
      <c r="IP20">
        <v>-2.7237938963984961E-10</v>
      </c>
      <c r="IQ20">
        <v>-6.3796178859469779E-3</v>
      </c>
      <c r="IR20">
        <v>6.6907473102813496E-3</v>
      </c>
      <c r="IS20">
        <v>-3.3673306238274028E-4</v>
      </c>
      <c r="IT20">
        <v>6.1311374003140313E-6</v>
      </c>
      <c r="IU20">
        <v>3</v>
      </c>
      <c r="IV20">
        <v>2101</v>
      </c>
      <c r="IW20">
        <v>1</v>
      </c>
      <c r="IX20">
        <v>32</v>
      </c>
      <c r="IY20">
        <v>1</v>
      </c>
      <c r="IZ20">
        <v>0.7</v>
      </c>
      <c r="JA20">
        <v>0.46875</v>
      </c>
      <c r="JB20">
        <v>2.6684600000000001</v>
      </c>
      <c r="JC20">
        <v>1.6015600000000001</v>
      </c>
      <c r="JD20">
        <v>2.34497</v>
      </c>
      <c r="JE20">
        <v>1.5502899999999999</v>
      </c>
      <c r="JF20">
        <v>2.3120099999999999</v>
      </c>
      <c r="JG20">
        <v>41.092799999999997</v>
      </c>
      <c r="JH20">
        <v>24.087499999999999</v>
      </c>
      <c r="JI20">
        <v>18</v>
      </c>
      <c r="JJ20">
        <v>586.32100000000003</v>
      </c>
      <c r="JK20">
        <v>432.15899999999999</v>
      </c>
      <c r="JL20">
        <v>26.335699999999999</v>
      </c>
      <c r="JM20">
        <v>29.403400000000001</v>
      </c>
      <c r="JN20">
        <v>30.001000000000001</v>
      </c>
      <c r="JO20">
        <v>29.389900000000001</v>
      </c>
      <c r="JP20">
        <v>29.359200000000001</v>
      </c>
      <c r="JQ20">
        <v>9.3772099999999998</v>
      </c>
      <c r="JR20">
        <v>52.1462</v>
      </c>
      <c r="JS20">
        <v>11.8277</v>
      </c>
      <c r="JT20">
        <v>26.2866</v>
      </c>
      <c r="JU20">
        <v>150</v>
      </c>
      <c r="JV20">
        <v>13.7326</v>
      </c>
      <c r="JW20">
        <v>99.508399999999995</v>
      </c>
      <c r="JX20">
        <v>99.871200000000002</v>
      </c>
    </row>
    <row r="21" spans="1:284" x14ac:dyDescent="0.3">
      <c r="A21">
        <v>5</v>
      </c>
      <c r="B21">
        <v>1689261786.0999999</v>
      </c>
      <c r="C21">
        <v>510</v>
      </c>
      <c r="D21" t="s">
        <v>445</v>
      </c>
      <c r="E21" t="s">
        <v>446</v>
      </c>
      <c r="F21" t="s">
        <v>416</v>
      </c>
      <c r="G21" t="s">
        <v>417</v>
      </c>
      <c r="H21" t="s">
        <v>418</v>
      </c>
      <c r="I21" t="s">
        <v>752</v>
      </c>
      <c r="J21" t="s">
        <v>419</v>
      </c>
      <c r="K21" t="s">
        <v>31</v>
      </c>
      <c r="L21" t="s">
        <v>420</v>
      </c>
      <c r="M21">
        <v>1689261786.0999999</v>
      </c>
      <c r="N21">
        <f t="shared" si="0"/>
        <v>8.4060051269705498E-3</v>
      </c>
      <c r="O21">
        <f t="shared" si="1"/>
        <v>8.40600512697055</v>
      </c>
      <c r="P21">
        <f t="shared" si="2"/>
        <v>4.1480015932694236</v>
      </c>
      <c r="Q21">
        <f t="shared" si="3"/>
        <v>94.0381</v>
      </c>
      <c r="R21">
        <f t="shared" si="4"/>
        <v>80.361341786813682</v>
      </c>
      <c r="S21">
        <f t="shared" si="5"/>
        <v>7.9342636657056653</v>
      </c>
      <c r="T21">
        <f t="shared" si="6"/>
        <v>9.284602066517829</v>
      </c>
      <c r="U21">
        <f t="shared" si="7"/>
        <v>0.62932113437114534</v>
      </c>
      <c r="V21">
        <f t="shared" si="8"/>
        <v>2.9093788020577049</v>
      </c>
      <c r="W21">
        <f t="shared" si="9"/>
        <v>0.56233721133661374</v>
      </c>
      <c r="X21">
        <f t="shared" si="10"/>
        <v>0.35688302871829852</v>
      </c>
      <c r="Y21">
        <f t="shared" si="11"/>
        <v>289.59635632648792</v>
      </c>
      <c r="Z21">
        <f t="shared" si="12"/>
        <v>27.9022635135427</v>
      </c>
      <c r="AA21">
        <f t="shared" si="13"/>
        <v>27.956600000000002</v>
      </c>
      <c r="AB21">
        <f t="shared" si="14"/>
        <v>3.7852490559741474</v>
      </c>
      <c r="AC21">
        <f t="shared" si="15"/>
        <v>60.695630749786829</v>
      </c>
      <c r="AD21">
        <f t="shared" si="16"/>
        <v>2.3552600732764999</v>
      </c>
      <c r="AE21">
        <f t="shared" si="17"/>
        <v>3.8804441838422972</v>
      </c>
      <c r="AF21">
        <f t="shared" si="18"/>
        <v>1.4299889826976475</v>
      </c>
      <c r="AG21">
        <f t="shared" si="19"/>
        <v>-370.70482609940126</v>
      </c>
      <c r="AH21">
        <f t="shared" si="20"/>
        <v>66.912393427989358</v>
      </c>
      <c r="AI21">
        <f t="shared" si="21"/>
        <v>5.0217190821978104</v>
      </c>
      <c r="AJ21">
        <f t="shared" si="22"/>
        <v>-9.1743572627261614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52026.817202442122</v>
      </c>
      <c r="AP21" t="s">
        <v>421</v>
      </c>
      <c r="AQ21">
        <v>10366.9</v>
      </c>
      <c r="AR21">
        <v>993.59653846153856</v>
      </c>
      <c r="AS21">
        <v>3431.87</v>
      </c>
      <c r="AT21">
        <f t="shared" si="26"/>
        <v>0.71047955241266758</v>
      </c>
      <c r="AU21">
        <v>-3.9894345373445681</v>
      </c>
      <c r="AV21" t="s">
        <v>447</v>
      </c>
      <c r="AW21">
        <v>10053</v>
      </c>
      <c r="AX21">
        <v>753.41803999999991</v>
      </c>
      <c r="AY21">
        <v>982.28422213313456</v>
      </c>
      <c r="AZ21">
        <f t="shared" si="27"/>
        <v>0.2329938494136935</v>
      </c>
      <c r="BA21">
        <v>0.5</v>
      </c>
      <c r="BB21">
        <f t="shared" si="28"/>
        <v>1513.3364996510302</v>
      </c>
      <c r="BC21">
        <f t="shared" si="29"/>
        <v>4.1480015932694236</v>
      </c>
      <c r="BD21">
        <f t="shared" si="30"/>
        <v>176.29904825596907</v>
      </c>
      <c r="BE21">
        <f t="shared" si="31"/>
        <v>5.3771491882277696E-3</v>
      </c>
      <c r="BF21">
        <f t="shared" si="32"/>
        <v>2.4937647604145869</v>
      </c>
      <c r="BG21">
        <f t="shared" si="33"/>
        <v>577.00285143246424</v>
      </c>
      <c r="BH21" t="s">
        <v>448</v>
      </c>
      <c r="BI21">
        <v>582.11</v>
      </c>
      <c r="BJ21">
        <f t="shared" si="34"/>
        <v>582.11</v>
      </c>
      <c r="BK21">
        <f t="shared" si="35"/>
        <v>0.40739147908139428</v>
      </c>
      <c r="BL21">
        <f t="shared" si="36"/>
        <v>0.57191635411486563</v>
      </c>
      <c r="BM21">
        <f t="shared" si="37"/>
        <v>0.85957616706910944</v>
      </c>
      <c r="BN21">
        <f t="shared" si="38"/>
        <v>-20.231593202399811</v>
      </c>
      <c r="BO21">
        <f t="shared" si="39"/>
        <v>1.004639478100732</v>
      </c>
      <c r="BP21">
        <f t="shared" si="40"/>
        <v>0.44187716675035349</v>
      </c>
      <c r="BQ21">
        <f t="shared" si="41"/>
        <v>0.55812283324964651</v>
      </c>
      <c r="BR21">
        <v>6345</v>
      </c>
      <c r="BS21">
        <v>290.00000000000011</v>
      </c>
      <c r="BT21">
        <v>930.81</v>
      </c>
      <c r="BU21">
        <v>155</v>
      </c>
      <c r="BV21">
        <v>10053</v>
      </c>
      <c r="BW21">
        <v>930.52</v>
      </c>
      <c r="BX21">
        <v>0.28999999999999998</v>
      </c>
      <c r="BY21">
        <v>300.00000000000011</v>
      </c>
      <c r="BZ21">
        <v>38.6</v>
      </c>
      <c r="CA21">
        <v>982.28422213313456</v>
      </c>
      <c r="CB21">
        <v>1.2544927402196679</v>
      </c>
      <c r="CC21">
        <v>-52.039365932578107</v>
      </c>
      <c r="CD21">
        <v>1.031823293651623</v>
      </c>
      <c r="CE21">
        <v>0.98911194908521782</v>
      </c>
      <c r="CF21">
        <v>-1.09108847608454E-2</v>
      </c>
      <c r="CG21">
        <v>289.99999999999989</v>
      </c>
      <c r="CH21">
        <v>929.01</v>
      </c>
      <c r="CI21">
        <v>675</v>
      </c>
      <c r="CJ21">
        <v>10023.4</v>
      </c>
      <c r="CK21">
        <v>930.37</v>
      </c>
      <c r="CL21">
        <v>-1.36</v>
      </c>
      <c r="CZ21">
        <f t="shared" si="42"/>
        <v>1800.18</v>
      </c>
      <c r="DA21">
        <f t="shared" si="43"/>
        <v>1513.3364996510302</v>
      </c>
      <c r="DB21">
        <f t="shared" si="44"/>
        <v>0.84065843396273154</v>
      </c>
      <c r="DC21">
        <f t="shared" si="45"/>
        <v>0.1608707775480718</v>
      </c>
      <c r="DD21">
        <v>6</v>
      </c>
      <c r="DE21">
        <v>0.5</v>
      </c>
      <c r="DF21" t="s">
        <v>424</v>
      </c>
      <c r="DG21">
        <v>2</v>
      </c>
      <c r="DH21">
        <v>1689261786.0999999</v>
      </c>
      <c r="DI21">
        <v>94.0381</v>
      </c>
      <c r="DJ21">
        <v>99.9649</v>
      </c>
      <c r="DK21">
        <v>23.855</v>
      </c>
      <c r="DL21">
        <v>14.007400000000001</v>
      </c>
      <c r="DM21">
        <v>93.132199999999997</v>
      </c>
      <c r="DN21">
        <v>23.811299999999999</v>
      </c>
      <c r="DO21">
        <v>499.94799999999998</v>
      </c>
      <c r="DP21">
        <v>98.6327</v>
      </c>
      <c r="DQ21">
        <v>9.9644300000000005E-2</v>
      </c>
      <c r="DR21">
        <v>28.383199999999999</v>
      </c>
      <c r="DS21">
        <v>27.956600000000002</v>
      </c>
      <c r="DT21">
        <v>999.9</v>
      </c>
      <c r="DU21">
        <v>0</v>
      </c>
      <c r="DV21">
        <v>0</v>
      </c>
      <c r="DW21">
        <v>10022.5</v>
      </c>
      <c r="DX21">
        <v>0</v>
      </c>
      <c r="DY21">
        <v>861.35500000000002</v>
      </c>
      <c r="DZ21">
        <v>-5.9268000000000001</v>
      </c>
      <c r="EA21">
        <v>96.336200000000005</v>
      </c>
      <c r="EB21">
        <v>101.38500000000001</v>
      </c>
      <c r="EC21">
        <v>9.8476300000000005</v>
      </c>
      <c r="ED21">
        <v>99.9649</v>
      </c>
      <c r="EE21">
        <v>14.007400000000001</v>
      </c>
      <c r="EF21">
        <v>2.3528899999999999</v>
      </c>
      <c r="EG21">
        <v>1.3815900000000001</v>
      </c>
      <c r="EH21">
        <v>20.043099999999999</v>
      </c>
      <c r="EI21">
        <v>11.717000000000001</v>
      </c>
      <c r="EJ21">
        <v>1800.18</v>
      </c>
      <c r="EK21">
        <v>0.97799400000000003</v>
      </c>
      <c r="EL21">
        <v>2.2006299999999999E-2</v>
      </c>
      <c r="EM21">
        <v>0</v>
      </c>
      <c r="EN21">
        <v>753.61800000000005</v>
      </c>
      <c r="EO21">
        <v>5.0005300000000004</v>
      </c>
      <c r="EP21">
        <v>16387.400000000001</v>
      </c>
      <c r="EQ21">
        <v>16036.9</v>
      </c>
      <c r="ER21">
        <v>46.811999999999998</v>
      </c>
      <c r="ES21">
        <v>47.375</v>
      </c>
      <c r="ET21">
        <v>47.186999999999998</v>
      </c>
      <c r="EU21">
        <v>47.311999999999998</v>
      </c>
      <c r="EV21">
        <v>48.061999999999998</v>
      </c>
      <c r="EW21">
        <v>1755.67</v>
      </c>
      <c r="EX21">
        <v>39.51</v>
      </c>
      <c r="EY21">
        <v>0</v>
      </c>
      <c r="EZ21">
        <v>120.7999999523163</v>
      </c>
      <c r="FA21">
        <v>0</v>
      </c>
      <c r="FB21">
        <v>753.41803999999991</v>
      </c>
      <c r="FC21">
        <v>-0.29869230916677331</v>
      </c>
      <c r="FD21">
        <v>-929.98461623370872</v>
      </c>
      <c r="FE21">
        <v>16469.48</v>
      </c>
      <c r="FF21">
        <v>15</v>
      </c>
      <c r="FG21">
        <v>1689261745.5999999</v>
      </c>
      <c r="FH21" t="s">
        <v>449</v>
      </c>
      <c r="FI21">
        <v>1689261726.5999999</v>
      </c>
      <c r="FJ21">
        <v>1689261745.5999999</v>
      </c>
      <c r="FK21">
        <v>6</v>
      </c>
      <c r="FL21">
        <v>0</v>
      </c>
      <c r="FM21">
        <v>-1E-3</v>
      </c>
      <c r="FN21">
        <v>0.90400000000000003</v>
      </c>
      <c r="FO21">
        <v>3.6999999999999998E-2</v>
      </c>
      <c r="FP21">
        <v>100</v>
      </c>
      <c r="FQ21">
        <v>14</v>
      </c>
      <c r="FR21">
        <v>0.25</v>
      </c>
      <c r="FS21">
        <v>0.01</v>
      </c>
      <c r="FT21">
        <v>4.2094600611460304</v>
      </c>
      <c r="FU21">
        <v>-0.6347839843209061</v>
      </c>
      <c r="FV21">
        <v>9.8608786035039531E-2</v>
      </c>
      <c r="FW21">
        <v>1</v>
      </c>
      <c r="FX21">
        <v>0.62534333516787388</v>
      </c>
      <c r="FY21">
        <v>6.8321025587444489E-2</v>
      </c>
      <c r="FZ21">
        <v>1.79187525661113E-2</v>
      </c>
      <c r="GA21">
        <v>1</v>
      </c>
      <c r="GB21">
        <v>2</v>
      </c>
      <c r="GC21">
        <v>2</v>
      </c>
      <c r="GD21" t="s">
        <v>426</v>
      </c>
      <c r="GE21">
        <v>3.1086100000000001</v>
      </c>
      <c r="GF21">
        <v>2.7671399999999999</v>
      </c>
      <c r="GG21">
        <v>2.4794500000000001E-2</v>
      </c>
      <c r="GH21">
        <v>2.6591099999999999E-2</v>
      </c>
      <c r="GI21">
        <v>0.10718999999999999</v>
      </c>
      <c r="GJ21">
        <v>7.3052500000000006E-2</v>
      </c>
      <c r="GK21">
        <v>23486.5</v>
      </c>
      <c r="GL21">
        <v>24387.4</v>
      </c>
      <c r="GM21">
        <v>23927.1</v>
      </c>
      <c r="GN21">
        <v>25347.7</v>
      </c>
      <c r="GO21">
        <v>30770.1</v>
      </c>
      <c r="GP21">
        <v>32953.1</v>
      </c>
      <c r="GQ21">
        <v>38114.1</v>
      </c>
      <c r="GR21">
        <v>39428.800000000003</v>
      </c>
      <c r="GS21">
        <v>2.1909999999999998</v>
      </c>
      <c r="GT21">
        <v>1.8531200000000001</v>
      </c>
      <c r="GU21">
        <v>7.5176399999999999E-3</v>
      </c>
      <c r="GV21">
        <v>0</v>
      </c>
      <c r="GW21">
        <v>27.8339</v>
      </c>
      <c r="GX21">
        <v>999.9</v>
      </c>
      <c r="GY21">
        <v>42</v>
      </c>
      <c r="GZ21">
        <v>35</v>
      </c>
      <c r="HA21">
        <v>24.051400000000001</v>
      </c>
      <c r="HB21">
        <v>60.388300000000001</v>
      </c>
      <c r="HC21">
        <v>26.967099999999999</v>
      </c>
      <c r="HD21">
        <v>1</v>
      </c>
      <c r="HE21">
        <v>0.207457</v>
      </c>
      <c r="HF21">
        <v>2.3765700000000001</v>
      </c>
      <c r="HG21">
        <v>20.308399999999999</v>
      </c>
      <c r="HH21">
        <v>5.2520300000000004</v>
      </c>
      <c r="HI21">
        <v>12.015599999999999</v>
      </c>
      <c r="HJ21">
        <v>4.9799499999999997</v>
      </c>
      <c r="HK21">
        <v>3.2923300000000002</v>
      </c>
      <c r="HL21">
        <v>9999</v>
      </c>
      <c r="HM21">
        <v>9999</v>
      </c>
      <c r="HN21">
        <v>9999</v>
      </c>
      <c r="HO21">
        <v>248</v>
      </c>
      <c r="HP21">
        <v>1.8760699999999999</v>
      </c>
      <c r="HQ21">
        <v>1.8769800000000001</v>
      </c>
      <c r="HR21">
        <v>1.8832199999999999</v>
      </c>
      <c r="HS21">
        <v>1.88629</v>
      </c>
      <c r="HT21">
        <v>1.87713</v>
      </c>
      <c r="HU21">
        <v>1.8836999999999999</v>
      </c>
      <c r="HV21">
        <v>1.88263</v>
      </c>
      <c r="HW21">
        <v>1.8859900000000001</v>
      </c>
      <c r="HX21">
        <v>0</v>
      </c>
      <c r="HY21">
        <v>0</v>
      </c>
      <c r="HZ21">
        <v>0</v>
      </c>
      <c r="IA21">
        <v>0</v>
      </c>
      <c r="IB21" t="s">
        <v>427</v>
      </c>
      <c r="IC21" t="s">
        <v>428</v>
      </c>
      <c r="ID21" t="s">
        <v>429</v>
      </c>
      <c r="IE21" t="s">
        <v>429</v>
      </c>
      <c r="IF21" t="s">
        <v>429</v>
      </c>
      <c r="IG21" t="s">
        <v>429</v>
      </c>
      <c r="IH21">
        <v>0</v>
      </c>
      <c r="II21">
        <v>100</v>
      </c>
      <c r="IJ21">
        <v>100</v>
      </c>
      <c r="IK21">
        <v>0.90600000000000003</v>
      </c>
      <c r="IL21">
        <v>4.3700000000000003E-2</v>
      </c>
      <c r="IM21">
        <v>0.94046620569927375</v>
      </c>
      <c r="IN21">
        <v>-4.2852564239613137E-4</v>
      </c>
      <c r="IO21">
        <v>6.4980710991155998E-7</v>
      </c>
      <c r="IP21">
        <v>-2.7237938963984961E-10</v>
      </c>
      <c r="IQ21">
        <v>-7.470165400503331E-3</v>
      </c>
      <c r="IR21">
        <v>6.6907473102813496E-3</v>
      </c>
      <c r="IS21">
        <v>-3.3673306238274028E-4</v>
      </c>
      <c r="IT21">
        <v>6.1311374003140313E-6</v>
      </c>
      <c r="IU21">
        <v>3</v>
      </c>
      <c r="IV21">
        <v>2101</v>
      </c>
      <c r="IW21">
        <v>1</v>
      </c>
      <c r="IX21">
        <v>32</v>
      </c>
      <c r="IY21">
        <v>1</v>
      </c>
      <c r="IZ21">
        <v>0.7</v>
      </c>
      <c r="JA21">
        <v>0.35888700000000001</v>
      </c>
      <c r="JB21">
        <v>2.6843300000000001</v>
      </c>
      <c r="JC21">
        <v>1.6015600000000001</v>
      </c>
      <c r="JD21">
        <v>2.34619</v>
      </c>
      <c r="JE21">
        <v>1.5502899999999999</v>
      </c>
      <c r="JF21">
        <v>2.2802699999999998</v>
      </c>
      <c r="JG21">
        <v>41.691200000000002</v>
      </c>
      <c r="JH21">
        <v>24.078700000000001</v>
      </c>
      <c r="JI21">
        <v>18</v>
      </c>
      <c r="JJ21">
        <v>586.928</v>
      </c>
      <c r="JK21">
        <v>428.59899999999999</v>
      </c>
      <c r="JL21">
        <v>25.0838</v>
      </c>
      <c r="JM21">
        <v>29.7254</v>
      </c>
      <c r="JN21">
        <v>30.000699999999998</v>
      </c>
      <c r="JO21">
        <v>29.680499999999999</v>
      </c>
      <c r="JP21">
        <v>29.647200000000002</v>
      </c>
      <c r="JQ21">
        <v>7.1689299999999996</v>
      </c>
      <c r="JR21">
        <v>50.7224</v>
      </c>
      <c r="JS21">
        <v>7.4254800000000003</v>
      </c>
      <c r="JT21">
        <v>25.113800000000001</v>
      </c>
      <c r="JU21">
        <v>100</v>
      </c>
      <c r="JV21">
        <v>13.940899999999999</v>
      </c>
      <c r="JW21">
        <v>99.438100000000006</v>
      </c>
      <c r="JX21">
        <v>99.799599999999998</v>
      </c>
    </row>
    <row r="22" spans="1:284" x14ac:dyDescent="0.3">
      <c r="A22">
        <v>6</v>
      </c>
      <c r="B22">
        <v>1689261933.5999999</v>
      </c>
      <c r="C22">
        <v>657.5</v>
      </c>
      <c r="D22" t="s">
        <v>450</v>
      </c>
      <c r="E22" t="s">
        <v>451</v>
      </c>
      <c r="F22" t="s">
        <v>416</v>
      </c>
      <c r="G22" t="s">
        <v>417</v>
      </c>
      <c r="H22" t="s">
        <v>418</v>
      </c>
      <c r="I22" t="s">
        <v>752</v>
      </c>
      <c r="J22" t="s">
        <v>419</v>
      </c>
      <c r="K22" t="s">
        <v>31</v>
      </c>
      <c r="L22" t="s">
        <v>420</v>
      </c>
      <c r="M22">
        <v>1689261933.5999999</v>
      </c>
      <c r="N22">
        <f t="shared" si="0"/>
        <v>8.4797787532890339E-3</v>
      </c>
      <c r="O22">
        <f t="shared" si="1"/>
        <v>8.4797787532890343</v>
      </c>
      <c r="P22">
        <f t="shared" si="2"/>
        <v>1.7466674712936825</v>
      </c>
      <c r="Q22">
        <f t="shared" si="3"/>
        <v>72.128200000000007</v>
      </c>
      <c r="R22">
        <f t="shared" si="4"/>
        <v>65.488176892907816</v>
      </c>
      <c r="S22">
        <f t="shared" si="5"/>
        <v>6.466809792335753</v>
      </c>
      <c r="T22">
        <f t="shared" si="6"/>
        <v>7.1224971009090003</v>
      </c>
      <c r="U22">
        <f t="shared" si="7"/>
        <v>0.61778134122760886</v>
      </c>
      <c r="V22">
        <f t="shared" si="8"/>
        <v>2.9087707407584551</v>
      </c>
      <c r="W22">
        <f t="shared" si="9"/>
        <v>0.55308462341411746</v>
      </c>
      <c r="X22">
        <f t="shared" si="10"/>
        <v>0.35092433386947181</v>
      </c>
      <c r="Y22">
        <f t="shared" si="11"/>
        <v>289.57183732660224</v>
      </c>
      <c r="Z22">
        <f t="shared" si="12"/>
        <v>27.944851203510463</v>
      </c>
      <c r="AA22">
        <f t="shared" si="13"/>
        <v>28.0669</v>
      </c>
      <c r="AB22">
        <f t="shared" si="14"/>
        <v>3.8096649103009677</v>
      </c>
      <c r="AC22">
        <f t="shared" si="15"/>
        <v>60.158298139453635</v>
      </c>
      <c r="AD22">
        <f t="shared" si="16"/>
        <v>2.3428494987719999</v>
      </c>
      <c r="AE22">
        <f t="shared" si="17"/>
        <v>3.8944743638541999</v>
      </c>
      <c r="AF22">
        <f t="shared" si="18"/>
        <v>1.4668154115289678</v>
      </c>
      <c r="AG22">
        <f t="shared" si="19"/>
        <v>-373.95824302004638</v>
      </c>
      <c r="AH22">
        <f t="shared" si="20"/>
        <v>59.339798069711179</v>
      </c>
      <c r="AI22">
        <f t="shared" si="21"/>
        <v>4.4581584375920356</v>
      </c>
      <c r="AJ22">
        <f t="shared" si="22"/>
        <v>-20.588449186140934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51999.076562213209</v>
      </c>
      <c r="AP22" t="s">
        <v>421</v>
      </c>
      <c r="AQ22">
        <v>10366.9</v>
      </c>
      <c r="AR22">
        <v>993.59653846153856</v>
      </c>
      <c r="AS22">
        <v>3431.87</v>
      </c>
      <c r="AT22">
        <f t="shared" si="26"/>
        <v>0.71047955241266758</v>
      </c>
      <c r="AU22">
        <v>-3.9894345373445681</v>
      </c>
      <c r="AV22" t="s">
        <v>452</v>
      </c>
      <c r="AW22">
        <v>10033.6</v>
      </c>
      <c r="AX22">
        <v>750.26830769230764</v>
      </c>
      <c r="AY22">
        <v>955.79672544753828</v>
      </c>
      <c r="AZ22">
        <f t="shared" si="27"/>
        <v>0.21503360733841692</v>
      </c>
      <c r="BA22">
        <v>0.5</v>
      </c>
      <c r="BB22">
        <f t="shared" si="28"/>
        <v>1513.2101996510892</v>
      </c>
      <c r="BC22">
        <f t="shared" si="29"/>
        <v>1.7466674712936825</v>
      </c>
      <c r="BD22">
        <f t="shared" si="30"/>
        <v>162.6955239461299</v>
      </c>
      <c r="BE22">
        <f t="shared" si="31"/>
        <v>3.7906842089492007E-3</v>
      </c>
      <c r="BF22">
        <f t="shared" si="32"/>
        <v>2.5905856429808076</v>
      </c>
      <c r="BG22">
        <f t="shared" si="33"/>
        <v>567.76052377430563</v>
      </c>
      <c r="BH22" t="s">
        <v>453</v>
      </c>
      <c r="BI22">
        <v>581.55999999999995</v>
      </c>
      <c r="BJ22">
        <f t="shared" si="34"/>
        <v>581.55999999999995</v>
      </c>
      <c r="BK22">
        <f t="shared" si="35"/>
        <v>0.39154426405081821</v>
      </c>
      <c r="BL22">
        <f t="shared" si="36"/>
        <v>0.54919360869632838</v>
      </c>
      <c r="BM22">
        <f t="shared" si="37"/>
        <v>0.86870314967581119</v>
      </c>
      <c r="BN22">
        <f t="shared" si="38"/>
        <v>-5.4372866257065109</v>
      </c>
      <c r="BO22">
        <f t="shared" si="39"/>
        <v>1.0155026963178075</v>
      </c>
      <c r="BP22">
        <f t="shared" si="40"/>
        <v>0.42569975540593047</v>
      </c>
      <c r="BQ22">
        <f t="shared" si="41"/>
        <v>0.57430024459406948</v>
      </c>
      <c r="BR22">
        <v>6347</v>
      </c>
      <c r="BS22">
        <v>290.00000000000011</v>
      </c>
      <c r="BT22">
        <v>909.73</v>
      </c>
      <c r="BU22">
        <v>265</v>
      </c>
      <c r="BV22">
        <v>10033.6</v>
      </c>
      <c r="BW22">
        <v>909.34</v>
      </c>
      <c r="BX22">
        <v>0.39</v>
      </c>
      <c r="BY22">
        <v>300.00000000000011</v>
      </c>
      <c r="BZ22">
        <v>38.6</v>
      </c>
      <c r="CA22">
        <v>955.79672544753828</v>
      </c>
      <c r="CB22">
        <v>1.35319922890871</v>
      </c>
      <c r="CC22">
        <v>-46.613159317529863</v>
      </c>
      <c r="CD22">
        <v>1.112583066952322</v>
      </c>
      <c r="CE22">
        <v>0.98429880161667804</v>
      </c>
      <c r="CF22">
        <v>-1.0906868965517239E-2</v>
      </c>
      <c r="CG22">
        <v>289.99999999999989</v>
      </c>
      <c r="CH22">
        <v>908.29</v>
      </c>
      <c r="CI22">
        <v>685</v>
      </c>
      <c r="CJ22">
        <v>10018.700000000001</v>
      </c>
      <c r="CK22">
        <v>909.27</v>
      </c>
      <c r="CL22">
        <v>-0.98</v>
      </c>
      <c r="CZ22">
        <f t="shared" si="42"/>
        <v>1800.03</v>
      </c>
      <c r="DA22">
        <f t="shared" si="43"/>
        <v>1513.2101996510892</v>
      </c>
      <c r="DB22">
        <f t="shared" si="44"/>
        <v>0.84065832216745784</v>
      </c>
      <c r="DC22">
        <f t="shared" si="45"/>
        <v>0.16087056178319376</v>
      </c>
      <c r="DD22">
        <v>6</v>
      </c>
      <c r="DE22">
        <v>0.5</v>
      </c>
      <c r="DF22" t="s">
        <v>424</v>
      </c>
      <c r="DG22">
        <v>2</v>
      </c>
      <c r="DH22">
        <v>1689261933.5999999</v>
      </c>
      <c r="DI22">
        <v>72.128200000000007</v>
      </c>
      <c r="DJ22">
        <v>74.957700000000003</v>
      </c>
      <c r="DK22">
        <v>23.7256</v>
      </c>
      <c r="DL22">
        <v>13.792899999999999</v>
      </c>
      <c r="DM22">
        <v>71.2029</v>
      </c>
      <c r="DN22">
        <v>23.682099999999998</v>
      </c>
      <c r="DO22">
        <v>500.08100000000002</v>
      </c>
      <c r="DP22">
        <v>98.647599999999997</v>
      </c>
      <c r="DQ22">
        <v>0.100145</v>
      </c>
      <c r="DR22">
        <v>28.4453</v>
      </c>
      <c r="DS22">
        <v>28.0669</v>
      </c>
      <c r="DT22">
        <v>999.9</v>
      </c>
      <c r="DU22">
        <v>0</v>
      </c>
      <c r="DV22">
        <v>0</v>
      </c>
      <c r="DW22">
        <v>10017.5</v>
      </c>
      <c r="DX22">
        <v>0</v>
      </c>
      <c r="DY22">
        <v>1068.94</v>
      </c>
      <c r="DZ22">
        <v>-2.82951</v>
      </c>
      <c r="EA22">
        <v>73.881</v>
      </c>
      <c r="EB22">
        <v>76.006</v>
      </c>
      <c r="EC22">
        <v>9.9327100000000002</v>
      </c>
      <c r="ED22">
        <v>74.957700000000003</v>
      </c>
      <c r="EE22">
        <v>13.792899999999999</v>
      </c>
      <c r="EF22">
        <v>2.3404699999999998</v>
      </c>
      <c r="EG22">
        <v>1.36063</v>
      </c>
      <c r="EH22">
        <v>19.957699999999999</v>
      </c>
      <c r="EI22">
        <v>11.485799999999999</v>
      </c>
      <c r="EJ22">
        <v>1800.03</v>
      </c>
      <c r="EK22">
        <v>0.97799700000000001</v>
      </c>
      <c r="EL22">
        <v>2.2002799999999999E-2</v>
      </c>
      <c r="EM22">
        <v>0</v>
      </c>
      <c r="EN22">
        <v>750.20799999999997</v>
      </c>
      <c r="EO22">
        <v>5.0005300000000004</v>
      </c>
      <c r="EP22">
        <v>16889.3</v>
      </c>
      <c r="EQ22">
        <v>16035.5</v>
      </c>
      <c r="ER22">
        <v>47.311999999999998</v>
      </c>
      <c r="ES22">
        <v>47.75</v>
      </c>
      <c r="ET22">
        <v>47.686999999999998</v>
      </c>
      <c r="EU22">
        <v>47.75</v>
      </c>
      <c r="EV22">
        <v>48.561999999999998</v>
      </c>
      <c r="EW22">
        <v>1755.53</v>
      </c>
      <c r="EX22">
        <v>39.5</v>
      </c>
      <c r="EY22">
        <v>0</v>
      </c>
      <c r="EZ22">
        <v>145.79999995231631</v>
      </c>
      <c r="FA22">
        <v>0</v>
      </c>
      <c r="FB22">
        <v>750.26830769230764</v>
      </c>
      <c r="FC22">
        <v>1.4974359060990721</v>
      </c>
      <c r="FD22">
        <v>-6414.9846112211499</v>
      </c>
      <c r="FE22">
        <v>17913.84230769231</v>
      </c>
      <c r="FF22">
        <v>15</v>
      </c>
      <c r="FG22">
        <v>1689261893.0999999</v>
      </c>
      <c r="FH22" t="s">
        <v>454</v>
      </c>
      <c r="FI22">
        <v>1689261875.0999999</v>
      </c>
      <c r="FJ22">
        <v>1689261893.0999999</v>
      </c>
      <c r="FK22">
        <v>7</v>
      </c>
      <c r="FL22">
        <v>1.2E-2</v>
      </c>
      <c r="FM22">
        <v>0</v>
      </c>
      <c r="FN22">
        <v>0.92400000000000004</v>
      </c>
      <c r="FO22">
        <v>3.6999999999999998E-2</v>
      </c>
      <c r="FP22">
        <v>75</v>
      </c>
      <c r="FQ22">
        <v>14</v>
      </c>
      <c r="FR22">
        <v>0.19</v>
      </c>
      <c r="FS22">
        <v>0.01</v>
      </c>
      <c r="FT22">
        <v>1.843059089936286</v>
      </c>
      <c r="FU22">
        <v>-0.7182138272665467</v>
      </c>
      <c r="FV22">
        <v>0.11128893999097279</v>
      </c>
      <c r="FW22">
        <v>1</v>
      </c>
      <c r="FX22">
        <v>0.61768447383507541</v>
      </c>
      <c r="FY22">
        <v>4.742326014115418E-2</v>
      </c>
      <c r="FZ22">
        <v>1.4350178759595799E-2</v>
      </c>
      <c r="GA22">
        <v>1</v>
      </c>
      <c r="GB22">
        <v>2</v>
      </c>
      <c r="GC22">
        <v>2</v>
      </c>
      <c r="GD22" t="s">
        <v>426</v>
      </c>
      <c r="GE22">
        <v>3.1099299999999999</v>
      </c>
      <c r="GF22">
        <v>2.7675999999999998</v>
      </c>
      <c r="GG22">
        <v>1.9086100000000002E-2</v>
      </c>
      <c r="GH22">
        <v>2.0104400000000001E-2</v>
      </c>
      <c r="GI22">
        <v>0.106711</v>
      </c>
      <c r="GJ22">
        <v>7.2161600000000006E-2</v>
      </c>
      <c r="GK22">
        <v>23603.4</v>
      </c>
      <c r="GL22">
        <v>24528</v>
      </c>
      <c r="GM22">
        <v>23907.8</v>
      </c>
      <c r="GN22">
        <v>25326.9</v>
      </c>
      <c r="GO22">
        <v>30762.6</v>
      </c>
      <c r="GP22">
        <v>32957.699999999997</v>
      </c>
      <c r="GQ22">
        <v>38084.699999999997</v>
      </c>
      <c r="GR22">
        <v>39396.9</v>
      </c>
      <c r="GS22">
        <v>2.1882700000000002</v>
      </c>
      <c r="GT22">
        <v>1.8429800000000001</v>
      </c>
      <c r="GU22">
        <v>8.1546599999999993E-3</v>
      </c>
      <c r="GV22">
        <v>0</v>
      </c>
      <c r="GW22">
        <v>27.933800000000002</v>
      </c>
      <c r="GX22">
        <v>999.9</v>
      </c>
      <c r="GY22">
        <v>40.700000000000003</v>
      </c>
      <c r="GZ22">
        <v>35.5</v>
      </c>
      <c r="HA22">
        <v>23.9559</v>
      </c>
      <c r="HB22">
        <v>60.598300000000002</v>
      </c>
      <c r="HC22">
        <v>27.031199999999998</v>
      </c>
      <c r="HD22">
        <v>1</v>
      </c>
      <c r="HE22">
        <v>0.239952</v>
      </c>
      <c r="HF22">
        <v>2.2953999999999999</v>
      </c>
      <c r="HG22">
        <v>20.308599999999998</v>
      </c>
      <c r="HH22">
        <v>5.2532300000000003</v>
      </c>
      <c r="HI22">
        <v>12.015000000000001</v>
      </c>
      <c r="HJ22">
        <v>4.9808000000000003</v>
      </c>
      <c r="HK22">
        <v>3.2930000000000001</v>
      </c>
      <c r="HL22">
        <v>9999</v>
      </c>
      <c r="HM22">
        <v>9999</v>
      </c>
      <c r="HN22">
        <v>9999</v>
      </c>
      <c r="HO22">
        <v>248.1</v>
      </c>
      <c r="HP22">
        <v>1.8760699999999999</v>
      </c>
      <c r="HQ22">
        <v>1.87696</v>
      </c>
      <c r="HR22">
        <v>1.8831899999999999</v>
      </c>
      <c r="HS22">
        <v>1.88629</v>
      </c>
      <c r="HT22">
        <v>1.8770899999999999</v>
      </c>
      <c r="HU22">
        <v>1.8836200000000001</v>
      </c>
      <c r="HV22">
        <v>1.88259</v>
      </c>
      <c r="HW22">
        <v>1.8859900000000001</v>
      </c>
      <c r="HX22">
        <v>0</v>
      </c>
      <c r="HY22">
        <v>0</v>
      </c>
      <c r="HZ22">
        <v>0</v>
      </c>
      <c r="IA22">
        <v>0</v>
      </c>
      <c r="IB22" t="s">
        <v>427</v>
      </c>
      <c r="IC22" t="s">
        <v>428</v>
      </c>
      <c r="ID22" t="s">
        <v>429</v>
      </c>
      <c r="IE22" t="s">
        <v>429</v>
      </c>
      <c r="IF22" t="s">
        <v>429</v>
      </c>
      <c r="IG22" t="s">
        <v>429</v>
      </c>
      <c r="IH22">
        <v>0</v>
      </c>
      <c r="II22">
        <v>100</v>
      </c>
      <c r="IJ22">
        <v>100</v>
      </c>
      <c r="IK22">
        <v>0.92500000000000004</v>
      </c>
      <c r="IL22">
        <v>4.3499999999999997E-2</v>
      </c>
      <c r="IM22">
        <v>0.95255736641233357</v>
      </c>
      <c r="IN22">
        <v>-4.2852564239613137E-4</v>
      </c>
      <c r="IO22">
        <v>6.4980710991155998E-7</v>
      </c>
      <c r="IP22">
        <v>-2.7237938963984961E-10</v>
      </c>
      <c r="IQ22">
        <v>-7.5538772351467897E-3</v>
      </c>
      <c r="IR22">
        <v>6.6907473102813496E-3</v>
      </c>
      <c r="IS22">
        <v>-3.3673306238274028E-4</v>
      </c>
      <c r="IT22">
        <v>6.1311374003140313E-6</v>
      </c>
      <c r="IU22">
        <v>3</v>
      </c>
      <c r="IV22">
        <v>2101</v>
      </c>
      <c r="IW22">
        <v>1</v>
      </c>
      <c r="IX22">
        <v>32</v>
      </c>
      <c r="IY22">
        <v>1</v>
      </c>
      <c r="IZ22">
        <v>0.7</v>
      </c>
      <c r="JA22">
        <v>0.30395499999999998</v>
      </c>
      <c r="JB22">
        <v>2.6916500000000001</v>
      </c>
      <c r="JC22">
        <v>1.6015600000000001</v>
      </c>
      <c r="JD22">
        <v>2.34741</v>
      </c>
      <c r="JE22">
        <v>1.5502899999999999</v>
      </c>
      <c r="JF22">
        <v>2.4072300000000002</v>
      </c>
      <c r="JG22">
        <v>42.297499999999999</v>
      </c>
      <c r="JH22">
        <v>24.105</v>
      </c>
      <c r="JI22">
        <v>18</v>
      </c>
      <c r="JJ22">
        <v>588.32600000000002</v>
      </c>
      <c r="JK22">
        <v>424.58800000000002</v>
      </c>
      <c r="JL22">
        <v>25.499300000000002</v>
      </c>
      <c r="JM22">
        <v>30.082999999999998</v>
      </c>
      <c r="JN22">
        <v>30.0014</v>
      </c>
      <c r="JO22">
        <v>30.023599999999998</v>
      </c>
      <c r="JP22">
        <v>29.99</v>
      </c>
      <c r="JQ22">
        <v>6.0707000000000004</v>
      </c>
      <c r="JR22">
        <v>51.149000000000001</v>
      </c>
      <c r="JS22">
        <v>0.92649400000000004</v>
      </c>
      <c r="JT22">
        <v>25.4803</v>
      </c>
      <c r="JU22">
        <v>75</v>
      </c>
      <c r="JV22">
        <v>13.7887</v>
      </c>
      <c r="JW22">
        <v>99.36</v>
      </c>
      <c r="JX22">
        <v>99.718299999999999</v>
      </c>
    </row>
    <row r="23" spans="1:284" x14ac:dyDescent="0.3">
      <c r="A23">
        <v>7</v>
      </c>
      <c r="B23">
        <v>1689262071.0999999</v>
      </c>
      <c r="C23">
        <v>795</v>
      </c>
      <c r="D23" t="s">
        <v>455</v>
      </c>
      <c r="E23" t="s">
        <v>456</v>
      </c>
      <c r="F23" t="s">
        <v>416</v>
      </c>
      <c r="G23" t="s">
        <v>417</v>
      </c>
      <c r="H23" t="s">
        <v>418</v>
      </c>
      <c r="I23" t="s">
        <v>752</v>
      </c>
      <c r="J23" t="s">
        <v>419</v>
      </c>
      <c r="K23" t="s">
        <v>31</v>
      </c>
      <c r="L23" t="s">
        <v>420</v>
      </c>
      <c r="M23">
        <v>1689262071.0999999</v>
      </c>
      <c r="N23">
        <f t="shared" si="0"/>
        <v>8.1931901703680247E-3</v>
      </c>
      <c r="O23">
        <f t="shared" si="1"/>
        <v>8.193190170368025</v>
      </c>
      <c r="P23">
        <f t="shared" si="2"/>
        <v>-0.42734238489874193</v>
      </c>
      <c r="Q23">
        <f t="shared" si="3"/>
        <v>50.002000000000002</v>
      </c>
      <c r="R23">
        <f t="shared" si="4"/>
        <v>50.05120833760099</v>
      </c>
      <c r="S23">
        <f t="shared" si="5"/>
        <v>4.9425603269226821</v>
      </c>
      <c r="T23">
        <f t="shared" si="6"/>
        <v>4.9377010001400006</v>
      </c>
      <c r="U23">
        <f t="shared" si="7"/>
        <v>0.62566790786637538</v>
      </c>
      <c r="V23">
        <f t="shared" si="8"/>
        <v>2.901932926640483</v>
      </c>
      <c r="W23">
        <f t="shared" si="9"/>
        <v>0.55926497638252193</v>
      </c>
      <c r="X23">
        <f t="shared" si="10"/>
        <v>0.3549175651421923</v>
      </c>
      <c r="Y23">
        <f t="shared" si="11"/>
        <v>289.58083432679513</v>
      </c>
      <c r="Z23">
        <f t="shared" si="12"/>
        <v>27.975311683213217</v>
      </c>
      <c r="AA23">
        <f t="shared" si="13"/>
        <v>27.7941</v>
      </c>
      <c r="AB23">
        <f t="shared" si="14"/>
        <v>3.7495270281205539</v>
      </c>
      <c r="AC23">
        <f t="shared" si="15"/>
        <v>60.430798068736777</v>
      </c>
      <c r="AD23">
        <f t="shared" si="16"/>
        <v>2.3475064140540001</v>
      </c>
      <c r="AE23">
        <f t="shared" si="17"/>
        <v>3.8846192489197939</v>
      </c>
      <c r="AF23">
        <f t="shared" si="18"/>
        <v>1.4020206140665539</v>
      </c>
      <c r="AG23">
        <f t="shared" si="19"/>
        <v>-361.3196865132299</v>
      </c>
      <c r="AH23">
        <f t="shared" si="20"/>
        <v>95.058417224977191</v>
      </c>
      <c r="AI23">
        <f t="shared" si="21"/>
        <v>7.1472346092594323</v>
      </c>
      <c r="AJ23">
        <f t="shared" si="22"/>
        <v>30.466799647801864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51811.691936801755</v>
      </c>
      <c r="AP23" t="s">
        <v>421</v>
      </c>
      <c r="AQ23">
        <v>10366.9</v>
      </c>
      <c r="AR23">
        <v>993.59653846153856</v>
      </c>
      <c r="AS23">
        <v>3431.87</v>
      </c>
      <c r="AT23">
        <f t="shared" si="26"/>
        <v>0.71047955241266758</v>
      </c>
      <c r="AU23">
        <v>-3.9894345373445681</v>
      </c>
      <c r="AV23" t="s">
        <v>457</v>
      </c>
      <c r="AW23">
        <v>10049.799999999999</v>
      </c>
      <c r="AX23">
        <v>752.21026923076909</v>
      </c>
      <c r="AY23">
        <v>930.09620160195789</v>
      </c>
      <c r="AZ23">
        <f t="shared" si="27"/>
        <v>0.19125541214425523</v>
      </c>
      <c r="BA23">
        <v>0.5</v>
      </c>
      <c r="BB23">
        <f t="shared" si="28"/>
        <v>1513.2602996511891</v>
      </c>
      <c r="BC23">
        <f t="shared" si="29"/>
        <v>-0.42734238489874193</v>
      </c>
      <c r="BD23">
        <f t="shared" si="30"/>
        <v>144.70961114566367</v>
      </c>
      <c r="BE23">
        <f t="shared" si="31"/>
        <v>2.3539189875442438E-3</v>
      </c>
      <c r="BF23">
        <f t="shared" si="32"/>
        <v>2.6898011131419457</v>
      </c>
      <c r="BG23">
        <f t="shared" si="33"/>
        <v>558.5918119138172</v>
      </c>
      <c r="BH23" t="s">
        <v>458</v>
      </c>
      <c r="BI23">
        <v>586.79999999999995</v>
      </c>
      <c r="BJ23">
        <f t="shared" si="34"/>
        <v>586.79999999999995</v>
      </c>
      <c r="BK23">
        <f t="shared" si="35"/>
        <v>0.36909752024648557</v>
      </c>
      <c r="BL23">
        <f t="shared" si="36"/>
        <v>0.51817040660835045</v>
      </c>
      <c r="BM23">
        <f t="shared" si="37"/>
        <v>0.87933646567502455</v>
      </c>
      <c r="BN23">
        <f t="shared" si="38"/>
        <v>-2.8013384049371401</v>
      </c>
      <c r="BO23">
        <f t="shared" si="39"/>
        <v>1.0260431562994226</v>
      </c>
      <c r="BP23">
        <f t="shared" si="40"/>
        <v>0.40422526391287189</v>
      </c>
      <c r="BQ23">
        <f t="shared" si="41"/>
        <v>0.59577473608712816</v>
      </c>
      <c r="BR23">
        <v>6349</v>
      </c>
      <c r="BS23">
        <v>290.00000000000011</v>
      </c>
      <c r="BT23">
        <v>892.17</v>
      </c>
      <c r="BU23">
        <v>145</v>
      </c>
      <c r="BV23">
        <v>10049.799999999999</v>
      </c>
      <c r="BW23">
        <v>891.12</v>
      </c>
      <c r="BX23">
        <v>1.05</v>
      </c>
      <c r="BY23">
        <v>300.00000000000011</v>
      </c>
      <c r="BZ23">
        <v>38.6</v>
      </c>
      <c r="CA23">
        <v>930.09620160195789</v>
      </c>
      <c r="CB23">
        <v>1.2408747340189541</v>
      </c>
      <c r="CC23">
        <v>-39.174294592995217</v>
      </c>
      <c r="CD23">
        <v>1.0200726853136419</v>
      </c>
      <c r="CE23">
        <v>0.98136840773036504</v>
      </c>
      <c r="CF23">
        <v>-1.090506273637374E-2</v>
      </c>
      <c r="CG23">
        <v>289.99999999999989</v>
      </c>
      <c r="CH23">
        <v>890.35</v>
      </c>
      <c r="CI23">
        <v>645</v>
      </c>
      <c r="CJ23">
        <v>10020.200000000001</v>
      </c>
      <c r="CK23">
        <v>891</v>
      </c>
      <c r="CL23">
        <v>-0.65</v>
      </c>
      <c r="CZ23">
        <f t="shared" si="42"/>
        <v>1800.09</v>
      </c>
      <c r="DA23">
        <f t="shared" si="43"/>
        <v>1513.2602996511891</v>
      </c>
      <c r="DB23">
        <f t="shared" si="44"/>
        <v>0.84065813356620456</v>
      </c>
      <c r="DC23">
        <f t="shared" si="45"/>
        <v>0.16087019778277484</v>
      </c>
      <c r="DD23">
        <v>6</v>
      </c>
      <c r="DE23">
        <v>0.5</v>
      </c>
      <c r="DF23" t="s">
        <v>424</v>
      </c>
      <c r="DG23">
        <v>2</v>
      </c>
      <c r="DH23">
        <v>1689262071.0999999</v>
      </c>
      <c r="DI23">
        <v>50.002000000000002</v>
      </c>
      <c r="DJ23">
        <v>49.980800000000002</v>
      </c>
      <c r="DK23">
        <v>23.772200000000002</v>
      </c>
      <c r="DL23">
        <v>14.173999999999999</v>
      </c>
      <c r="DM23">
        <v>49.059100000000001</v>
      </c>
      <c r="DN23">
        <v>23.7273</v>
      </c>
      <c r="DO23">
        <v>499.995</v>
      </c>
      <c r="DP23">
        <v>98.649900000000002</v>
      </c>
      <c r="DQ23">
        <v>0.10017</v>
      </c>
      <c r="DR23">
        <v>28.401700000000002</v>
      </c>
      <c r="DS23">
        <v>27.7941</v>
      </c>
      <c r="DT23">
        <v>999.9</v>
      </c>
      <c r="DU23">
        <v>0</v>
      </c>
      <c r="DV23">
        <v>0</v>
      </c>
      <c r="DW23">
        <v>9978.1200000000008</v>
      </c>
      <c r="DX23">
        <v>0</v>
      </c>
      <c r="DY23">
        <v>696.346</v>
      </c>
      <c r="DZ23">
        <v>2.11983E-2</v>
      </c>
      <c r="EA23">
        <v>51.2196</v>
      </c>
      <c r="EB23">
        <v>50.699399999999997</v>
      </c>
      <c r="EC23">
        <v>9.5981900000000007</v>
      </c>
      <c r="ED23">
        <v>49.980800000000002</v>
      </c>
      <c r="EE23">
        <v>14.173999999999999</v>
      </c>
      <c r="EF23">
        <v>2.3451200000000001</v>
      </c>
      <c r="EG23">
        <v>1.3982600000000001</v>
      </c>
      <c r="EH23">
        <v>19.989799999999999</v>
      </c>
      <c r="EI23">
        <v>11.8988</v>
      </c>
      <c r="EJ23">
        <v>1800.09</v>
      </c>
      <c r="EK23">
        <v>0.97800100000000001</v>
      </c>
      <c r="EL23">
        <v>2.19992E-2</v>
      </c>
      <c r="EM23">
        <v>0</v>
      </c>
      <c r="EN23">
        <v>752.63699999999994</v>
      </c>
      <c r="EO23">
        <v>5.0005300000000004</v>
      </c>
      <c r="EP23">
        <v>15961.4</v>
      </c>
      <c r="EQ23">
        <v>16036.1</v>
      </c>
      <c r="ER23">
        <v>47.5</v>
      </c>
      <c r="ES23">
        <v>48</v>
      </c>
      <c r="ET23">
        <v>47.875</v>
      </c>
      <c r="EU23">
        <v>48</v>
      </c>
      <c r="EV23">
        <v>48.75</v>
      </c>
      <c r="EW23">
        <v>1755.6</v>
      </c>
      <c r="EX23">
        <v>39.49</v>
      </c>
      <c r="EY23">
        <v>0</v>
      </c>
      <c r="EZ23">
        <v>135.60000014305109</v>
      </c>
      <c r="FA23">
        <v>0</v>
      </c>
      <c r="FB23">
        <v>752.21026923076909</v>
      </c>
      <c r="FC23">
        <v>2.443111108352594</v>
      </c>
      <c r="FD23">
        <v>-412.43760642028292</v>
      </c>
      <c r="FE23">
        <v>15994</v>
      </c>
      <c r="FF23">
        <v>15</v>
      </c>
      <c r="FG23">
        <v>1689262030.5999999</v>
      </c>
      <c r="FH23" t="s">
        <v>459</v>
      </c>
      <c r="FI23">
        <v>1689262006.5999999</v>
      </c>
      <c r="FJ23">
        <v>1689262030.5999999</v>
      </c>
      <c r="FK23">
        <v>8</v>
      </c>
      <c r="FL23">
        <v>0.01</v>
      </c>
      <c r="FM23">
        <v>1E-3</v>
      </c>
      <c r="FN23">
        <v>0.94299999999999995</v>
      </c>
      <c r="FO23">
        <v>3.7999999999999999E-2</v>
      </c>
      <c r="FP23">
        <v>50</v>
      </c>
      <c r="FQ23">
        <v>14</v>
      </c>
      <c r="FR23">
        <v>0.3</v>
      </c>
      <c r="FS23">
        <v>0.01</v>
      </c>
      <c r="FT23">
        <v>-0.36472190246024988</v>
      </c>
      <c r="FU23">
        <v>-0.4230993676189842</v>
      </c>
      <c r="FV23">
        <v>7.287168286829801E-2</v>
      </c>
      <c r="FW23">
        <v>1</v>
      </c>
      <c r="FX23">
        <v>0.6156122752967359</v>
      </c>
      <c r="FY23">
        <v>9.0911714824716508E-2</v>
      </c>
      <c r="FZ23">
        <v>1.9454876641035401E-2</v>
      </c>
      <c r="GA23">
        <v>1</v>
      </c>
      <c r="GB23">
        <v>2</v>
      </c>
      <c r="GC23">
        <v>2</v>
      </c>
      <c r="GD23" t="s">
        <v>426</v>
      </c>
      <c r="GE23">
        <v>3.1104699999999998</v>
      </c>
      <c r="GF23">
        <v>2.76728</v>
      </c>
      <c r="GG23">
        <v>1.32167E-2</v>
      </c>
      <c r="GH23">
        <v>1.34834E-2</v>
      </c>
      <c r="GI23">
        <v>0.106782</v>
      </c>
      <c r="GJ23">
        <v>7.3597700000000002E-2</v>
      </c>
      <c r="GK23">
        <v>23731.200000000001</v>
      </c>
      <c r="GL23">
        <v>24680.6</v>
      </c>
      <c r="GM23">
        <v>23895.599999999999</v>
      </c>
      <c r="GN23">
        <v>25314.9</v>
      </c>
      <c r="GO23">
        <v>30744.6</v>
      </c>
      <c r="GP23">
        <v>32894.400000000001</v>
      </c>
      <c r="GQ23">
        <v>38065.599999999999</v>
      </c>
      <c r="GR23">
        <v>39382.5</v>
      </c>
      <c r="GS23">
        <v>2.18547</v>
      </c>
      <c r="GT23">
        <v>1.8349800000000001</v>
      </c>
      <c r="GU23">
        <v>2.59876E-2</v>
      </c>
      <c r="GV23">
        <v>0</v>
      </c>
      <c r="GW23">
        <v>27.369499999999999</v>
      </c>
      <c r="GX23">
        <v>999.9</v>
      </c>
      <c r="GY23">
        <v>40</v>
      </c>
      <c r="GZ23">
        <v>36</v>
      </c>
      <c r="HA23">
        <v>24.2014</v>
      </c>
      <c r="HB23">
        <v>60.688299999999998</v>
      </c>
      <c r="HC23">
        <v>27.1234</v>
      </c>
      <c r="HD23">
        <v>1</v>
      </c>
      <c r="HE23">
        <v>0.258938</v>
      </c>
      <c r="HF23">
        <v>0.463306</v>
      </c>
      <c r="HG23">
        <v>20.324200000000001</v>
      </c>
      <c r="HH23">
        <v>5.2560799999999999</v>
      </c>
      <c r="HI23">
        <v>12.0114</v>
      </c>
      <c r="HJ23">
        <v>4.9807499999999996</v>
      </c>
      <c r="HK23">
        <v>3.2930000000000001</v>
      </c>
      <c r="HL23">
        <v>9999</v>
      </c>
      <c r="HM23">
        <v>9999</v>
      </c>
      <c r="HN23">
        <v>9999</v>
      </c>
      <c r="HO23">
        <v>248.1</v>
      </c>
      <c r="HP23">
        <v>1.8760699999999999</v>
      </c>
      <c r="HQ23">
        <v>1.8769199999999999</v>
      </c>
      <c r="HR23">
        <v>1.8831500000000001</v>
      </c>
      <c r="HS23">
        <v>1.88629</v>
      </c>
      <c r="HT23">
        <v>1.87703</v>
      </c>
      <c r="HU23">
        <v>1.8835599999999999</v>
      </c>
      <c r="HV23">
        <v>1.88252</v>
      </c>
      <c r="HW23">
        <v>1.8859900000000001</v>
      </c>
      <c r="HX23">
        <v>0</v>
      </c>
      <c r="HY23">
        <v>0</v>
      </c>
      <c r="HZ23">
        <v>0</v>
      </c>
      <c r="IA23">
        <v>0</v>
      </c>
      <c r="IB23" t="s">
        <v>427</v>
      </c>
      <c r="IC23" t="s">
        <v>428</v>
      </c>
      <c r="ID23" t="s">
        <v>429</v>
      </c>
      <c r="IE23" t="s">
        <v>429</v>
      </c>
      <c r="IF23" t="s">
        <v>429</v>
      </c>
      <c r="IG23" t="s">
        <v>429</v>
      </c>
      <c r="IH23">
        <v>0</v>
      </c>
      <c r="II23">
        <v>100</v>
      </c>
      <c r="IJ23">
        <v>100</v>
      </c>
      <c r="IK23">
        <v>0.94299999999999995</v>
      </c>
      <c r="IL23">
        <v>4.4900000000000002E-2</v>
      </c>
      <c r="IM23">
        <v>0.96244687612722568</v>
      </c>
      <c r="IN23">
        <v>-4.2852564239613137E-4</v>
      </c>
      <c r="IO23">
        <v>6.4980710991155998E-7</v>
      </c>
      <c r="IP23">
        <v>-2.7237938963984961E-10</v>
      </c>
      <c r="IQ23">
        <v>-6.1902708198098479E-3</v>
      </c>
      <c r="IR23">
        <v>6.6907473102813496E-3</v>
      </c>
      <c r="IS23">
        <v>-3.3673306238274028E-4</v>
      </c>
      <c r="IT23">
        <v>6.1311374003140313E-6</v>
      </c>
      <c r="IU23">
        <v>3</v>
      </c>
      <c r="IV23">
        <v>2101</v>
      </c>
      <c r="IW23">
        <v>1</v>
      </c>
      <c r="IX23">
        <v>32</v>
      </c>
      <c r="IY23">
        <v>1.1000000000000001</v>
      </c>
      <c r="IZ23">
        <v>0.7</v>
      </c>
      <c r="JA23">
        <v>0.24902299999999999</v>
      </c>
      <c r="JB23">
        <v>2.7050800000000002</v>
      </c>
      <c r="JC23">
        <v>1.6015600000000001</v>
      </c>
      <c r="JD23">
        <v>2.34619</v>
      </c>
      <c r="JE23">
        <v>1.5502899999999999</v>
      </c>
      <c r="JF23">
        <v>2.3877000000000002</v>
      </c>
      <c r="JG23">
        <v>42.750999999999998</v>
      </c>
      <c r="JH23">
        <v>24.1313</v>
      </c>
      <c r="JI23">
        <v>18</v>
      </c>
      <c r="JJ23">
        <v>589.24900000000002</v>
      </c>
      <c r="JK23">
        <v>421.64100000000002</v>
      </c>
      <c r="JL23">
        <v>26.419899999999998</v>
      </c>
      <c r="JM23">
        <v>30.360199999999999</v>
      </c>
      <c r="JN23">
        <v>30.000399999999999</v>
      </c>
      <c r="JO23">
        <v>30.323899999999998</v>
      </c>
      <c r="JP23">
        <v>30.2895</v>
      </c>
      <c r="JQ23">
        <v>4.9781399999999998</v>
      </c>
      <c r="JR23">
        <v>50.395200000000003</v>
      </c>
      <c r="JS23">
        <v>0</v>
      </c>
      <c r="JT23">
        <v>26.475300000000001</v>
      </c>
      <c r="JU23">
        <v>50</v>
      </c>
      <c r="JV23">
        <v>14.195600000000001</v>
      </c>
      <c r="JW23">
        <v>99.309799999999996</v>
      </c>
      <c r="JX23">
        <v>99.677700000000002</v>
      </c>
    </row>
    <row r="24" spans="1:284" x14ac:dyDescent="0.3">
      <c r="A24">
        <v>8</v>
      </c>
      <c r="B24">
        <v>1689262189.5999999</v>
      </c>
      <c r="C24">
        <v>913.5</v>
      </c>
      <c r="D24" t="s">
        <v>460</v>
      </c>
      <c r="E24" t="s">
        <v>461</v>
      </c>
      <c r="F24" t="s">
        <v>416</v>
      </c>
      <c r="G24" t="s">
        <v>417</v>
      </c>
      <c r="H24" t="s">
        <v>418</v>
      </c>
      <c r="I24" t="s">
        <v>752</v>
      </c>
      <c r="J24" t="s">
        <v>419</v>
      </c>
      <c r="K24" t="s">
        <v>31</v>
      </c>
      <c r="L24" t="s">
        <v>420</v>
      </c>
      <c r="M24">
        <v>1689262189.5999999</v>
      </c>
      <c r="N24">
        <f t="shared" si="0"/>
        <v>8.0674103388103154E-3</v>
      </c>
      <c r="O24">
        <f t="shared" si="1"/>
        <v>8.0674103388103156</v>
      </c>
      <c r="P24">
        <f t="shared" si="2"/>
        <v>-3.3989808406153794</v>
      </c>
      <c r="Q24">
        <f t="shared" si="3"/>
        <v>23.805</v>
      </c>
      <c r="R24">
        <f t="shared" si="4"/>
        <v>32.947120085283586</v>
      </c>
      <c r="S24">
        <f t="shared" si="5"/>
        <v>3.2535290638882364</v>
      </c>
      <c r="T24">
        <f t="shared" si="6"/>
        <v>2.3507444403449997</v>
      </c>
      <c r="U24">
        <f t="shared" si="7"/>
        <v>0.60973644761576018</v>
      </c>
      <c r="V24">
        <f t="shared" si="8"/>
        <v>2.9078326522916598</v>
      </c>
      <c r="W24">
        <f t="shared" si="9"/>
        <v>0.54660371301437938</v>
      </c>
      <c r="X24">
        <f t="shared" si="10"/>
        <v>0.34675321379289603</v>
      </c>
      <c r="Y24">
        <f t="shared" si="11"/>
        <v>289.5850560255933</v>
      </c>
      <c r="Z24">
        <f t="shared" si="12"/>
        <v>28.133781791109673</v>
      </c>
      <c r="AA24">
        <f t="shared" si="13"/>
        <v>27.9663</v>
      </c>
      <c r="AB24">
        <f t="shared" si="14"/>
        <v>3.787390745423286</v>
      </c>
      <c r="AC24">
        <f t="shared" si="15"/>
        <v>60.707513532074117</v>
      </c>
      <c r="AD24">
        <f t="shared" si="16"/>
        <v>2.3754023225863001</v>
      </c>
      <c r="AE24">
        <f t="shared" si="17"/>
        <v>3.9128638028162421</v>
      </c>
      <c r="AF24">
        <f t="shared" si="18"/>
        <v>1.4119884228369859</v>
      </c>
      <c r="AG24">
        <f t="shared" si="19"/>
        <v>-355.77279594153492</v>
      </c>
      <c r="AH24">
        <f t="shared" si="20"/>
        <v>87.80523811958966</v>
      </c>
      <c r="AI24">
        <f t="shared" si="21"/>
        <v>6.5982380494432</v>
      </c>
      <c r="AJ24">
        <f t="shared" si="22"/>
        <v>28.215736253091222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51958.386323170686</v>
      </c>
      <c r="AP24" t="s">
        <v>421</v>
      </c>
      <c r="AQ24">
        <v>10366.9</v>
      </c>
      <c r="AR24">
        <v>993.59653846153856</v>
      </c>
      <c r="AS24">
        <v>3431.87</v>
      </c>
      <c r="AT24">
        <f t="shared" si="26"/>
        <v>0.71047955241266758</v>
      </c>
      <c r="AU24">
        <v>-3.9894345373445681</v>
      </c>
      <c r="AV24" t="s">
        <v>462</v>
      </c>
      <c r="AW24">
        <v>10040</v>
      </c>
      <c r="AX24">
        <v>757.59324000000004</v>
      </c>
      <c r="AY24">
        <v>908.4307134611031</v>
      </c>
      <c r="AZ24">
        <f t="shared" si="27"/>
        <v>0.16604180288710768</v>
      </c>
      <c r="BA24">
        <v>0.5</v>
      </c>
      <c r="BB24">
        <f t="shared" si="28"/>
        <v>1513.2852062308773</v>
      </c>
      <c r="BC24">
        <f t="shared" si="29"/>
        <v>-3.3989808406153794</v>
      </c>
      <c r="BD24">
        <f t="shared" si="30"/>
        <v>125.63430196248171</v>
      </c>
      <c r="BE24">
        <f t="shared" si="31"/>
        <v>3.9018004953595309E-4</v>
      </c>
      <c r="BF24">
        <f t="shared" si="32"/>
        <v>2.7778004961155958</v>
      </c>
      <c r="BG24">
        <f t="shared" si="33"/>
        <v>550.70390959704378</v>
      </c>
      <c r="BH24" t="s">
        <v>463</v>
      </c>
      <c r="BI24">
        <v>597.44000000000005</v>
      </c>
      <c r="BJ24">
        <f t="shared" si="34"/>
        <v>597.44000000000005</v>
      </c>
      <c r="BK24">
        <f t="shared" si="35"/>
        <v>0.3423383961515728</v>
      </c>
      <c r="BL24">
        <f t="shared" si="36"/>
        <v>0.48502243614412288</v>
      </c>
      <c r="BM24">
        <f t="shared" si="37"/>
        <v>0.89028103941141501</v>
      </c>
      <c r="BN24">
        <f t="shared" si="38"/>
        <v>-1.7711032971304137</v>
      </c>
      <c r="BO24">
        <f t="shared" si="39"/>
        <v>1.0349287421381763</v>
      </c>
      <c r="BP24">
        <f t="shared" si="40"/>
        <v>0.38248995496573435</v>
      </c>
      <c r="BQ24">
        <f t="shared" si="41"/>
        <v>0.61751004503426565</v>
      </c>
      <c r="BR24">
        <v>6351</v>
      </c>
      <c r="BS24">
        <v>290.00000000000011</v>
      </c>
      <c r="BT24">
        <v>876.34</v>
      </c>
      <c r="BU24">
        <v>195</v>
      </c>
      <c r="BV24">
        <v>10040</v>
      </c>
      <c r="BW24">
        <v>875.24</v>
      </c>
      <c r="BX24">
        <v>1.1000000000000001</v>
      </c>
      <c r="BY24">
        <v>300.00000000000011</v>
      </c>
      <c r="BZ24">
        <v>38.6</v>
      </c>
      <c r="CA24">
        <v>908.4307134611031</v>
      </c>
      <c r="CB24">
        <v>1.0164795833466369</v>
      </c>
      <c r="CC24">
        <v>-33.32055244859923</v>
      </c>
      <c r="CD24">
        <v>0.83546567252377046</v>
      </c>
      <c r="CE24">
        <v>0.98270134192292946</v>
      </c>
      <c r="CF24">
        <v>-1.090331167964405E-2</v>
      </c>
      <c r="CG24">
        <v>289.99999999999989</v>
      </c>
      <c r="CH24">
        <v>874.24</v>
      </c>
      <c r="CI24">
        <v>705</v>
      </c>
      <c r="CJ24">
        <v>10013.9</v>
      </c>
      <c r="CK24">
        <v>875.16</v>
      </c>
      <c r="CL24">
        <v>-0.92</v>
      </c>
      <c r="CZ24">
        <f t="shared" si="42"/>
        <v>1800.12</v>
      </c>
      <c r="DA24">
        <f t="shared" si="43"/>
        <v>1513.2852062308773</v>
      </c>
      <c r="DB24">
        <f t="shared" si="44"/>
        <v>0.84065795959762535</v>
      </c>
      <c r="DC24">
        <f t="shared" si="45"/>
        <v>0.16086986202341697</v>
      </c>
      <c r="DD24">
        <v>6</v>
      </c>
      <c r="DE24">
        <v>0.5</v>
      </c>
      <c r="DF24" t="s">
        <v>424</v>
      </c>
      <c r="DG24">
        <v>2</v>
      </c>
      <c r="DH24">
        <v>1689262189.5999999</v>
      </c>
      <c r="DI24">
        <v>23.805</v>
      </c>
      <c r="DJ24">
        <v>19.9575</v>
      </c>
      <c r="DK24">
        <v>24.0547</v>
      </c>
      <c r="DL24">
        <v>14.608700000000001</v>
      </c>
      <c r="DM24">
        <v>22.738199999999999</v>
      </c>
      <c r="DN24">
        <v>24.014199999999999</v>
      </c>
      <c r="DO24">
        <v>500.10700000000003</v>
      </c>
      <c r="DP24">
        <v>98.649799999999999</v>
      </c>
      <c r="DQ24">
        <v>0.100229</v>
      </c>
      <c r="DR24">
        <v>28.526399999999999</v>
      </c>
      <c r="DS24">
        <v>27.9663</v>
      </c>
      <c r="DT24">
        <v>999.9</v>
      </c>
      <c r="DU24">
        <v>0</v>
      </c>
      <c r="DV24">
        <v>0</v>
      </c>
      <c r="DW24">
        <v>10011.9</v>
      </c>
      <c r="DX24">
        <v>0</v>
      </c>
      <c r="DY24">
        <v>686.125</v>
      </c>
      <c r="DZ24">
        <v>3.8475700000000002</v>
      </c>
      <c r="EA24">
        <v>24.3918</v>
      </c>
      <c r="EB24">
        <v>20.253299999999999</v>
      </c>
      <c r="EC24">
        <v>9.4460099999999994</v>
      </c>
      <c r="ED24">
        <v>19.9575</v>
      </c>
      <c r="EE24">
        <v>14.608700000000001</v>
      </c>
      <c r="EF24">
        <v>2.3729900000000002</v>
      </c>
      <c r="EG24">
        <v>1.4411400000000001</v>
      </c>
      <c r="EH24">
        <v>20.180599999999998</v>
      </c>
      <c r="EI24">
        <v>12.3576</v>
      </c>
      <c r="EJ24">
        <v>1800.12</v>
      </c>
      <c r="EK24">
        <v>0.97800399999999998</v>
      </c>
      <c r="EL24">
        <v>2.19957E-2</v>
      </c>
      <c r="EM24">
        <v>0</v>
      </c>
      <c r="EN24">
        <v>758.15099999999995</v>
      </c>
      <c r="EO24">
        <v>5.0005300000000004</v>
      </c>
      <c r="EP24">
        <v>16126</v>
      </c>
      <c r="EQ24">
        <v>16036.3</v>
      </c>
      <c r="ER24">
        <v>47.625</v>
      </c>
      <c r="ES24">
        <v>47.936999999999998</v>
      </c>
      <c r="ET24">
        <v>48</v>
      </c>
      <c r="EU24">
        <v>47.936999999999998</v>
      </c>
      <c r="EV24">
        <v>48.811999999999998</v>
      </c>
      <c r="EW24">
        <v>1755.63</v>
      </c>
      <c r="EX24">
        <v>39.479999999999997</v>
      </c>
      <c r="EY24">
        <v>0</v>
      </c>
      <c r="EZ24">
        <v>116.6000001430511</v>
      </c>
      <c r="FA24">
        <v>0</v>
      </c>
      <c r="FB24">
        <v>757.59324000000004</v>
      </c>
      <c r="FC24">
        <v>5.3107692240491611</v>
      </c>
      <c r="FD24">
        <v>-89.084615155639256</v>
      </c>
      <c r="FE24">
        <v>16118.748</v>
      </c>
      <c r="FF24">
        <v>15</v>
      </c>
      <c r="FG24">
        <v>1689262148.5999999</v>
      </c>
      <c r="FH24" t="s">
        <v>464</v>
      </c>
      <c r="FI24">
        <v>1689262131.5999999</v>
      </c>
      <c r="FJ24">
        <v>1689262148.5999999</v>
      </c>
      <c r="FK24">
        <v>9</v>
      </c>
      <c r="FL24">
        <v>0.114</v>
      </c>
      <c r="FM24">
        <v>-5.0000000000000001E-3</v>
      </c>
      <c r="FN24">
        <v>1.0680000000000001</v>
      </c>
      <c r="FO24">
        <v>3.4000000000000002E-2</v>
      </c>
      <c r="FP24">
        <v>20</v>
      </c>
      <c r="FQ24">
        <v>14</v>
      </c>
      <c r="FR24">
        <v>0.17</v>
      </c>
      <c r="FS24">
        <v>0.01</v>
      </c>
      <c r="FT24">
        <v>-3.373584377865857</v>
      </c>
      <c r="FU24">
        <v>-0.50845068322631792</v>
      </c>
      <c r="FV24">
        <v>8.2859304050681051E-2</v>
      </c>
      <c r="FW24">
        <v>1</v>
      </c>
      <c r="FX24">
        <v>0.60755935834210739</v>
      </c>
      <c r="FY24">
        <v>5.9766175350921318E-2</v>
      </c>
      <c r="FZ24">
        <v>1.292938351854684E-2</v>
      </c>
      <c r="GA24">
        <v>1</v>
      </c>
      <c r="GB24">
        <v>2</v>
      </c>
      <c r="GC24">
        <v>2</v>
      </c>
      <c r="GD24" t="s">
        <v>426</v>
      </c>
      <c r="GE24">
        <v>3.1109800000000001</v>
      </c>
      <c r="GF24">
        <v>2.7676400000000001</v>
      </c>
      <c r="GG24">
        <v>6.1486600000000002E-3</v>
      </c>
      <c r="GH24">
        <v>5.40399E-3</v>
      </c>
      <c r="GI24">
        <v>0.107652</v>
      </c>
      <c r="GJ24">
        <v>7.5248300000000004E-2</v>
      </c>
      <c r="GK24">
        <v>23895.5</v>
      </c>
      <c r="GL24">
        <v>24877.9</v>
      </c>
      <c r="GM24">
        <v>23890.400000000001</v>
      </c>
      <c r="GN24">
        <v>25310.6</v>
      </c>
      <c r="GO24">
        <v>30708.5</v>
      </c>
      <c r="GP24">
        <v>32831.4</v>
      </c>
      <c r="GQ24">
        <v>38058.1</v>
      </c>
      <c r="GR24">
        <v>39377.300000000003</v>
      </c>
      <c r="GS24">
        <v>2.1839300000000001</v>
      </c>
      <c r="GT24">
        <v>1.83135</v>
      </c>
      <c r="GU24">
        <v>3.0349899999999999E-2</v>
      </c>
      <c r="GV24">
        <v>0</v>
      </c>
      <c r="GW24">
        <v>27.470600000000001</v>
      </c>
      <c r="GX24">
        <v>999.9</v>
      </c>
      <c r="GY24">
        <v>39.6</v>
      </c>
      <c r="GZ24">
        <v>36.4</v>
      </c>
      <c r="HA24">
        <v>24.492100000000001</v>
      </c>
      <c r="HB24">
        <v>60.258299999999998</v>
      </c>
      <c r="HC24">
        <v>26.622599999999998</v>
      </c>
      <c r="HD24">
        <v>1</v>
      </c>
      <c r="HE24">
        <v>0.27053100000000002</v>
      </c>
      <c r="HF24">
        <v>1.5452300000000001</v>
      </c>
      <c r="HG24">
        <v>20.311499999999999</v>
      </c>
      <c r="HH24">
        <v>5.2529300000000001</v>
      </c>
      <c r="HI24">
        <v>12.013999999999999</v>
      </c>
      <c r="HJ24">
        <v>4.9808000000000003</v>
      </c>
      <c r="HK24">
        <v>3.2929300000000001</v>
      </c>
      <c r="HL24">
        <v>9999</v>
      </c>
      <c r="HM24">
        <v>9999</v>
      </c>
      <c r="HN24">
        <v>9999</v>
      </c>
      <c r="HO24">
        <v>248.1</v>
      </c>
      <c r="HP24">
        <v>1.8759699999999999</v>
      </c>
      <c r="HQ24">
        <v>1.87686</v>
      </c>
      <c r="HR24">
        <v>1.8830899999999999</v>
      </c>
      <c r="HS24">
        <v>1.88628</v>
      </c>
      <c r="HT24">
        <v>1.8770100000000001</v>
      </c>
      <c r="HU24">
        <v>1.88354</v>
      </c>
      <c r="HV24">
        <v>1.8824799999999999</v>
      </c>
      <c r="HW24">
        <v>1.8859699999999999</v>
      </c>
      <c r="HX24">
        <v>0</v>
      </c>
      <c r="HY24">
        <v>0</v>
      </c>
      <c r="HZ24">
        <v>0</v>
      </c>
      <c r="IA24">
        <v>0</v>
      </c>
      <c r="IB24" t="s">
        <v>427</v>
      </c>
      <c r="IC24" t="s">
        <v>428</v>
      </c>
      <c r="ID24" t="s">
        <v>429</v>
      </c>
      <c r="IE24" t="s">
        <v>429</v>
      </c>
      <c r="IF24" t="s">
        <v>429</v>
      </c>
      <c r="IG24" t="s">
        <v>429</v>
      </c>
      <c r="IH24">
        <v>0</v>
      </c>
      <c r="II24">
        <v>100</v>
      </c>
      <c r="IJ24">
        <v>100</v>
      </c>
      <c r="IK24">
        <v>1.0669999999999999</v>
      </c>
      <c r="IL24">
        <v>4.0500000000000001E-2</v>
      </c>
      <c r="IM24">
        <v>1.076229930140072</v>
      </c>
      <c r="IN24">
        <v>-4.2852564239613137E-4</v>
      </c>
      <c r="IO24">
        <v>6.4980710991155998E-7</v>
      </c>
      <c r="IP24">
        <v>-2.7237938963984961E-10</v>
      </c>
      <c r="IQ24">
        <v>-1.086408016768462E-2</v>
      </c>
      <c r="IR24">
        <v>6.6907473102813496E-3</v>
      </c>
      <c r="IS24">
        <v>-3.3673306238274028E-4</v>
      </c>
      <c r="IT24">
        <v>6.1311374003140313E-6</v>
      </c>
      <c r="IU24">
        <v>3</v>
      </c>
      <c r="IV24">
        <v>2101</v>
      </c>
      <c r="IW24">
        <v>1</v>
      </c>
      <c r="IX24">
        <v>32</v>
      </c>
      <c r="IY24">
        <v>1</v>
      </c>
      <c r="IZ24">
        <v>0.7</v>
      </c>
      <c r="JA24">
        <v>0.18554699999999999</v>
      </c>
      <c r="JB24">
        <v>2.7233900000000002</v>
      </c>
      <c r="JC24">
        <v>1.6015600000000001</v>
      </c>
      <c r="JD24">
        <v>2.34375</v>
      </c>
      <c r="JE24">
        <v>1.5502899999999999</v>
      </c>
      <c r="JF24">
        <v>2.3596200000000001</v>
      </c>
      <c r="JG24">
        <v>42.8583</v>
      </c>
      <c r="JH24">
        <v>24.157499999999999</v>
      </c>
      <c r="JI24">
        <v>18</v>
      </c>
      <c r="JJ24">
        <v>589.59299999999996</v>
      </c>
      <c r="JK24">
        <v>420.42200000000003</v>
      </c>
      <c r="JL24">
        <v>25.553699999999999</v>
      </c>
      <c r="JM24">
        <v>30.446300000000001</v>
      </c>
      <c r="JN24">
        <v>29.9999</v>
      </c>
      <c r="JO24">
        <v>30.473099999999999</v>
      </c>
      <c r="JP24">
        <v>30.441299999999998</v>
      </c>
      <c r="JQ24">
        <v>3.69774</v>
      </c>
      <c r="JR24">
        <v>49.2654</v>
      </c>
      <c r="JS24">
        <v>0</v>
      </c>
      <c r="JT24">
        <v>26.342300000000002</v>
      </c>
      <c r="JU24">
        <v>20</v>
      </c>
      <c r="JV24">
        <v>14.4687</v>
      </c>
      <c r="JW24">
        <v>99.289500000000004</v>
      </c>
      <c r="JX24">
        <v>99.6631</v>
      </c>
    </row>
    <row r="25" spans="1:284" x14ac:dyDescent="0.3">
      <c r="A25">
        <v>9</v>
      </c>
      <c r="B25">
        <v>1689262340</v>
      </c>
      <c r="C25">
        <v>1063.900000095367</v>
      </c>
      <c r="D25" t="s">
        <v>465</v>
      </c>
      <c r="E25" t="s">
        <v>466</v>
      </c>
      <c r="F25" t="s">
        <v>416</v>
      </c>
      <c r="G25" t="s">
        <v>417</v>
      </c>
      <c r="H25" t="s">
        <v>418</v>
      </c>
      <c r="I25" t="s">
        <v>752</v>
      </c>
      <c r="J25" t="s">
        <v>419</v>
      </c>
      <c r="K25" t="s">
        <v>31</v>
      </c>
      <c r="L25" t="s">
        <v>420</v>
      </c>
      <c r="M25">
        <v>1689262340</v>
      </c>
      <c r="N25">
        <f t="shared" si="0"/>
        <v>7.9570739071717616E-3</v>
      </c>
      <c r="O25">
        <f t="shared" si="1"/>
        <v>7.9570739071717611</v>
      </c>
      <c r="P25">
        <f t="shared" si="2"/>
        <v>27.105732210941849</v>
      </c>
      <c r="Q25">
        <f t="shared" si="3"/>
        <v>364.02499999999998</v>
      </c>
      <c r="R25">
        <f t="shared" si="4"/>
        <v>275.88415330983503</v>
      </c>
      <c r="S25">
        <f t="shared" si="5"/>
        <v>27.244931173234502</v>
      </c>
      <c r="T25">
        <f t="shared" si="6"/>
        <v>35.949277808639998</v>
      </c>
      <c r="U25">
        <f t="shared" si="7"/>
        <v>0.58983200044276907</v>
      </c>
      <c r="V25">
        <f t="shared" si="8"/>
        <v>2.9073854783684063</v>
      </c>
      <c r="W25">
        <f t="shared" si="9"/>
        <v>0.53053161043137298</v>
      </c>
      <c r="X25">
        <f t="shared" si="10"/>
        <v>0.33641195356966663</v>
      </c>
      <c r="Y25">
        <f t="shared" si="11"/>
        <v>289.60419532702173</v>
      </c>
      <c r="Z25">
        <f t="shared" si="12"/>
        <v>28.146102697438156</v>
      </c>
      <c r="AA25">
        <f t="shared" si="13"/>
        <v>28.0077</v>
      </c>
      <c r="AB25">
        <f t="shared" si="14"/>
        <v>3.7965434542571344</v>
      </c>
      <c r="AC25">
        <f t="shared" si="15"/>
        <v>60.412139822355073</v>
      </c>
      <c r="AD25">
        <f t="shared" si="16"/>
        <v>2.36156709003264</v>
      </c>
      <c r="AE25">
        <f t="shared" si="17"/>
        <v>3.9090935977056045</v>
      </c>
      <c r="AF25">
        <f t="shared" si="18"/>
        <v>1.4349763642244944</v>
      </c>
      <c r="AG25">
        <f t="shared" si="19"/>
        <v>-350.9069593062747</v>
      </c>
      <c r="AH25">
        <f t="shared" si="20"/>
        <v>78.700643183309126</v>
      </c>
      <c r="AI25">
        <f t="shared" si="21"/>
        <v>5.9157005681618928</v>
      </c>
      <c r="AJ25">
        <f t="shared" si="22"/>
        <v>23.31357977221802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51948.610429685701</v>
      </c>
      <c r="AP25" t="s">
        <v>421</v>
      </c>
      <c r="AQ25">
        <v>10366.9</v>
      </c>
      <c r="AR25">
        <v>993.59653846153856</v>
      </c>
      <c r="AS25">
        <v>3431.87</v>
      </c>
      <c r="AT25">
        <f t="shared" si="26"/>
        <v>0.71047955241266758</v>
      </c>
      <c r="AU25">
        <v>-3.9894345373445681</v>
      </c>
      <c r="AV25" t="s">
        <v>467</v>
      </c>
      <c r="AW25">
        <v>10029.5</v>
      </c>
      <c r="AX25">
        <v>770.57919230769232</v>
      </c>
      <c r="AY25">
        <v>1132.7597423975251</v>
      </c>
      <c r="AZ25">
        <f t="shared" si="27"/>
        <v>0.31973289351126222</v>
      </c>
      <c r="BA25">
        <v>0.5</v>
      </c>
      <c r="BB25">
        <f t="shared" si="28"/>
        <v>1513.3859996513067</v>
      </c>
      <c r="BC25">
        <f t="shared" si="29"/>
        <v>27.105732210941849</v>
      </c>
      <c r="BD25">
        <f t="shared" si="30"/>
        <v>241.93964233397318</v>
      </c>
      <c r="BE25">
        <f t="shared" si="31"/>
        <v>2.0546751955846643E-2</v>
      </c>
      <c r="BF25">
        <f t="shared" si="32"/>
        <v>2.0296539253207646</v>
      </c>
      <c r="BG25">
        <f t="shared" si="33"/>
        <v>625.83778713184404</v>
      </c>
      <c r="BH25" t="s">
        <v>468</v>
      </c>
      <c r="BI25">
        <v>557.55999999999995</v>
      </c>
      <c r="BJ25">
        <f t="shared" si="34"/>
        <v>557.55999999999995</v>
      </c>
      <c r="BK25">
        <f t="shared" si="35"/>
        <v>0.50778617995383124</v>
      </c>
      <c r="BL25">
        <f t="shared" si="36"/>
        <v>0.62966048729473678</v>
      </c>
      <c r="BM25">
        <f t="shared" si="37"/>
        <v>0.79988249618255336</v>
      </c>
      <c r="BN25">
        <f t="shared" si="38"/>
        <v>2.6025597273287242</v>
      </c>
      <c r="BO25">
        <f t="shared" si="39"/>
        <v>0.94292551424966931</v>
      </c>
      <c r="BP25">
        <f t="shared" si="40"/>
        <v>0.45559691307609268</v>
      </c>
      <c r="BQ25">
        <f t="shared" si="41"/>
        <v>0.54440308692390738</v>
      </c>
      <c r="BR25">
        <v>6353</v>
      </c>
      <c r="BS25">
        <v>290.00000000000011</v>
      </c>
      <c r="BT25">
        <v>1043.3599999999999</v>
      </c>
      <c r="BU25">
        <v>275</v>
      </c>
      <c r="BV25">
        <v>10029.5</v>
      </c>
      <c r="BW25">
        <v>1043.75</v>
      </c>
      <c r="BX25">
        <v>-0.39</v>
      </c>
      <c r="BY25">
        <v>300.00000000000011</v>
      </c>
      <c r="BZ25">
        <v>38.6</v>
      </c>
      <c r="CA25">
        <v>1132.7597423975251</v>
      </c>
      <c r="CB25">
        <v>1.2033548371321079</v>
      </c>
      <c r="CC25">
        <v>-89.274867139002737</v>
      </c>
      <c r="CD25">
        <v>0.98906351795210012</v>
      </c>
      <c r="CE25">
        <v>0.99657502055403069</v>
      </c>
      <c r="CF25">
        <v>-1.0903971301446051E-2</v>
      </c>
      <c r="CG25">
        <v>289.99999999999989</v>
      </c>
      <c r="CH25">
        <v>1041.05</v>
      </c>
      <c r="CI25">
        <v>685</v>
      </c>
      <c r="CJ25">
        <v>10015.5</v>
      </c>
      <c r="CK25">
        <v>1043.6199999999999</v>
      </c>
      <c r="CL25">
        <v>-2.57</v>
      </c>
      <c r="CZ25">
        <f t="shared" si="42"/>
        <v>1800.24</v>
      </c>
      <c r="DA25">
        <f t="shared" si="43"/>
        <v>1513.3859996513067</v>
      </c>
      <c r="DB25">
        <f t="shared" si="44"/>
        <v>0.84065791208467022</v>
      </c>
      <c r="DC25">
        <f t="shared" si="45"/>
        <v>0.1608697703234134</v>
      </c>
      <c r="DD25">
        <v>6</v>
      </c>
      <c r="DE25">
        <v>0.5</v>
      </c>
      <c r="DF25" t="s">
        <v>424</v>
      </c>
      <c r="DG25">
        <v>2</v>
      </c>
      <c r="DH25">
        <v>1689262340</v>
      </c>
      <c r="DI25">
        <v>364.02499999999998</v>
      </c>
      <c r="DJ25">
        <v>400.02100000000002</v>
      </c>
      <c r="DK25">
        <v>23.913399999999999</v>
      </c>
      <c r="DL25">
        <v>14.595000000000001</v>
      </c>
      <c r="DM25">
        <v>362.86799999999999</v>
      </c>
      <c r="DN25">
        <v>23.8691</v>
      </c>
      <c r="DO25">
        <v>500.09399999999999</v>
      </c>
      <c r="DP25">
        <v>98.655100000000004</v>
      </c>
      <c r="DQ25">
        <v>9.9869600000000003E-2</v>
      </c>
      <c r="DR25">
        <v>28.509799999999998</v>
      </c>
      <c r="DS25">
        <v>28.0077</v>
      </c>
      <c r="DT25">
        <v>999.9</v>
      </c>
      <c r="DU25">
        <v>0</v>
      </c>
      <c r="DV25">
        <v>0</v>
      </c>
      <c r="DW25">
        <v>10008.799999999999</v>
      </c>
      <c r="DX25">
        <v>0</v>
      </c>
      <c r="DY25">
        <v>645.827</v>
      </c>
      <c r="DZ25">
        <v>-35.995800000000003</v>
      </c>
      <c r="EA25">
        <v>372.94299999999998</v>
      </c>
      <c r="EB25">
        <v>405.94600000000003</v>
      </c>
      <c r="EC25">
        <v>9.3183500000000006</v>
      </c>
      <c r="ED25">
        <v>400.02100000000002</v>
      </c>
      <c r="EE25">
        <v>14.595000000000001</v>
      </c>
      <c r="EF25">
        <v>2.3591799999999998</v>
      </c>
      <c r="EG25">
        <v>1.43987</v>
      </c>
      <c r="EH25">
        <v>20.086200000000002</v>
      </c>
      <c r="EI25">
        <v>12.344200000000001</v>
      </c>
      <c r="EJ25">
        <v>1800.24</v>
      </c>
      <c r="EK25">
        <v>0.97800799999999999</v>
      </c>
      <c r="EL25">
        <v>2.19922E-2</v>
      </c>
      <c r="EM25">
        <v>0</v>
      </c>
      <c r="EN25">
        <v>770.80600000000004</v>
      </c>
      <c r="EO25">
        <v>5.0005300000000004</v>
      </c>
      <c r="EP25">
        <v>16321.7</v>
      </c>
      <c r="EQ25">
        <v>16037.5</v>
      </c>
      <c r="ER25">
        <v>47.811999999999998</v>
      </c>
      <c r="ES25">
        <v>47.936999999999998</v>
      </c>
      <c r="ET25">
        <v>48.125</v>
      </c>
      <c r="EU25">
        <v>47.936999999999998</v>
      </c>
      <c r="EV25">
        <v>49</v>
      </c>
      <c r="EW25">
        <v>1755.76</v>
      </c>
      <c r="EX25">
        <v>39.479999999999997</v>
      </c>
      <c r="EY25">
        <v>0</v>
      </c>
      <c r="EZ25">
        <v>148.4000000953674</v>
      </c>
      <c r="FA25">
        <v>0</v>
      </c>
      <c r="FB25">
        <v>770.57919230769232</v>
      </c>
      <c r="FC25">
        <v>2.9229743541562119</v>
      </c>
      <c r="FD25">
        <v>-360.52649586361991</v>
      </c>
      <c r="FE25">
        <v>16349</v>
      </c>
      <c r="FF25">
        <v>15</v>
      </c>
      <c r="FG25">
        <v>1689262293.5</v>
      </c>
      <c r="FH25" t="s">
        <v>469</v>
      </c>
      <c r="FI25">
        <v>1689262282</v>
      </c>
      <c r="FJ25">
        <v>1689262293.5</v>
      </c>
      <c r="FK25">
        <v>10</v>
      </c>
      <c r="FL25">
        <v>0.16400000000000001</v>
      </c>
      <c r="FM25">
        <v>4.0000000000000001E-3</v>
      </c>
      <c r="FN25">
        <v>1.1559999999999999</v>
      </c>
      <c r="FO25">
        <v>3.7999999999999999E-2</v>
      </c>
      <c r="FP25">
        <v>400</v>
      </c>
      <c r="FQ25">
        <v>14</v>
      </c>
      <c r="FR25">
        <v>0.05</v>
      </c>
      <c r="FS25">
        <v>0.01</v>
      </c>
      <c r="FT25">
        <v>27.199499904171969</v>
      </c>
      <c r="FU25">
        <v>-0.95203870408314728</v>
      </c>
      <c r="FV25">
        <v>0.14702914593569241</v>
      </c>
      <c r="FW25">
        <v>1</v>
      </c>
      <c r="FX25">
        <v>0.59663938356741963</v>
      </c>
      <c r="FY25">
        <v>-1.7005092460978088E-2</v>
      </c>
      <c r="FZ25">
        <v>4.3129205744915911E-3</v>
      </c>
      <c r="GA25">
        <v>1</v>
      </c>
      <c r="GB25">
        <v>2</v>
      </c>
      <c r="GC25">
        <v>2</v>
      </c>
      <c r="GD25" t="s">
        <v>426</v>
      </c>
      <c r="GE25">
        <v>3.1112099999999998</v>
      </c>
      <c r="GF25">
        <v>2.7672500000000002</v>
      </c>
      <c r="GG25">
        <v>8.2632499999999998E-2</v>
      </c>
      <c r="GH25">
        <v>8.9136000000000007E-2</v>
      </c>
      <c r="GI25">
        <v>0.107166</v>
      </c>
      <c r="GJ25">
        <v>7.5174000000000005E-2</v>
      </c>
      <c r="GK25">
        <v>22052.799999999999</v>
      </c>
      <c r="GL25">
        <v>22778.9</v>
      </c>
      <c r="GM25">
        <v>23885.4</v>
      </c>
      <c r="GN25">
        <v>25304.9</v>
      </c>
      <c r="GO25">
        <v>30719.200000000001</v>
      </c>
      <c r="GP25">
        <v>32826.1</v>
      </c>
      <c r="GQ25">
        <v>38050.9</v>
      </c>
      <c r="GR25">
        <v>39368.1</v>
      </c>
      <c r="GS25">
        <v>2.1831800000000001</v>
      </c>
      <c r="GT25">
        <v>1.8275699999999999</v>
      </c>
      <c r="GU25">
        <v>1.4707400000000001E-2</v>
      </c>
      <c r="GV25">
        <v>0</v>
      </c>
      <c r="GW25">
        <v>27.767499999999998</v>
      </c>
      <c r="GX25">
        <v>999.9</v>
      </c>
      <c r="GY25">
        <v>39.200000000000003</v>
      </c>
      <c r="GZ25">
        <v>36.799999999999997</v>
      </c>
      <c r="HA25">
        <v>24.779299999999999</v>
      </c>
      <c r="HB25">
        <v>60.758299999999998</v>
      </c>
      <c r="HC25">
        <v>26.7668</v>
      </c>
      <c r="HD25">
        <v>1</v>
      </c>
      <c r="HE25">
        <v>0.27957799999999999</v>
      </c>
      <c r="HF25">
        <v>2.2334900000000002</v>
      </c>
      <c r="HG25">
        <v>20.308800000000002</v>
      </c>
      <c r="HH25">
        <v>5.2553299999999998</v>
      </c>
      <c r="HI25">
        <v>12.013199999999999</v>
      </c>
      <c r="HJ25">
        <v>4.9796500000000004</v>
      </c>
      <c r="HK25">
        <v>3.2930000000000001</v>
      </c>
      <c r="HL25">
        <v>9999</v>
      </c>
      <c r="HM25">
        <v>9999</v>
      </c>
      <c r="HN25">
        <v>9999</v>
      </c>
      <c r="HO25">
        <v>248.2</v>
      </c>
      <c r="HP25">
        <v>1.8759300000000001</v>
      </c>
      <c r="HQ25">
        <v>1.8769499999999999</v>
      </c>
      <c r="HR25">
        <v>1.8831</v>
      </c>
      <c r="HS25">
        <v>1.8862699999999999</v>
      </c>
      <c r="HT25">
        <v>1.877</v>
      </c>
      <c r="HU25">
        <v>1.88354</v>
      </c>
      <c r="HV25">
        <v>1.88249</v>
      </c>
      <c r="HW25">
        <v>1.8859600000000001</v>
      </c>
      <c r="HX25">
        <v>0</v>
      </c>
      <c r="HY25">
        <v>0</v>
      </c>
      <c r="HZ25">
        <v>0</v>
      </c>
      <c r="IA25">
        <v>0</v>
      </c>
      <c r="IB25" t="s">
        <v>427</v>
      </c>
      <c r="IC25" t="s">
        <v>428</v>
      </c>
      <c r="ID25" t="s">
        <v>429</v>
      </c>
      <c r="IE25" t="s">
        <v>429</v>
      </c>
      <c r="IF25" t="s">
        <v>429</v>
      </c>
      <c r="IG25" t="s">
        <v>429</v>
      </c>
      <c r="IH25">
        <v>0</v>
      </c>
      <c r="II25">
        <v>100</v>
      </c>
      <c r="IJ25">
        <v>100</v>
      </c>
      <c r="IK25">
        <v>1.157</v>
      </c>
      <c r="IL25">
        <v>4.4299999999999999E-2</v>
      </c>
      <c r="IM25">
        <v>1.240381600648313</v>
      </c>
      <c r="IN25">
        <v>-4.2852564239613137E-4</v>
      </c>
      <c r="IO25">
        <v>6.4980710991155998E-7</v>
      </c>
      <c r="IP25">
        <v>-2.7237938963984961E-10</v>
      </c>
      <c r="IQ25">
        <v>-6.9556937360546519E-3</v>
      </c>
      <c r="IR25">
        <v>6.6907473102813496E-3</v>
      </c>
      <c r="IS25">
        <v>-3.3673306238274028E-4</v>
      </c>
      <c r="IT25">
        <v>6.1311374003140313E-6</v>
      </c>
      <c r="IU25">
        <v>3</v>
      </c>
      <c r="IV25">
        <v>2101</v>
      </c>
      <c r="IW25">
        <v>1</v>
      </c>
      <c r="IX25">
        <v>32</v>
      </c>
      <c r="IY25">
        <v>1</v>
      </c>
      <c r="IZ25">
        <v>0.8</v>
      </c>
      <c r="JA25">
        <v>0.99365199999999998</v>
      </c>
      <c r="JB25">
        <v>2.67822</v>
      </c>
      <c r="JC25">
        <v>1.6015600000000001</v>
      </c>
      <c r="JD25">
        <v>2.34497</v>
      </c>
      <c r="JE25">
        <v>1.5502899999999999</v>
      </c>
      <c r="JF25">
        <v>2.3010299999999999</v>
      </c>
      <c r="JG25">
        <v>43.0199</v>
      </c>
      <c r="JH25">
        <v>24.1751</v>
      </c>
      <c r="JI25">
        <v>18</v>
      </c>
      <c r="JJ25">
        <v>590.35599999999999</v>
      </c>
      <c r="JK25">
        <v>419.01400000000001</v>
      </c>
      <c r="JL25">
        <v>25.337700000000002</v>
      </c>
      <c r="JM25">
        <v>30.5425</v>
      </c>
      <c r="JN25">
        <v>30.000299999999999</v>
      </c>
      <c r="JO25">
        <v>30.608599999999999</v>
      </c>
      <c r="JP25">
        <v>30.581</v>
      </c>
      <c r="JQ25">
        <v>19.8689</v>
      </c>
      <c r="JR25">
        <v>49.985300000000002</v>
      </c>
      <c r="JS25">
        <v>0</v>
      </c>
      <c r="JT25">
        <v>25.338100000000001</v>
      </c>
      <c r="JU25">
        <v>400</v>
      </c>
      <c r="JV25">
        <v>14.5862</v>
      </c>
      <c r="JW25">
        <v>99.27</v>
      </c>
      <c r="JX25">
        <v>99.640100000000004</v>
      </c>
    </row>
    <row r="26" spans="1:284" x14ac:dyDescent="0.3">
      <c r="A26">
        <v>10</v>
      </c>
      <c r="B26">
        <v>1689262477.5</v>
      </c>
      <c r="C26">
        <v>1201.400000095367</v>
      </c>
      <c r="D26" t="s">
        <v>470</v>
      </c>
      <c r="E26" t="s">
        <v>471</v>
      </c>
      <c r="F26" t="s">
        <v>416</v>
      </c>
      <c r="G26" t="s">
        <v>417</v>
      </c>
      <c r="H26" t="s">
        <v>418</v>
      </c>
      <c r="I26" t="s">
        <v>752</v>
      </c>
      <c r="J26" t="s">
        <v>419</v>
      </c>
      <c r="K26" t="s">
        <v>31</v>
      </c>
      <c r="L26" t="s">
        <v>420</v>
      </c>
      <c r="M26">
        <v>1689262477.5</v>
      </c>
      <c r="N26">
        <f t="shared" si="0"/>
        <v>7.0575900729869219E-3</v>
      </c>
      <c r="O26">
        <f t="shared" si="1"/>
        <v>7.0575900729869216</v>
      </c>
      <c r="P26">
        <f t="shared" si="2"/>
        <v>27.096009561952553</v>
      </c>
      <c r="Q26">
        <f t="shared" si="3"/>
        <v>364.36799999999999</v>
      </c>
      <c r="R26">
        <f t="shared" si="4"/>
        <v>263.80119476667613</v>
      </c>
      <c r="S26">
        <f t="shared" si="5"/>
        <v>26.052390573349662</v>
      </c>
      <c r="T26">
        <f t="shared" si="6"/>
        <v>35.984133645892797</v>
      </c>
      <c r="U26">
        <f t="shared" si="7"/>
        <v>0.50464240127613935</v>
      </c>
      <c r="V26">
        <f t="shared" si="8"/>
        <v>2.9062286305931382</v>
      </c>
      <c r="W26">
        <f t="shared" si="9"/>
        <v>0.46053407992217377</v>
      </c>
      <c r="X26">
        <f t="shared" si="10"/>
        <v>0.29147480453928376</v>
      </c>
      <c r="Y26">
        <f t="shared" si="11"/>
        <v>289.55950732691701</v>
      </c>
      <c r="Z26">
        <f t="shared" si="12"/>
        <v>28.117604284380064</v>
      </c>
      <c r="AA26">
        <f t="shared" si="13"/>
        <v>27.986999999999998</v>
      </c>
      <c r="AB26">
        <f t="shared" si="14"/>
        <v>3.7919646905554827</v>
      </c>
      <c r="AC26">
        <f t="shared" si="15"/>
        <v>60.405107707350325</v>
      </c>
      <c r="AD26">
        <f t="shared" si="16"/>
        <v>2.3253974083701499</v>
      </c>
      <c r="AE26">
        <f t="shared" si="17"/>
        <v>3.8496701630534242</v>
      </c>
      <c r="AF26">
        <f t="shared" si="18"/>
        <v>1.4665672821853328</v>
      </c>
      <c r="AG26">
        <f t="shared" si="19"/>
        <v>-311.23972221872327</v>
      </c>
      <c r="AH26">
        <f t="shared" si="20"/>
        <v>40.627279043907421</v>
      </c>
      <c r="AI26">
        <f t="shared" si="21"/>
        <v>3.0507284971831683</v>
      </c>
      <c r="AJ26">
        <f t="shared" si="22"/>
        <v>21.997792649284335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51961.096725583615</v>
      </c>
      <c r="AP26" t="s">
        <v>421</v>
      </c>
      <c r="AQ26">
        <v>10366.9</v>
      </c>
      <c r="AR26">
        <v>993.59653846153856</v>
      </c>
      <c r="AS26">
        <v>3431.87</v>
      </c>
      <c r="AT26">
        <f t="shared" si="26"/>
        <v>0.71047955241266758</v>
      </c>
      <c r="AU26">
        <v>-3.9894345373445681</v>
      </c>
      <c r="AV26" t="s">
        <v>472</v>
      </c>
      <c r="AW26">
        <v>10051.799999999999</v>
      </c>
      <c r="AX26">
        <v>791.44916000000001</v>
      </c>
      <c r="AY26">
        <v>1199.9702837623429</v>
      </c>
      <c r="AZ26">
        <f t="shared" si="27"/>
        <v>0.34044270036544633</v>
      </c>
      <c r="BA26">
        <v>0.5</v>
      </c>
      <c r="BB26">
        <f t="shared" si="28"/>
        <v>1513.1507996512521</v>
      </c>
      <c r="BC26">
        <f t="shared" si="29"/>
        <v>27.096009561952553</v>
      </c>
      <c r="BD26">
        <f t="shared" si="30"/>
        <v>257.57057214670334</v>
      </c>
      <c r="BE26">
        <f t="shared" si="31"/>
        <v>2.054352025354091E-2</v>
      </c>
      <c r="BF26">
        <f t="shared" si="32"/>
        <v>1.8599624894375222</v>
      </c>
      <c r="BG26">
        <f t="shared" si="33"/>
        <v>645.8227913979722</v>
      </c>
      <c r="BH26" t="s">
        <v>473</v>
      </c>
      <c r="BI26">
        <v>563.13</v>
      </c>
      <c r="BJ26">
        <f t="shared" si="34"/>
        <v>563.13</v>
      </c>
      <c r="BK26">
        <f t="shared" si="35"/>
        <v>0.53071337880602942</v>
      </c>
      <c r="BL26">
        <f t="shared" si="36"/>
        <v>0.64148128530574466</v>
      </c>
      <c r="BM26">
        <f t="shared" si="37"/>
        <v>0.77800697039036559</v>
      </c>
      <c r="BN26">
        <f t="shared" si="38"/>
        <v>1.9795208114622063</v>
      </c>
      <c r="BO26">
        <f t="shared" si="39"/>
        <v>0.91536070561560801</v>
      </c>
      <c r="BP26">
        <f t="shared" si="40"/>
        <v>0.4564252190175096</v>
      </c>
      <c r="BQ26">
        <f t="shared" si="41"/>
        <v>0.54357478098249046</v>
      </c>
      <c r="BR26">
        <v>6355</v>
      </c>
      <c r="BS26">
        <v>290.00000000000011</v>
      </c>
      <c r="BT26">
        <v>1090.3800000000001</v>
      </c>
      <c r="BU26">
        <v>125</v>
      </c>
      <c r="BV26">
        <v>10051.799999999999</v>
      </c>
      <c r="BW26">
        <v>1088.17</v>
      </c>
      <c r="BX26">
        <v>2.21</v>
      </c>
      <c r="BY26">
        <v>300.00000000000011</v>
      </c>
      <c r="BZ26">
        <v>38.6</v>
      </c>
      <c r="CA26">
        <v>1199.9702837623429</v>
      </c>
      <c r="CB26">
        <v>1.618992150053403</v>
      </c>
      <c r="CC26">
        <v>-112.3820517219816</v>
      </c>
      <c r="CD26">
        <v>1.330606135085515</v>
      </c>
      <c r="CE26">
        <v>0.99609013466028595</v>
      </c>
      <c r="CF26">
        <v>-1.090370500556175E-2</v>
      </c>
      <c r="CG26">
        <v>289.99999999999989</v>
      </c>
      <c r="CH26">
        <v>1078.32</v>
      </c>
      <c r="CI26">
        <v>655</v>
      </c>
      <c r="CJ26">
        <v>10017.200000000001</v>
      </c>
      <c r="CK26">
        <v>1087.78</v>
      </c>
      <c r="CL26">
        <v>-9.4600000000000009</v>
      </c>
      <c r="CZ26">
        <f t="shared" si="42"/>
        <v>1799.96</v>
      </c>
      <c r="DA26">
        <f t="shared" si="43"/>
        <v>1513.1507996512521</v>
      </c>
      <c r="DB26">
        <f t="shared" si="44"/>
        <v>0.84065801442879406</v>
      </c>
      <c r="DC26">
        <f t="shared" si="45"/>
        <v>0.16086996784757274</v>
      </c>
      <c r="DD26">
        <v>6</v>
      </c>
      <c r="DE26">
        <v>0.5</v>
      </c>
      <c r="DF26" t="s">
        <v>424</v>
      </c>
      <c r="DG26">
        <v>2</v>
      </c>
      <c r="DH26">
        <v>1689262477.5</v>
      </c>
      <c r="DI26">
        <v>364.36799999999999</v>
      </c>
      <c r="DJ26">
        <v>399.97300000000001</v>
      </c>
      <c r="DK26">
        <v>23.546500000000002</v>
      </c>
      <c r="DL26">
        <v>15.2759</v>
      </c>
      <c r="DM26">
        <v>363.27499999999998</v>
      </c>
      <c r="DN26">
        <v>23.501200000000001</v>
      </c>
      <c r="DO26">
        <v>499.94499999999999</v>
      </c>
      <c r="DP26">
        <v>98.657799999999995</v>
      </c>
      <c r="DQ26">
        <v>9.98671E-2</v>
      </c>
      <c r="DR26">
        <v>28.246300000000002</v>
      </c>
      <c r="DS26">
        <v>27.986999999999998</v>
      </c>
      <c r="DT26">
        <v>999.9</v>
      </c>
      <c r="DU26">
        <v>0</v>
      </c>
      <c r="DV26">
        <v>0</v>
      </c>
      <c r="DW26">
        <v>10001.9</v>
      </c>
      <c r="DX26">
        <v>0</v>
      </c>
      <c r="DY26">
        <v>879.57600000000002</v>
      </c>
      <c r="DZ26">
        <v>-35.605600000000003</v>
      </c>
      <c r="EA26">
        <v>373.154</v>
      </c>
      <c r="EB26">
        <v>406.178</v>
      </c>
      <c r="EC26">
        <v>8.2706499999999998</v>
      </c>
      <c r="ED26">
        <v>399.97300000000001</v>
      </c>
      <c r="EE26">
        <v>15.2759</v>
      </c>
      <c r="EF26">
        <v>2.3230499999999998</v>
      </c>
      <c r="EG26">
        <v>1.50709</v>
      </c>
      <c r="EH26">
        <v>19.8371</v>
      </c>
      <c r="EI26">
        <v>13.0402</v>
      </c>
      <c r="EJ26">
        <v>1799.96</v>
      </c>
      <c r="EK26">
        <v>0.97800399999999998</v>
      </c>
      <c r="EL26">
        <v>2.1995600000000001E-2</v>
      </c>
      <c r="EM26">
        <v>0</v>
      </c>
      <c r="EN26">
        <v>792.755</v>
      </c>
      <c r="EO26">
        <v>5.0005300000000004</v>
      </c>
      <c r="EP26">
        <v>17524.3</v>
      </c>
      <c r="EQ26">
        <v>16034.9</v>
      </c>
      <c r="ER26">
        <v>48</v>
      </c>
      <c r="ES26">
        <v>48.186999999999998</v>
      </c>
      <c r="ET26">
        <v>48.311999999999998</v>
      </c>
      <c r="EU26">
        <v>48.186999999999998</v>
      </c>
      <c r="EV26">
        <v>49.125</v>
      </c>
      <c r="EW26">
        <v>1755.48</v>
      </c>
      <c r="EX26">
        <v>39.479999999999997</v>
      </c>
      <c r="EY26">
        <v>0</v>
      </c>
      <c r="EZ26">
        <v>135.79999995231631</v>
      </c>
      <c r="FA26">
        <v>0</v>
      </c>
      <c r="FB26">
        <v>791.44916000000001</v>
      </c>
      <c r="FC26">
        <v>10.17492309692809</v>
      </c>
      <c r="FD26">
        <v>-154.39231071959011</v>
      </c>
      <c r="FE26">
        <v>17408.815999999999</v>
      </c>
      <c r="FF26">
        <v>15</v>
      </c>
      <c r="FG26">
        <v>1689262440.5</v>
      </c>
      <c r="FH26" t="s">
        <v>474</v>
      </c>
      <c r="FI26">
        <v>1689262431.5</v>
      </c>
      <c r="FJ26">
        <v>1689262440.5</v>
      </c>
      <c r="FK26">
        <v>11</v>
      </c>
      <c r="FL26">
        <v>-6.5000000000000002E-2</v>
      </c>
      <c r="FM26">
        <v>1E-3</v>
      </c>
      <c r="FN26">
        <v>1.091</v>
      </c>
      <c r="FO26">
        <v>3.9E-2</v>
      </c>
      <c r="FP26">
        <v>400</v>
      </c>
      <c r="FQ26">
        <v>15</v>
      </c>
      <c r="FR26">
        <v>0.04</v>
      </c>
      <c r="FS26">
        <v>0.01</v>
      </c>
      <c r="FT26">
        <v>27.23854169383689</v>
      </c>
      <c r="FU26">
        <v>-0.43678876677169348</v>
      </c>
      <c r="FV26">
        <v>0.10844681819068711</v>
      </c>
      <c r="FW26">
        <v>1</v>
      </c>
      <c r="FX26">
        <v>0.50405463057363376</v>
      </c>
      <c r="FY26">
        <v>6.4141882254313581E-2</v>
      </c>
      <c r="FZ26">
        <v>1.6018780806403211E-2</v>
      </c>
      <c r="GA26">
        <v>1</v>
      </c>
      <c r="GB26">
        <v>2</v>
      </c>
      <c r="GC26">
        <v>2</v>
      </c>
      <c r="GD26" t="s">
        <v>426</v>
      </c>
      <c r="GE26">
        <v>3.1113</v>
      </c>
      <c r="GF26">
        <v>2.7671899999999998</v>
      </c>
      <c r="GG26">
        <v>8.2670199999999999E-2</v>
      </c>
      <c r="GH26">
        <v>8.9099300000000006E-2</v>
      </c>
      <c r="GI26">
        <v>0.105962</v>
      </c>
      <c r="GJ26">
        <v>7.7736600000000003E-2</v>
      </c>
      <c r="GK26">
        <v>22043.7</v>
      </c>
      <c r="GL26">
        <v>22770.400000000001</v>
      </c>
      <c r="GM26">
        <v>23877.200000000001</v>
      </c>
      <c r="GN26">
        <v>25295.1</v>
      </c>
      <c r="GO26">
        <v>30750.799999999999</v>
      </c>
      <c r="GP26">
        <v>32722.3</v>
      </c>
      <c r="GQ26">
        <v>38038.9</v>
      </c>
      <c r="GR26">
        <v>39352.800000000003</v>
      </c>
      <c r="GS26">
        <v>2.1803499999999998</v>
      </c>
      <c r="GT26">
        <v>1.82307</v>
      </c>
      <c r="GU26">
        <v>7.0929499999999998E-3</v>
      </c>
      <c r="GV26">
        <v>0</v>
      </c>
      <c r="GW26">
        <v>27.871200000000002</v>
      </c>
      <c r="GX26">
        <v>999.9</v>
      </c>
      <c r="GY26">
        <v>38.9</v>
      </c>
      <c r="GZ26">
        <v>37.1</v>
      </c>
      <c r="HA26">
        <v>24.995799999999999</v>
      </c>
      <c r="HB26">
        <v>60.948300000000003</v>
      </c>
      <c r="HC26">
        <v>27.0593</v>
      </c>
      <c r="HD26">
        <v>1</v>
      </c>
      <c r="HE26">
        <v>0.29527900000000001</v>
      </c>
      <c r="HF26">
        <v>2.5409299999999999</v>
      </c>
      <c r="HG26">
        <v>20.303699999999999</v>
      </c>
      <c r="HH26">
        <v>5.2533799999999999</v>
      </c>
      <c r="HI26">
        <v>12.0138</v>
      </c>
      <c r="HJ26">
        <v>4.9803499999999996</v>
      </c>
      <c r="HK26">
        <v>3.2926799999999998</v>
      </c>
      <c r="HL26">
        <v>9999</v>
      </c>
      <c r="HM26">
        <v>9999</v>
      </c>
      <c r="HN26">
        <v>9999</v>
      </c>
      <c r="HO26">
        <v>248.2</v>
      </c>
      <c r="HP26">
        <v>1.8759300000000001</v>
      </c>
      <c r="HQ26">
        <v>1.8768499999999999</v>
      </c>
      <c r="HR26">
        <v>1.8830899999999999</v>
      </c>
      <c r="HS26">
        <v>1.8862000000000001</v>
      </c>
      <c r="HT26">
        <v>1.8769800000000001</v>
      </c>
      <c r="HU26">
        <v>1.88354</v>
      </c>
      <c r="HV26">
        <v>1.8824799999999999</v>
      </c>
      <c r="HW26">
        <v>1.88585</v>
      </c>
      <c r="HX26">
        <v>0</v>
      </c>
      <c r="HY26">
        <v>0</v>
      </c>
      <c r="HZ26">
        <v>0</v>
      </c>
      <c r="IA26">
        <v>0</v>
      </c>
      <c r="IB26" t="s">
        <v>427</v>
      </c>
      <c r="IC26" t="s">
        <v>428</v>
      </c>
      <c r="ID26" t="s">
        <v>429</v>
      </c>
      <c r="IE26" t="s">
        <v>429</v>
      </c>
      <c r="IF26" t="s">
        <v>429</v>
      </c>
      <c r="IG26" t="s">
        <v>429</v>
      </c>
      <c r="IH26">
        <v>0</v>
      </c>
      <c r="II26">
        <v>100</v>
      </c>
      <c r="IJ26">
        <v>100</v>
      </c>
      <c r="IK26">
        <v>1.093</v>
      </c>
      <c r="IL26">
        <v>4.53E-2</v>
      </c>
      <c r="IM26">
        <v>1.175882965744935</v>
      </c>
      <c r="IN26">
        <v>-4.2852564239613137E-4</v>
      </c>
      <c r="IO26">
        <v>6.4980710991155998E-7</v>
      </c>
      <c r="IP26">
        <v>-2.7237938963984961E-10</v>
      </c>
      <c r="IQ26">
        <v>-5.5250165886564558E-3</v>
      </c>
      <c r="IR26">
        <v>6.6907473102813496E-3</v>
      </c>
      <c r="IS26">
        <v>-3.3673306238274028E-4</v>
      </c>
      <c r="IT26">
        <v>6.1311374003140313E-6</v>
      </c>
      <c r="IU26">
        <v>3</v>
      </c>
      <c r="IV26">
        <v>2101</v>
      </c>
      <c r="IW26">
        <v>1</v>
      </c>
      <c r="IX26">
        <v>32</v>
      </c>
      <c r="IY26">
        <v>0.8</v>
      </c>
      <c r="IZ26">
        <v>0.6</v>
      </c>
      <c r="JA26">
        <v>0.99365199999999998</v>
      </c>
      <c r="JB26">
        <v>2.68188</v>
      </c>
      <c r="JC26">
        <v>1.6015600000000001</v>
      </c>
      <c r="JD26">
        <v>2.34497</v>
      </c>
      <c r="JE26">
        <v>1.5502899999999999</v>
      </c>
      <c r="JF26">
        <v>2.2875999999999999</v>
      </c>
      <c r="JG26">
        <v>43.317599999999999</v>
      </c>
      <c r="JH26">
        <v>24.1751</v>
      </c>
      <c r="JI26">
        <v>18</v>
      </c>
      <c r="JJ26">
        <v>589.93799999999999</v>
      </c>
      <c r="JK26">
        <v>417.33</v>
      </c>
      <c r="JL26">
        <v>24.813500000000001</v>
      </c>
      <c r="JM26">
        <v>30.7163</v>
      </c>
      <c r="JN26">
        <v>30.000299999999999</v>
      </c>
      <c r="JO26">
        <v>30.7714</v>
      </c>
      <c r="JP26">
        <v>30.747199999999999</v>
      </c>
      <c r="JQ26">
        <v>19.879200000000001</v>
      </c>
      <c r="JR26">
        <v>48.383899999999997</v>
      </c>
      <c r="JS26">
        <v>0</v>
      </c>
      <c r="JT26">
        <v>24.836200000000002</v>
      </c>
      <c r="JU26">
        <v>400</v>
      </c>
      <c r="JV26">
        <v>15.085699999999999</v>
      </c>
      <c r="JW26">
        <v>99.2376</v>
      </c>
      <c r="JX26">
        <v>99.601399999999998</v>
      </c>
    </row>
    <row r="27" spans="1:284" x14ac:dyDescent="0.3">
      <c r="A27">
        <v>11</v>
      </c>
      <c r="B27">
        <v>1689262606.5</v>
      </c>
      <c r="C27">
        <v>1330.400000095367</v>
      </c>
      <c r="D27" t="s">
        <v>475</v>
      </c>
      <c r="E27" t="s">
        <v>476</v>
      </c>
      <c r="F27" t="s">
        <v>416</v>
      </c>
      <c r="G27" t="s">
        <v>417</v>
      </c>
      <c r="H27" t="s">
        <v>418</v>
      </c>
      <c r="I27" t="s">
        <v>752</v>
      </c>
      <c r="J27" t="s">
        <v>419</v>
      </c>
      <c r="K27" t="s">
        <v>31</v>
      </c>
      <c r="L27" t="s">
        <v>420</v>
      </c>
      <c r="M27">
        <v>1689262606.5</v>
      </c>
      <c r="N27">
        <f t="shared" si="0"/>
        <v>5.8847851795462754E-3</v>
      </c>
      <c r="O27">
        <f t="shared" si="1"/>
        <v>5.8847851795462756</v>
      </c>
      <c r="P27">
        <f t="shared" si="2"/>
        <v>35.759157673030529</v>
      </c>
      <c r="Q27">
        <f t="shared" si="3"/>
        <v>553.197</v>
      </c>
      <c r="R27">
        <f t="shared" si="4"/>
        <v>389.75336960165549</v>
      </c>
      <c r="S27">
        <f t="shared" si="5"/>
        <v>38.490161442344423</v>
      </c>
      <c r="T27">
        <f t="shared" si="6"/>
        <v>54.631065438081002</v>
      </c>
      <c r="U27">
        <f t="shared" si="7"/>
        <v>0.40195416874053375</v>
      </c>
      <c r="V27">
        <f t="shared" si="8"/>
        <v>2.9012587087918353</v>
      </c>
      <c r="W27">
        <f t="shared" si="9"/>
        <v>0.37338191825123651</v>
      </c>
      <c r="X27">
        <f t="shared" si="10"/>
        <v>0.23576133104212166</v>
      </c>
      <c r="Y27">
        <f t="shared" si="11"/>
        <v>289.56748732693575</v>
      </c>
      <c r="Z27">
        <f t="shared" si="12"/>
        <v>28.228978943560275</v>
      </c>
      <c r="AA27">
        <f t="shared" si="13"/>
        <v>27.9589</v>
      </c>
      <c r="AB27">
        <f t="shared" si="14"/>
        <v>3.7857567836549899</v>
      </c>
      <c r="AC27">
        <f t="shared" si="15"/>
        <v>59.828902731261415</v>
      </c>
      <c r="AD27">
        <f t="shared" si="16"/>
        <v>2.2770770279993999</v>
      </c>
      <c r="AE27">
        <f t="shared" si="17"/>
        <v>3.8059815976026519</v>
      </c>
      <c r="AF27">
        <f t="shared" si="18"/>
        <v>1.50867975565559</v>
      </c>
      <c r="AG27">
        <f t="shared" si="19"/>
        <v>-259.51902641799074</v>
      </c>
      <c r="AH27">
        <f t="shared" si="20"/>
        <v>14.296117079066454</v>
      </c>
      <c r="AI27">
        <f t="shared" si="21"/>
        <v>1.0741433763195205</v>
      </c>
      <c r="AJ27">
        <f t="shared" si="22"/>
        <v>45.41872136433097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51853.046847665879</v>
      </c>
      <c r="AP27" t="s">
        <v>421</v>
      </c>
      <c r="AQ27">
        <v>10366.9</v>
      </c>
      <c r="AR27">
        <v>993.59653846153856</v>
      </c>
      <c r="AS27">
        <v>3431.87</v>
      </c>
      <c r="AT27">
        <f t="shared" si="26"/>
        <v>0.71047955241266758</v>
      </c>
      <c r="AU27">
        <v>-3.9894345373445681</v>
      </c>
      <c r="AV27" t="s">
        <v>477</v>
      </c>
      <c r="AW27">
        <v>10026.9</v>
      </c>
      <c r="AX27">
        <v>831.89283999999998</v>
      </c>
      <c r="AY27">
        <v>1312.4645439818919</v>
      </c>
      <c r="AZ27">
        <f t="shared" si="27"/>
        <v>0.36615976118020177</v>
      </c>
      <c r="BA27">
        <v>0.5</v>
      </c>
      <c r="BB27">
        <f t="shared" si="28"/>
        <v>1513.192799651262</v>
      </c>
      <c r="BC27">
        <f t="shared" si="29"/>
        <v>35.759157673030529</v>
      </c>
      <c r="BD27">
        <f t="shared" si="30"/>
        <v>277.03515706995353</v>
      </c>
      <c r="BE27">
        <f t="shared" si="31"/>
        <v>2.626802891180539E-2</v>
      </c>
      <c r="BF27">
        <f t="shared" si="32"/>
        <v>1.6148287325065822</v>
      </c>
      <c r="BG27">
        <f t="shared" si="33"/>
        <v>677.05552122208428</v>
      </c>
      <c r="BH27" t="s">
        <v>478</v>
      </c>
      <c r="BI27">
        <v>577.66</v>
      </c>
      <c r="BJ27">
        <f t="shared" si="34"/>
        <v>577.66</v>
      </c>
      <c r="BK27">
        <f t="shared" si="35"/>
        <v>0.55986620541577847</v>
      </c>
      <c r="BL27">
        <f t="shared" si="36"/>
        <v>0.65401297245344037</v>
      </c>
      <c r="BM27">
        <f t="shared" si="37"/>
        <v>0.7425541414325183</v>
      </c>
      <c r="BN27">
        <f t="shared" si="38"/>
        <v>1.5071179787939466</v>
      </c>
      <c r="BO27">
        <f t="shared" si="39"/>
        <v>0.86922385427631255</v>
      </c>
      <c r="BP27">
        <f t="shared" si="40"/>
        <v>0.45414158591322212</v>
      </c>
      <c r="BQ27">
        <f t="shared" si="41"/>
        <v>0.54585841408677793</v>
      </c>
      <c r="BR27">
        <v>6357</v>
      </c>
      <c r="BS27">
        <v>290.00000000000011</v>
      </c>
      <c r="BT27">
        <v>1191.8900000000001</v>
      </c>
      <c r="BU27">
        <v>295</v>
      </c>
      <c r="BV27">
        <v>10026.9</v>
      </c>
      <c r="BW27">
        <v>1191.3599999999999</v>
      </c>
      <c r="BX27">
        <v>0.53</v>
      </c>
      <c r="BY27">
        <v>300.00000000000011</v>
      </c>
      <c r="BZ27">
        <v>38.6</v>
      </c>
      <c r="CA27">
        <v>1312.4645439818919</v>
      </c>
      <c r="CB27">
        <v>1.2403668120324729</v>
      </c>
      <c r="CC27">
        <v>-121.4291281595596</v>
      </c>
      <c r="CD27">
        <v>1.019322647228601</v>
      </c>
      <c r="CE27">
        <v>0.99803084642227957</v>
      </c>
      <c r="CF27">
        <v>-1.090267096774194E-2</v>
      </c>
      <c r="CG27">
        <v>289.99999999999989</v>
      </c>
      <c r="CH27">
        <v>1187.51</v>
      </c>
      <c r="CI27">
        <v>665</v>
      </c>
      <c r="CJ27">
        <v>10015.4</v>
      </c>
      <c r="CK27">
        <v>1191.22</v>
      </c>
      <c r="CL27">
        <v>-3.71</v>
      </c>
      <c r="CZ27">
        <f t="shared" si="42"/>
        <v>1800.01</v>
      </c>
      <c r="DA27">
        <f t="shared" si="43"/>
        <v>1513.192799651262</v>
      </c>
      <c r="DB27">
        <f t="shared" si="44"/>
        <v>0.84065799615072256</v>
      </c>
      <c r="DC27">
        <f t="shared" si="45"/>
        <v>0.16086993257089446</v>
      </c>
      <c r="DD27">
        <v>6</v>
      </c>
      <c r="DE27">
        <v>0.5</v>
      </c>
      <c r="DF27" t="s">
        <v>424</v>
      </c>
      <c r="DG27">
        <v>2</v>
      </c>
      <c r="DH27">
        <v>1689262606.5</v>
      </c>
      <c r="DI27">
        <v>553.197</v>
      </c>
      <c r="DJ27">
        <v>600.00900000000001</v>
      </c>
      <c r="DK27">
        <v>23.0578</v>
      </c>
      <c r="DL27">
        <v>16.159700000000001</v>
      </c>
      <c r="DM27">
        <v>552.03499999999997</v>
      </c>
      <c r="DN27">
        <v>23.0198</v>
      </c>
      <c r="DO27">
        <v>500.05900000000003</v>
      </c>
      <c r="DP27">
        <v>98.655000000000001</v>
      </c>
      <c r="DQ27">
        <v>0.100173</v>
      </c>
      <c r="DR27">
        <v>28.0503</v>
      </c>
      <c r="DS27">
        <v>27.9589</v>
      </c>
      <c r="DT27">
        <v>999.9</v>
      </c>
      <c r="DU27">
        <v>0</v>
      </c>
      <c r="DV27">
        <v>0</v>
      </c>
      <c r="DW27">
        <v>9973.75</v>
      </c>
      <c r="DX27">
        <v>0</v>
      </c>
      <c r="DY27">
        <v>722.19</v>
      </c>
      <c r="DZ27">
        <v>-46.881999999999998</v>
      </c>
      <c r="EA27">
        <v>566.18600000000004</v>
      </c>
      <c r="EB27">
        <v>609.86400000000003</v>
      </c>
      <c r="EC27">
        <v>6.90496</v>
      </c>
      <c r="ED27">
        <v>600.00900000000001</v>
      </c>
      <c r="EE27">
        <v>16.159700000000001</v>
      </c>
      <c r="EF27">
        <v>2.2754400000000001</v>
      </c>
      <c r="EG27">
        <v>1.59423</v>
      </c>
      <c r="EH27">
        <v>19.503599999999999</v>
      </c>
      <c r="EI27">
        <v>13.9032</v>
      </c>
      <c r="EJ27">
        <v>1800.01</v>
      </c>
      <c r="EK27">
        <v>0.97800799999999999</v>
      </c>
      <c r="EL27">
        <v>2.1992100000000001E-2</v>
      </c>
      <c r="EM27">
        <v>0</v>
      </c>
      <c r="EN27">
        <v>831.97400000000005</v>
      </c>
      <c r="EO27">
        <v>5.0005300000000004</v>
      </c>
      <c r="EP27">
        <v>17709.7</v>
      </c>
      <c r="EQ27">
        <v>16035.4</v>
      </c>
      <c r="ER27">
        <v>48.186999999999998</v>
      </c>
      <c r="ES27">
        <v>48.436999999999998</v>
      </c>
      <c r="ET27">
        <v>48.561999999999998</v>
      </c>
      <c r="EU27">
        <v>48.436999999999998</v>
      </c>
      <c r="EV27">
        <v>49.311999999999998</v>
      </c>
      <c r="EW27">
        <v>1755.53</v>
      </c>
      <c r="EX27">
        <v>39.479999999999997</v>
      </c>
      <c r="EY27">
        <v>0</v>
      </c>
      <c r="EZ27">
        <v>127.2000000476837</v>
      </c>
      <c r="FA27">
        <v>0</v>
      </c>
      <c r="FB27">
        <v>831.89283999999998</v>
      </c>
      <c r="FC27">
        <v>0.39061539077070062</v>
      </c>
      <c r="FD27">
        <v>-12266.92305306502</v>
      </c>
      <c r="FE27">
        <v>18695.691999999999</v>
      </c>
      <c r="FF27">
        <v>15</v>
      </c>
      <c r="FG27">
        <v>1689262637.5</v>
      </c>
      <c r="FH27" t="s">
        <v>479</v>
      </c>
      <c r="FI27">
        <v>1689262628.5</v>
      </c>
      <c r="FJ27">
        <v>1689262637.5</v>
      </c>
      <c r="FK27">
        <v>12</v>
      </c>
      <c r="FL27">
        <v>6.8000000000000005E-2</v>
      </c>
      <c r="FM27">
        <v>-3.0000000000000001E-3</v>
      </c>
      <c r="FN27">
        <v>1.1619999999999999</v>
      </c>
      <c r="FO27">
        <v>3.7999999999999999E-2</v>
      </c>
      <c r="FP27">
        <v>600</v>
      </c>
      <c r="FQ27">
        <v>16</v>
      </c>
      <c r="FR27">
        <v>0.06</v>
      </c>
      <c r="FS27">
        <v>0.01</v>
      </c>
      <c r="FT27">
        <v>36.069700850545622</v>
      </c>
      <c r="FU27">
        <v>-0.94907187084037659</v>
      </c>
      <c r="FV27">
        <v>0.14397993031957079</v>
      </c>
      <c r="FW27">
        <v>1</v>
      </c>
      <c r="FX27">
        <v>0.40993544489916339</v>
      </c>
      <c r="FY27">
        <v>-2.946796712640401E-2</v>
      </c>
      <c r="FZ27">
        <v>4.4083757086742408E-3</v>
      </c>
      <c r="GA27">
        <v>1</v>
      </c>
      <c r="GB27">
        <v>2</v>
      </c>
      <c r="GC27">
        <v>2</v>
      </c>
      <c r="GD27" t="s">
        <v>426</v>
      </c>
      <c r="GE27">
        <v>3.1120999999999999</v>
      </c>
      <c r="GF27">
        <v>2.7672500000000002</v>
      </c>
      <c r="GG27">
        <v>0.112952</v>
      </c>
      <c r="GH27">
        <v>0.119768</v>
      </c>
      <c r="GI27">
        <v>0.104379</v>
      </c>
      <c r="GJ27">
        <v>8.0997799999999995E-2</v>
      </c>
      <c r="GK27">
        <v>21307.4</v>
      </c>
      <c r="GL27">
        <v>21994.1</v>
      </c>
      <c r="GM27">
        <v>23868.3</v>
      </c>
      <c r="GN27">
        <v>25285.1</v>
      </c>
      <c r="GO27">
        <v>30794</v>
      </c>
      <c r="GP27">
        <v>32595.5</v>
      </c>
      <c r="GQ27">
        <v>38025.199999999997</v>
      </c>
      <c r="GR27">
        <v>39339.599999999999</v>
      </c>
      <c r="GS27">
        <v>2.1781199999999998</v>
      </c>
      <c r="GT27">
        <v>1.81898</v>
      </c>
      <c r="GU27">
        <v>1.36495E-2</v>
      </c>
      <c r="GV27">
        <v>0</v>
      </c>
      <c r="GW27">
        <v>27.736000000000001</v>
      </c>
      <c r="GX27">
        <v>999.9</v>
      </c>
      <c r="GY27">
        <v>38.700000000000003</v>
      </c>
      <c r="GZ27">
        <v>37.5</v>
      </c>
      <c r="HA27">
        <v>25.4145</v>
      </c>
      <c r="HB27">
        <v>60.768300000000004</v>
      </c>
      <c r="HC27">
        <v>26.782900000000001</v>
      </c>
      <c r="HD27">
        <v>1</v>
      </c>
      <c r="HE27">
        <v>0.30941099999999999</v>
      </c>
      <c r="HF27">
        <v>1.8311900000000001</v>
      </c>
      <c r="HG27">
        <v>20.313199999999998</v>
      </c>
      <c r="HH27">
        <v>5.2538299999999998</v>
      </c>
      <c r="HI27">
        <v>12.012</v>
      </c>
      <c r="HJ27">
        <v>4.9796500000000004</v>
      </c>
      <c r="HK27">
        <v>3.2930000000000001</v>
      </c>
      <c r="HL27">
        <v>9999</v>
      </c>
      <c r="HM27">
        <v>9999</v>
      </c>
      <c r="HN27">
        <v>9999</v>
      </c>
      <c r="HO27">
        <v>248.3</v>
      </c>
      <c r="HP27">
        <v>1.8759300000000001</v>
      </c>
      <c r="HQ27">
        <v>1.87686</v>
      </c>
      <c r="HR27">
        <v>1.8830899999999999</v>
      </c>
      <c r="HS27">
        <v>1.88622</v>
      </c>
      <c r="HT27">
        <v>1.8769800000000001</v>
      </c>
      <c r="HU27">
        <v>1.88354</v>
      </c>
      <c r="HV27">
        <v>1.8824799999999999</v>
      </c>
      <c r="HW27">
        <v>1.8858600000000001</v>
      </c>
      <c r="HX27">
        <v>0</v>
      </c>
      <c r="HY27">
        <v>0</v>
      </c>
      <c r="HZ27">
        <v>0</v>
      </c>
      <c r="IA27">
        <v>0</v>
      </c>
      <c r="IB27" t="s">
        <v>427</v>
      </c>
      <c r="IC27" t="s">
        <v>428</v>
      </c>
      <c r="ID27" t="s">
        <v>429</v>
      </c>
      <c r="IE27" t="s">
        <v>429</v>
      </c>
      <c r="IF27" t="s">
        <v>429</v>
      </c>
      <c r="IG27" t="s">
        <v>429</v>
      </c>
      <c r="IH27">
        <v>0</v>
      </c>
      <c r="II27">
        <v>100</v>
      </c>
      <c r="IJ27">
        <v>100</v>
      </c>
      <c r="IK27">
        <v>1.1619999999999999</v>
      </c>
      <c r="IL27">
        <v>3.7999999999999999E-2</v>
      </c>
      <c r="IM27">
        <v>1.175882965744935</v>
      </c>
      <c r="IN27">
        <v>-4.2852564239613137E-4</v>
      </c>
      <c r="IO27">
        <v>6.4980710991155998E-7</v>
      </c>
      <c r="IP27">
        <v>-2.7237938963984961E-10</v>
      </c>
      <c r="IQ27">
        <v>-5.5250165886564558E-3</v>
      </c>
      <c r="IR27">
        <v>6.6907473102813496E-3</v>
      </c>
      <c r="IS27">
        <v>-3.3673306238274028E-4</v>
      </c>
      <c r="IT27">
        <v>6.1311374003140313E-6</v>
      </c>
      <c r="IU27">
        <v>3</v>
      </c>
      <c r="IV27">
        <v>2101</v>
      </c>
      <c r="IW27">
        <v>1</v>
      </c>
      <c r="IX27">
        <v>32</v>
      </c>
      <c r="IY27">
        <v>2.9</v>
      </c>
      <c r="IZ27">
        <v>2.8</v>
      </c>
      <c r="JA27">
        <v>1.38062</v>
      </c>
      <c r="JB27">
        <v>2.6672400000000001</v>
      </c>
      <c r="JC27">
        <v>1.6015600000000001</v>
      </c>
      <c r="JD27">
        <v>2.34497</v>
      </c>
      <c r="JE27">
        <v>1.5502899999999999</v>
      </c>
      <c r="JF27">
        <v>2.4145500000000002</v>
      </c>
      <c r="JG27">
        <v>43.59</v>
      </c>
      <c r="JH27">
        <v>24.218800000000002</v>
      </c>
      <c r="JI27">
        <v>18</v>
      </c>
      <c r="JJ27">
        <v>590.03800000000001</v>
      </c>
      <c r="JK27">
        <v>415.995</v>
      </c>
      <c r="JL27">
        <v>25.189699999999998</v>
      </c>
      <c r="JM27">
        <v>30.902100000000001</v>
      </c>
      <c r="JN27">
        <v>30.000599999999999</v>
      </c>
      <c r="JO27">
        <v>30.945699999999999</v>
      </c>
      <c r="JP27">
        <v>30.926300000000001</v>
      </c>
      <c r="JQ27">
        <v>27.620899999999999</v>
      </c>
      <c r="JR27">
        <v>44.197000000000003</v>
      </c>
      <c r="JS27">
        <v>0</v>
      </c>
      <c r="JT27">
        <v>25.217199999999998</v>
      </c>
      <c r="JU27">
        <v>600</v>
      </c>
      <c r="JV27">
        <v>16.203099999999999</v>
      </c>
      <c r="JW27">
        <v>99.201400000000007</v>
      </c>
      <c r="JX27">
        <v>99.565700000000007</v>
      </c>
    </row>
    <row r="28" spans="1:284" x14ac:dyDescent="0.3">
      <c r="A28">
        <v>12</v>
      </c>
      <c r="B28">
        <v>1689262818.5</v>
      </c>
      <c r="C28">
        <v>1542.400000095367</v>
      </c>
      <c r="D28" t="s">
        <v>480</v>
      </c>
      <c r="E28" t="s">
        <v>481</v>
      </c>
      <c r="F28" t="s">
        <v>416</v>
      </c>
      <c r="G28" t="s">
        <v>417</v>
      </c>
      <c r="H28" t="s">
        <v>418</v>
      </c>
      <c r="I28" t="s">
        <v>752</v>
      </c>
      <c r="J28" t="s">
        <v>419</v>
      </c>
      <c r="K28" t="s">
        <v>31</v>
      </c>
      <c r="L28" t="s">
        <v>420</v>
      </c>
      <c r="M28">
        <v>1689262818.5</v>
      </c>
      <c r="N28">
        <f t="shared" si="0"/>
        <v>3.7640990966239028E-3</v>
      </c>
      <c r="O28">
        <f t="shared" si="1"/>
        <v>3.764099096623903</v>
      </c>
      <c r="P28">
        <f t="shared" si="2"/>
        <v>36.7095059638443</v>
      </c>
      <c r="Q28">
        <f t="shared" si="3"/>
        <v>752.375</v>
      </c>
      <c r="R28">
        <f t="shared" si="4"/>
        <v>481.03566361651258</v>
      </c>
      <c r="S28">
        <f t="shared" si="5"/>
        <v>47.507320059006005</v>
      </c>
      <c r="T28">
        <f t="shared" si="6"/>
        <v>74.304927124675004</v>
      </c>
      <c r="U28">
        <f t="shared" si="7"/>
        <v>0.23911200324854653</v>
      </c>
      <c r="V28">
        <f t="shared" si="8"/>
        <v>2.9129302575633766</v>
      </c>
      <c r="W28">
        <f t="shared" si="9"/>
        <v>0.22871834508577538</v>
      </c>
      <c r="X28">
        <f t="shared" si="10"/>
        <v>0.14384514411513155</v>
      </c>
      <c r="Y28">
        <f t="shared" si="11"/>
        <v>289.5818513269694</v>
      </c>
      <c r="Z28">
        <f t="shared" si="12"/>
        <v>28.730068485373558</v>
      </c>
      <c r="AA28">
        <f t="shared" si="13"/>
        <v>28.1173</v>
      </c>
      <c r="AB28">
        <f t="shared" si="14"/>
        <v>3.8208670413760082</v>
      </c>
      <c r="AC28">
        <f t="shared" si="15"/>
        <v>59.178340484150418</v>
      </c>
      <c r="AD28">
        <f t="shared" si="16"/>
        <v>2.2454482333739803</v>
      </c>
      <c r="AE28">
        <f t="shared" si="17"/>
        <v>3.7943751294874057</v>
      </c>
      <c r="AF28">
        <f t="shared" si="18"/>
        <v>1.5754188080020279</v>
      </c>
      <c r="AG28">
        <f t="shared" si="19"/>
        <v>-165.99677016111411</v>
      </c>
      <c r="AH28">
        <f t="shared" si="20"/>
        <v>-18.750802387863178</v>
      </c>
      <c r="AI28">
        <f t="shared" si="21"/>
        <v>-1.4039439849973987</v>
      </c>
      <c r="AJ28">
        <f t="shared" si="22"/>
        <v>103.43033479299471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52195.556883024823</v>
      </c>
      <c r="AP28" t="s">
        <v>421</v>
      </c>
      <c r="AQ28">
        <v>10366.9</v>
      </c>
      <c r="AR28">
        <v>993.59653846153856</v>
      </c>
      <c r="AS28">
        <v>3431.87</v>
      </c>
      <c r="AT28">
        <f t="shared" si="26"/>
        <v>0.71047955241266758</v>
      </c>
      <c r="AU28">
        <v>-3.9894345373445681</v>
      </c>
      <c r="AV28" t="s">
        <v>482</v>
      </c>
      <c r="AW28">
        <v>10027.5</v>
      </c>
      <c r="AX28">
        <v>830.27423999999996</v>
      </c>
      <c r="AY28">
        <v>1328.812715325302</v>
      </c>
      <c r="AZ28">
        <f t="shared" si="27"/>
        <v>0.37517587661196972</v>
      </c>
      <c r="BA28">
        <v>0.5</v>
      </c>
      <c r="BB28">
        <f t="shared" si="28"/>
        <v>1513.2683996512794</v>
      </c>
      <c r="BC28">
        <f t="shared" si="29"/>
        <v>36.7095059638443</v>
      </c>
      <c r="BD28">
        <f t="shared" si="30"/>
        <v>283.87089919418065</v>
      </c>
      <c r="BE28">
        <f t="shared" si="31"/>
        <v>2.6894727009807128E-2</v>
      </c>
      <c r="BF28">
        <f t="shared" si="32"/>
        <v>1.5826589107855249</v>
      </c>
      <c r="BG28">
        <f t="shared" si="33"/>
        <v>681.37997716767256</v>
      </c>
      <c r="BH28" t="s">
        <v>483</v>
      </c>
      <c r="BI28">
        <v>578.04</v>
      </c>
      <c r="BJ28">
        <f t="shared" si="34"/>
        <v>578.04</v>
      </c>
      <c r="BK28">
        <f t="shared" si="35"/>
        <v>0.56499513186966155</v>
      </c>
      <c r="BL28">
        <f t="shared" si="36"/>
        <v>0.66403382161975677</v>
      </c>
      <c r="BM28">
        <f t="shared" si="37"/>
        <v>0.73692451360967481</v>
      </c>
      <c r="BN28">
        <f t="shared" si="38"/>
        <v>1.4872148474144644</v>
      </c>
      <c r="BO28">
        <f t="shared" si="39"/>
        <v>0.86251903974205824</v>
      </c>
      <c r="BP28">
        <f t="shared" si="40"/>
        <v>0.46230280521419553</v>
      </c>
      <c r="BQ28">
        <f t="shared" si="41"/>
        <v>0.53769719478580447</v>
      </c>
      <c r="BR28">
        <v>6359</v>
      </c>
      <c r="BS28">
        <v>290.00000000000011</v>
      </c>
      <c r="BT28">
        <v>1202.94</v>
      </c>
      <c r="BU28">
        <v>295</v>
      </c>
      <c r="BV28">
        <v>10027.5</v>
      </c>
      <c r="BW28">
        <v>1202.23</v>
      </c>
      <c r="BX28">
        <v>0.71</v>
      </c>
      <c r="BY28">
        <v>300.00000000000011</v>
      </c>
      <c r="BZ28">
        <v>38.6</v>
      </c>
      <c r="CA28">
        <v>1328.812715325302</v>
      </c>
      <c r="CB28">
        <v>1.4943767625491271</v>
      </c>
      <c r="CC28">
        <v>-126.93046742230111</v>
      </c>
      <c r="CD28">
        <v>1.228148793590814</v>
      </c>
      <c r="CE28">
        <v>0.99738548409706784</v>
      </c>
      <c r="CF28">
        <v>-1.0903398442714129E-2</v>
      </c>
      <c r="CG28">
        <v>289.99999999999989</v>
      </c>
      <c r="CH28">
        <v>1197.1400000000001</v>
      </c>
      <c r="CI28">
        <v>675</v>
      </c>
      <c r="CJ28">
        <v>10015.299999999999</v>
      </c>
      <c r="CK28">
        <v>1202.08</v>
      </c>
      <c r="CL28">
        <v>-4.9400000000000004</v>
      </c>
      <c r="CZ28">
        <f t="shared" si="42"/>
        <v>1800.1</v>
      </c>
      <c r="DA28">
        <f t="shared" si="43"/>
        <v>1513.2683996512794</v>
      </c>
      <c r="DB28">
        <f t="shared" si="44"/>
        <v>0.84065796325275233</v>
      </c>
      <c r="DC28">
        <f t="shared" si="45"/>
        <v>0.16086986907781201</v>
      </c>
      <c r="DD28">
        <v>6</v>
      </c>
      <c r="DE28">
        <v>0.5</v>
      </c>
      <c r="DF28" t="s">
        <v>424</v>
      </c>
      <c r="DG28">
        <v>2</v>
      </c>
      <c r="DH28">
        <v>1689262818.5</v>
      </c>
      <c r="DI28">
        <v>752.375</v>
      </c>
      <c r="DJ28">
        <v>799.81600000000003</v>
      </c>
      <c r="DK28">
        <v>22.7363</v>
      </c>
      <c r="DL28">
        <v>18.322900000000001</v>
      </c>
      <c r="DM28">
        <v>751.09500000000003</v>
      </c>
      <c r="DN28">
        <v>22.691400000000002</v>
      </c>
      <c r="DO28">
        <v>500.09300000000002</v>
      </c>
      <c r="DP28">
        <v>98.661000000000001</v>
      </c>
      <c r="DQ28">
        <v>9.9494600000000002E-2</v>
      </c>
      <c r="DR28">
        <v>27.997900000000001</v>
      </c>
      <c r="DS28">
        <v>28.1173</v>
      </c>
      <c r="DT28">
        <v>999.9</v>
      </c>
      <c r="DU28">
        <v>0</v>
      </c>
      <c r="DV28">
        <v>0</v>
      </c>
      <c r="DW28">
        <v>10040</v>
      </c>
      <c r="DX28">
        <v>0</v>
      </c>
      <c r="DY28">
        <v>973.76700000000005</v>
      </c>
      <c r="DZ28">
        <v>-47.440399999999997</v>
      </c>
      <c r="EA28">
        <v>769.88</v>
      </c>
      <c r="EB28">
        <v>814.74400000000003</v>
      </c>
      <c r="EC28">
        <v>4.4134099999999998</v>
      </c>
      <c r="ED28">
        <v>799.81600000000003</v>
      </c>
      <c r="EE28">
        <v>18.322900000000001</v>
      </c>
      <c r="EF28">
        <v>2.2431800000000002</v>
      </c>
      <c r="EG28">
        <v>1.80775</v>
      </c>
      <c r="EH28">
        <v>19.274100000000001</v>
      </c>
      <c r="EI28">
        <v>15.853999999999999</v>
      </c>
      <c r="EJ28">
        <v>1800.1</v>
      </c>
      <c r="EK28">
        <v>0.97800799999999999</v>
      </c>
      <c r="EL28">
        <v>2.1992100000000001E-2</v>
      </c>
      <c r="EM28">
        <v>0</v>
      </c>
      <c r="EN28">
        <v>830.18600000000004</v>
      </c>
      <c r="EO28">
        <v>5.0005300000000004</v>
      </c>
      <c r="EP28">
        <v>18054.5</v>
      </c>
      <c r="EQ28">
        <v>16036.2</v>
      </c>
      <c r="ER28">
        <v>48.061999999999998</v>
      </c>
      <c r="ES28">
        <v>48.5</v>
      </c>
      <c r="ET28">
        <v>48.5</v>
      </c>
      <c r="EU28">
        <v>48.375</v>
      </c>
      <c r="EV28">
        <v>49.125</v>
      </c>
      <c r="EW28">
        <v>1755.62</v>
      </c>
      <c r="EX28">
        <v>39.479999999999997</v>
      </c>
      <c r="EY28">
        <v>0</v>
      </c>
      <c r="EZ28">
        <v>210</v>
      </c>
      <c r="FA28">
        <v>0</v>
      </c>
      <c r="FB28">
        <v>830.27423999999996</v>
      </c>
      <c r="FC28">
        <v>0.4196153669354305</v>
      </c>
      <c r="FD28">
        <v>-696.48461663744536</v>
      </c>
      <c r="FE28">
        <v>18232.076000000001</v>
      </c>
      <c r="FF28">
        <v>15</v>
      </c>
      <c r="FG28">
        <v>1689262705</v>
      </c>
      <c r="FH28" t="s">
        <v>484</v>
      </c>
      <c r="FI28">
        <v>1689262696.5</v>
      </c>
      <c r="FJ28">
        <v>1689262705</v>
      </c>
      <c r="FK28">
        <v>13</v>
      </c>
      <c r="FL28">
        <v>0.107</v>
      </c>
      <c r="FM28">
        <v>3.0000000000000001E-3</v>
      </c>
      <c r="FN28">
        <v>1.2849999999999999</v>
      </c>
      <c r="FO28">
        <v>4.1000000000000002E-2</v>
      </c>
      <c r="FP28">
        <v>800</v>
      </c>
      <c r="FQ28">
        <v>17</v>
      </c>
      <c r="FR28">
        <v>0.02</v>
      </c>
      <c r="FS28">
        <v>0.02</v>
      </c>
      <c r="FT28">
        <v>37.259779185472773</v>
      </c>
      <c r="FU28">
        <v>-2.0103834331653889</v>
      </c>
      <c r="FV28">
        <v>0.30038844551791621</v>
      </c>
      <c r="FW28">
        <v>0</v>
      </c>
      <c r="FX28">
        <v>0.2555348925944978</v>
      </c>
      <c r="FY28">
        <v>-4.7862085168104147E-2</v>
      </c>
      <c r="FZ28">
        <v>7.0397783297238507E-3</v>
      </c>
      <c r="GA28">
        <v>1</v>
      </c>
      <c r="GB28">
        <v>1</v>
      </c>
      <c r="GC28">
        <v>2</v>
      </c>
      <c r="GD28" t="s">
        <v>485</v>
      </c>
      <c r="GE28">
        <v>3.1125699999999998</v>
      </c>
      <c r="GF28">
        <v>2.76715</v>
      </c>
      <c r="GG28">
        <v>0.139686</v>
      </c>
      <c r="GH28">
        <v>0.145588</v>
      </c>
      <c r="GI28">
        <v>0.103282</v>
      </c>
      <c r="GJ28">
        <v>8.8751899999999995E-2</v>
      </c>
      <c r="GK28">
        <v>20658.8</v>
      </c>
      <c r="GL28">
        <v>21342.5</v>
      </c>
      <c r="GM28">
        <v>23861.8</v>
      </c>
      <c r="GN28">
        <v>25278.7</v>
      </c>
      <c r="GO28">
        <v>30824.1</v>
      </c>
      <c r="GP28">
        <v>32312.6</v>
      </c>
      <c r="GQ28">
        <v>38016</v>
      </c>
      <c r="GR28">
        <v>39330.300000000003</v>
      </c>
      <c r="GS28">
        <v>2.1740699999999999</v>
      </c>
      <c r="GT28">
        <v>1.8163800000000001</v>
      </c>
      <c r="GU28">
        <v>5.6453000000000003E-2</v>
      </c>
      <c r="GV28">
        <v>0</v>
      </c>
      <c r="GW28">
        <v>27.1951</v>
      </c>
      <c r="GX28">
        <v>999.9</v>
      </c>
      <c r="GY28">
        <v>38.299999999999997</v>
      </c>
      <c r="GZ28">
        <v>38.1</v>
      </c>
      <c r="HA28">
        <v>25.985600000000002</v>
      </c>
      <c r="HB28">
        <v>60.1783</v>
      </c>
      <c r="HC28">
        <v>26.6587</v>
      </c>
      <c r="HD28">
        <v>1</v>
      </c>
      <c r="HE28">
        <v>0.32214399999999999</v>
      </c>
      <c r="HF28">
        <v>2.5505</v>
      </c>
      <c r="HG28">
        <v>20.3033</v>
      </c>
      <c r="HH28">
        <v>5.2536800000000001</v>
      </c>
      <c r="HI28">
        <v>12.013400000000001</v>
      </c>
      <c r="HJ28">
        <v>4.9797000000000002</v>
      </c>
      <c r="HK28">
        <v>3.2930000000000001</v>
      </c>
      <c r="HL28">
        <v>9999</v>
      </c>
      <c r="HM28">
        <v>9999</v>
      </c>
      <c r="HN28">
        <v>9999</v>
      </c>
      <c r="HO28">
        <v>248.3</v>
      </c>
      <c r="HP28">
        <v>1.87592</v>
      </c>
      <c r="HQ28">
        <v>1.8768499999999999</v>
      </c>
      <c r="HR28">
        <v>1.8830899999999999</v>
      </c>
      <c r="HS28">
        <v>1.8861399999999999</v>
      </c>
      <c r="HT28">
        <v>1.8769800000000001</v>
      </c>
      <c r="HU28">
        <v>1.8835299999999999</v>
      </c>
      <c r="HV28">
        <v>1.8824799999999999</v>
      </c>
      <c r="HW28">
        <v>1.8858299999999999</v>
      </c>
      <c r="HX28">
        <v>0</v>
      </c>
      <c r="HY28">
        <v>0</v>
      </c>
      <c r="HZ28">
        <v>0</v>
      </c>
      <c r="IA28">
        <v>0</v>
      </c>
      <c r="IB28" t="s">
        <v>427</v>
      </c>
      <c r="IC28" t="s">
        <v>428</v>
      </c>
      <c r="ID28" t="s">
        <v>429</v>
      </c>
      <c r="IE28" t="s">
        <v>429</v>
      </c>
      <c r="IF28" t="s">
        <v>429</v>
      </c>
      <c r="IG28" t="s">
        <v>429</v>
      </c>
      <c r="IH28">
        <v>0</v>
      </c>
      <c r="II28">
        <v>100</v>
      </c>
      <c r="IJ28">
        <v>100</v>
      </c>
      <c r="IK28">
        <v>1.28</v>
      </c>
      <c r="IL28">
        <v>4.4900000000000002E-2</v>
      </c>
      <c r="IM28">
        <v>1.351199624977419</v>
      </c>
      <c r="IN28">
        <v>-4.2852564239613137E-4</v>
      </c>
      <c r="IO28">
        <v>6.4980710991155998E-7</v>
      </c>
      <c r="IP28">
        <v>-2.7237938963984961E-10</v>
      </c>
      <c r="IQ28">
        <v>-5.2074034057194626E-3</v>
      </c>
      <c r="IR28">
        <v>6.6907473102813496E-3</v>
      </c>
      <c r="IS28">
        <v>-3.3673306238274028E-4</v>
      </c>
      <c r="IT28">
        <v>6.1311374003140313E-6</v>
      </c>
      <c r="IU28">
        <v>3</v>
      </c>
      <c r="IV28">
        <v>2101</v>
      </c>
      <c r="IW28">
        <v>1</v>
      </c>
      <c r="IX28">
        <v>32</v>
      </c>
      <c r="IY28">
        <v>2</v>
      </c>
      <c r="IZ28">
        <v>1.9</v>
      </c>
      <c r="JA28">
        <v>1.7492700000000001</v>
      </c>
      <c r="JB28">
        <v>2.6684600000000001</v>
      </c>
      <c r="JC28">
        <v>1.6015600000000001</v>
      </c>
      <c r="JD28">
        <v>2.34253</v>
      </c>
      <c r="JE28">
        <v>1.5502899999999999</v>
      </c>
      <c r="JF28">
        <v>2.3059099999999999</v>
      </c>
      <c r="JG28">
        <v>43.974299999999999</v>
      </c>
      <c r="JH28">
        <v>24.218800000000002</v>
      </c>
      <c r="JI28">
        <v>18</v>
      </c>
      <c r="JJ28">
        <v>589.077</v>
      </c>
      <c r="JK28">
        <v>415.77699999999999</v>
      </c>
      <c r="JL28">
        <v>24.952400000000001</v>
      </c>
      <c r="JM28">
        <v>31.0593</v>
      </c>
      <c r="JN28">
        <v>30.000800000000002</v>
      </c>
      <c r="JO28">
        <v>31.142499999999998</v>
      </c>
      <c r="JP28">
        <v>31.127800000000001</v>
      </c>
      <c r="JQ28">
        <v>34.994399999999999</v>
      </c>
      <c r="JR28">
        <v>36.716799999999999</v>
      </c>
      <c r="JS28">
        <v>0</v>
      </c>
      <c r="JT28">
        <v>24.900099999999998</v>
      </c>
      <c r="JU28">
        <v>800</v>
      </c>
      <c r="JV28">
        <v>18.462599999999998</v>
      </c>
      <c r="JW28">
        <v>99.176199999999994</v>
      </c>
      <c r="JX28">
        <v>99.541399999999996</v>
      </c>
    </row>
    <row r="29" spans="1:284" x14ac:dyDescent="0.3">
      <c r="A29">
        <v>13</v>
      </c>
      <c r="B29">
        <v>1689262977</v>
      </c>
      <c r="C29">
        <v>1700.900000095367</v>
      </c>
      <c r="D29" t="s">
        <v>486</v>
      </c>
      <c r="E29" t="s">
        <v>487</v>
      </c>
      <c r="F29" t="s">
        <v>416</v>
      </c>
      <c r="G29" t="s">
        <v>417</v>
      </c>
      <c r="H29" t="s">
        <v>418</v>
      </c>
      <c r="I29" t="s">
        <v>752</v>
      </c>
      <c r="J29" t="s">
        <v>419</v>
      </c>
      <c r="K29" t="s">
        <v>31</v>
      </c>
      <c r="L29" t="s">
        <v>420</v>
      </c>
      <c r="M29">
        <v>1689262977</v>
      </c>
      <c r="N29">
        <f t="shared" si="0"/>
        <v>2.8961173537258873E-3</v>
      </c>
      <c r="O29">
        <f t="shared" si="1"/>
        <v>2.8961173537258871</v>
      </c>
      <c r="P29">
        <f t="shared" si="2"/>
        <v>38.240795992037533</v>
      </c>
      <c r="Q29">
        <f t="shared" si="3"/>
        <v>950.66399999999999</v>
      </c>
      <c r="R29">
        <f t="shared" si="4"/>
        <v>581.00597400096763</v>
      </c>
      <c r="S29">
        <f t="shared" si="5"/>
        <v>57.376975375693618</v>
      </c>
      <c r="T29">
        <f t="shared" si="6"/>
        <v>93.882382211904002</v>
      </c>
      <c r="U29">
        <f t="shared" si="7"/>
        <v>0.18027965674952298</v>
      </c>
      <c r="V29">
        <f t="shared" si="8"/>
        <v>2.9031089669479275</v>
      </c>
      <c r="W29">
        <f t="shared" si="9"/>
        <v>0.17428315069575928</v>
      </c>
      <c r="X29">
        <f t="shared" si="10"/>
        <v>0.10944911551328249</v>
      </c>
      <c r="Y29">
        <f t="shared" si="11"/>
        <v>289.59142732699189</v>
      </c>
      <c r="Z29">
        <f t="shared" si="12"/>
        <v>28.581870500922189</v>
      </c>
      <c r="AA29">
        <f t="shared" si="13"/>
        <v>27.9635</v>
      </c>
      <c r="AB29">
        <f t="shared" si="14"/>
        <v>3.7867724172730939</v>
      </c>
      <c r="AC29">
        <f t="shared" si="15"/>
        <v>59.152491197572388</v>
      </c>
      <c r="AD29">
        <f t="shared" si="16"/>
        <v>2.1954417161768003</v>
      </c>
      <c r="AE29">
        <f t="shared" si="17"/>
        <v>3.7114949374556536</v>
      </c>
      <c r="AF29">
        <f t="shared" si="18"/>
        <v>1.5913307010962936</v>
      </c>
      <c r="AG29">
        <f t="shared" si="19"/>
        <v>-127.71877529931163</v>
      </c>
      <c r="AH29">
        <f t="shared" si="20"/>
        <v>-53.824618014314872</v>
      </c>
      <c r="AI29">
        <f t="shared" si="21"/>
        <v>-4.0329781017366653</v>
      </c>
      <c r="AJ29">
        <f t="shared" si="22"/>
        <v>104.01505591162874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51980.182427903645</v>
      </c>
      <c r="AP29" t="s">
        <v>421</v>
      </c>
      <c r="AQ29">
        <v>10366.9</v>
      </c>
      <c r="AR29">
        <v>993.59653846153856</v>
      </c>
      <c r="AS29">
        <v>3431.87</v>
      </c>
      <c r="AT29">
        <f t="shared" si="26"/>
        <v>0.71047955241266758</v>
      </c>
      <c r="AU29">
        <v>-3.9894345373445681</v>
      </c>
      <c r="AV29" t="s">
        <v>488</v>
      </c>
      <c r="AW29">
        <v>10041.1</v>
      </c>
      <c r="AX29">
        <v>835.34724000000017</v>
      </c>
      <c r="AY29">
        <v>1345.024828339393</v>
      </c>
      <c r="AZ29">
        <f t="shared" si="27"/>
        <v>0.37893544981519467</v>
      </c>
      <c r="BA29">
        <v>0.5</v>
      </c>
      <c r="BB29">
        <f t="shared" si="28"/>
        <v>1513.3187996512913</v>
      </c>
      <c r="BC29">
        <f t="shared" si="29"/>
        <v>38.240795992037533</v>
      </c>
      <c r="BD29">
        <f t="shared" si="30"/>
        <v>286.72507002982627</v>
      </c>
      <c r="BE29">
        <f t="shared" si="31"/>
        <v>2.7905706675363486E-2</v>
      </c>
      <c r="BF29">
        <f t="shared" si="32"/>
        <v>1.5515291076352002</v>
      </c>
      <c r="BG29">
        <f t="shared" si="33"/>
        <v>685.61754669832453</v>
      </c>
      <c r="BH29" t="s">
        <v>489</v>
      </c>
      <c r="BI29">
        <v>582.59</v>
      </c>
      <c r="BJ29">
        <f t="shared" si="34"/>
        <v>582.59</v>
      </c>
      <c r="BK29">
        <f t="shared" si="35"/>
        <v>0.56685557937299746</v>
      </c>
      <c r="BL29">
        <f t="shared" si="36"/>
        <v>0.66848676030381071</v>
      </c>
      <c r="BM29">
        <f t="shared" si="37"/>
        <v>0.73241140627127099</v>
      </c>
      <c r="BN29">
        <f t="shared" si="38"/>
        <v>1.4503032425663309</v>
      </c>
      <c r="BO29">
        <f t="shared" si="39"/>
        <v>0.85587002630290854</v>
      </c>
      <c r="BP29">
        <f t="shared" si="40"/>
        <v>0.46621773920674836</v>
      </c>
      <c r="BQ29">
        <f t="shared" si="41"/>
        <v>0.53378226079325164</v>
      </c>
      <c r="BR29">
        <v>6361</v>
      </c>
      <c r="BS29">
        <v>290.00000000000011</v>
      </c>
      <c r="BT29">
        <v>1219.68</v>
      </c>
      <c r="BU29">
        <v>185</v>
      </c>
      <c r="BV29">
        <v>10041.1</v>
      </c>
      <c r="BW29">
        <v>1218.8800000000001</v>
      </c>
      <c r="BX29">
        <v>0.8</v>
      </c>
      <c r="BY29">
        <v>300.00000000000011</v>
      </c>
      <c r="BZ29">
        <v>38.6</v>
      </c>
      <c r="CA29">
        <v>1345.024828339393</v>
      </c>
      <c r="CB29">
        <v>1.6223732157902999</v>
      </c>
      <c r="CC29">
        <v>-126.6617126785503</v>
      </c>
      <c r="CD29">
        <v>1.333356711881531</v>
      </c>
      <c r="CE29">
        <v>0.99690675328791967</v>
      </c>
      <c r="CF29">
        <v>-1.0903468520578431E-2</v>
      </c>
      <c r="CG29">
        <v>289.99999999999989</v>
      </c>
      <c r="CH29">
        <v>1214</v>
      </c>
      <c r="CI29">
        <v>695</v>
      </c>
      <c r="CJ29">
        <v>10013.9</v>
      </c>
      <c r="CK29">
        <v>1218.54</v>
      </c>
      <c r="CL29">
        <v>-4.54</v>
      </c>
      <c r="CZ29">
        <f t="shared" si="42"/>
        <v>1800.16</v>
      </c>
      <c r="DA29">
        <f t="shared" si="43"/>
        <v>1513.3187996512913</v>
      </c>
      <c r="DB29">
        <f t="shared" si="44"/>
        <v>0.84065794132259974</v>
      </c>
      <c r="DC29">
        <f t="shared" si="45"/>
        <v>0.16086982675261746</v>
      </c>
      <c r="DD29">
        <v>6</v>
      </c>
      <c r="DE29">
        <v>0.5</v>
      </c>
      <c r="DF29" t="s">
        <v>424</v>
      </c>
      <c r="DG29">
        <v>2</v>
      </c>
      <c r="DH29">
        <v>1689262977</v>
      </c>
      <c r="DI29">
        <v>950.66399999999999</v>
      </c>
      <c r="DJ29">
        <v>999.84699999999998</v>
      </c>
      <c r="DK29">
        <v>22.231300000000001</v>
      </c>
      <c r="DL29">
        <v>18.8339</v>
      </c>
      <c r="DM29">
        <v>949.18499999999995</v>
      </c>
      <c r="DN29">
        <v>22.186800000000002</v>
      </c>
      <c r="DO29">
        <v>500.1</v>
      </c>
      <c r="DP29">
        <v>98.654499999999999</v>
      </c>
      <c r="DQ29">
        <v>0.100036</v>
      </c>
      <c r="DR29">
        <v>27.619599999999998</v>
      </c>
      <c r="DS29">
        <v>27.9635</v>
      </c>
      <c r="DT29">
        <v>999.9</v>
      </c>
      <c r="DU29">
        <v>0</v>
      </c>
      <c r="DV29">
        <v>0</v>
      </c>
      <c r="DW29">
        <v>9984.3799999999992</v>
      </c>
      <c r="DX29">
        <v>0</v>
      </c>
      <c r="DY29">
        <v>1066.28</v>
      </c>
      <c r="DZ29">
        <v>-49.182699999999997</v>
      </c>
      <c r="EA29">
        <v>972.279</v>
      </c>
      <c r="EB29">
        <v>1019.04</v>
      </c>
      <c r="EC29">
        <v>3.3973399999999998</v>
      </c>
      <c r="ED29">
        <v>999.84699999999998</v>
      </c>
      <c r="EE29">
        <v>18.8339</v>
      </c>
      <c r="EF29">
        <v>2.1932200000000002</v>
      </c>
      <c r="EG29">
        <v>1.85805</v>
      </c>
      <c r="EH29">
        <v>18.912800000000001</v>
      </c>
      <c r="EI29">
        <v>16.283899999999999</v>
      </c>
      <c r="EJ29">
        <v>1800.16</v>
      </c>
      <c r="EK29">
        <v>0.97800799999999999</v>
      </c>
      <c r="EL29">
        <v>2.1992100000000001E-2</v>
      </c>
      <c r="EM29">
        <v>0</v>
      </c>
      <c r="EN29">
        <v>835.13300000000004</v>
      </c>
      <c r="EO29">
        <v>5.0005300000000004</v>
      </c>
      <c r="EP29">
        <v>18390.900000000001</v>
      </c>
      <c r="EQ29">
        <v>16036.7</v>
      </c>
      <c r="ER29">
        <v>48.125</v>
      </c>
      <c r="ES29">
        <v>48.75</v>
      </c>
      <c r="ET29">
        <v>48.561999999999998</v>
      </c>
      <c r="EU29">
        <v>48.686999999999998</v>
      </c>
      <c r="EV29">
        <v>49.25</v>
      </c>
      <c r="EW29">
        <v>1755.68</v>
      </c>
      <c r="EX29">
        <v>39.479999999999997</v>
      </c>
      <c r="EY29">
        <v>0</v>
      </c>
      <c r="EZ29">
        <v>156.79999995231631</v>
      </c>
      <c r="FA29">
        <v>0</v>
      </c>
      <c r="FB29">
        <v>835.34724000000017</v>
      </c>
      <c r="FC29">
        <v>-4.1070000010989771</v>
      </c>
      <c r="FD29">
        <v>-3467.6230855538511</v>
      </c>
      <c r="FE29">
        <v>18941.076000000001</v>
      </c>
      <c r="FF29">
        <v>15</v>
      </c>
      <c r="FG29">
        <v>1689262929</v>
      </c>
      <c r="FH29" t="s">
        <v>490</v>
      </c>
      <c r="FI29">
        <v>1689262924</v>
      </c>
      <c r="FJ29">
        <v>1689262929</v>
      </c>
      <c r="FK29">
        <v>14</v>
      </c>
      <c r="FL29">
        <v>0.182</v>
      </c>
      <c r="FM29">
        <v>0</v>
      </c>
      <c r="FN29">
        <v>1.482</v>
      </c>
      <c r="FO29">
        <v>4.2000000000000003E-2</v>
      </c>
      <c r="FP29">
        <v>1000</v>
      </c>
      <c r="FQ29">
        <v>19</v>
      </c>
      <c r="FR29">
        <v>0.05</v>
      </c>
      <c r="FS29">
        <v>0.03</v>
      </c>
      <c r="FT29">
        <v>38.322855278343617</v>
      </c>
      <c r="FU29">
        <v>-0.97089339598969249</v>
      </c>
      <c r="FV29">
        <v>0.16501982949522639</v>
      </c>
      <c r="FW29">
        <v>1</v>
      </c>
      <c r="FX29">
        <v>0.19756094298246149</v>
      </c>
      <c r="FY29">
        <v>-5.3539773511095068E-2</v>
      </c>
      <c r="FZ29">
        <v>7.9014857987506817E-3</v>
      </c>
      <c r="GA29">
        <v>1</v>
      </c>
      <c r="GB29">
        <v>2</v>
      </c>
      <c r="GC29">
        <v>2</v>
      </c>
      <c r="GD29" t="s">
        <v>426</v>
      </c>
      <c r="GE29">
        <v>3.1131700000000002</v>
      </c>
      <c r="GF29">
        <v>2.7671999999999999</v>
      </c>
      <c r="GG29">
        <v>0.16278699999999999</v>
      </c>
      <c r="GH29">
        <v>0.16819100000000001</v>
      </c>
      <c r="GI29">
        <v>0.101594</v>
      </c>
      <c r="GJ29">
        <v>9.0490500000000001E-2</v>
      </c>
      <c r="GK29">
        <v>20095.2</v>
      </c>
      <c r="GL29">
        <v>20768.099999999999</v>
      </c>
      <c r="GM29">
        <v>23852.799999999999</v>
      </c>
      <c r="GN29">
        <v>25268.6</v>
      </c>
      <c r="GO29">
        <v>30871</v>
      </c>
      <c r="GP29">
        <v>32239.1</v>
      </c>
      <c r="GQ29">
        <v>38002.5</v>
      </c>
      <c r="GR29">
        <v>39316.1</v>
      </c>
      <c r="GS29">
        <v>2.1716199999999999</v>
      </c>
      <c r="GT29">
        <v>1.8101700000000001</v>
      </c>
      <c r="GU29">
        <v>4.9859300000000002E-2</v>
      </c>
      <c r="GV29">
        <v>0</v>
      </c>
      <c r="GW29">
        <v>27.148900000000001</v>
      </c>
      <c r="GX29">
        <v>999.9</v>
      </c>
      <c r="GY29">
        <v>38.1</v>
      </c>
      <c r="GZ29">
        <v>38.5</v>
      </c>
      <c r="HA29">
        <v>26.4161</v>
      </c>
      <c r="HB29">
        <v>60.808300000000003</v>
      </c>
      <c r="HC29">
        <v>26.634599999999999</v>
      </c>
      <c r="HD29">
        <v>1</v>
      </c>
      <c r="HE29">
        <v>0.33466000000000001</v>
      </c>
      <c r="HF29">
        <v>0.97891099999999998</v>
      </c>
      <c r="HG29">
        <v>20.319299999999998</v>
      </c>
      <c r="HH29">
        <v>5.2500900000000001</v>
      </c>
      <c r="HI29">
        <v>12.011100000000001</v>
      </c>
      <c r="HJ29">
        <v>4.9787499999999998</v>
      </c>
      <c r="HK29">
        <v>3.2923300000000002</v>
      </c>
      <c r="HL29">
        <v>9999</v>
      </c>
      <c r="HM29">
        <v>9999</v>
      </c>
      <c r="HN29">
        <v>9999</v>
      </c>
      <c r="HO29">
        <v>248.4</v>
      </c>
      <c r="HP29">
        <v>1.8759399999999999</v>
      </c>
      <c r="HQ29">
        <v>1.87683</v>
      </c>
      <c r="HR29">
        <v>1.8830899999999999</v>
      </c>
      <c r="HS29">
        <v>1.8861399999999999</v>
      </c>
      <c r="HT29">
        <v>1.8769800000000001</v>
      </c>
      <c r="HU29">
        <v>1.8834900000000001</v>
      </c>
      <c r="HV29">
        <v>1.8824700000000001</v>
      </c>
      <c r="HW29">
        <v>1.8858600000000001</v>
      </c>
      <c r="HX29">
        <v>0</v>
      </c>
      <c r="HY29">
        <v>0</v>
      </c>
      <c r="HZ29">
        <v>0</v>
      </c>
      <c r="IA29">
        <v>0</v>
      </c>
      <c r="IB29" t="s">
        <v>427</v>
      </c>
      <c r="IC29" t="s">
        <v>428</v>
      </c>
      <c r="ID29" t="s">
        <v>429</v>
      </c>
      <c r="IE29" t="s">
        <v>429</v>
      </c>
      <c r="IF29" t="s">
        <v>429</v>
      </c>
      <c r="IG29" t="s">
        <v>429</v>
      </c>
      <c r="IH29">
        <v>0</v>
      </c>
      <c r="II29">
        <v>100</v>
      </c>
      <c r="IJ29">
        <v>100</v>
      </c>
      <c r="IK29">
        <v>1.4790000000000001</v>
      </c>
      <c r="IL29">
        <v>4.4499999999999998E-2</v>
      </c>
      <c r="IM29">
        <v>1.5330821314462419</v>
      </c>
      <c r="IN29">
        <v>-4.2852564239613137E-4</v>
      </c>
      <c r="IO29">
        <v>6.4980710991155998E-7</v>
      </c>
      <c r="IP29">
        <v>-2.7237938963984961E-10</v>
      </c>
      <c r="IQ29">
        <v>-5.1780420902488421E-3</v>
      </c>
      <c r="IR29">
        <v>6.6907473102813496E-3</v>
      </c>
      <c r="IS29">
        <v>-3.3673306238274028E-4</v>
      </c>
      <c r="IT29">
        <v>6.1311374003140313E-6</v>
      </c>
      <c r="IU29">
        <v>3</v>
      </c>
      <c r="IV29">
        <v>2101</v>
      </c>
      <c r="IW29">
        <v>1</v>
      </c>
      <c r="IX29">
        <v>32</v>
      </c>
      <c r="IY29">
        <v>0.9</v>
      </c>
      <c r="IZ29">
        <v>0.8</v>
      </c>
      <c r="JA29">
        <v>2.1008300000000002</v>
      </c>
      <c r="JB29">
        <v>2.6696800000000001</v>
      </c>
      <c r="JC29">
        <v>1.6015600000000001</v>
      </c>
      <c r="JD29">
        <v>2.34009</v>
      </c>
      <c r="JE29">
        <v>1.5502899999999999</v>
      </c>
      <c r="JF29">
        <v>2.3791500000000001</v>
      </c>
      <c r="JG29">
        <v>44.445599999999999</v>
      </c>
      <c r="JH29">
        <v>24.253900000000002</v>
      </c>
      <c r="JI29">
        <v>18</v>
      </c>
      <c r="JJ29">
        <v>589.23900000000003</v>
      </c>
      <c r="JK29">
        <v>413.20600000000002</v>
      </c>
      <c r="JL29">
        <v>25.6953</v>
      </c>
      <c r="JM29">
        <v>31.2744</v>
      </c>
      <c r="JN29">
        <v>30.000599999999999</v>
      </c>
      <c r="JO29">
        <v>31.341899999999999</v>
      </c>
      <c r="JP29">
        <v>31.323899999999998</v>
      </c>
      <c r="JQ29">
        <v>42.0473</v>
      </c>
      <c r="JR29">
        <v>36.0593</v>
      </c>
      <c r="JS29">
        <v>0</v>
      </c>
      <c r="JT29">
        <v>25.7181</v>
      </c>
      <c r="JU29">
        <v>1000</v>
      </c>
      <c r="JV29">
        <v>18.985099999999999</v>
      </c>
      <c r="JW29">
        <v>99.140100000000004</v>
      </c>
      <c r="JX29">
        <v>99.504099999999994</v>
      </c>
    </row>
    <row r="30" spans="1:284" x14ac:dyDescent="0.3">
      <c r="A30">
        <v>14</v>
      </c>
      <c r="B30">
        <v>1689263162.5</v>
      </c>
      <c r="C30">
        <v>1886.400000095367</v>
      </c>
      <c r="D30" t="s">
        <v>491</v>
      </c>
      <c r="E30" t="s">
        <v>492</v>
      </c>
      <c r="F30" t="s">
        <v>416</v>
      </c>
      <c r="G30" t="s">
        <v>417</v>
      </c>
      <c r="H30" t="s">
        <v>418</v>
      </c>
      <c r="I30" t="s">
        <v>752</v>
      </c>
      <c r="J30" t="s">
        <v>419</v>
      </c>
      <c r="K30" t="s">
        <v>31</v>
      </c>
      <c r="L30" t="s">
        <v>420</v>
      </c>
      <c r="M30">
        <v>1689263162.5</v>
      </c>
      <c r="N30">
        <f t="shared" si="0"/>
        <v>1.8807585883415664E-3</v>
      </c>
      <c r="O30">
        <f t="shared" si="1"/>
        <v>1.8807585883415663</v>
      </c>
      <c r="P30">
        <f t="shared" si="2"/>
        <v>35.276991675980753</v>
      </c>
      <c r="Q30">
        <f t="shared" si="3"/>
        <v>1154.94</v>
      </c>
      <c r="R30">
        <f t="shared" si="4"/>
        <v>629.45999050372893</v>
      </c>
      <c r="S30">
        <f t="shared" si="5"/>
        <v>62.158783797049125</v>
      </c>
      <c r="T30">
        <f t="shared" si="6"/>
        <v>114.04960893720002</v>
      </c>
      <c r="U30">
        <f t="shared" si="7"/>
        <v>0.11463536692914042</v>
      </c>
      <c r="V30">
        <f t="shared" si="8"/>
        <v>2.8989665609357989</v>
      </c>
      <c r="W30">
        <f t="shared" si="9"/>
        <v>0.11217528615783282</v>
      </c>
      <c r="X30">
        <f t="shared" si="10"/>
        <v>7.0326185224428128E-2</v>
      </c>
      <c r="Y30">
        <f t="shared" si="11"/>
        <v>289.5397763270426</v>
      </c>
      <c r="Z30">
        <f t="shared" si="12"/>
        <v>28.732380118379773</v>
      </c>
      <c r="AA30">
        <f t="shared" si="13"/>
        <v>28.045000000000002</v>
      </c>
      <c r="AB30">
        <f t="shared" si="14"/>
        <v>3.8048062546847095</v>
      </c>
      <c r="AC30">
        <f t="shared" si="15"/>
        <v>59.668682067198318</v>
      </c>
      <c r="AD30">
        <f t="shared" si="16"/>
        <v>2.1994844404919998</v>
      </c>
      <c r="AE30">
        <f t="shared" si="17"/>
        <v>3.686162261829347</v>
      </c>
      <c r="AF30">
        <f t="shared" si="18"/>
        <v>1.6053218141927097</v>
      </c>
      <c r="AG30">
        <f t="shared" si="19"/>
        <v>-82.941453745863072</v>
      </c>
      <c r="AH30">
        <f t="shared" si="20"/>
        <v>-84.786828738995226</v>
      </c>
      <c r="AI30">
        <f t="shared" si="21"/>
        <v>-6.3608702755532285</v>
      </c>
      <c r="AJ30">
        <f t="shared" si="22"/>
        <v>115.45062356663108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51881.972271604318</v>
      </c>
      <c r="AP30" t="s">
        <v>421</v>
      </c>
      <c r="AQ30">
        <v>10366.9</v>
      </c>
      <c r="AR30">
        <v>993.59653846153856</v>
      </c>
      <c r="AS30">
        <v>3431.87</v>
      </c>
      <c r="AT30">
        <f t="shared" si="26"/>
        <v>0.71047955241266758</v>
      </c>
      <c r="AU30">
        <v>-3.9894345373445681</v>
      </c>
      <c r="AV30" t="s">
        <v>493</v>
      </c>
      <c r="AW30">
        <v>10049.9</v>
      </c>
      <c r="AX30">
        <v>830.20504000000017</v>
      </c>
      <c r="AY30">
        <v>1341.7085491004991</v>
      </c>
      <c r="AZ30">
        <f t="shared" si="27"/>
        <v>0.38123295066087071</v>
      </c>
      <c r="BA30">
        <v>0.5</v>
      </c>
      <c r="BB30">
        <f t="shared" si="28"/>
        <v>1513.0496996513173</v>
      </c>
      <c r="BC30">
        <f t="shared" si="29"/>
        <v>35.276991675980753</v>
      </c>
      <c r="BD30">
        <f t="shared" si="30"/>
        <v>288.41220074730796</v>
      </c>
      <c r="BE30">
        <f t="shared" si="31"/>
        <v>2.5951841649599666E-2</v>
      </c>
      <c r="BF30">
        <f t="shared" si="32"/>
        <v>1.5578356807078373</v>
      </c>
      <c r="BG30">
        <f t="shared" si="33"/>
        <v>684.75480732724657</v>
      </c>
      <c r="BH30" t="s">
        <v>494</v>
      </c>
      <c r="BI30">
        <v>579.47</v>
      </c>
      <c r="BJ30">
        <f t="shared" si="34"/>
        <v>579.47</v>
      </c>
      <c r="BK30">
        <f t="shared" si="35"/>
        <v>0.56811037658775809</v>
      </c>
      <c r="BL30">
        <f t="shared" si="36"/>
        <v>0.67105436966434318</v>
      </c>
      <c r="BM30">
        <f t="shared" si="37"/>
        <v>0.73277291084683116</v>
      </c>
      <c r="BN30">
        <f t="shared" si="38"/>
        <v>1.4693647259157558</v>
      </c>
      <c r="BO30">
        <f t="shared" si="39"/>
        <v>0.85723011953740624</v>
      </c>
      <c r="BP30">
        <f t="shared" si="40"/>
        <v>0.46838534681672955</v>
      </c>
      <c r="BQ30">
        <f t="shared" si="41"/>
        <v>0.53161465318327039</v>
      </c>
      <c r="BR30">
        <v>6363</v>
      </c>
      <c r="BS30">
        <v>290.00000000000011</v>
      </c>
      <c r="BT30">
        <v>1207.8699999999999</v>
      </c>
      <c r="BU30">
        <v>125</v>
      </c>
      <c r="BV30">
        <v>10049.9</v>
      </c>
      <c r="BW30">
        <v>1206.8900000000001</v>
      </c>
      <c r="BX30">
        <v>0.98</v>
      </c>
      <c r="BY30">
        <v>300.00000000000011</v>
      </c>
      <c r="BZ30">
        <v>38.6</v>
      </c>
      <c r="CA30">
        <v>1341.7085491004991</v>
      </c>
      <c r="CB30">
        <v>1.574103529553651</v>
      </c>
      <c r="CC30">
        <v>-135.49176462858131</v>
      </c>
      <c r="CD30">
        <v>1.293420824869381</v>
      </c>
      <c r="CE30">
        <v>0.99745489796193854</v>
      </c>
      <c r="CF30">
        <v>-1.090148164627365E-2</v>
      </c>
      <c r="CG30">
        <v>289.99999999999989</v>
      </c>
      <c r="CH30">
        <v>1196.97</v>
      </c>
      <c r="CI30">
        <v>665</v>
      </c>
      <c r="CJ30">
        <v>10014.1</v>
      </c>
      <c r="CK30">
        <v>1206.4100000000001</v>
      </c>
      <c r="CL30">
        <v>-9.44</v>
      </c>
      <c r="CZ30">
        <f t="shared" si="42"/>
        <v>1799.84</v>
      </c>
      <c r="DA30">
        <f t="shared" si="43"/>
        <v>1513.0496996513173</v>
      </c>
      <c r="DB30">
        <f t="shared" si="44"/>
        <v>0.84065789161887572</v>
      </c>
      <c r="DC30">
        <f t="shared" si="45"/>
        <v>0.16086973082443029</v>
      </c>
      <c r="DD30">
        <v>6</v>
      </c>
      <c r="DE30">
        <v>0.5</v>
      </c>
      <c r="DF30" t="s">
        <v>424</v>
      </c>
      <c r="DG30">
        <v>2</v>
      </c>
      <c r="DH30">
        <v>1689263162.5</v>
      </c>
      <c r="DI30">
        <v>1154.94</v>
      </c>
      <c r="DJ30">
        <v>1199.8699999999999</v>
      </c>
      <c r="DK30">
        <v>22.273399999999999</v>
      </c>
      <c r="DL30">
        <v>20.0672</v>
      </c>
      <c r="DM30">
        <v>1153.3399999999999</v>
      </c>
      <c r="DN30">
        <v>22.229600000000001</v>
      </c>
      <c r="DO30">
        <v>500.1</v>
      </c>
      <c r="DP30">
        <v>98.649100000000004</v>
      </c>
      <c r="DQ30">
        <v>0.10027999999999999</v>
      </c>
      <c r="DR30">
        <v>27.502500000000001</v>
      </c>
      <c r="DS30">
        <v>28.045000000000002</v>
      </c>
      <c r="DT30">
        <v>999.9</v>
      </c>
      <c r="DU30">
        <v>0</v>
      </c>
      <c r="DV30">
        <v>0</v>
      </c>
      <c r="DW30">
        <v>9961.25</v>
      </c>
      <c r="DX30">
        <v>0</v>
      </c>
      <c r="DY30">
        <v>1069.79</v>
      </c>
      <c r="DZ30">
        <v>-44.936999999999998</v>
      </c>
      <c r="EA30">
        <v>1181.25</v>
      </c>
      <c r="EB30">
        <v>1224.44</v>
      </c>
      <c r="EC30">
        <v>2.2061700000000002</v>
      </c>
      <c r="ED30">
        <v>1199.8699999999999</v>
      </c>
      <c r="EE30">
        <v>20.0672</v>
      </c>
      <c r="EF30">
        <v>2.1972499999999999</v>
      </c>
      <c r="EG30">
        <v>1.9796100000000001</v>
      </c>
      <c r="EH30">
        <v>18.942299999999999</v>
      </c>
      <c r="EI30">
        <v>17.2822</v>
      </c>
      <c r="EJ30">
        <v>1799.84</v>
      </c>
      <c r="EK30">
        <v>0.97800799999999999</v>
      </c>
      <c r="EL30">
        <v>2.1992100000000001E-2</v>
      </c>
      <c r="EM30">
        <v>0</v>
      </c>
      <c r="EN30">
        <v>830.75800000000004</v>
      </c>
      <c r="EO30">
        <v>5.0005300000000004</v>
      </c>
      <c r="EP30">
        <v>18349.900000000001</v>
      </c>
      <c r="EQ30">
        <v>16033.9</v>
      </c>
      <c r="ER30">
        <v>48.311999999999998</v>
      </c>
      <c r="ES30">
        <v>48.811999999999998</v>
      </c>
      <c r="ET30">
        <v>48.75</v>
      </c>
      <c r="EU30">
        <v>48.686999999999998</v>
      </c>
      <c r="EV30">
        <v>49.311999999999998</v>
      </c>
      <c r="EW30">
        <v>1755.37</v>
      </c>
      <c r="EX30">
        <v>39.47</v>
      </c>
      <c r="EY30">
        <v>0</v>
      </c>
      <c r="EZ30">
        <v>183.60000014305109</v>
      </c>
      <c r="FA30">
        <v>0</v>
      </c>
      <c r="FB30">
        <v>830.20504000000017</v>
      </c>
      <c r="FC30">
        <v>5.9402307558440368</v>
      </c>
      <c r="FD30">
        <v>-740.94614971612077</v>
      </c>
      <c r="FE30">
        <v>18535.66</v>
      </c>
      <c r="FF30">
        <v>15</v>
      </c>
      <c r="FG30">
        <v>1689263107</v>
      </c>
      <c r="FH30" t="s">
        <v>495</v>
      </c>
      <c r="FI30">
        <v>1689263107</v>
      </c>
      <c r="FJ30">
        <v>1689263103.5</v>
      </c>
      <c r="FK30">
        <v>15</v>
      </c>
      <c r="FL30">
        <v>0.112</v>
      </c>
      <c r="FM30">
        <v>-1E-3</v>
      </c>
      <c r="FN30">
        <v>1.5960000000000001</v>
      </c>
      <c r="FO30">
        <v>4.2000000000000003E-2</v>
      </c>
      <c r="FP30">
        <v>1200</v>
      </c>
      <c r="FQ30">
        <v>20</v>
      </c>
      <c r="FR30">
        <v>0.05</v>
      </c>
      <c r="FS30">
        <v>0.04</v>
      </c>
      <c r="FT30">
        <v>35.589755645109378</v>
      </c>
      <c r="FU30">
        <v>-0.88581370885513355</v>
      </c>
      <c r="FV30">
        <v>0.15207260275155829</v>
      </c>
      <c r="FW30">
        <v>1</v>
      </c>
      <c r="FX30">
        <v>0.1220682666925022</v>
      </c>
      <c r="FY30">
        <v>-3.3661928489098818E-2</v>
      </c>
      <c r="FZ30">
        <v>4.9757276866408693E-3</v>
      </c>
      <c r="GA30">
        <v>1</v>
      </c>
      <c r="GB30">
        <v>2</v>
      </c>
      <c r="GC30">
        <v>2</v>
      </c>
      <c r="GD30" t="s">
        <v>426</v>
      </c>
      <c r="GE30">
        <v>3.1136900000000001</v>
      </c>
      <c r="GF30">
        <v>2.7672500000000002</v>
      </c>
      <c r="GG30">
        <v>0.18403600000000001</v>
      </c>
      <c r="GH30">
        <v>0.188495</v>
      </c>
      <c r="GI30">
        <v>0.10168099999999999</v>
      </c>
      <c r="GJ30">
        <v>9.4673999999999994E-2</v>
      </c>
      <c r="GK30">
        <v>19573.400000000001</v>
      </c>
      <c r="GL30">
        <v>20248.5</v>
      </c>
      <c r="GM30">
        <v>23840.1</v>
      </c>
      <c r="GN30">
        <v>25254.799999999999</v>
      </c>
      <c r="GO30">
        <v>30851.9</v>
      </c>
      <c r="GP30">
        <v>32073.599999999999</v>
      </c>
      <c r="GQ30">
        <v>37982.9</v>
      </c>
      <c r="GR30">
        <v>39295.300000000003</v>
      </c>
      <c r="GS30">
        <v>2.1688499999999999</v>
      </c>
      <c r="GT30">
        <v>1.8048299999999999</v>
      </c>
      <c r="GU30">
        <v>3.7267799999999997E-2</v>
      </c>
      <c r="GV30">
        <v>0</v>
      </c>
      <c r="GW30">
        <v>27.436199999999999</v>
      </c>
      <c r="GX30">
        <v>999.9</v>
      </c>
      <c r="GY30">
        <v>37.700000000000003</v>
      </c>
      <c r="GZ30">
        <v>39.1</v>
      </c>
      <c r="HA30">
        <v>27.0002</v>
      </c>
      <c r="HB30">
        <v>61.028300000000002</v>
      </c>
      <c r="HC30">
        <v>26.999199999999998</v>
      </c>
      <c r="HD30">
        <v>1</v>
      </c>
      <c r="HE30">
        <v>0.36470999999999998</v>
      </c>
      <c r="HF30">
        <v>3.67035</v>
      </c>
      <c r="HG30">
        <v>20.281700000000001</v>
      </c>
      <c r="HH30">
        <v>5.2527799999999996</v>
      </c>
      <c r="HI30">
        <v>12.013500000000001</v>
      </c>
      <c r="HJ30">
        <v>4.9795999999999996</v>
      </c>
      <c r="HK30">
        <v>3.2930000000000001</v>
      </c>
      <c r="HL30">
        <v>9999</v>
      </c>
      <c r="HM30">
        <v>9999</v>
      </c>
      <c r="HN30">
        <v>9999</v>
      </c>
      <c r="HO30">
        <v>248.4</v>
      </c>
      <c r="HP30">
        <v>1.87592</v>
      </c>
      <c r="HQ30">
        <v>1.87683</v>
      </c>
      <c r="HR30">
        <v>1.8830499999999999</v>
      </c>
      <c r="HS30">
        <v>1.8861399999999999</v>
      </c>
      <c r="HT30">
        <v>1.87696</v>
      </c>
      <c r="HU30">
        <v>1.8834</v>
      </c>
      <c r="HV30">
        <v>1.88245</v>
      </c>
      <c r="HW30">
        <v>1.8858299999999999</v>
      </c>
      <c r="HX30">
        <v>0</v>
      </c>
      <c r="HY30">
        <v>0</v>
      </c>
      <c r="HZ30">
        <v>0</v>
      </c>
      <c r="IA30">
        <v>0</v>
      </c>
      <c r="IB30" t="s">
        <v>427</v>
      </c>
      <c r="IC30" t="s">
        <v>428</v>
      </c>
      <c r="ID30" t="s">
        <v>429</v>
      </c>
      <c r="IE30" t="s">
        <v>429</v>
      </c>
      <c r="IF30" t="s">
        <v>429</v>
      </c>
      <c r="IG30" t="s">
        <v>429</v>
      </c>
      <c r="IH30">
        <v>0</v>
      </c>
      <c r="II30">
        <v>100</v>
      </c>
      <c r="IJ30">
        <v>100</v>
      </c>
      <c r="IK30">
        <v>1.6</v>
      </c>
      <c r="IL30">
        <v>4.3799999999999999E-2</v>
      </c>
      <c r="IM30">
        <v>1.6448277733649099</v>
      </c>
      <c r="IN30">
        <v>-4.2852564239613137E-4</v>
      </c>
      <c r="IO30">
        <v>6.4980710991155998E-7</v>
      </c>
      <c r="IP30">
        <v>-2.7237938963984961E-10</v>
      </c>
      <c r="IQ30">
        <v>-5.9054152404068843E-3</v>
      </c>
      <c r="IR30">
        <v>6.6907473102813496E-3</v>
      </c>
      <c r="IS30">
        <v>-3.3673306238274028E-4</v>
      </c>
      <c r="IT30">
        <v>6.1311374003140313E-6</v>
      </c>
      <c r="IU30">
        <v>3</v>
      </c>
      <c r="IV30">
        <v>2101</v>
      </c>
      <c r="IW30">
        <v>1</v>
      </c>
      <c r="IX30">
        <v>32</v>
      </c>
      <c r="IY30">
        <v>0.9</v>
      </c>
      <c r="IZ30">
        <v>1</v>
      </c>
      <c r="JA30">
        <v>2.4426299999999999</v>
      </c>
      <c r="JB30">
        <v>2.67822</v>
      </c>
      <c r="JC30">
        <v>1.6015600000000001</v>
      </c>
      <c r="JD30">
        <v>2.34009</v>
      </c>
      <c r="JE30">
        <v>1.5502899999999999</v>
      </c>
      <c r="JF30">
        <v>2.32544</v>
      </c>
      <c r="JG30">
        <v>44.893999999999998</v>
      </c>
      <c r="JH30">
        <v>24.253900000000002</v>
      </c>
      <c r="JI30">
        <v>18</v>
      </c>
      <c r="JJ30">
        <v>589.14599999999996</v>
      </c>
      <c r="JK30">
        <v>411.19200000000001</v>
      </c>
      <c r="JL30">
        <v>23.634899999999998</v>
      </c>
      <c r="JM30">
        <v>31.473800000000001</v>
      </c>
      <c r="JN30">
        <v>30.000599999999999</v>
      </c>
      <c r="JO30">
        <v>31.538900000000002</v>
      </c>
      <c r="JP30">
        <v>31.522200000000002</v>
      </c>
      <c r="JQ30">
        <v>48.903700000000001</v>
      </c>
      <c r="JR30">
        <v>32.547400000000003</v>
      </c>
      <c r="JS30">
        <v>0</v>
      </c>
      <c r="JT30">
        <v>23.604600000000001</v>
      </c>
      <c r="JU30">
        <v>1200</v>
      </c>
      <c r="JV30">
        <v>20.206800000000001</v>
      </c>
      <c r="JW30">
        <v>99.088300000000004</v>
      </c>
      <c r="JX30">
        <v>99.450800000000001</v>
      </c>
    </row>
    <row r="31" spans="1:284" x14ac:dyDescent="0.3">
      <c r="A31">
        <v>15</v>
      </c>
      <c r="B31">
        <v>1689263284.5</v>
      </c>
      <c r="C31">
        <v>2008.400000095367</v>
      </c>
      <c r="D31" t="s">
        <v>496</v>
      </c>
      <c r="E31" t="s">
        <v>497</v>
      </c>
      <c r="F31" t="s">
        <v>416</v>
      </c>
      <c r="G31" t="s">
        <v>417</v>
      </c>
      <c r="H31" t="s">
        <v>418</v>
      </c>
      <c r="I31" t="s">
        <v>752</v>
      </c>
      <c r="J31" t="s">
        <v>419</v>
      </c>
      <c r="K31" t="s">
        <v>31</v>
      </c>
      <c r="L31" t="s">
        <v>420</v>
      </c>
      <c r="M31">
        <v>1689263284.5</v>
      </c>
      <c r="N31">
        <f t="shared" si="0"/>
        <v>1.6541540095717784E-3</v>
      </c>
      <c r="O31">
        <f t="shared" si="1"/>
        <v>1.6541540095717784</v>
      </c>
      <c r="P31">
        <f t="shared" si="2"/>
        <v>38.682072177554666</v>
      </c>
      <c r="Q31">
        <f t="shared" si="3"/>
        <v>1450.64</v>
      </c>
      <c r="R31">
        <f t="shared" si="4"/>
        <v>800.28489816028309</v>
      </c>
      <c r="S31">
        <f t="shared" si="5"/>
        <v>79.028416994181896</v>
      </c>
      <c r="T31">
        <f t="shared" si="6"/>
        <v>143.25121352656004</v>
      </c>
      <c r="U31">
        <f t="shared" si="7"/>
        <v>0.10139911687238767</v>
      </c>
      <c r="V31">
        <f t="shared" si="8"/>
        <v>2.9057622719204921</v>
      </c>
      <c r="W31">
        <f t="shared" si="9"/>
        <v>9.9473607331505079E-2</v>
      </c>
      <c r="X31">
        <f t="shared" si="10"/>
        <v>6.2340958478888431E-2</v>
      </c>
      <c r="Y31">
        <f t="shared" si="11"/>
        <v>289.58518432646167</v>
      </c>
      <c r="Z31">
        <f t="shared" si="12"/>
        <v>28.677333747337258</v>
      </c>
      <c r="AA31">
        <f t="shared" si="13"/>
        <v>27.954899999999999</v>
      </c>
      <c r="AB31">
        <f t="shared" si="14"/>
        <v>3.7848738171777425</v>
      </c>
      <c r="AC31">
        <f t="shared" si="15"/>
        <v>59.869303677212528</v>
      </c>
      <c r="AD31">
        <f t="shared" si="16"/>
        <v>2.1924454844725996</v>
      </c>
      <c r="AE31">
        <f t="shared" si="17"/>
        <v>3.6620527546023367</v>
      </c>
      <c r="AF31">
        <f t="shared" si="18"/>
        <v>1.5924283327051429</v>
      </c>
      <c r="AG31">
        <f t="shared" si="19"/>
        <v>-72.948191822115433</v>
      </c>
      <c r="AH31">
        <f t="shared" si="20"/>
        <v>-88.432004688332285</v>
      </c>
      <c r="AI31">
        <f t="shared" si="21"/>
        <v>-6.6121508954567219</v>
      </c>
      <c r="AJ31">
        <f t="shared" si="22"/>
        <v>121.59283692055726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52095.641552090747</v>
      </c>
      <c r="AP31" t="s">
        <v>421</v>
      </c>
      <c r="AQ31">
        <v>10366.9</v>
      </c>
      <c r="AR31">
        <v>993.59653846153856</v>
      </c>
      <c r="AS31">
        <v>3431.87</v>
      </c>
      <c r="AT31">
        <f t="shared" si="26"/>
        <v>0.71047955241266758</v>
      </c>
      <c r="AU31">
        <v>-3.9894345373445681</v>
      </c>
      <c r="AV31" t="s">
        <v>498</v>
      </c>
      <c r="AW31">
        <v>10027.700000000001</v>
      </c>
      <c r="AX31">
        <v>842.69307692307689</v>
      </c>
      <c r="AY31">
        <v>1375.958914523075</v>
      </c>
      <c r="AZ31">
        <f t="shared" si="27"/>
        <v>0.3875594190868954</v>
      </c>
      <c r="BA31">
        <v>0.5</v>
      </c>
      <c r="BB31">
        <f t="shared" si="28"/>
        <v>1513.2776996510163</v>
      </c>
      <c r="BC31">
        <f t="shared" si="29"/>
        <v>38.682072177554666</v>
      </c>
      <c r="BD31">
        <f t="shared" si="30"/>
        <v>293.24251309695063</v>
      </c>
      <c r="BE31">
        <f t="shared" si="31"/>
        <v>2.8198067495965814E-2</v>
      </c>
      <c r="BF31">
        <f t="shared" si="32"/>
        <v>1.4941660421521599</v>
      </c>
      <c r="BG31">
        <f t="shared" si="33"/>
        <v>693.56578922629888</v>
      </c>
      <c r="BH31" t="s">
        <v>499</v>
      </c>
      <c r="BI31">
        <v>582.95000000000005</v>
      </c>
      <c r="BJ31">
        <f t="shared" si="34"/>
        <v>582.95000000000005</v>
      </c>
      <c r="BK31">
        <f t="shared" si="35"/>
        <v>0.57633182659232385</v>
      </c>
      <c r="BL31">
        <f t="shared" si="36"/>
        <v>0.67245881834848042</v>
      </c>
      <c r="BM31">
        <f t="shared" si="37"/>
        <v>0.72164577646158024</v>
      </c>
      <c r="BN31">
        <f t="shared" si="38"/>
        <v>1.3946608531226818</v>
      </c>
      <c r="BO31">
        <f t="shared" si="39"/>
        <v>0.84318314492079993</v>
      </c>
      <c r="BP31">
        <f t="shared" si="40"/>
        <v>0.46518700448755473</v>
      </c>
      <c r="BQ31">
        <f t="shared" si="41"/>
        <v>0.53481299551244521</v>
      </c>
      <c r="BR31">
        <v>6365</v>
      </c>
      <c r="BS31">
        <v>290.00000000000011</v>
      </c>
      <c r="BT31">
        <v>1243.3599999999999</v>
      </c>
      <c r="BU31">
        <v>265</v>
      </c>
      <c r="BV31">
        <v>10027.700000000001</v>
      </c>
      <c r="BW31">
        <v>1242.8900000000001</v>
      </c>
      <c r="BX31">
        <v>0.47</v>
      </c>
      <c r="BY31">
        <v>300.00000000000011</v>
      </c>
      <c r="BZ31">
        <v>38.6</v>
      </c>
      <c r="CA31">
        <v>1375.958914523075</v>
      </c>
      <c r="CB31">
        <v>1.518622993191137</v>
      </c>
      <c r="CC31">
        <v>-133.4419108124327</v>
      </c>
      <c r="CD31">
        <v>1.2477921109814101</v>
      </c>
      <c r="CE31">
        <v>0.99755771675222871</v>
      </c>
      <c r="CF31">
        <v>-1.0901058954393779E-2</v>
      </c>
      <c r="CG31">
        <v>289.99999999999989</v>
      </c>
      <c r="CH31">
        <v>1238.3</v>
      </c>
      <c r="CI31">
        <v>665</v>
      </c>
      <c r="CJ31">
        <v>10013.700000000001</v>
      </c>
      <c r="CK31">
        <v>1242.7</v>
      </c>
      <c r="CL31">
        <v>-4.4000000000000004</v>
      </c>
      <c r="CZ31">
        <f t="shared" si="42"/>
        <v>1800.11</v>
      </c>
      <c r="DA31">
        <f t="shared" si="43"/>
        <v>1513.2776996510163</v>
      </c>
      <c r="DB31">
        <f t="shared" si="44"/>
        <v>0.84065845956692442</v>
      </c>
      <c r="DC31">
        <f t="shared" si="45"/>
        <v>0.16087082696416424</v>
      </c>
      <c r="DD31">
        <v>6</v>
      </c>
      <c r="DE31">
        <v>0.5</v>
      </c>
      <c r="DF31" t="s">
        <v>424</v>
      </c>
      <c r="DG31">
        <v>2</v>
      </c>
      <c r="DH31">
        <v>1689263284.5</v>
      </c>
      <c r="DI31">
        <v>1450.64</v>
      </c>
      <c r="DJ31">
        <v>1499.93</v>
      </c>
      <c r="DK31">
        <v>22.201899999999998</v>
      </c>
      <c r="DL31">
        <v>20.261299999999999</v>
      </c>
      <c r="DM31">
        <v>1448.94</v>
      </c>
      <c r="DN31">
        <v>22.153500000000001</v>
      </c>
      <c r="DO31">
        <v>500.08100000000002</v>
      </c>
      <c r="DP31">
        <v>98.650199999999998</v>
      </c>
      <c r="DQ31">
        <v>0.10015400000000001</v>
      </c>
      <c r="DR31">
        <v>27.3904</v>
      </c>
      <c r="DS31">
        <v>27.954899999999999</v>
      </c>
      <c r="DT31">
        <v>999.9</v>
      </c>
      <c r="DU31">
        <v>0</v>
      </c>
      <c r="DV31">
        <v>0</v>
      </c>
      <c r="DW31">
        <v>10000</v>
      </c>
      <c r="DX31">
        <v>0</v>
      </c>
      <c r="DY31">
        <v>929.06799999999998</v>
      </c>
      <c r="DZ31">
        <v>-49.290599999999998</v>
      </c>
      <c r="EA31">
        <v>1483.58</v>
      </c>
      <c r="EB31">
        <v>1530.95</v>
      </c>
      <c r="EC31">
        <v>1.94058</v>
      </c>
      <c r="ED31">
        <v>1499.93</v>
      </c>
      <c r="EE31">
        <v>20.261299999999999</v>
      </c>
      <c r="EF31">
        <v>2.1902200000000001</v>
      </c>
      <c r="EG31">
        <v>1.99878</v>
      </c>
      <c r="EH31">
        <v>18.890999999999998</v>
      </c>
      <c r="EI31">
        <v>17.434699999999999</v>
      </c>
      <c r="EJ31">
        <v>1800.11</v>
      </c>
      <c r="EK31">
        <v>0.97799100000000005</v>
      </c>
      <c r="EL31">
        <v>2.2008900000000001E-2</v>
      </c>
      <c r="EM31">
        <v>0</v>
      </c>
      <c r="EN31">
        <v>842.85299999999995</v>
      </c>
      <c r="EO31">
        <v>5.0005300000000004</v>
      </c>
      <c r="EP31">
        <v>18265</v>
      </c>
      <c r="EQ31">
        <v>16036.2</v>
      </c>
      <c r="ER31">
        <v>48.375</v>
      </c>
      <c r="ES31">
        <v>49</v>
      </c>
      <c r="ET31">
        <v>48.875</v>
      </c>
      <c r="EU31">
        <v>48.875</v>
      </c>
      <c r="EV31">
        <v>49.436999999999998</v>
      </c>
      <c r="EW31">
        <v>1755.6</v>
      </c>
      <c r="EX31">
        <v>39.51</v>
      </c>
      <c r="EY31">
        <v>0</v>
      </c>
      <c r="EZ31">
        <v>120.2000000476837</v>
      </c>
      <c r="FA31">
        <v>0</v>
      </c>
      <c r="FB31">
        <v>842.69307692307689</v>
      </c>
      <c r="FC31">
        <v>-0.14550426829390331</v>
      </c>
      <c r="FD31">
        <v>-51.364102441307018</v>
      </c>
      <c r="FE31">
        <v>18291.400000000001</v>
      </c>
      <c r="FF31">
        <v>15</v>
      </c>
      <c r="FG31">
        <v>1689263239</v>
      </c>
      <c r="FH31" t="s">
        <v>500</v>
      </c>
      <c r="FI31">
        <v>1689263239</v>
      </c>
      <c r="FJ31">
        <v>1689263226</v>
      </c>
      <c r="FK31">
        <v>16</v>
      </c>
      <c r="FL31">
        <v>0.13800000000000001</v>
      </c>
      <c r="FM31">
        <v>5.0000000000000001E-3</v>
      </c>
      <c r="FN31">
        <v>1.6839999999999999</v>
      </c>
      <c r="FO31">
        <v>4.7E-2</v>
      </c>
      <c r="FP31">
        <v>1500</v>
      </c>
      <c r="FQ31">
        <v>20</v>
      </c>
      <c r="FR31">
        <v>0.09</v>
      </c>
      <c r="FS31">
        <v>0.06</v>
      </c>
      <c r="FT31">
        <v>38.926167499676623</v>
      </c>
      <c r="FU31">
        <v>-0.84030694126820449</v>
      </c>
      <c r="FV31">
        <v>0.18782984947021231</v>
      </c>
      <c r="FW31">
        <v>1</v>
      </c>
      <c r="FX31">
        <v>0.1040594387572966</v>
      </c>
      <c r="FY31">
        <v>-8.3048204433091161E-3</v>
      </c>
      <c r="FZ31">
        <v>1.4268641280044639E-3</v>
      </c>
      <c r="GA31">
        <v>1</v>
      </c>
      <c r="GB31">
        <v>2</v>
      </c>
      <c r="GC31">
        <v>2</v>
      </c>
      <c r="GD31" t="s">
        <v>426</v>
      </c>
      <c r="GE31">
        <v>3.11415</v>
      </c>
      <c r="GF31">
        <v>2.7674599999999998</v>
      </c>
      <c r="GG31">
        <v>0.21143400000000001</v>
      </c>
      <c r="GH31">
        <v>0.215701</v>
      </c>
      <c r="GI31">
        <v>0.101395</v>
      </c>
      <c r="GJ31">
        <v>9.5293900000000001E-2</v>
      </c>
      <c r="GK31">
        <v>18908.2</v>
      </c>
      <c r="GL31">
        <v>19561.599999999999</v>
      </c>
      <c r="GM31">
        <v>23832.5</v>
      </c>
      <c r="GN31">
        <v>25247.200000000001</v>
      </c>
      <c r="GO31">
        <v>30852.3</v>
      </c>
      <c r="GP31">
        <v>32042.799999999999</v>
      </c>
      <c r="GQ31">
        <v>37971.599999999999</v>
      </c>
      <c r="GR31">
        <v>39284.699999999997</v>
      </c>
      <c r="GS31">
        <v>2.1669499999999999</v>
      </c>
      <c r="GT31">
        <v>1.8002499999999999</v>
      </c>
      <c r="GU31">
        <v>3.8191700000000002E-2</v>
      </c>
      <c r="GV31">
        <v>0</v>
      </c>
      <c r="GW31">
        <v>27.331</v>
      </c>
      <c r="GX31">
        <v>999.9</v>
      </c>
      <c r="GY31">
        <v>37.5</v>
      </c>
      <c r="GZ31">
        <v>39.4</v>
      </c>
      <c r="HA31">
        <v>27.2913</v>
      </c>
      <c r="HB31">
        <v>60.558300000000003</v>
      </c>
      <c r="HC31">
        <v>26.6707</v>
      </c>
      <c r="HD31">
        <v>1</v>
      </c>
      <c r="HE31">
        <v>0.37487599999999999</v>
      </c>
      <c r="HF31">
        <v>2.91927</v>
      </c>
      <c r="HG31">
        <v>20.296700000000001</v>
      </c>
      <c r="HH31">
        <v>5.2536800000000001</v>
      </c>
      <c r="HI31">
        <v>12.0146</v>
      </c>
      <c r="HJ31">
        <v>4.9798</v>
      </c>
      <c r="HK31">
        <v>3.2930000000000001</v>
      </c>
      <c r="HL31">
        <v>9999</v>
      </c>
      <c r="HM31">
        <v>9999</v>
      </c>
      <c r="HN31">
        <v>9999</v>
      </c>
      <c r="HO31">
        <v>248.4</v>
      </c>
      <c r="HP31">
        <v>1.87592</v>
      </c>
      <c r="HQ31">
        <v>1.87683</v>
      </c>
      <c r="HR31">
        <v>1.88306</v>
      </c>
      <c r="HS31">
        <v>1.8861399999999999</v>
      </c>
      <c r="HT31">
        <v>1.8769800000000001</v>
      </c>
      <c r="HU31">
        <v>1.88344</v>
      </c>
      <c r="HV31">
        <v>1.88242</v>
      </c>
      <c r="HW31">
        <v>1.8858299999999999</v>
      </c>
      <c r="HX31">
        <v>0</v>
      </c>
      <c r="HY31">
        <v>0</v>
      </c>
      <c r="HZ31">
        <v>0</v>
      </c>
      <c r="IA31">
        <v>0</v>
      </c>
      <c r="IB31" t="s">
        <v>427</v>
      </c>
      <c r="IC31" t="s">
        <v>428</v>
      </c>
      <c r="ID31" t="s">
        <v>429</v>
      </c>
      <c r="IE31" t="s">
        <v>429</v>
      </c>
      <c r="IF31" t="s">
        <v>429</v>
      </c>
      <c r="IG31" t="s">
        <v>429</v>
      </c>
      <c r="IH31">
        <v>0</v>
      </c>
      <c r="II31">
        <v>100</v>
      </c>
      <c r="IJ31">
        <v>100</v>
      </c>
      <c r="IK31">
        <v>1.7</v>
      </c>
      <c r="IL31">
        <v>4.8399999999999999E-2</v>
      </c>
      <c r="IM31">
        <v>1.7834901147517279</v>
      </c>
      <c r="IN31">
        <v>-4.2852564239613137E-4</v>
      </c>
      <c r="IO31">
        <v>6.4980710991155998E-7</v>
      </c>
      <c r="IP31">
        <v>-2.7237938963984961E-10</v>
      </c>
      <c r="IQ31">
        <v>-1.210620403241018E-3</v>
      </c>
      <c r="IR31">
        <v>6.6907473102813496E-3</v>
      </c>
      <c r="IS31">
        <v>-3.3673306238274028E-4</v>
      </c>
      <c r="IT31">
        <v>6.1311374003140313E-6</v>
      </c>
      <c r="IU31">
        <v>3</v>
      </c>
      <c r="IV31">
        <v>2101</v>
      </c>
      <c r="IW31">
        <v>1</v>
      </c>
      <c r="IX31">
        <v>32</v>
      </c>
      <c r="IY31">
        <v>0.8</v>
      </c>
      <c r="IZ31">
        <v>1</v>
      </c>
      <c r="JA31">
        <v>2.9321299999999999</v>
      </c>
      <c r="JB31">
        <v>2.6696800000000001</v>
      </c>
      <c r="JC31">
        <v>1.6015600000000001</v>
      </c>
      <c r="JD31">
        <v>2.34131</v>
      </c>
      <c r="JE31">
        <v>1.5502899999999999</v>
      </c>
      <c r="JF31">
        <v>2.4450699999999999</v>
      </c>
      <c r="JG31">
        <v>45.233499999999999</v>
      </c>
      <c r="JH31">
        <v>24.245100000000001</v>
      </c>
      <c r="JI31">
        <v>18</v>
      </c>
      <c r="JJ31">
        <v>589.38</v>
      </c>
      <c r="JK31">
        <v>409.45400000000001</v>
      </c>
      <c r="JL31">
        <v>23.839500000000001</v>
      </c>
      <c r="JM31">
        <v>31.654</v>
      </c>
      <c r="JN31">
        <v>30.000299999999999</v>
      </c>
      <c r="JO31">
        <v>31.706600000000002</v>
      </c>
      <c r="JP31">
        <v>31.689800000000002</v>
      </c>
      <c r="JQ31">
        <v>58.692500000000003</v>
      </c>
      <c r="JR31">
        <v>33.073500000000003</v>
      </c>
      <c r="JS31">
        <v>0</v>
      </c>
      <c r="JT31">
        <v>23.863499999999998</v>
      </c>
      <c r="JU31">
        <v>1500</v>
      </c>
      <c r="JV31">
        <v>20.241599999999998</v>
      </c>
      <c r="JW31">
        <v>99.058000000000007</v>
      </c>
      <c r="JX31">
        <v>99.422700000000006</v>
      </c>
    </row>
    <row r="32" spans="1:284" x14ac:dyDescent="0.3">
      <c r="A32">
        <v>16</v>
      </c>
      <c r="B32">
        <v>1689263455.5</v>
      </c>
      <c r="C32">
        <v>2179.400000095367</v>
      </c>
      <c r="D32" t="s">
        <v>501</v>
      </c>
      <c r="E32" t="s">
        <v>502</v>
      </c>
      <c r="F32" t="s">
        <v>416</v>
      </c>
      <c r="G32" t="s">
        <v>417</v>
      </c>
      <c r="H32" t="s">
        <v>418</v>
      </c>
      <c r="I32" t="s">
        <v>752</v>
      </c>
      <c r="J32" t="s">
        <v>419</v>
      </c>
      <c r="K32" t="s">
        <v>31</v>
      </c>
      <c r="L32" t="s">
        <v>420</v>
      </c>
      <c r="M32">
        <v>1689263455.5</v>
      </c>
      <c r="N32">
        <f t="shared" si="0"/>
        <v>1.3834260138356458E-3</v>
      </c>
      <c r="O32">
        <f t="shared" si="1"/>
        <v>1.3834260138356458</v>
      </c>
      <c r="P32">
        <f t="shared" si="2"/>
        <v>38.295123620131875</v>
      </c>
      <c r="Q32">
        <f t="shared" si="3"/>
        <v>1751.14</v>
      </c>
      <c r="R32">
        <f t="shared" si="4"/>
        <v>972.63776004515796</v>
      </c>
      <c r="S32">
        <f t="shared" si="5"/>
        <v>96.054231892618688</v>
      </c>
      <c r="T32">
        <f t="shared" si="6"/>
        <v>172.93633307906001</v>
      </c>
      <c r="U32">
        <f t="shared" si="7"/>
        <v>8.3706947647138957E-2</v>
      </c>
      <c r="V32">
        <f t="shared" si="8"/>
        <v>2.9079495399092554</v>
      </c>
      <c r="W32">
        <f t="shared" si="9"/>
        <v>8.2391016850047932E-2</v>
      </c>
      <c r="X32">
        <f t="shared" si="10"/>
        <v>5.1610893408655108E-2</v>
      </c>
      <c r="Y32">
        <f t="shared" si="11"/>
        <v>289.54151332653117</v>
      </c>
      <c r="Z32">
        <f t="shared" si="12"/>
        <v>28.761934326800283</v>
      </c>
      <c r="AA32">
        <f t="shared" si="13"/>
        <v>28.046700000000001</v>
      </c>
      <c r="AB32">
        <f t="shared" si="14"/>
        <v>3.8051832169694575</v>
      </c>
      <c r="AC32">
        <f t="shared" si="15"/>
        <v>59.951177994855122</v>
      </c>
      <c r="AD32">
        <f t="shared" si="16"/>
        <v>2.1973601721787004</v>
      </c>
      <c r="AE32">
        <f t="shared" si="17"/>
        <v>3.6652493673556723</v>
      </c>
      <c r="AF32">
        <f t="shared" si="18"/>
        <v>1.6078230447907571</v>
      </c>
      <c r="AG32">
        <f t="shared" si="19"/>
        <v>-61.009087210151982</v>
      </c>
      <c r="AH32">
        <f t="shared" si="20"/>
        <v>-100.55444310701014</v>
      </c>
      <c r="AI32">
        <f t="shared" si="21"/>
        <v>-7.5169045191158066</v>
      </c>
      <c r="AJ32">
        <f t="shared" si="22"/>
        <v>120.46107849025321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52155.782007142188</v>
      </c>
      <c r="AP32" t="s">
        <v>421</v>
      </c>
      <c r="AQ32">
        <v>10366.9</v>
      </c>
      <c r="AR32">
        <v>993.59653846153856</v>
      </c>
      <c r="AS32">
        <v>3431.87</v>
      </c>
      <c r="AT32">
        <f t="shared" si="26"/>
        <v>0.71047955241266758</v>
      </c>
      <c r="AU32">
        <v>-3.9894345373445681</v>
      </c>
      <c r="AV32" t="s">
        <v>503</v>
      </c>
      <c r="AW32">
        <v>10023.6</v>
      </c>
      <c r="AX32">
        <v>826.13328000000013</v>
      </c>
      <c r="AY32">
        <v>1341.9566755351859</v>
      </c>
      <c r="AZ32">
        <f t="shared" si="27"/>
        <v>0.38438155637883775</v>
      </c>
      <c r="BA32">
        <v>0.5</v>
      </c>
      <c r="BB32">
        <f t="shared" si="28"/>
        <v>1513.0505996510524</v>
      </c>
      <c r="BC32">
        <f t="shared" si="29"/>
        <v>38.295123620131875</v>
      </c>
      <c r="BD32">
        <f t="shared" si="30"/>
        <v>290.79437218690265</v>
      </c>
      <c r="BE32">
        <f t="shared" si="31"/>
        <v>2.7946559201145239E-2</v>
      </c>
      <c r="BF32">
        <f t="shared" si="32"/>
        <v>1.5573627394724461</v>
      </c>
      <c r="BG32">
        <f t="shared" si="33"/>
        <v>684.81943038701991</v>
      </c>
      <c r="BH32" t="s">
        <v>504</v>
      </c>
      <c r="BI32">
        <v>575.49</v>
      </c>
      <c r="BJ32">
        <f t="shared" si="34"/>
        <v>575.49</v>
      </c>
      <c r="BK32">
        <f t="shared" si="35"/>
        <v>0.57115605109197076</v>
      </c>
      <c r="BL32">
        <f t="shared" si="36"/>
        <v>0.67298867909033588</v>
      </c>
      <c r="BM32">
        <f t="shared" si="37"/>
        <v>0.73166501812252349</v>
      </c>
      <c r="BN32">
        <f t="shared" si="38"/>
        <v>1.480718775311926</v>
      </c>
      <c r="BO32">
        <f t="shared" si="39"/>
        <v>0.85712835636826179</v>
      </c>
      <c r="BP32">
        <f t="shared" si="40"/>
        <v>0.46880844084830642</v>
      </c>
      <c r="BQ32">
        <f t="shared" si="41"/>
        <v>0.53119155915169358</v>
      </c>
      <c r="BR32">
        <v>6367</v>
      </c>
      <c r="BS32">
        <v>290.00000000000011</v>
      </c>
      <c r="BT32">
        <v>1214.05</v>
      </c>
      <c r="BU32">
        <v>295</v>
      </c>
      <c r="BV32">
        <v>10023.6</v>
      </c>
      <c r="BW32">
        <v>1213.6300000000001</v>
      </c>
      <c r="BX32">
        <v>0.42</v>
      </c>
      <c r="BY32">
        <v>300.00000000000011</v>
      </c>
      <c r="BZ32">
        <v>38.6</v>
      </c>
      <c r="CA32">
        <v>1341.9566755351859</v>
      </c>
      <c r="CB32">
        <v>1.597548546765142</v>
      </c>
      <c r="CC32">
        <v>-128.6302320128147</v>
      </c>
      <c r="CD32">
        <v>1.3124106095293131</v>
      </c>
      <c r="CE32">
        <v>0.99709365381997039</v>
      </c>
      <c r="CF32">
        <v>-1.089923804226919E-2</v>
      </c>
      <c r="CG32">
        <v>289.99999999999989</v>
      </c>
      <c r="CH32">
        <v>1208.45</v>
      </c>
      <c r="CI32">
        <v>675</v>
      </c>
      <c r="CJ32">
        <v>10011.200000000001</v>
      </c>
      <c r="CK32">
        <v>1213.47</v>
      </c>
      <c r="CL32">
        <v>-5.0199999999999996</v>
      </c>
      <c r="CZ32">
        <f t="shared" si="42"/>
        <v>1799.84</v>
      </c>
      <c r="DA32">
        <f t="shared" si="43"/>
        <v>1513.0505996510524</v>
      </c>
      <c r="DB32">
        <f t="shared" si="44"/>
        <v>0.84065839166317702</v>
      </c>
      <c r="DC32">
        <f t="shared" si="45"/>
        <v>0.16087069590993155</v>
      </c>
      <c r="DD32">
        <v>6</v>
      </c>
      <c r="DE32">
        <v>0.5</v>
      </c>
      <c r="DF32" t="s">
        <v>424</v>
      </c>
      <c r="DG32">
        <v>2</v>
      </c>
      <c r="DH32">
        <v>1689263455.5</v>
      </c>
      <c r="DI32">
        <v>1751.14</v>
      </c>
      <c r="DJ32">
        <v>1799.99</v>
      </c>
      <c r="DK32">
        <v>22.250299999999999</v>
      </c>
      <c r="DL32">
        <v>20.627500000000001</v>
      </c>
      <c r="DM32">
        <v>1749.62</v>
      </c>
      <c r="DN32">
        <v>22.2013</v>
      </c>
      <c r="DO32">
        <v>500.11500000000001</v>
      </c>
      <c r="DP32">
        <v>98.656400000000005</v>
      </c>
      <c r="DQ32">
        <v>0.10002900000000001</v>
      </c>
      <c r="DR32">
        <v>27.4053</v>
      </c>
      <c r="DS32">
        <v>28.046700000000001</v>
      </c>
      <c r="DT32">
        <v>999.9</v>
      </c>
      <c r="DU32">
        <v>0</v>
      </c>
      <c r="DV32">
        <v>0</v>
      </c>
      <c r="DW32">
        <v>10011.9</v>
      </c>
      <c r="DX32">
        <v>0</v>
      </c>
      <c r="DY32">
        <v>1004.81</v>
      </c>
      <c r="DZ32">
        <v>-48.845799999999997</v>
      </c>
      <c r="EA32">
        <v>1790.99</v>
      </c>
      <c r="EB32">
        <v>1837.9</v>
      </c>
      <c r="EC32">
        <v>1.62279</v>
      </c>
      <c r="ED32">
        <v>1799.99</v>
      </c>
      <c r="EE32">
        <v>20.627500000000001</v>
      </c>
      <c r="EF32">
        <v>2.1951299999999998</v>
      </c>
      <c r="EG32">
        <v>2.0350299999999999</v>
      </c>
      <c r="EH32">
        <v>18.9268</v>
      </c>
      <c r="EI32">
        <v>17.7196</v>
      </c>
      <c r="EJ32">
        <v>1799.84</v>
      </c>
      <c r="EK32">
        <v>0.97799100000000005</v>
      </c>
      <c r="EL32">
        <v>2.2008900000000001E-2</v>
      </c>
      <c r="EM32">
        <v>0</v>
      </c>
      <c r="EN32">
        <v>826.60599999999999</v>
      </c>
      <c r="EO32">
        <v>5.0005300000000004</v>
      </c>
      <c r="EP32">
        <v>18086.2</v>
      </c>
      <c r="EQ32">
        <v>16033.8</v>
      </c>
      <c r="ER32">
        <v>48.625</v>
      </c>
      <c r="ES32">
        <v>48.936999999999998</v>
      </c>
      <c r="ET32">
        <v>49.061999999999998</v>
      </c>
      <c r="EU32">
        <v>48.811999999999998</v>
      </c>
      <c r="EV32">
        <v>49.5</v>
      </c>
      <c r="EW32">
        <v>1755.34</v>
      </c>
      <c r="EX32">
        <v>39.5</v>
      </c>
      <c r="EY32">
        <v>0</v>
      </c>
      <c r="EZ32">
        <v>169.20000004768369</v>
      </c>
      <c r="FA32">
        <v>0</v>
      </c>
      <c r="FB32">
        <v>826.13328000000013</v>
      </c>
      <c r="FC32">
        <v>0.69776924202489277</v>
      </c>
      <c r="FD32">
        <v>-7155.2153729427191</v>
      </c>
      <c r="FE32">
        <v>18716.412</v>
      </c>
      <c r="FF32">
        <v>15</v>
      </c>
      <c r="FG32">
        <v>1689263407.5</v>
      </c>
      <c r="FH32" t="s">
        <v>505</v>
      </c>
      <c r="FI32">
        <v>1689263407.5</v>
      </c>
      <c r="FJ32">
        <v>1689263407</v>
      </c>
      <c r="FK32">
        <v>17</v>
      </c>
      <c r="FL32">
        <v>-4.2999999999999997E-2</v>
      </c>
      <c r="FM32">
        <v>1E-3</v>
      </c>
      <c r="FN32">
        <v>1.4870000000000001</v>
      </c>
      <c r="FO32">
        <v>4.8000000000000001E-2</v>
      </c>
      <c r="FP32">
        <v>1800</v>
      </c>
      <c r="FQ32">
        <v>21</v>
      </c>
      <c r="FR32">
        <v>0.09</v>
      </c>
      <c r="FS32">
        <v>7.0000000000000007E-2</v>
      </c>
      <c r="FT32">
        <v>38.486551954278497</v>
      </c>
      <c r="FU32">
        <v>-0.93245769287289848</v>
      </c>
      <c r="FV32">
        <v>0.17143640113067779</v>
      </c>
      <c r="FW32">
        <v>1</v>
      </c>
      <c r="FX32">
        <v>8.6508969140552075E-2</v>
      </c>
      <c r="FY32">
        <v>-1.02732380643881E-2</v>
      </c>
      <c r="FZ32">
        <v>1.5985070268890211E-3</v>
      </c>
      <c r="GA32">
        <v>1</v>
      </c>
      <c r="GB32">
        <v>2</v>
      </c>
      <c r="GC32">
        <v>2</v>
      </c>
      <c r="GD32" t="s">
        <v>426</v>
      </c>
      <c r="GE32">
        <v>3.11443</v>
      </c>
      <c r="GF32">
        <v>2.7674400000000001</v>
      </c>
      <c r="GG32">
        <v>0.236126</v>
      </c>
      <c r="GH32">
        <v>0.23985699999999999</v>
      </c>
      <c r="GI32">
        <v>0.101525</v>
      </c>
      <c r="GJ32">
        <v>9.6501000000000003E-2</v>
      </c>
      <c r="GK32">
        <v>18309.2</v>
      </c>
      <c r="GL32">
        <v>18952.5</v>
      </c>
      <c r="GM32">
        <v>23825.9</v>
      </c>
      <c r="GN32">
        <v>25241</v>
      </c>
      <c r="GO32">
        <v>30840.1</v>
      </c>
      <c r="GP32">
        <v>31993.1</v>
      </c>
      <c r="GQ32">
        <v>37962.199999999997</v>
      </c>
      <c r="GR32">
        <v>39276.300000000003</v>
      </c>
      <c r="GS32">
        <v>2.1659799999999998</v>
      </c>
      <c r="GT32">
        <v>1.7967500000000001</v>
      </c>
      <c r="GU32">
        <v>4.8398999999999998E-2</v>
      </c>
      <c r="GV32">
        <v>0</v>
      </c>
      <c r="GW32">
        <v>27.256</v>
      </c>
      <c r="GX32">
        <v>999.9</v>
      </c>
      <c r="GY32">
        <v>37</v>
      </c>
      <c r="GZ32">
        <v>39.9</v>
      </c>
      <c r="HA32">
        <v>27.6525</v>
      </c>
      <c r="HB32">
        <v>60.438299999999998</v>
      </c>
      <c r="HC32">
        <v>26.947099999999999</v>
      </c>
      <c r="HD32">
        <v>1</v>
      </c>
      <c r="HE32">
        <v>0.38414900000000002</v>
      </c>
      <c r="HF32">
        <v>2.8410700000000002</v>
      </c>
      <c r="HG32">
        <v>20.297699999999999</v>
      </c>
      <c r="HH32">
        <v>5.2532300000000003</v>
      </c>
      <c r="HI32">
        <v>12.0129</v>
      </c>
      <c r="HJ32">
        <v>4.9796500000000004</v>
      </c>
      <c r="HK32">
        <v>3.2930000000000001</v>
      </c>
      <c r="HL32">
        <v>9999</v>
      </c>
      <c r="HM32">
        <v>9999</v>
      </c>
      <c r="HN32">
        <v>9999</v>
      </c>
      <c r="HO32">
        <v>248.5</v>
      </c>
      <c r="HP32">
        <v>1.87591</v>
      </c>
      <c r="HQ32">
        <v>1.8768499999999999</v>
      </c>
      <c r="HR32">
        <v>1.88307</v>
      </c>
      <c r="HS32">
        <v>1.8861399999999999</v>
      </c>
      <c r="HT32">
        <v>1.8769800000000001</v>
      </c>
      <c r="HU32">
        <v>1.8834299999999999</v>
      </c>
      <c r="HV32">
        <v>1.88243</v>
      </c>
      <c r="HW32">
        <v>1.8858299999999999</v>
      </c>
      <c r="HX32">
        <v>0</v>
      </c>
      <c r="HY32">
        <v>0</v>
      </c>
      <c r="HZ32">
        <v>0</v>
      </c>
      <c r="IA32">
        <v>0</v>
      </c>
      <c r="IB32" t="s">
        <v>427</v>
      </c>
      <c r="IC32" t="s">
        <v>428</v>
      </c>
      <c r="ID32" t="s">
        <v>429</v>
      </c>
      <c r="IE32" t="s">
        <v>429</v>
      </c>
      <c r="IF32" t="s">
        <v>429</v>
      </c>
      <c r="IG32" t="s">
        <v>429</v>
      </c>
      <c r="IH32">
        <v>0</v>
      </c>
      <c r="II32">
        <v>100</v>
      </c>
      <c r="IJ32">
        <v>100</v>
      </c>
      <c r="IK32">
        <v>1.52</v>
      </c>
      <c r="IL32">
        <v>4.9000000000000002E-2</v>
      </c>
      <c r="IM32">
        <v>1.7398723299298109</v>
      </c>
      <c r="IN32">
        <v>-4.2852564239613137E-4</v>
      </c>
      <c r="IO32">
        <v>6.4980710991155998E-7</v>
      </c>
      <c r="IP32">
        <v>-2.7237938963984961E-10</v>
      </c>
      <c r="IQ32">
        <v>-6.8251694259143479E-4</v>
      </c>
      <c r="IR32">
        <v>6.6907473102813496E-3</v>
      </c>
      <c r="IS32">
        <v>-3.3673306238274028E-4</v>
      </c>
      <c r="IT32">
        <v>6.1311374003140313E-6</v>
      </c>
      <c r="IU32">
        <v>3</v>
      </c>
      <c r="IV32">
        <v>2101</v>
      </c>
      <c r="IW32">
        <v>1</v>
      </c>
      <c r="IX32">
        <v>32</v>
      </c>
      <c r="IY32">
        <v>0.8</v>
      </c>
      <c r="IZ32">
        <v>0.8</v>
      </c>
      <c r="JA32">
        <v>3.3984399999999999</v>
      </c>
      <c r="JB32">
        <v>2.6709000000000001</v>
      </c>
      <c r="JC32">
        <v>1.6015600000000001</v>
      </c>
      <c r="JD32">
        <v>2.34009</v>
      </c>
      <c r="JE32">
        <v>1.5502899999999999</v>
      </c>
      <c r="JF32">
        <v>2.34131</v>
      </c>
      <c r="JG32">
        <v>45.318800000000003</v>
      </c>
      <c r="JH32">
        <v>24.253900000000002</v>
      </c>
      <c r="JI32">
        <v>18</v>
      </c>
      <c r="JJ32">
        <v>589.93499999999995</v>
      </c>
      <c r="JK32">
        <v>408.14800000000002</v>
      </c>
      <c r="JL32">
        <v>24.0505</v>
      </c>
      <c r="JM32">
        <v>31.726700000000001</v>
      </c>
      <c r="JN32">
        <v>30.000900000000001</v>
      </c>
      <c r="JO32">
        <v>31.839700000000001</v>
      </c>
      <c r="JP32">
        <v>31.8215</v>
      </c>
      <c r="JQ32">
        <v>68.015699999999995</v>
      </c>
      <c r="JR32">
        <v>32.085700000000003</v>
      </c>
      <c r="JS32">
        <v>0</v>
      </c>
      <c r="JT32">
        <v>24.007999999999999</v>
      </c>
      <c r="JU32">
        <v>1800</v>
      </c>
      <c r="JV32">
        <v>20.581900000000001</v>
      </c>
      <c r="JW32">
        <v>99.032300000000006</v>
      </c>
      <c r="JX32">
        <v>99.400199999999998</v>
      </c>
    </row>
    <row r="33" spans="1:284" x14ac:dyDescent="0.3">
      <c r="A33">
        <v>17</v>
      </c>
      <c r="B33">
        <v>1689266993</v>
      </c>
      <c r="C33">
        <v>5716.9000000953674</v>
      </c>
      <c r="D33" t="s">
        <v>506</v>
      </c>
      <c r="E33" t="s">
        <v>507</v>
      </c>
      <c r="F33" t="s">
        <v>416</v>
      </c>
      <c r="G33" t="s">
        <v>417</v>
      </c>
      <c r="H33" t="s">
        <v>508</v>
      </c>
      <c r="I33" t="s">
        <v>752</v>
      </c>
      <c r="J33" t="s">
        <v>509</v>
      </c>
      <c r="K33" t="s">
        <v>508</v>
      </c>
      <c r="L33" t="s">
        <v>510</v>
      </c>
      <c r="M33">
        <v>1689266993</v>
      </c>
      <c r="N33">
        <f t="shared" si="0"/>
        <v>5.3874547972332203E-3</v>
      </c>
      <c r="O33">
        <f t="shared" si="1"/>
        <v>5.3874547972332198</v>
      </c>
      <c r="P33">
        <f t="shared" si="2"/>
        <v>22.570044259627931</v>
      </c>
      <c r="Q33">
        <f t="shared" si="3"/>
        <v>370.48899999999998</v>
      </c>
      <c r="R33">
        <f t="shared" si="4"/>
        <v>262.12181088398489</v>
      </c>
      <c r="S33">
        <f t="shared" si="5"/>
        <v>25.889923029539688</v>
      </c>
      <c r="T33">
        <f t="shared" si="6"/>
        <v>36.593413043130994</v>
      </c>
      <c r="U33">
        <f t="shared" si="7"/>
        <v>0.38060889148990135</v>
      </c>
      <c r="V33">
        <f t="shared" si="8"/>
        <v>2.9076634820263365</v>
      </c>
      <c r="W33">
        <f t="shared" si="9"/>
        <v>0.35493912722809107</v>
      </c>
      <c r="X33">
        <f t="shared" si="10"/>
        <v>0.22399884625206945</v>
      </c>
      <c r="Y33">
        <f t="shared" si="11"/>
        <v>289.57822132661721</v>
      </c>
      <c r="Z33">
        <f t="shared" si="12"/>
        <v>28.588977037639228</v>
      </c>
      <c r="AA33">
        <f t="shared" si="13"/>
        <v>27.961099999999998</v>
      </c>
      <c r="AB33">
        <f t="shared" si="14"/>
        <v>3.7862424918171929</v>
      </c>
      <c r="AC33">
        <f t="shared" si="15"/>
        <v>60.494942856554587</v>
      </c>
      <c r="AD33">
        <f t="shared" si="16"/>
        <v>2.3334944371065998</v>
      </c>
      <c r="AE33">
        <f t="shared" si="17"/>
        <v>3.8573380301222437</v>
      </c>
      <c r="AF33">
        <f t="shared" si="18"/>
        <v>1.4527480547105931</v>
      </c>
      <c r="AG33">
        <f t="shared" si="19"/>
        <v>-237.58675655798501</v>
      </c>
      <c r="AH33">
        <f t="shared" si="20"/>
        <v>50.068490393575694</v>
      </c>
      <c r="AI33">
        <f t="shared" si="21"/>
        <v>3.757975564004493</v>
      </c>
      <c r="AJ33">
        <f t="shared" si="22"/>
        <v>105.81793072621238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51996.42113415878</v>
      </c>
      <c r="AP33" t="s">
        <v>421</v>
      </c>
      <c r="AQ33">
        <v>10366.9</v>
      </c>
      <c r="AR33">
        <v>993.59653846153856</v>
      </c>
      <c r="AS33">
        <v>3431.87</v>
      </c>
      <c r="AT33">
        <f t="shared" si="26"/>
        <v>0.71047955241266758</v>
      </c>
      <c r="AU33">
        <v>-3.9894345373445681</v>
      </c>
      <c r="AV33" t="s">
        <v>511</v>
      </c>
      <c r="AW33">
        <v>10022.200000000001</v>
      </c>
      <c r="AX33">
        <v>738.81369230769224</v>
      </c>
      <c r="AY33">
        <v>1050.3722966205301</v>
      </c>
      <c r="AZ33">
        <f t="shared" si="27"/>
        <v>0.29661730922954377</v>
      </c>
      <c r="BA33">
        <v>0.5</v>
      </c>
      <c r="BB33">
        <f t="shared" si="28"/>
        <v>1513.2437996510969</v>
      </c>
      <c r="BC33">
        <f t="shared" si="29"/>
        <v>22.570044259627931</v>
      </c>
      <c r="BD33">
        <f t="shared" si="30"/>
        <v>224.42715203039958</v>
      </c>
      <c r="BE33">
        <f t="shared" si="31"/>
        <v>1.7551354780436717E-2</v>
      </c>
      <c r="BF33">
        <f t="shared" si="32"/>
        <v>2.2672891421848287</v>
      </c>
      <c r="BG33">
        <f t="shared" si="33"/>
        <v>599.84339668492419</v>
      </c>
      <c r="BH33" t="s">
        <v>512</v>
      </c>
      <c r="BI33">
        <v>528.62</v>
      </c>
      <c r="BJ33">
        <f t="shared" si="34"/>
        <v>528.62</v>
      </c>
      <c r="BK33">
        <f t="shared" si="35"/>
        <v>0.4967308242032058</v>
      </c>
      <c r="BL33">
        <f t="shared" si="36"/>
        <v>0.59713892268582403</v>
      </c>
      <c r="BM33">
        <f t="shared" si="37"/>
        <v>0.82028681766278133</v>
      </c>
      <c r="BN33">
        <f t="shared" si="38"/>
        <v>5.4875287343652452</v>
      </c>
      <c r="BO33">
        <f t="shared" si="39"/>
        <v>0.97671477008031404</v>
      </c>
      <c r="BP33">
        <f t="shared" si="40"/>
        <v>0.42725193184253846</v>
      </c>
      <c r="BQ33">
        <f t="shared" si="41"/>
        <v>0.57274806815746149</v>
      </c>
      <c r="BR33">
        <v>6369</v>
      </c>
      <c r="BS33">
        <v>290.00000000000011</v>
      </c>
      <c r="BT33">
        <v>979.03</v>
      </c>
      <c r="BU33">
        <v>295</v>
      </c>
      <c r="BV33">
        <v>10022.200000000001</v>
      </c>
      <c r="BW33">
        <v>979.64</v>
      </c>
      <c r="BX33">
        <v>-0.61</v>
      </c>
      <c r="BY33">
        <v>300.00000000000011</v>
      </c>
      <c r="BZ33">
        <v>38.6</v>
      </c>
      <c r="CA33">
        <v>1050.3722966205301</v>
      </c>
      <c r="CB33">
        <v>1.220208329601175</v>
      </c>
      <c r="CC33">
        <v>-70.893051761210629</v>
      </c>
      <c r="CD33">
        <v>1.0022823187086081</v>
      </c>
      <c r="CE33">
        <v>0.99443446404719793</v>
      </c>
      <c r="CF33">
        <v>-1.089757018909899E-2</v>
      </c>
      <c r="CG33">
        <v>289.99999999999989</v>
      </c>
      <c r="CH33">
        <v>987.16</v>
      </c>
      <c r="CI33">
        <v>845</v>
      </c>
      <c r="CJ33">
        <v>9998.84</v>
      </c>
      <c r="CK33">
        <v>979.47</v>
      </c>
      <c r="CL33">
        <v>7.69</v>
      </c>
      <c r="CZ33">
        <f t="shared" si="42"/>
        <v>1800.07</v>
      </c>
      <c r="DA33">
        <f t="shared" si="43"/>
        <v>1513.2437996510969</v>
      </c>
      <c r="DB33">
        <f t="shared" si="44"/>
        <v>0.84065830753864956</v>
      </c>
      <c r="DC33">
        <f t="shared" si="45"/>
        <v>0.16087053354959374</v>
      </c>
      <c r="DD33">
        <v>6</v>
      </c>
      <c r="DE33">
        <v>0.5</v>
      </c>
      <c r="DF33" t="s">
        <v>424</v>
      </c>
      <c r="DG33">
        <v>2</v>
      </c>
      <c r="DH33">
        <v>1689266993</v>
      </c>
      <c r="DI33">
        <v>370.48899999999998</v>
      </c>
      <c r="DJ33">
        <v>399.964</v>
      </c>
      <c r="DK33">
        <v>23.625399999999999</v>
      </c>
      <c r="DL33">
        <v>17.3141</v>
      </c>
      <c r="DM33">
        <v>370.28300000000002</v>
      </c>
      <c r="DN33">
        <v>23.585000000000001</v>
      </c>
      <c r="DO33">
        <v>500.072</v>
      </c>
      <c r="DP33">
        <v>98.6708</v>
      </c>
      <c r="DQ33">
        <v>9.9779000000000007E-2</v>
      </c>
      <c r="DR33">
        <v>28.2805</v>
      </c>
      <c r="DS33">
        <v>27.961099999999998</v>
      </c>
      <c r="DT33">
        <v>999.9</v>
      </c>
      <c r="DU33">
        <v>0</v>
      </c>
      <c r="DV33">
        <v>0</v>
      </c>
      <c r="DW33">
        <v>10008.799999999999</v>
      </c>
      <c r="DX33">
        <v>0</v>
      </c>
      <c r="DY33">
        <v>758.30899999999997</v>
      </c>
      <c r="DZ33">
        <v>-29.474499999999999</v>
      </c>
      <c r="EA33">
        <v>379.45400000000001</v>
      </c>
      <c r="EB33">
        <v>407.01100000000002</v>
      </c>
      <c r="EC33">
        <v>6.3112700000000004</v>
      </c>
      <c r="ED33">
        <v>399.964</v>
      </c>
      <c r="EE33">
        <v>17.3141</v>
      </c>
      <c r="EF33">
        <v>2.33114</v>
      </c>
      <c r="EG33">
        <v>1.7083999999999999</v>
      </c>
      <c r="EH33">
        <v>19.8932</v>
      </c>
      <c r="EI33">
        <v>14.973000000000001</v>
      </c>
      <c r="EJ33">
        <v>1800.07</v>
      </c>
      <c r="EK33">
        <v>0.97799499999999995</v>
      </c>
      <c r="EL33">
        <v>2.2005299999999998E-2</v>
      </c>
      <c r="EM33">
        <v>0</v>
      </c>
      <c r="EN33">
        <v>738.78099999999995</v>
      </c>
      <c r="EO33">
        <v>5.0005300000000004</v>
      </c>
      <c r="EP33">
        <v>15118.5</v>
      </c>
      <c r="EQ33">
        <v>16035.9</v>
      </c>
      <c r="ER33">
        <v>48.936999999999998</v>
      </c>
      <c r="ES33">
        <v>49.75</v>
      </c>
      <c r="ET33">
        <v>49.436999999999998</v>
      </c>
      <c r="EU33">
        <v>49.625</v>
      </c>
      <c r="EV33">
        <v>50.061999999999998</v>
      </c>
      <c r="EW33">
        <v>1755.57</v>
      </c>
      <c r="EX33">
        <v>39.5</v>
      </c>
      <c r="EY33">
        <v>0</v>
      </c>
      <c r="EZ33">
        <v>3535.7999999523158</v>
      </c>
      <c r="FA33">
        <v>0</v>
      </c>
      <c r="FB33">
        <v>738.81369230769224</v>
      </c>
      <c r="FC33">
        <v>0.54947010010494046</v>
      </c>
      <c r="FD33">
        <v>46.960683612754501</v>
      </c>
      <c r="FE33">
        <v>15112.59230769231</v>
      </c>
      <c r="FF33">
        <v>15</v>
      </c>
      <c r="FG33">
        <v>1689266953.5</v>
      </c>
      <c r="FH33" t="s">
        <v>513</v>
      </c>
      <c r="FI33">
        <v>1689266953.5</v>
      </c>
      <c r="FJ33">
        <v>1689266950.5</v>
      </c>
      <c r="FK33">
        <v>19</v>
      </c>
      <c r="FL33">
        <v>-0.26600000000000001</v>
      </c>
      <c r="FM33">
        <v>-8.0000000000000002E-3</v>
      </c>
      <c r="FN33">
        <v>0.20499999999999999</v>
      </c>
      <c r="FO33">
        <v>3.5999999999999997E-2</v>
      </c>
      <c r="FP33">
        <v>400</v>
      </c>
      <c r="FQ33">
        <v>17</v>
      </c>
      <c r="FR33">
        <v>0.09</v>
      </c>
      <c r="FS33">
        <v>0.01</v>
      </c>
      <c r="FT33">
        <v>22.539170001348019</v>
      </c>
      <c r="FU33">
        <v>-0.87166440524912348</v>
      </c>
      <c r="FV33">
        <v>0.17357531899787401</v>
      </c>
      <c r="FW33">
        <v>1</v>
      </c>
      <c r="FX33">
        <v>0.37684561005175282</v>
      </c>
      <c r="FY33">
        <v>6.1394922468105531E-2</v>
      </c>
      <c r="FZ33">
        <v>1.431359621373062E-2</v>
      </c>
      <c r="GA33">
        <v>1</v>
      </c>
      <c r="GB33">
        <v>2</v>
      </c>
      <c r="GC33">
        <v>2</v>
      </c>
      <c r="GD33" t="s">
        <v>426</v>
      </c>
      <c r="GE33">
        <v>3.1115699999999999</v>
      </c>
      <c r="GF33">
        <v>2.7671600000000001</v>
      </c>
      <c r="GG33">
        <v>8.3908899999999995E-2</v>
      </c>
      <c r="GH33">
        <v>8.9108199999999999E-2</v>
      </c>
      <c r="GI33">
        <v>0.106225</v>
      </c>
      <c r="GJ33">
        <v>8.5236599999999996E-2</v>
      </c>
      <c r="GK33">
        <v>22056</v>
      </c>
      <c r="GL33">
        <v>22790.400000000001</v>
      </c>
      <c r="GM33">
        <v>23922.7</v>
      </c>
      <c r="GN33">
        <v>25317.599999999999</v>
      </c>
      <c r="GO33">
        <v>30806.1</v>
      </c>
      <c r="GP33">
        <v>32486.799999999999</v>
      </c>
      <c r="GQ33">
        <v>38118.5</v>
      </c>
      <c r="GR33">
        <v>39389.800000000003</v>
      </c>
      <c r="GS33">
        <v>2.1739000000000002</v>
      </c>
      <c r="GT33">
        <v>1.8029500000000001</v>
      </c>
      <c r="GU33">
        <v>3.4913399999999997E-2</v>
      </c>
      <c r="GV33">
        <v>0</v>
      </c>
      <c r="GW33">
        <v>27.390799999999999</v>
      </c>
      <c r="GX33">
        <v>999.9</v>
      </c>
      <c r="GY33">
        <v>32.6</v>
      </c>
      <c r="GZ33">
        <v>40.799999999999997</v>
      </c>
      <c r="HA33">
        <v>25.560099999999998</v>
      </c>
      <c r="HB33">
        <v>60.676600000000001</v>
      </c>
      <c r="HC33">
        <v>26.999199999999998</v>
      </c>
      <c r="HD33">
        <v>1</v>
      </c>
      <c r="HE33">
        <v>0.26711400000000002</v>
      </c>
      <c r="HF33">
        <v>1.77925</v>
      </c>
      <c r="HG33">
        <v>20.366800000000001</v>
      </c>
      <c r="HH33">
        <v>5.2538299999999998</v>
      </c>
      <c r="HI33">
        <v>12.0138</v>
      </c>
      <c r="HJ33">
        <v>4.9799499999999997</v>
      </c>
      <c r="HK33">
        <v>3.2930000000000001</v>
      </c>
      <c r="HL33">
        <v>9999</v>
      </c>
      <c r="HM33">
        <v>9999</v>
      </c>
      <c r="HN33">
        <v>9999</v>
      </c>
      <c r="HO33">
        <v>249.5</v>
      </c>
      <c r="HP33">
        <v>1.8758900000000001</v>
      </c>
      <c r="HQ33">
        <v>1.8767799999999999</v>
      </c>
      <c r="HR33">
        <v>1.8829499999999999</v>
      </c>
      <c r="HS33">
        <v>1.8861399999999999</v>
      </c>
      <c r="HT33">
        <v>1.8768400000000001</v>
      </c>
      <c r="HU33">
        <v>1.8834200000000001</v>
      </c>
      <c r="HV33">
        <v>1.8823399999999999</v>
      </c>
      <c r="HW33">
        <v>1.8857999999999999</v>
      </c>
      <c r="HX33">
        <v>0</v>
      </c>
      <c r="HY33">
        <v>0</v>
      </c>
      <c r="HZ33">
        <v>0</v>
      </c>
      <c r="IA33">
        <v>0</v>
      </c>
      <c r="IB33" t="s">
        <v>427</v>
      </c>
      <c r="IC33" t="s">
        <v>428</v>
      </c>
      <c r="ID33" t="s">
        <v>429</v>
      </c>
      <c r="IE33" t="s">
        <v>429</v>
      </c>
      <c r="IF33" t="s">
        <v>429</v>
      </c>
      <c r="IG33" t="s">
        <v>429</v>
      </c>
      <c r="IH33">
        <v>0</v>
      </c>
      <c r="II33">
        <v>100</v>
      </c>
      <c r="IJ33">
        <v>100</v>
      </c>
      <c r="IK33">
        <v>0.20599999999999999</v>
      </c>
      <c r="IL33">
        <v>4.0399999999999998E-2</v>
      </c>
      <c r="IM33">
        <v>0.29011595381952238</v>
      </c>
      <c r="IN33">
        <v>-4.2852564239613137E-4</v>
      </c>
      <c r="IO33">
        <v>6.4980710991155998E-7</v>
      </c>
      <c r="IP33">
        <v>-2.7237938963984961E-10</v>
      </c>
      <c r="IQ33">
        <v>-1.053702381548274E-2</v>
      </c>
      <c r="IR33">
        <v>6.6907473102813496E-3</v>
      </c>
      <c r="IS33">
        <v>-3.3673306238274028E-4</v>
      </c>
      <c r="IT33">
        <v>6.1311374003140313E-6</v>
      </c>
      <c r="IU33">
        <v>3</v>
      </c>
      <c r="IV33">
        <v>2101</v>
      </c>
      <c r="IW33">
        <v>1</v>
      </c>
      <c r="IX33">
        <v>32</v>
      </c>
      <c r="IY33">
        <v>0.7</v>
      </c>
      <c r="IZ33">
        <v>0.7</v>
      </c>
      <c r="JA33">
        <v>1.0083</v>
      </c>
      <c r="JB33">
        <v>2.677</v>
      </c>
      <c r="JC33">
        <v>1.6015600000000001</v>
      </c>
      <c r="JD33">
        <v>2.3339799999999999</v>
      </c>
      <c r="JE33">
        <v>1.5502899999999999</v>
      </c>
      <c r="JF33">
        <v>2.34741</v>
      </c>
      <c r="JG33">
        <v>42.992899999999999</v>
      </c>
      <c r="JH33">
        <v>15.874499999999999</v>
      </c>
      <c r="JI33">
        <v>18</v>
      </c>
      <c r="JJ33">
        <v>586.13400000000001</v>
      </c>
      <c r="JK33">
        <v>405.11200000000002</v>
      </c>
      <c r="JL33">
        <v>25.3367</v>
      </c>
      <c r="JM33">
        <v>30.711200000000002</v>
      </c>
      <c r="JN33">
        <v>29.9999</v>
      </c>
      <c r="JO33">
        <v>30.8399</v>
      </c>
      <c r="JP33">
        <v>30.8279</v>
      </c>
      <c r="JQ33">
        <v>20.173200000000001</v>
      </c>
      <c r="JR33">
        <v>39.289099999999998</v>
      </c>
      <c r="JS33">
        <v>0</v>
      </c>
      <c r="JT33">
        <v>25.4041</v>
      </c>
      <c r="JU33">
        <v>400</v>
      </c>
      <c r="JV33">
        <v>17.250699999999998</v>
      </c>
      <c r="JW33">
        <v>99.438100000000006</v>
      </c>
      <c r="JX33">
        <v>99.692999999999998</v>
      </c>
    </row>
    <row r="34" spans="1:284" x14ac:dyDescent="0.3">
      <c r="A34">
        <v>18</v>
      </c>
      <c r="B34">
        <v>1689267125.5</v>
      </c>
      <c r="C34">
        <v>5849.4000000953674</v>
      </c>
      <c r="D34" t="s">
        <v>514</v>
      </c>
      <c r="E34" t="s">
        <v>515</v>
      </c>
      <c r="F34" t="s">
        <v>416</v>
      </c>
      <c r="G34" t="s">
        <v>417</v>
      </c>
      <c r="H34" t="s">
        <v>508</v>
      </c>
      <c r="I34" t="s">
        <v>752</v>
      </c>
      <c r="J34" t="s">
        <v>509</v>
      </c>
      <c r="K34" t="s">
        <v>508</v>
      </c>
      <c r="L34" t="s">
        <v>510</v>
      </c>
      <c r="M34">
        <v>1689267125.5</v>
      </c>
      <c r="N34">
        <f t="shared" si="0"/>
        <v>5.6899603581116722E-3</v>
      </c>
      <c r="O34">
        <f t="shared" si="1"/>
        <v>5.689960358111672</v>
      </c>
      <c r="P34">
        <f t="shared" si="2"/>
        <v>16.660971851911725</v>
      </c>
      <c r="Q34">
        <f t="shared" si="3"/>
        <v>278.03699999999998</v>
      </c>
      <c r="R34">
        <f t="shared" si="4"/>
        <v>202.03593330143124</v>
      </c>
      <c r="S34">
        <f t="shared" si="5"/>
        <v>19.954731104304958</v>
      </c>
      <c r="T34">
        <f t="shared" si="6"/>
        <v>27.4612217806323</v>
      </c>
      <c r="U34">
        <f t="shared" si="7"/>
        <v>0.4044678454209078</v>
      </c>
      <c r="V34">
        <f t="shared" si="8"/>
        <v>2.9104490141993713</v>
      </c>
      <c r="W34">
        <f t="shared" si="9"/>
        <v>0.37563522821663536</v>
      </c>
      <c r="X34">
        <f t="shared" si="10"/>
        <v>0.23719101079399674</v>
      </c>
      <c r="Y34">
        <f t="shared" si="11"/>
        <v>289.57343332660594</v>
      </c>
      <c r="Z34">
        <f t="shared" si="12"/>
        <v>28.615475469723254</v>
      </c>
      <c r="AA34">
        <f t="shared" si="13"/>
        <v>27.9955</v>
      </c>
      <c r="AB34">
        <f t="shared" si="14"/>
        <v>3.7938442759044544</v>
      </c>
      <c r="AC34">
        <f t="shared" si="15"/>
        <v>60.400256317906639</v>
      </c>
      <c r="AD34">
        <f t="shared" si="16"/>
        <v>2.3442342587381297</v>
      </c>
      <c r="AE34">
        <f t="shared" si="17"/>
        <v>3.8811660771763035</v>
      </c>
      <c r="AF34">
        <f t="shared" si="18"/>
        <v>1.4496100171663246</v>
      </c>
      <c r="AG34">
        <f t="shared" si="19"/>
        <v>-250.92725179272475</v>
      </c>
      <c r="AH34">
        <f t="shared" si="20"/>
        <v>61.335386943399364</v>
      </c>
      <c r="AI34">
        <f t="shared" si="21"/>
        <v>4.6024413132252322</v>
      </c>
      <c r="AJ34">
        <f t="shared" si="22"/>
        <v>104.5840097905058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52057.59238803378</v>
      </c>
      <c r="AP34" t="s">
        <v>421</v>
      </c>
      <c r="AQ34">
        <v>10366.9</v>
      </c>
      <c r="AR34">
        <v>993.59653846153856</v>
      </c>
      <c r="AS34">
        <v>3431.87</v>
      </c>
      <c r="AT34">
        <f t="shared" si="26"/>
        <v>0.71047955241266758</v>
      </c>
      <c r="AU34">
        <v>-3.9894345373445681</v>
      </c>
      <c r="AV34" t="s">
        <v>516</v>
      </c>
      <c r="AW34">
        <v>10027.9</v>
      </c>
      <c r="AX34">
        <v>724.82688461538476</v>
      </c>
      <c r="AY34">
        <v>997.08815615503488</v>
      </c>
      <c r="AZ34">
        <f t="shared" si="27"/>
        <v>0.27305636904718866</v>
      </c>
      <c r="BA34">
        <v>0.5</v>
      </c>
      <c r="BB34">
        <f t="shared" si="28"/>
        <v>1513.2185996510909</v>
      </c>
      <c r="BC34">
        <f t="shared" si="29"/>
        <v>16.660971851911725</v>
      </c>
      <c r="BD34">
        <f t="shared" si="30"/>
        <v>206.59698819769915</v>
      </c>
      <c r="BE34">
        <f t="shared" si="31"/>
        <v>1.3646677614204414E-2</v>
      </c>
      <c r="BF34">
        <f t="shared" si="32"/>
        <v>2.441892252771265</v>
      </c>
      <c r="BG34">
        <f t="shared" si="33"/>
        <v>582.07937710772705</v>
      </c>
      <c r="BH34" t="s">
        <v>517</v>
      </c>
      <c r="BI34">
        <v>520.21</v>
      </c>
      <c r="BJ34">
        <f t="shared" si="34"/>
        <v>520.21</v>
      </c>
      <c r="BK34">
        <f t="shared" si="35"/>
        <v>0.47827080605788097</v>
      </c>
      <c r="BL34">
        <f t="shared" si="36"/>
        <v>0.57092418267767542</v>
      </c>
      <c r="BM34">
        <f t="shared" si="37"/>
        <v>0.83621777400004293</v>
      </c>
      <c r="BN34">
        <f t="shared" si="38"/>
        <v>77.975682173560628</v>
      </c>
      <c r="BO34">
        <f t="shared" si="39"/>
        <v>0.99856799585912992</v>
      </c>
      <c r="BP34">
        <f t="shared" si="40"/>
        <v>0.40975366032173466</v>
      </c>
      <c r="BQ34">
        <f t="shared" si="41"/>
        <v>0.59024633967826534</v>
      </c>
      <c r="BR34">
        <v>6371</v>
      </c>
      <c r="BS34">
        <v>290.00000000000011</v>
      </c>
      <c r="BT34">
        <v>936.21</v>
      </c>
      <c r="BU34">
        <v>235</v>
      </c>
      <c r="BV34">
        <v>10027.9</v>
      </c>
      <c r="BW34">
        <v>936.96</v>
      </c>
      <c r="BX34">
        <v>-0.75</v>
      </c>
      <c r="BY34">
        <v>300.00000000000011</v>
      </c>
      <c r="BZ34">
        <v>38.6</v>
      </c>
      <c r="CA34">
        <v>997.08815615503488</v>
      </c>
      <c r="CB34">
        <v>1.2306913303146061</v>
      </c>
      <c r="CC34">
        <v>-60.293094631978207</v>
      </c>
      <c r="CD34">
        <v>1.010821792279907</v>
      </c>
      <c r="CE34">
        <v>0.99219150069633033</v>
      </c>
      <c r="CF34">
        <v>-1.0896720800889889E-2</v>
      </c>
      <c r="CG34">
        <v>289.99999999999989</v>
      </c>
      <c r="CH34">
        <v>943</v>
      </c>
      <c r="CI34">
        <v>885</v>
      </c>
      <c r="CJ34">
        <v>9996.16</v>
      </c>
      <c r="CK34">
        <v>936.77</v>
      </c>
      <c r="CL34">
        <v>6.23</v>
      </c>
      <c r="CZ34">
        <f t="shared" si="42"/>
        <v>1800.04</v>
      </c>
      <c r="DA34">
        <f t="shared" si="43"/>
        <v>1513.2185996510909</v>
      </c>
      <c r="DB34">
        <f t="shared" si="44"/>
        <v>0.84065831851019479</v>
      </c>
      <c r="DC34">
        <f t="shared" si="45"/>
        <v>0.1608705547246761</v>
      </c>
      <c r="DD34">
        <v>6</v>
      </c>
      <c r="DE34">
        <v>0.5</v>
      </c>
      <c r="DF34" t="s">
        <v>424</v>
      </c>
      <c r="DG34">
        <v>2</v>
      </c>
      <c r="DH34">
        <v>1689267125.5</v>
      </c>
      <c r="DI34">
        <v>278.03699999999998</v>
      </c>
      <c r="DJ34">
        <v>299.92500000000001</v>
      </c>
      <c r="DK34">
        <v>23.7347</v>
      </c>
      <c r="DL34">
        <v>17.069900000000001</v>
      </c>
      <c r="DM34">
        <v>277.68099999999998</v>
      </c>
      <c r="DN34">
        <v>23.689499999999999</v>
      </c>
      <c r="DO34">
        <v>500.08199999999999</v>
      </c>
      <c r="DP34">
        <v>98.668499999999995</v>
      </c>
      <c r="DQ34">
        <v>9.9727899999999994E-2</v>
      </c>
      <c r="DR34">
        <v>28.386399999999998</v>
      </c>
      <c r="DS34">
        <v>27.9955</v>
      </c>
      <c r="DT34">
        <v>999.9</v>
      </c>
      <c r="DU34">
        <v>0</v>
      </c>
      <c r="DV34">
        <v>0</v>
      </c>
      <c r="DW34">
        <v>10025</v>
      </c>
      <c r="DX34">
        <v>0</v>
      </c>
      <c r="DY34">
        <v>920.66300000000001</v>
      </c>
      <c r="DZ34">
        <v>-21.887499999999999</v>
      </c>
      <c r="EA34">
        <v>284.79700000000003</v>
      </c>
      <c r="EB34">
        <v>305.13299999999998</v>
      </c>
      <c r="EC34">
        <v>6.6647800000000004</v>
      </c>
      <c r="ED34">
        <v>299.92500000000001</v>
      </c>
      <c r="EE34">
        <v>17.069900000000001</v>
      </c>
      <c r="EF34">
        <v>2.3418700000000001</v>
      </c>
      <c r="EG34">
        <v>1.6842600000000001</v>
      </c>
      <c r="EH34">
        <v>19.967300000000002</v>
      </c>
      <c r="EI34">
        <v>14.7521</v>
      </c>
      <c r="EJ34">
        <v>1800.04</v>
      </c>
      <c r="EK34">
        <v>0.97799499999999995</v>
      </c>
      <c r="EL34">
        <v>2.2005299999999998E-2</v>
      </c>
      <c r="EM34">
        <v>0</v>
      </c>
      <c r="EN34">
        <v>724.65800000000002</v>
      </c>
      <c r="EO34">
        <v>5.0005300000000004</v>
      </c>
      <c r="EP34">
        <v>15056.3</v>
      </c>
      <c r="EQ34">
        <v>16035.6</v>
      </c>
      <c r="ER34">
        <v>49.061999999999998</v>
      </c>
      <c r="ES34">
        <v>49.75</v>
      </c>
      <c r="ET34">
        <v>49.561999999999998</v>
      </c>
      <c r="EU34">
        <v>49.686999999999998</v>
      </c>
      <c r="EV34">
        <v>50.125</v>
      </c>
      <c r="EW34">
        <v>1755.54</v>
      </c>
      <c r="EX34">
        <v>39.5</v>
      </c>
      <c r="EY34">
        <v>0</v>
      </c>
      <c r="EZ34">
        <v>130.79999995231631</v>
      </c>
      <c r="FA34">
        <v>0</v>
      </c>
      <c r="FB34">
        <v>724.82688461538476</v>
      </c>
      <c r="FC34">
        <v>-1.8525470150531551</v>
      </c>
      <c r="FD34">
        <v>205.45641031729019</v>
      </c>
      <c r="FE34">
        <v>15053.95384615385</v>
      </c>
      <c r="FF34">
        <v>15</v>
      </c>
      <c r="FG34">
        <v>1689267086</v>
      </c>
      <c r="FH34" t="s">
        <v>518</v>
      </c>
      <c r="FI34">
        <v>1689267074</v>
      </c>
      <c r="FJ34">
        <v>1689267086</v>
      </c>
      <c r="FK34">
        <v>20</v>
      </c>
      <c r="FL34">
        <v>0.14000000000000001</v>
      </c>
      <c r="FM34">
        <v>5.0000000000000001E-3</v>
      </c>
      <c r="FN34">
        <v>0.35299999999999998</v>
      </c>
      <c r="FO34">
        <v>4.1000000000000002E-2</v>
      </c>
      <c r="FP34">
        <v>300</v>
      </c>
      <c r="FQ34">
        <v>17</v>
      </c>
      <c r="FR34">
        <v>0.11</v>
      </c>
      <c r="FS34">
        <v>0.02</v>
      </c>
      <c r="FT34">
        <v>16.78137320430352</v>
      </c>
      <c r="FU34">
        <v>-0.94142865419039268</v>
      </c>
      <c r="FV34">
        <v>0.15343044199583231</v>
      </c>
      <c r="FW34">
        <v>1</v>
      </c>
      <c r="FX34">
        <v>0.3989947176428183</v>
      </c>
      <c r="FY34">
        <v>8.58543262516753E-2</v>
      </c>
      <c r="FZ34">
        <v>1.8590802694812201E-2</v>
      </c>
      <c r="GA34">
        <v>1</v>
      </c>
      <c r="GB34">
        <v>2</v>
      </c>
      <c r="GC34">
        <v>2</v>
      </c>
      <c r="GD34" t="s">
        <v>426</v>
      </c>
      <c r="GE34">
        <v>3.1118000000000001</v>
      </c>
      <c r="GF34">
        <v>2.7672599999999998</v>
      </c>
      <c r="GG34">
        <v>6.6558900000000004E-2</v>
      </c>
      <c r="GH34">
        <v>7.0994799999999997E-2</v>
      </c>
      <c r="GI34">
        <v>0.10653899999999999</v>
      </c>
      <c r="GJ34">
        <v>8.4342E-2</v>
      </c>
      <c r="GK34">
        <v>22469.1</v>
      </c>
      <c r="GL34">
        <v>23239.8</v>
      </c>
      <c r="GM34">
        <v>23918.2</v>
      </c>
      <c r="GN34">
        <v>25313.8</v>
      </c>
      <c r="GO34">
        <v>30789.8</v>
      </c>
      <c r="GP34">
        <v>32514.1</v>
      </c>
      <c r="GQ34">
        <v>38111.699999999997</v>
      </c>
      <c r="GR34">
        <v>39384.5</v>
      </c>
      <c r="GS34">
        <v>2.1733500000000001</v>
      </c>
      <c r="GT34">
        <v>1.8009299999999999</v>
      </c>
      <c r="GU34">
        <v>4.4003100000000003E-2</v>
      </c>
      <c r="GV34">
        <v>0</v>
      </c>
      <c r="GW34">
        <v>27.276599999999998</v>
      </c>
      <c r="GX34">
        <v>999.9</v>
      </c>
      <c r="GY34">
        <v>32.6</v>
      </c>
      <c r="GZ34">
        <v>40.799999999999997</v>
      </c>
      <c r="HA34">
        <v>25.561499999999999</v>
      </c>
      <c r="HB34">
        <v>60.436599999999999</v>
      </c>
      <c r="HC34">
        <v>27.135400000000001</v>
      </c>
      <c r="HD34">
        <v>1</v>
      </c>
      <c r="HE34">
        <v>0.27444600000000002</v>
      </c>
      <c r="HF34">
        <v>1.7878799999999999</v>
      </c>
      <c r="HG34">
        <v>20.3658</v>
      </c>
      <c r="HH34">
        <v>5.2536800000000001</v>
      </c>
      <c r="HI34">
        <v>12.011699999999999</v>
      </c>
      <c r="HJ34">
        <v>4.9796500000000004</v>
      </c>
      <c r="HK34">
        <v>3.2930000000000001</v>
      </c>
      <c r="HL34">
        <v>9999</v>
      </c>
      <c r="HM34">
        <v>9999</v>
      </c>
      <c r="HN34">
        <v>9999</v>
      </c>
      <c r="HO34">
        <v>249.5</v>
      </c>
      <c r="HP34">
        <v>1.87582</v>
      </c>
      <c r="HQ34">
        <v>1.8767799999999999</v>
      </c>
      <c r="HR34">
        <v>1.8829499999999999</v>
      </c>
      <c r="HS34">
        <v>1.8861399999999999</v>
      </c>
      <c r="HT34">
        <v>1.87686</v>
      </c>
      <c r="HU34">
        <v>1.8834</v>
      </c>
      <c r="HV34">
        <v>1.88242</v>
      </c>
      <c r="HW34">
        <v>1.88581</v>
      </c>
      <c r="HX34">
        <v>0</v>
      </c>
      <c r="HY34">
        <v>0</v>
      </c>
      <c r="HZ34">
        <v>0</v>
      </c>
      <c r="IA34">
        <v>0</v>
      </c>
      <c r="IB34" t="s">
        <v>427</v>
      </c>
      <c r="IC34" t="s">
        <v>428</v>
      </c>
      <c r="ID34" t="s">
        <v>429</v>
      </c>
      <c r="IE34" t="s">
        <v>429</v>
      </c>
      <c r="IF34" t="s">
        <v>429</v>
      </c>
      <c r="IG34" t="s">
        <v>429</v>
      </c>
      <c r="IH34">
        <v>0</v>
      </c>
      <c r="II34">
        <v>100</v>
      </c>
      <c r="IJ34">
        <v>100</v>
      </c>
      <c r="IK34">
        <v>0.35599999999999998</v>
      </c>
      <c r="IL34">
        <v>4.5199999999999997E-2</v>
      </c>
      <c r="IM34">
        <v>0.43062898273460559</v>
      </c>
      <c r="IN34">
        <v>-4.2852564239613137E-4</v>
      </c>
      <c r="IO34">
        <v>6.4980710991155998E-7</v>
      </c>
      <c r="IP34">
        <v>-2.7237938963984961E-10</v>
      </c>
      <c r="IQ34">
        <v>-5.8393938533068106E-3</v>
      </c>
      <c r="IR34">
        <v>6.6907473102813496E-3</v>
      </c>
      <c r="IS34">
        <v>-3.3673306238274028E-4</v>
      </c>
      <c r="IT34">
        <v>6.1311374003140313E-6</v>
      </c>
      <c r="IU34">
        <v>3</v>
      </c>
      <c r="IV34">
        <v>2101</v>
      </c>
      <c r="IW34">
        <v>1</v>
      </c>
      <c r="IX34">
        <v>32</v>
      </c>
      <c r="IY34">
        <v>0.9</v>
      </c>
      <c r="IZ34">
        <v>0.7</v>
      </c>
      <c r="JA34">
        <v>0.80200199999999999</v>
      </c>
      <c r="JB34">
        <v>2.67944</v>
      </c>
      <c r="JC34">
        <v>1.6015600000000001</v>
      </c>
      <c r="JD34">
        <v>2.33521</v>
      </c>
      <c r="JE34">
        <v>1.5502899999999999</v>
      </c>
      <c r="JF34">
        <v>2.4255399999999998</v>
      </c>
      <c r="JG34">
        <v>43.073900000000002</v>
      </c>
      <c r="JH34">
        <v>15.874499999999999</v>
      </c>
      <c r="JI34">
        <v>18</v>
      </c>
      <c r="JJ34">
        <v>586.33299999999997</v>
      </c>
      <c r="JK34">
        <v>404.25200000000001</v>
      </c>
      <c r="JL34">
        <v>25.6554</v>
      </c>
      <c r="JM34">
        <v>30.784099999999999</v>
      </c>
      <c r="JN34">
        <v>30.0001</v>
      </c>
      <c r="JO34">
        <v>30.901800000000001</v>
      </c>
      <c r="JP34">
        <v>30.886600000000001</v>
      </c>
      <c r="JQ34">
        <v>16.027200000000001</v>
      </c>
      <c r="JR34">
        <v>41.198399999999999</v>
      </c>
      <c r="JS34">
        <v>0</v>
      </c>
      <c r="JT34">
        <v>25.6587</v>
      </c>
      <c r="JU34">
        <v>300</v>
      </c>
      <c r="JV34">
        <v>16.966000000000001</v>
      </c>
      <c r="JW34">
        <v>99.420100000000005</v>
      </c>
      <c r="JX34">
        <v>99.679000000000002</v>
      </c>
    </row>
    <row r="35" spans="1:284" x14ac:dyDescent="0.3">
      <c r="A35">
        <v>19</v>
      </c>
      <c r="B35">
        <v>1689267252</v>
      </c>
      <c r="C35">
        <v>5975.9000000953674</v>
      </c>
      <c r="D35" t="s">
        <v>519</v>
      </c>
      <c r="E35" t="s">
        <v>520</v>
      </c>
      <c r="F35" t="s">
        <v>416</v>
      </c>
      <c r="G35" t="s">
        <v>417</v>
      </c>
      <c r="H35" t="s">
        <v>508</v>
      </c>
      <c r="I35" t="s">
        <v>752</v>
      </c>
      <c r="J35" t="s">
        <v>509</v>
      </c>
      <c r="K35" t="s">
        <v>508</v>
      </c>
      <c r="L35" t="s">
        <v>510</v>
      </c>
      <c r="M35">
        <v>1689267252</v>
      </c>
      <c r="N35">
        <f t="shared" si="0"/>
        <v>6.1966980744537882E-3</v>
      </c>
      <c r="O35">
        <f t="shared" si="1"/>
        <v>6.1966980744537885</v>
      </c>
      <c r="P35">
        <f t="shared" si="2"/>
        <v>10.429231322617671</v>
      </c>
      <c r="Q35">
        <f t="shared" si="3"/>
        <v>186.017</v>
      </c>
      <c r="R35">
        <f t="shared" si="4"/>
        <v>142.20076193801154</v>
      </c>
      <c r="S35">
        <f t="shared" si="5"/>
        <v>14.044674682367379</v>
      </c>
      <c r="T35">
        <f t="shared" si="6"/>
        <v>18.372252122873999</v>
      </c>
      <c r="U35">
        <f t="shared" si="7"/>
        <v>0.44854410209251633</v>
      </c>
      <c r="V35">
        <f t="shared" si="8"/>
        <v>2.900686805276091</v>
      </c>
      <c r="W35">
        <f t="shared" si="9"/>
        <v>0.41326940871507151</v>
      </c>
      <c r="X35">
        <f t="shared" si="10"/>
        <v>0.26123111009954236</v>
      </c>
      <c r="Y35">
        <f t="shared" si="11"/>
        <v>289.55428132656112</v>
      </c>
      <c r="Z35">
        <f t="shared" si="12"/>
        <v>28.403306566056589</v>
      </c>
      <c r="AA35">
        <f t="shared" si="13"/>
        <v>27.936299999999999</v>
      </c>
      <c r="AB35">
        <f t="shared" si="14"/>
        <v>3.7807703828856005</v>
      </c>
      <c r="AC35">
        <f t="shared" si="15"/>
        <v>60.721126008958301</v>
      </c>
      <c r="AD35">
        <f t="shared" si="16"/>
        <v>2.3457641574131998</v>
      </c>
      <c r="AE35">
        <f t="shared" si="17"/>
        <v>3.8631763137381951</v>
      </c>
      <c r="AF35">
        <f t="shared" si="18"/>
        <v>1.4350062254724008</v>
      </c>
      <c r="AG35">
        <f t="shared" si="19"/>
        <v>-273.27438508341208</v>
      </c>
      <c r="AH35">
        <f t="shared" si="20"/>
        <v>57.892552372445806</v>
      </c>
      <c r="AI35">
        <f t="shared" si="21"/>
        <v>4.3557013285165169</v>
      </c>
      <c r="AJ35">
        <f t="shared" si="22"/>
        <v>78.528149944111391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51792.890071223635</v>
      </c>
      <c r="AP35" t="s">
        <v>421</v>
      </c>
      <c r="AQ35">
        <v>10366.9</v>
      </c>
      <c r="AR35">
        <v>993.59653846153856</v>
      </c>
      <c r="AS35">
        <v>3431.87</v>
      </c>
      <c r="AT35">
        <f t="shared" si="26"/>
        <v>0.71047955241266758</v>
      </c>
      <c r="AU35">
        <v>-3.9894345373445681</v>
      </c>
      <c r="AV35" t="s">
        <v>521</v>
      </c>
      <c r="AW35">
        <v>10021.700000000001</v>
      </c>
      <c r="AX35">
        <v>722.23646153846153</v>
      </c>
      <c r="AY35">
        <v>954.74179698508976</v>
      </c>
      <c r="AZ35">
        <f t="shared" si="27"/>
        <v>0.2435269265269836</v>
      </c>
      <c r="BA35">
        <v>0.5</v>
      </c>
      <c r="BB35">
        <f t="shared" si="28"/>
        <v>1513.117799651068</v>
      </c>
      <c r="BC35">
        <f t="shared" si="29"/>
        <v>10.429231322617671</v>
      </c>
      <c r="BD35">
        <f t="shared" si="30"/>
        <v>184.24246361114837</v>
      </c>
      <c r="BE35">
        <f t="shared" si="31"/>
        <v>9.529109936640261E-3</v>
      </c>
      <c r="BF35">
        <f t="shared" si="32"/>
        <v>2.5945530098684841</v>
      </c>
      <c r="BG35">
        <f t="shared" si="33"/>
        <v>567.38811752069273</v>
      </c>
      <c r="BH35" t="s">
        <v>522</v>
      </c>
      <c r="BI35">
        <v>521.59</v>
      </c>
      <c r="BJ35">
        <f t="shared" si="34"/>
        <v>521.59</v>
      </c>
      <c r="BK35">
        <f t="shared" si="35"/>
        <v>0.45368475367152516</v>
      </c>
      <c r="BL35">
        <f t="shared" si="36"/>
        <v>0.53677564554726231</v>
      </c>
      <c r="BM35">
        <f t="shared" si="37"/>
        <v>0.85116490613099438</v>
      </c>
      <c r="BN35">
        <f t="shared" si="38"/>
        <v>-5.9839630019815671</v>
      </c>
      <c r="BO35">
        <f t="shared" si="39"/>
        <v>1.0159353501932193</v>
      </c>
      <c r="BP35">
        <f t="shared" si="40"/>
        <v>0.38765255407433741</v>
      </c>
      <c r="BQ35">
        <f t="shared" si="41"/>
        <v>0.61234744592566259</v>
      </c>
      <c r="BR35">
        <v>6373</v>
      </c>
      <c r="BS35">
        <v>290.00000000000011</v>
      </c>
      <c r="BT35">
        <v>902.4</v>
      </c>
      <c r="BU35">
        <v>275</v>
      </c>
      <c r="BV35">
        <v>10021.700000000001</v>
      </c>
      <c r="BW35">
        <v>902.77</v>
      </c>
      <c r="BX35">
        <v>-0.37</v>
      </c>
      <c r="BY35">
        <v>300.00000000000011</v>
      </c>
      <c r="BZ35">
        <v>38.6</v>
      </c>
      <c r="CA35">
        <v>954.74179698508976</v>
      </c>
      <c r="CB35">
        <v>1.2169765898347249</v>
      </c>
      <c r="CC35">
        <v>-52.081290191317343</v>
      </c>
      <c r="CD35">
        <v>0.9994449250463413</v>
      </c>
      <c r="CE35">
        <v>0.98979396395287411</v>
      </c>
      <c r="CF35">
        <v>-1.089547074527253E-2</v>
      </c>
      <c r="CG35">
        <v>289.99999999999989</v>
      </c>
      <c r="CH35">
        <v>906.44</v>
      </c>
      <c r="CI35">
        <v>765</v>
      </c>
      <c r="CJ35">
        <v>10001.299999999999</v>
      </c>
      <c r="CK35">
        <v>902.67</v>
      </c>
      <c r="CL35">
        <v>3.77</v>
      </c>
      <c r="CZ35">
        <f t="shared" si="42"/>
        <v>1799.92</v>
      </c>
      <c r="DA35">
        <f t="shared" si="43"/>
        <v>1513.117799651068</v>
      </c>
      <c r="DB35">
        <f t="shared" si="44"/>
        <v>0.84065836240003333</v>
      </c>
      <c r="DC35">
        <f t="shared" si="45"/>
        <v>0.16087063943206426</v>
      </c>
      <c r="DD35">
        <v>6</v>
      </c>
      <c r="DE35">
        <v>0.5</v>
      </c>
      <c r="DF35" t="s">
        <v>424</v>
      </c>
      <c r="DG35">
        <v>2</v>
      </c>
      <c r="DH35">
        <v>1689267252</v>
      </c>
      <c r="DI35">
        <v>186.017</v>
      </c>
      <c r="DJ35">
        <v>199.91200000000001</v>
      </c>
      <c r="DK35">
        <v>23.750599999999999</v>
      </c>
      <c r="DL35">
        <v>16.492899999999999</v>
      </c>
      <c r="DM35">
        <v>185.74</v>
      </c>
      <c r="DN35">
        <v>23.708100000000002</v>
      </c>
      <c r="DO35">
        <v>500.11900000000003</v>
      </c>
      <c r="DP35">
        <v>98.665899999999993</v>
      </c>
      <c r="DQ35">
        <v>0.100622</v>
      </c>
      <c r="DR35">
        <v>28.3065</v>
      </c>
      <c r="DS35">
        <v>27.936299999999999</v>
      </c>
      <c r="DT35">
        <v>999.9</v>
      </c>
      <c r="DU35">
        <v>0</v>
      </c>
      <c r="DV35">
        <v>0</v>
      </c>
      <c r="DW35">
        <v>9969.3799999999992</v>
      </c>
      <c r="DX35">
        <v>0</v>
      </c>
      <c r="DY35">
        <v>744.69799999999998</v>
      </c>
      <c r="DZ35">
        <v>-13.895</v>
      </c>
      <c r="EA35">
        <v>190.54300000000001</v>
      </c>
      <c r="EB35">
        <v>203.26499999999999</v>
      </c>
      <c r="EC35">
        <v>7.2576599999999996</v>
      </c>
      <c r="ED35">
        <v>199.91200000000001</v>
      </c>
      <c r="EE35">
        <v>16.492899999999999</v>
      </c>
      <c r="EF35">
        <v>2.3433700000000002</v>
      </c>
      <c r="EG35">
        <v>1.6272899999999999</v>
      </c>
      <c r="EH35">
        <v>19.977699999999999</v>
      </c>
      <c r="EI35">
        <v>14.2197</v>
      </c>
      <c r="EJ35">
        <v>1799.92</v>
      </c>
      <c r="EK35">
        <v>0.97799499999999995</v>
      </c>
      <c r="EL35">
        <v>2.2005299999999998E-2</v>
      </c>
      <c r="EM35">
        <v>0</v>
      </c>
      <c r="EN35">
        <v>721.88400000000001</v>
      </c>
      <c r="EO35">
        <v>5.0005300000000004</v>
      </c>
      <c r="EP35">
        <v>14801.3</v>
      </c>
      <c r="EQ35">
        <v>16034.5</v>
      </c>
      <c r="ER35">
        <v>49.25</v>
      </c>
      <c r="ES35">
        <v>49.936999999999998</v>
      </c>
      <c r="ET35">
        <v>49.686999999999998</v>
      </c>
      <c r="EU35">
        <v>49.811999999999998</v>
      </c>
      <c r="EV35">
        <v>50.311999999999998</v>
      </c>
      <c r="EW35">
        <v>1755.42</v>
      </c>
      <c r="EX35">
        <v>39.5</v>
      </c>
      <c r="EY35">
        <v>0</v>
      </c>
      <c r="EZ35">
        <v>124.7999999523163</v>
      </c>
      <c r="FA35">
        <v>0</v>
      </c>
      <c r="FB35">
        <v>722.23646153846153</v>
      </c>
      <c r="FC35">
        <v>0.39364102633706022</v>
      </c>
      <c r="FD35">
        <v>-72.974359004296005</v>
      </c>
      <c r="FE35">
        <v>14809.25</v>
      </c>
      <c r="FF35">
        <v>15</v>
      </c>
      <c r="FG35">
        <v>1689267213</v>
      </c>
      <c r="FH35" t="s">
        <v>523</v>
      </c>
      <c r="FI35">
        <v>1689267198</v>
      </c>
      <c r="FJ35">
        <v>1689267213</v>
      </c>
      <c r="FK35">
        <v>21</v>
      </c>
      <c r="FL35">
        <v>-9.4E-2</v>
      </c>
      <c r="FM35">
        <v>-3.0000000000000001E-3</v>
      </c>
      <c r="FN35">
        <v>0.27500000000000002</v>
      </c>
      <c r="FO35">
        <v>3.7999999999999999E-2</v>
      </c>
      <c r="FP35">
        <v>200</v>
      </c>
      <c r="FQ35">
        <v>17</v>
      </c>
      <c r="FR35">
        <v>0.12</v>
      </c>
      <c r="FS35">
        <v>0.01</v>
      </c>
      <c r="FT35">
        <v>10.52579061161267</v>
      </c>
      <c r="FU35">
        <v>-0.63568264868962643</v>
      </c>
      <c r="FV35">
        <v>0.108906722274992</v>
      </c>
      <c r="FW35">
        <v>1</v>
      </c>
      <c r="FX35">
        <v>0.44267319586728282</v>
      </c>
      <c r="FY35">
        <v>9.2702239269421949E-2</v>
      </c>
      <c r="FZ35">
        <v>1.7766086751789711E-2</v>
      </c>
      <c r="GA35">
        <v>1</v>
      </c>
      <c r="GB35">
        <v>2</v>
      </c>
      <c r="GC35">
        <v>2</v>
      </c>
      <c r="GD35" t="s">
        <v>426</v>
      </c>
      <c r="GE35">
        <v>3.1122200000000002</v>
      </c>
      <c r="GF35">
        <v>2.7676599999999998</v>
      </c>
      <c r="GG35">
        <v>4.7039200000000003E-2</v>
      </c>
      <c r="GH35">
        <v>5.0298799999999998E-2</v>
      </c>
      <c r="GI35">
        <v>0.106573</v>
      </c>
      <c r="GJ35">
        <v>8.2221699999999995E-2</v>
      </c>
      <c r="GK35">
        <v>22933.8</v>
      </c>
      <c r="GL35">
        <v>23750.2</v>
      </c>
      <c r="GM35">
        <v>23913.599999999999</v>
      </c>
      <c r="GN35">
        <v>25306.799999999999</v>
      </c>
      <c r="GO35">
        <v>30782.9</v>
      </c>
      <c r="GP35">
        <v>32579.4</v>
      </c>
      <c r="GQ35">
        <v>38104.699999999997</v>
      </c>
      <c r="GR35">
        <v>39372.5</v>
      </c>
      <c r="GS35">
        <v>2.1730999999999998</v>
      </c>
      <c r="GT35">
        <v>1.7974300000000001</v>
      </c>
      <c r="GU35">
        <v>2.8386700000000001E-2</v>
      </c>
      <c r="GV35">
        <v>0</v>
      </c>
      <c r="GW35">
        <v>27.4726</v>
      </c>
      <c r="GX35">
        <v>999.9</v>
      </c>
      <c r="GY35">
        <v>32.700000000000003</v>
      </c>
      <c r="GZ35">
        <v>40.799999999999997</v>
      </c>
      <c r="HA35">
        <v>25.639900000000001</v>
      </c>
      <c r="HB35">
        <v>60.546599999999998</v>
      </c>
      <c r="HC35">
        <v>27.019200000000001</v>
      </c>
      <c r="HD35">
        <v>1</v>
      </c>
      <c r="HE35">
        <v>0.28472799999999998</v>
      </c>
      <c r="HF35">
        <v>1.94357</v>
      </c>
      <c r="HG35">
        <v>20.363900000000001</v>
      </c>
      <c r="HH35">
        <v>5.2550299999999996</v>
      </c>
      <c r="HI35">
        <v>12.0122</v>
      </c>
      <c r="HJ35">
        <v>4.9801000000000002</v>
      </c>
      <c r="HK35">
        <v>3.2930000000000001</v>
      </c>
      <c r="HL35">
        <v>9999</v>
      </c>
      <c r="HM35">
        <v>9999</v>
      </c>
      <c r="HN35">
        <v>9999</v>
      </c>
      <c r="HO35">
        <v>249.5</v>
      </c>
      <c r="HP35">
        <v>1.87588</v>
      </c>
      <c r="HQ35">
        <v>1.8768100000000001</v>
      </c>
      <c r="HR35">
        <v>1.88293</v>
      </c>
      <c r="HS35">
        <v>1.8861399999999999</v>
      </c>
      <c r="HT35">
        <v>1.8769</v>
      </c>
      <c r="HU35">
        <v>1.8834</v>
      </c>
      <c r="HV35">
        <v>1.88236</v>
      </c>
      <c r="HW35">
        <v>1.88581</v>
      </c>
      <c r="HX35">
        <v>0</v>
      </c>
      <c r="HY35">
        <v>0</v>
      </c>
      <c r="HZ35">
        <v>0</v>
      </c>
      <c r="IA35">
        <v>0</v>
      </c>
      <c r="IB35" t="s">
        <v>427</v>
      </c>
      <c r="IC35" t="s">
        <v>428</v>
      </c>
      <c r="ID35" t="s">
        <v>429</v>
      </c>
      <c r="IE35" t="s">
        <v>429</v>
      </c>
      <c r="IF35" t="s">
        <v>429</v>
      </c>
      <c r="IG35" t="s">
        <v>429</v>
      </c>
      <c r="IH35">
        <v>0</v>
      </c>
      <c r="II35">
        <v>100</v>
      </c>
      <c r="IJ35">
        <v>100</v>
      </c>
      <c r="IK35">
        <v>0.27700000000000002</v>
      </c>
      <c r="IL35">
        <v>4.2500000000000003E-2</v>
      </c>
      <c r="IM35">
        <v>0.33652998743865181</v>
      </c>
      <c r="IN35">
        <v>-4.2852564239613137E-4</v>
      </c>
      <c r="IO35">
        <v>6.4980710991155998E-7</v>
      </c>
      <c r="IP35">
        <v>-2.7237938963984961E-10</v>
      </c>
      <c r="IQ35">
        <v>-8.5965957568608278E-3</v>
      </c>
      <c r="IR35">
        <v>6.6907473102813496E-3</v>
      </c>
      <c r="IS35">
        <v>-3.3673306238274028E-4</v>
      </c>
      <c r="IT35">
        <v>6.1311374003140313E-6</v>
      </c>
      <c r="IU35">
        <v>3</v>
      </c>
      <c r="IV35">
        <v>2101</v>
      </c>
      <c r="IW35">
        <v>1</v>
      </c>
      <c r="IX35">
        <v>32</v>
      </c>
      <c r="IY35">
        <v>0.9</v>
      </c>
      <c r="IZ35">
        <v>0.7</v>
      </c>
      <c r="JA35">
        <v>0.58593799999999996</v>
      </c>
      <c r="JB35">
        <v>2.6892100000000001</v>
      </c>
      <c r="JC35">
        <v>1.6015600000000001</v>
      </c>
      <c r="JD35">
        <v>2.33521</v>
      </c>
      <c r="JE35">
        <v>1.5502899999999999</v>
      </c>
      <c r="JF35">
        <v>2.4182100000000002</v>
      </c>
      <c r="JG35">
        <v>43.263300000000001</v>
      </c>
      <c r="JH35">
        <v>15.8482</v>
      </c>
      <c r="JI35">
        <v>18</v>
      </c>
      <c r="JJ35">
        <v>587.00599999999997</v>
      </c>
      <c r="JK35">
        <v>402.7</v>
      </c>
      <c r="JL35">
        <v>25.47</v>
      </c>
      <c r="JM35">
        <v>30.9008</v>
      </c>
      <c r="JN35">
        <v>30.000699999999998</v>
      </c>
      <c r="JO35">
        <v>30.9925</v>
      </c>
      <c r="JP35">
        <v>30.9786</v>
      </c>
      <c r="JQ35">
        <v>11.716799999999999</v>
      </c>
      <c r="JR35">
        <v>44.689700000000002</v>
      </c>
      <c r="JS35">
        <v>0</v>
      </c>
      <c r="JT35">
        <v>25.4739</v>
      </c>
      <c r="JU35">
        <v>200</v>
      </c>
      <c r="JV35">
        <v>16.434100000000001</v>
      </c>
      <c r="JW35">
        <v>99.401300000000006</v>
      </c>
      <c r="JX35">
        <v>99.649699999999996</v>
      </c>
    </row>
    <row r="36" spans="1:284" x14ac:dyDescent="0.3">
      <c r="A36">
        <v>20</v>
      </c>
      <c r="B36">
        <v>1689267384</v>
      </c>
      <c r="C36">
        <v>6107.9000000953674</v>
      </c>
      <c r="D36" t="s">
        <v>524</v>
      </c>
      <c r="E36" t="s">
        <v>525</v>
      </c>
      <c r="F36" t="s">
        <v>416</v>
      </c>
      <c r="G36" t="s">
        <v>417</v>
      </c>
      <c r="H36" t="s">
        <v>508</v>
      </c>
      <c r="I36" t="s">
        <v>752</v>
      </c>
      <c r="J36" t="s">
        <v>509</v>
      </c>
      <c r="K36" t="s">
        <v>508</v>
      </c>
      <c r="L36" t="s">
        <v>510</v>
      </c>
      <c r="M36">
        <v>1689267384</v>
      </c>
      <c r="N36">
        <f t="shared" si="0"/>
        <v>6.2039831741142696E-3</v>
      </c>
      <c r="O36">
        <f t="shared" si="1"/>
        <v>6.2039831741142697</v>
      </c>
      <c r="P36">
        <f t="shared" si="2"/>
        <v>6.7965257971119923</v>
      </c>
      <c r="Q36">
        <f t="shared" si="3"/>
        <v>140.762</v>
      </c>
      <c r="R36">
        <f t="shared" si="4"/>
        <v>111.59568504233076</v>
      </c>
      <c r="S36">
        <f t="shared" si="5"/>
        <v>11.022219882953527</v>
      </c>
      <c r="T36">
        <f t="shared" si="6"/>
        <v>13.902954353259998</v>
      </c>
      <c r="U36">
        <f t="shared" si="7"/>
        <v>0.44595022440877985</v>
      </c>
      <c r="V36">
        <f t="shared" si="8"/>
        <v>2.907954644078349</v>
      </c>
      <c r="W36">
        <f t="shared" si="9"/>
        <v>0.41114523889605692</v>
      </c>
      <c r="X36">
        <f t="shared" si="10"/>
        <v>0.2598661237815903</v>
      </c>
      <c r="Y36">
        <f t="shared" si="11"/>
        <v>289.56647032676153</v>
      </c>
      <c r="Z36">
        <f t="shared" si="12"/>
        <v>28.546038321010336</v>
      </c>
      <c r="AA36">
        <f t="shared" si="13"/>
        <v>27.9985</v>
      </c>
      <c r="AB36">
        <f t="shared" si="14"/>
        <v>3.7945078530085339</v>
      </c>
      <c r="AC36">
        <f t="shared" si="15"/>
        <v>60.333459297870107</v>
      </c>
      <c r="AD36">
        <f t="shared" si="16"/>
        <v>2.3504903816939997</v>
      </c>
      <c r="AE36">
        <f t="shared" si="17"/>
        <v>3.8958322778899186</v>
      </c>
      <c r="AF36">
        <f t="shared" si="18"/>
        <v>1.4440174713145342</v>
      </c>
      <c r="AG36">
        <f t="shared" si="19"/>
        <v>-273.59565797843931</v>
      </c>
      <c r="AH36">
        <f t="shared" si="20"/>
        <v>70.987109069358709</v>
      </c>
      <c r="AI36">
        <f t="shared" si="21"/>
        <v>5.3330532649999185</v>
      </c>
      <c r="AJ36">
        <f t="shared" si="22"/>
        <v>92.290974682680869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51975.237195116119</v>
      </c>
      <c r="AP36" t="s">
        <v>421</v>
      </c>
      <c r="AQ36">
        <v>10366.9</v>
      </c>
      <c r="AR36">
        <v>993.59653846153856</v>
      </c>
      <c r="AS36">
        <v>3431.87</v>
      </c>
      <c r="AT36">
        <f t="shared" si="26"/>
        <v>0.71047955241266758</v>
      </c>
      <c r="AU36">
        <v>-3.9894345373445681</v>
      </c>
      <c r="AV36" t="s">
        <v>526</v>
      </c>
      <c r="AW36">
        <v>10032.9</v>
      </c>
      <c r="AX36">
        <v>724.88980769230761</v>
      </c>
      <c r="AY36">
        <v>931.72754834766636</v>
      </c>
      <c r="AZ36">
        <f t="shared" si="27"/>
        <v>0.22199380175263317</v>
      </c>
      <c r="BA36">
        <v>0.5</v>
      </c>
      <c r="BB36">
        <f t="shared" si="28"/>
        <v>1513.1846996511717</v>
      </c>
      <c r="BC36">
        <f t="shared" si="29"/>
        <v>6.7965257971119923</v>
      </c>
      <c r="BD36">
        <f t="shared" si="30"/>
        <v>167.95881211474</v>
      </c>
      <c r="BE36">
        <f t="shared" si="31"/>
        <v>7.1279866475936508E-3</v>
      </c>
      <c r="BF36">
        <f t="shared" si="32"/>
        <v>2.683340699849551</v>
      </c>
      <c r="BG36">
        <f t="shared" si="33"/>
        <v>559.17980946964883</v>
      </c>
      <c r="BH36" t="s">
        <v>527</v>
      </c>
      <c r="BI36">
        <v>523.05999999999995</v>
      </c>
      <c r="BJ36">
        <f t="shared" si="34"/>
        <v>523.05999999999995</v>
      </c>
      <c r="BK36">
        <f t="shared" si="35"/>
        <v>0.43861271363329435</v>
      </c>
      <c r="BL36">
        <f t="shared" si="36"/>
        <v>0.50612714782871704</v>
      </c>
      <c r="BM36">
        <f t="shared" si="37"/>
        <v>0.8595069638966909</v>
      </c>
      <c r="BN36">
        <f t="shared" si="38"/>
        <v>-3.3431568912740635</v>
      </c>
      <c r="BO36">
        <f t="shared" si="39"/>
        <v>1.0253740981435424</v>
      </c>
      <c r="BP36">
        <f t="shared" si="40"/>
        <v>0.36520704682836447</v>
      </c>
      <c r="BQ36">
        <f t="shared" si="41"/>
        <v>0.63479295317163553</v>
      </c>
      <c r="BR36">
        <v>6375</v>
      </c>
      <c r="BS36">
        <v>290.00000000000011</v>
      </c>
      <c r="BT36">
        <v>886.05</v>
      </c>
      <c r="BU36">
        <v>185</v>
      </c>
      <c r="BV36">
        <v>10032.9</v>
      </c>
      <c r="BW36">
        <v>886.93</v>
      </c>
      <c r="BX36">
        <v>-0.88</v>
      </c>
      <c r="BY36">
        <v>300.00000000000011</v>
      </c>
      <c r="BZ36">
        <v>38.6</v>
      </c>
      <c r="CA36">
        <v>931.72754834766636</v>
      </c>
      <c r="CB36">
        <v>1.239410480761348</v>
      </c>
      <c r="CC36">
        <v>-44.946240315973149</v>
      </c>
      <c r="CD36">
        <v>1.017710853327799</v>
      </c>
      <c r="CE36">
        <v>0.9858476066487627</v>
      </c>
      <c r="CF36">
        <v>-1.0893732591768641E-2</v>
      </c>
      <c r="CG36">
        <v>289.99999999999989</v>
      </c>
      <c r="CH36">
        <v>891.28</v>
      </c>
      <c r="CI36">
        <v>855</v>
      </c>
      <c r="CJ36">
        <v>9994.68</v>
      </c>
      <c r="CK36">
        <v>886.76</v>
      </c>
      <c r="CL36">
        <v>4.5199999999999996</v>
      </c>
      <c r="CZ36">
        <f t="shared" si="42"/>
        <v>1800</v>
      </c>
      <c r="DA36">
        <f t="shared" si="43"/>
        <v>1513.1846996511717</v>
      </c>
      <c r="DB36">
        <f t="shared" si="44"/>
        <v>0.84065816647287317</v>
      </c>
      <c r="DC36">
        <f t="shared" si="45"/>
        <v>0.16087026129264528</v>
      </c>
      <c r="DD36">
        <v>6</v>
      </c>
      <c r="DE36">
        <v>0.5</v>
      </c>
      <c r="DF36" t="s">
        <v>424</v>
      </c>
      <c r="DG36">
        <v>2</v>
      </c>
      <c r="DH36">
        <v>1689267384</v>
      </c>
      <c r="DI36">
        <v>140.762</v>
      </c>
      <c r="DJ36">
        <v>149.965</v>
      </c>
      <c r="DK36">
        <v>23.797799999999999</v>
      </c>
      <c r="DL36">
        <v>16.530799999999999</v>
      </c>
      <c r="DM36">
        <v>140.38999999999999</v>
      </c>
      <c r="DN36">
        <v>23.754799999999999</v>
      </c>
      <c r="DO36">
        <v>500.04199999999997</v>
      </c>
      <c r="DP36">
        <v>98.669499999999999</v>
      </c>
      <c r="DQ36">
        <v>9.9729999999999999E-2</v>
      </c>
      <c r="DR36">
        <v>28.4513</v>
      </c>
      <c r="DS36">
        <v>27.9985</v>
      </c>
      <c r="DT36">
        <v>999.9</v>
      </c>
      <c r="DU36">
        <v>0</v>
      </c>
      <c r="DV36">
        <v>0</v>
      </c>
      <c r="DW36">
        <v>10010.6</v>
      </c>
      <c r="DX36">
        <v>0</v>
      </c>
      <c r="DY36">
        <v>726.245</v>
      </c>
      <c r="DZ36">
        <v>-9.2031399999999994</v>
      </c>
      <c r="EA36">
        <v>144.19300000000001</v>
      </c>
      <c r="EB36">
        <v>152.48599999999999</v>
      </c>
      <c r="EC36">
        <v>7.2670599999999999</v>
      </c>
      <c r="ED36">
        <v>149.965</v>
      </c>
      <c r="EE36">
        <v>16.530799999999999</v>
      </c>
      <c r="EF36">
        <v>2.3481200000000002</v>
      </c>
      <c r="EG36">
        <v>1.6310899999999999</v>
      </c>
      <c r="EH36">
        <v>20.010400000000001</v>
      </c>
      <c r="EI36">
        <v>14.255699999999999</v>
      </c>
      <c r="EJ36">
        <v>1800</v>
      </c>
      <c r="EK36">
        <v>0.97799800000000003</v>
      </c>
      <c r="EL36">
        <v>2.2001799999999998E-2</v>
      </c>
      <c r="EM36">
        <v>0</v>
      </c>
      <c r="EN36">
        <v>724.91200000000003</v>
      </c>
      <c r="EO36">
        <v>5.0005300000000004</v>
      </c>
      <c r="EP36">
        <v>14797.2</v>
      </c>
      <c r="EQ36">
        <v>16035.2</v>
      </c>
      <c r="ER36">
        <v>49.375</v>
      </c>
      <c r="ES36">
        <v>50.125</v>
      </c>
      <c r="ET36">
        <v>49.936999999999998</v>
      </c>
      <c r="EU36">
        <v>50</v>
      </c>
      <c r="EV36">
        <v>50.5</v>
      </c>
      <c r="EW36">
        <v>1755.51</v>
      </c>
      <c r="EX36">
        <v>39.49</v>
      </c>
      <c r="EY36">
        <v>0</v>
      </c>
      <c r="EZ36">
        <v>130.20000004768369</v>
      </c>
      <c r="FA36">
        <v>0</v>
      </c>
      <c r="FB36">
        <v>724.88980769230761</v>
      </c>
      <c r="FC36">
        <v>0.82799999900840615</v>
      </c>
      <c r="FD36">
        <v>-3.0188034333878009</v>
      </c>
      <c r="FE36">
        <v>14796.526923076921</v>
      </c>
      <c r="FF36">
        <v>15</v>
      </c>
      <c r="FG36">
        <v>1689267345.5</v>
      </c>
      <c r="FH36" t="s">
        <v>528</v>
      </c>
      <c r="FI36">
        <v>1689267329.5</v>
      </c>
      <c r="FJ36">
        <v>1689267345.5</v>
      </c>
      <c r="FK36">
        <v>22</v>
      </c>
      <c r="FL36">
        <v>8.3000000000000004E-2</v>
      </c>
      <c r="FM36">
        <v>1E-3</v>
      </c>
      <c r="FN36">
        <v>0.37</v>
      </c>
      <c r="FO36">
        <v>3.7999999999999999E-2</v>
      </c>
      <c r="FP36">
        <v>150</v>
      </c>
      <c r="FQ36">
        <v>16</v>
      </c>
      <c r="FR36">
        <v>0.32</v>
      </c>
      <c r="FS36">
        <v>0.02</v>
      </c>
      <c r="FT36">
        <v>6.9288752404622276</v>
      </c>
      <c r="FU36">
        <v>-0.60856126731357763</v>
      </c>
      <c r="FV36">
        <v>9.7414459114117877E-2</v>
      </c>
      <c r="FW36">
        <v>1</v>
      </c>
      <c r="FX36">
        <v>0.44018543683036498</v>
      </c>
      <c r="FY36">
        <v>8.9294183325084306E-2</v>
      </c>
      <c r="FZ36">
        <v>1.7494943805692421E-2</v>
      </c>
      <c r="GA36">
        <v>1</v>
      </c>
      <c r="GB36">
        <v>2</v>
      </c>
      <c r="GC36">
        <v>2</v>
      </c>
      <c r="GD36" t="s">
        <v>426</v>
      </c>
      <c r="GE36">
        <v>3.1123699999999999</v>
      </c>
      <c r="GF36">
        <v>2.7671299999999999</v>
      </c>
      <c r="GG36">
        <v>3.6430700000000003E-2</v>
      </c>
      <c r="GH36">
        <v>3.8796700000000003E-2</v>
      </c>
      <c r="GI36">
        <v>0.106695</v>
      </c>
      <c r="GJ36">
        <v>8.2339700000000002E-2</v>
      </c>
      <c r="GK36">
        <v>23182.799999999999</v>
      </c>
      <c r="GL36">
        <v>24031.7</v>
      </c>
      <c r="GM36">
        <v>23907.8</v>
      </c>
      <c r="GN36">
        <v>25301</v>
      </c>
      <c r="GO36">
        <v>30771.1</v>
      </c>
      <c r="GP36">
        <v>32569.3</v>
      </c>
      <c r="GQ36">
        <v>38095.4</v>
      </c>
      <c r="GR36">
        <v>39365.4</v>
      </c>
      <c r="GS36">
        <v>2.17205</v>
      </c>
      <c r="GT36">
        <v>1.7943800000000001</v>
      </c>
      <c r="GU36">
        <v>4.3097900000000001E-2</v>
      </c>
      <c r="GV36">
        <v>0</v>
      </c>
      <c r="GW36">
        <v>27.2944</v>
      </c>
      <c r="GX36">
        <v>999.9</v>
      </c>
      <c r="GY36">
        <v>32.799999999999997</v>
      </c>
      <c r="GZ36">
        <v>40.9</v>
      </c>
      <c r="HA36">
        <v>25.855899999999998</v>
      </c>
      <c r="HB36">
        <v>60.516599999999997</v>
      </c>
      <c r="HC36">
        <v>27.259599999999999</v>
      </c>
      <c r="HD36">
        <v>1</v>
      </c>
      <c r="HE36">
        <v>0.29553600000000002</v>
      </c>
      <c r="HF36">
        <v>2.1135000000000002</v>
      </c>
      <c r="HG36">
        <v>20.361499999999999</v>
      </c>
      <c r="HH36">
        <v>5.2530799999999997</v>
      </c>
      <c r="HI36">
        <v>12.0123</v>
      </c>
      <c r="HJ36">
        <v>4.9802</v>
      </c>
      <c r="HK36">
        <v>3.2930000000000001</v>
      </c>
      <c r="HL36">
        <v>9999</v>
      </c>
      <c r="HM36">
        <v>9999</v>
      </c>
      <c r="HN36">
        <v>9999</v>
      </c>
      <c r="HO36">
        <v>249.6</v>
      </c>
      <c r="HP36">
        <v>1.87588</v>
      </c>
      <c r="HQ36">
        <v>1.87677</v>
      </c>
      <c r="HR36">
        <v>1.8829499999999999</v>
      </c>
      <c r="HS36">
        <v>1.8861399999999999</v>
      </c>
      <c r="HT36">
        <v>1.8768499999999999</v>
      </c>
      <c r="HU36">
        <v>1.8833899999999999</v>
      </c>
      <c r="HV36">
        <v>1.88236</v>
      </c>
      <c r="HW36">
        <v>1.8857900000000001</v>
      </c>
      <c r="HX36">
        <v>0</v>
      </c>
      <c r="HY36">
        <v>0</v>
      </c>
      <c r="HZ36">
        <v>0</v>
      </c>
      <c r="IA36">
        <v>0</v>
      </c>
      <c r="IB36" t="s">
        <v>427</v>
      </c>
      <c r="IC36" t="s">
        <v>428</v>
      </c>
      <c r="ID36" t="s">
        <v>429</v>
      </c>
      <c r="IE36" t="s">
        <v>429</v>
      </c>
      <c r="IF36" t="s">
        <v>429</v>
      </c>
      <c r="IG36" t="s">
        <v>429</v>
      </c>
      <c r="IH36">
        <v>0</v>
      </c>
      <c r="II36">
        <v>100</v>
      </c>
      <c r="IJ36">
        <v>100</v>
      </c>
      <c r="IK36">
        <v>0.372</v>
      </c>
      <c r="IL36">
        <v>4.2999999999999997E-2</v>
      </c>
      <c r="IM36">
        <v>0.42003430485774962</v>
      </c>
      <c r="IN36">
        <v>-4.2852564239613137E-4</v>
      </c>
      <c r="IO36">
        <v>6.4980710991155998E-7</v>
      </c>
      <c r="IP36">
        <v>-2.7237938963984961E-10</v>
      </c>
      <c r="IQ36">
        <v>-8.0252569517219232E-3</v>
      </c>
      <c r="IR36">
        <v>6.6907473102813496E-3</v>
      </c>
      <c r="IS36">
        <v>-3.3673306238274028E-4</v>
      </c>
      <c r="IT36">
        <v>6.1311374003140313E-6</v>
      </c>
      <c r="IU36">
        <v>3</v>
      </c>
      <c r="IV36">
        <v>2101</v>
      </c>
      <c r="IW36">
        <v>1</v>
      </c>
      <c r="IX36">
        <v>32</v>
      </c>
      <c r="IY36">
        <v>0.9</v>
      </c>
      <c r="IZ36">
        <v>0.6</v>
      </c>
      <c r="JA36">
        <v>0.476074</v>
      </c>
      <c r="JB36">
        <v>2.6953100000000001</v>
      </c>
      <c r="JC36">
        <v>1.6015600000000001</v>
      </c>
      <c r="JD36">
        <v>2.33521</v>
      </c>
      <c r="JE36">
        <v>1.5502899999999999</v>
      </c>
      <c r="JF36">
        <v>2.4060100000000002</v>
      </c>
      <c r="JG36">
        <v>43.371899999999997</v>
      </c>
      <c r="JH36">
        <v>15.821899999999999</v>
      </c>
      <c r="JI36">
        <v>18</v>
      </c>
      <c r="JJ36">
        <v>587.39400000000001</v>
      </c>
      <c r="JK36">
        <v>401.61700000000002</v>
      </c>
      <c r="JL36">
        <v>25.535699999999999</v>
      </c>
      <c r="JM36">
        <v>31.0243</v>
      </c>
      <c r="JN36">
        <v>30.000299999999999</v>
      </c>
      <c r="JO36">
        <v>31.111899999999999</v>
      </c>
      <c r="JP36">
        <v>31.097300000000001</v>
      </c>
      <c r="JQ36">
        <v>9.5046300000000006</v>
      </c>
      <c r="JR36">
        <v>45.021999999999998</v>
      </c>
      <c r="JS36">
        <v>0</v>
      </c>
      <c r="JT36">
        <v>25.738700000000001</v>
      </c>
      <c r="JU36">
        <v>150</v>
      </c>
      <c r="JV36">
        <v>16.4955</v>
      </c>
      <c r="JW36">
        <v>99.377099999999999</v>
      </c>
      <c r="JX36">
        <v>99.63</v>
      </c>
    </row>
    <row r="37" spans="1:284" x14ac:dyDescent="0.3">
      <c r="A37">
        <v>21</v>
      </c>
      <c r="B37">
        <v>1689267504</v>
      </c>
      <c r="C37">
        <v>6227.9000000953674</v>
      </c>
      <c r="D37" t="s">
        <v>529</v>
      </c>
      <c r="E37" t="s">
        <v>530</v>
      </c>
      <c r="F37" t="s">
        <v>416</v>
      </c>
      <c r="G37" t="s">
        <v>417</v>
      </c>
      <c r="H37" t="s">
        <v>508</v>
      </c>
      <c r="I37" t="s">
        <v>752</v>
      </c>
      <c r="J37" t="s">
        <v>509</v>
      </c>
      <c r="K37" t="s">
        <v>508</v>
      </c>
      <c r="L37" t="s">
        <v>510</v>
      </c>
      <c r="M37">
        <v>1689267504</v>
      </c>
      <c r="N37">
        <f t="shared" si="0"/>
        <v>6.2370948891183825E-3</v>
      </c>
      <c r="O37">
        <f t="shared" si="1"/>
        <v>6.2370948891183824</v>
      </c>
      <c r="P37">
        <f t="shared" si="2"/>
        <v>3.2442932185780147</v>
      </c>
      <c r="Q37">
        <f t="shared" si="3"/>
        <v>95.331500000000005</v>
      </c>
      <c r="R37">
        <f t="shared" si="4"/>
        <v>80.926180318104471</v>
      </c>
      <c r="S37">
        <f t="shared" si="5"/>
        <v>7.9932549253875518</v>
      </c>
      <c r="T37">
        <f t="shared" si="6"/>
        <v>9.416099696344002</v>
      </c>
      <c r="U37">
        <f t="shared" si="7"/>
        <v>0.45245274815077913</v>
      </c>
      <c r="V37">
        <f t="shared" si="8"/>
        <v>2.9039658053168118</v>
      </c>
      <c r="W37">
        <f t="shared" si="9"/>
        <v>0.41662398894376079</v>
      </c>
      <c r="X37">
        <f t="shared" si="10"/>
        <v>0.26337222921100373</v>
      </c>
      <c r="Y37">
        <f t="shared" si="11"/>
        <v>289.54731832671666</v>
      </c>
      <c r="Z37">
        <f t="shared" si="12"/>
        <v>28.529472969376776</v>
      </c>
      <c r="AA37">
        <f t="shared" si="13"/>
        <v>27.9666</v>
      </c>
      <c r="AB37">
        <f t="shared" si="14"/>
        <v>3.7874570000922643</v>
      </c>
      <c r="AC37">
        <f t="shared" si="15"/>
        <v>60.470760965035907</v>
      </c>
      <c r="AD37">
        <f t="shared" si="16"/>
        <v>2.3547583074927996</v>
      </c>
      <c r="AE37">
        <f t="shared" si="17"/>
        <v>3.894044443816933</v>
      </c>
      <c r="AF37">
        <f t="shared" si="18"/>
        <v>1.4326986925994647</v>
      </c>
      <c r="AG37">
        <f t="shared" si="19"/>
        <v>-275.05588461012064</v>
      </c>
      <c r="AH37">
        <f t="shared" si="20"/>
        <v>74.647142623807341</v>
      </c>
      <c r="AI37">
        <f t="shared" si="21"/>
        <v>5.6146113671326523</v>
      </c>
      <c r="AJ37">
        <f t="shared" si="22"/>
        <v>94.753187707535986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51862.92113080492</v>
      </c>
      <c r="AP37" t="s">
        <v>421</v>
      </c>
      <c r="AQ37">
        <v>10366.9</v>
      </c>
      <c r="AR37">
        <v>993.59653846153856</v>
      </c>
      <c r="AS37">
        <v>3431.87</v>
      </c>
      <c r="AT37">
        <f t="shared" si="26"/>
        <v>0.71047955241266758</v>
      </c>
      <c r="AU37">
        <v>-3.9894345373445681</v>
      </c>
      <c r="AV37" t="s">
        <v>531</v>
      </c>
      <c r="AW37">
        <v>10025.6</v>
      </c>
      <c r="AX37">
        <v>731.58373076923078</v>
      </c>
      <c r="AY37">
        <v>916.73395886340325</v>
      </c>
      <c r="AZ37">
        <f t="shared" si="27"/>
        <v>0.2019672406635048</v>
      </c>
      <c r="BA37">
        <v>0.5</v>
      </c>
      <c r="BB37">
        <f t="shared" si="28"/>
        <v>1513.0838996511486</v>
      </c>
      <c r="BC37">
        <f t="shared" si="29"/>
        <v>3.2442932185780147</v>
      </c>
      <c r="BD37">
        <f t="shared" si="30"/>
        <v>152.79669005245893</v>
      </c>
      <c r="BE37">
        <f t="shared" si="31"/>
        <v>4.78078430256932E-3</v>
      </c>
      <c r="BF37">
        <f t="shared" si="32"/>
        <v>2.7435833666017397</v>
      </c>
      <c r="BG37">
        <f t="shared" si="33"/>
        <v>553.74437617292733</v>
      </c>
      <c r="BH37" t="s">
        <v>532</v>
      </c>
      <c r="BI37">
        <v>528.41</v>
      </c>
      <c r="BJ37">
        <f t="shared" si="34"/>
        <v>528.41</v>
      </c>
      <c r="BK37">
        <f t="shared" si="35"/>
        <v>0.42359504097007605</v>
      </c>
      <c r="BL37">
        <f t="shared" si="36"/>
        <v>0.47679321316174789</v>
      </c>
      <c r="BM37">
        <f t="shared" si="37"/>
        <v>0.86625475850764144</v>
      </c>
      <c r="BN37">
        <f t="shared" si="38"/>
        <v>-2.4088474399662774</v>
      </c>
      <c r="BO37">
        <f t="shared" si="39"/>
        <v>1.0315233630725069</v>
      </c>
      <c r="BP37">
        <f t="shared" si="40"/>
        <v>0.34437931185524318</v>
      </c>
      <c r="BQ37">
        <f t="shared" si="41"/>
        <v>0.65562068814475682</v>
      </c>
      <c r="BR37">
        <v>6377</v>
      </c>
      <c r="BS37">
        <v>290.00000000000011</v>
      </c>
      <c r="BT37">
        <v>875.58</v>
      </c>
      <c r="BU37">
        <v>225</v>
      </c>
      <c r="BV37">
        <v>10025.6</v>
      </c>
      <c r="BW37">
        <v>875.97</v>
      </c>
      <c r="BX37">
        <v>-0.39</v>
      </c>
      <c r="BY37">
        <v>300.00000000000011</v>
      </c>
      <c r="BZ37">
        <v>38.6</v>
      </c>
      <c r="CA37">
        <v>916.73395886340325</v>
      </c>
      <c r="CB37">
        <v>0.9570055095514638</v>
      </c>
      <c r="CC37">
        <v>-40.865608710848562</v>
      </c>
      <c r="CD37">
        <v>0.78573103367987762</v>
      </c>
      <c r="CE37">
        <v>0.98975486827694337</v>
      </c>
      <c r="CF37">
        <v>-1.0892492769744151E-2</v>
      </c>
      <c r="CG37">
        <v>289.99999999999989</v>
      </c>
      <c r="CH37">
        <v>878.89</v>
      </c>
      <c r="CI37">
        <v>895</v>
      </c>
      <c r="CJ37">
        <v>9992.0499999999993</v>
      </c>
      <c r="CK37">
        <v>875.84</v>
      </c>
      <c r="CL37">
        <v>3.05</v>
      </c>
      <c r="CZ37">
        <f t="shared" si="42"/>
        <v>1799.88</v>
      </c>
      <c r="DA37">
        <f t="shared" si="43"/>
        <v>1513.0838996511486</v>
      </c>
      <c r="DB37">
        <f t="shared" si="44"/>
        <v>0.84065821035355048</v>
      </c>
      <c r="DC37">
        <f t="shared" si="45"/>
        <v>0.1608703459823525</v>
      </c>
      <c r="DD37">
        <v>6</v>
      </c>
      <c r="DE37">
        <v>0.5</v>
      </c>
      <c r="DF37" t="s">
        <v>424</v>
      </c>
      <c r="DG37">
        <v>2</v>
      </c>
      <c r="DH37">
        <v>1689267504</v>
      </c>
      <c r="DI37">
        <v>95.331500000000005</v>
      </c>
      <c r="DJ37">
        <v>99.938299999999998</v>
      </c>
      <c r="DK37">
        <v>23.840299999999999</v>
      </c>
      <c r="DL37">
        <v>16.533999999999999</v>
      </c>
      <c r="DM37">
        <v>94.929000000000002</v>
      </c>
      <c r="DN37">
        <v>23.799099999999999</v>
      </c>
      <c r="DO37">
        <v>499.98500000000001</v>
      </c>
      <c r="DP37">
        <v>98.6721</v>
      </c>
      <c r="DQ37">
        <v>0.100076</v>
      </c>
      <c r="DR37">
        <v>28.4434</v>
      </c>
      <c r="DS37">
        <v>27.9666</v>
      </c>
      <c r="DT37">
        <v>999.9</v>
      </c>
      <c r="DU37">
        <v>0</v>
      </c>
      <c r="DV37">
        <v>0</v>
      </c>
      <c r="DW37">
        <v>9987.5</v>
      </c>
      <c r="DX37">
        <v>0</v>
      </c>
      <c r="DY37">
        <v>748.56299999999999</v>
      </c>
      <c r="DZ37">
        <v>-4.60684</v>
      </c>
      <c r="EA37">
        <v>97.659700000000001</v>
      </c>
      <c r="EB37">
        <v>101.61799999999999</v>
      </c>
      <c r="EC37">
        <v>7.3063399999999996</v>
      </c>
      <c r="ED37">
        <v>99.938299999999998</v>
      </c>
      <c r="EE37">
        <v>16.533999999999999</v>
      </c>
      <c r="EF37">
        <v>2.3523700000000001</v>
      </c>
      <c r="EG37">
        <v>1.63144</v>
      </c>
      <c r="EH37">
        <v>20.0396</v>
      </c>
      <c r="EI37">
        <v>14.259</v>
      </c>
      <c r="EJ37">
        <v>1799.88</v>
      </c>
      <c r="EK37">
        <v>0.97799800000000003</v>
      </c>
      <c r="EL37">
        <v>2.2001799999999998E-2</v>
      </c>
      <c r="EM37">
        <v>0</v>
      </c>
      <c r="EN37">
        <v>731.64599999999996</v>
      </c>
      <c r="EO37">
        <v>5.0005300000000004</v>
      </c>
      <c r="EP37">
        <v>14941.9</v>
      </c>
      <c r="EQ37">
        <v>16034.2</v>
      </c>
      <c r="ER37">
        <v>49.561999999999998</v>
      </c>
      <c r="ES37">
        <v>50.25</v>
      </c>
      <c r="ET37">
        <v>50.061999999999998</v>
      </c>
      <c r="EU37">
        <v>50.125</v>
      </c>
      <c r="EV37">
        <v>50.625</v>
      </c>
      <c r="EW37">
        <v>1755.39</v>
      </c>
      <c r="EX37">
        <v>39.49</v>
      </c>
      <c r="EY37">
        <v>0</v>
      </c>
      <c r="EZ37">
        <v>118.2000000476837</v>
      </c>
      <c r="FA37">
        <v>0</v>
      </c>
      <c r="FB37">
        <v>731.58373076923078</v>
      </c>
      <c r="FC37">
        <v>0.69623931491967073</v>
      </c>
      <c r="FD37">
        <v>2.0205127928147641</v>
      </c>
      <c r="FE37">
        <v>14943.70384615385</v>
      </c>
      <c r="FF37">
        <v>15</v>
      </c>
      <c r="FG37">
        <v>1689267465.5</v>
      </c>
      <c r="FH37" t="s">
        <v>533</v>
      </c>
      <c r="FI37">
        <v>1689267454</v>
      </c>
      <c r="FJ37">
        <v>1689267465.5</v>
      </c>
      <c r="FK37">
        <v>23</v>
      </c>
      <c r="FL37">
        <v>1.7000000000000001E-2</v>
      </c>
      <c r="FM37">
        <v>-2E-3</v>
      </c>
      <c r="FN37">
        <v>0.40100000000000002</v>
      </c>
      <c r="FO37">
        <v>3.5999999999999997E-2</v>
      </c>
      <c r="FP37">
        <v>100</v>
      </c>
      <c r="FQ37">
        <v>16</v>
      </c>
      <c r="FR37">
        <v>0.32</v>
      </c>
      <c r="FS37">
        <v>0.01</v>
      </c>
      <c r="FT37">
        <v>3.316458410927849</v>
      </c>
      <c r="FU37">
        <v>-0.46907644888517641</v>
      </c>
      <c r="FV37">
        <v>8.1120869061387407E-2</v>
      </c>
      <c r="FW37">
        <v>1</v>
      </c>
      <c r="FX37">
        <v>0.44553190036405133</v>
      </c>
      <c r="FY37">
        <v>9.4496804618736455E-2</v>
      </c>
      <c r="FZ37">
        <v>1.8854294173697751E-2</v>
      </c>
      <c r="GA37">
        <v>1</v>
      </c>
      <c r="GB37">
        <v>2</v>
      </c>
      <c r="GC37">
        <v>2</v>
      </c>
      <c r="GD37" t="s">
        <v>426</v>
      </c>
      <c r="GE37">
        <v>3.1124499999999999</v>
      </c>
      <c r="GF37">
        <v>2.7672699999999999</v>
      </c>
      <c r="GG37">
        <v>2.51434E-2</v>
      </c>
      <c r="GH37">
        <v>2.6466799999999999E-2</v>
      </c>
      <c r="GI37">
        <v>0.10681599999999999</v>
      </c>
      <c r="GJ37">
        <v>8.2336199999999998E-2</v>
      </c>
      <c r="GK37">
        <v>23450.5</v>
      </c>
      <c r="GL37">
        <v>24337.200000000001</v>
      </c>
      <c r="GM37">
        <v>23904.5</v>
      </c>
      <c r="GN37">
        <v>25298.9</v>
      </c>
      <c r="GO37">
        <v>30763.200000000001</v>
      </c>
      <c r="GP37">
        <v>32566.799999999999</v>
      </c>
      <c r="GQ37">
        <v>38090.800000000003</v>
      </c>
      <c r="GR37">
        <v>39362.300000000003</v>
      </c>
      <c r="GS37">
        <v>2.1711</v>
      </c>
      <c r="GT37">
        <v>1.7927999999999999</v>
      </c>
      <c r="GU37">
        <v>4.2732800000000001E-2</v>
      </c>
      <c r="GV37">
        <v>0</v>
      </c>
      <c r="GW37">
        <v>27.2684</v>
      </c>
      <c r="GX37">
        <v>999.9</v>
      </c>
      <c r="GY37">
        <v>32.9</v>
      </c>
      <c r="GZ37">
        <v>41</v>
      </c>
      <c r="HA37">
        <v>26.071000000000002</v>
      </c>
      <c r="HB37">
        <v>60.156599999999997</v>
      </c>
      <c r="HC37">
        <v>27.427900000000001</v>
      </c>
      <c r="HD37">
        <v>1</v>
      </c>
      <c r="HE37">
        <v>0.30005799999999999</v>
      </c>
      <c r="HF37">
        <v>1.8769100000000001</v>
      </c>
      <c r="HG37">
        <v>20.364799999999999</v>
      </c>
      <c r="HH37">
        <v>5.2539800000000003</v>
      </c>
      <c r="HI37">
        <v>12.012499999999999</v>
      </c>
      <c r="HJ37">
        <v>4.9799499999999997</v>
      </c>
      <c r="HK37">
        <v>3.2930000000000001</v>
      </c>
      <c r="HL37">
        <v>9999</v>
      </c>
      <c r="HM37">
        <v>9999</v>
      </c>
      <c r="HN37">
        <v>9999</v>
      </c>
      <c r="HO37">
        <v>249.6</v>
      </c>
      <c r="HP37">
        <v>1.8758600000000001</v>
      </c>
      <c r="HQ37">
        <v>1.8767400000000001</v>
      </c>
      <c r="HR37">
        <v>1.88297</v>
      </c>
      <c r="HS37">
        <v>1.8861399999999999</v>
      </c>
      <c r="HT37">
        <v>1.87686</v>
      </c>
      <c r="HU37">
        <v>1.8834</v>
      </c>
      <c r="HV37">
        <v>1.8823399999999999</v>
      </c>
      <c r="HW37">
        <v>1.8858200000000001</v>
      </c>
      <c r="HX37">
        <v>0</v>
      </c>
      <c r="HY37">
        <v>0</v>
      </c>
      <c r="HZ37">
        <v>0</v>
      </c>
      <c r="IA37">
        <v>0</v>
      </c>
      <c r="IB37" t="s">
        <v>427</v>
      </c>
      <c r="IC37" t="s">
        <v>428</v>
      </c>
      <c r="ID37" t="s">
        <v>429</v>
      </c>
      <c r="IE37" t="s">
        <v>429</v>
      </c>
      <c r="IF37" t="s">
        <v>429</v>
      </c>
      <c r="IG37" t="s">
        <v>429</v>
      </c>
      <c r="IH37">
        <v>0</v>
      </c>
      <c r="II37">
        <v>100</v>
      </c>
      <c r="IJ37">
        <v>100</v>
      </c>
      <c r="IK37">
        <v>0.40300000000000002</v>
      </c>
      <c r="IL37">
        <v>4.1200000000000001E-2</v>
      </c>
      <c r="IM37">
        <v>0.43752550087447922</v>
      </c>
      <c r="IN37">
        <v>-4.2852564239613137E-4</v>
      </c>
      <c r="IO37">
        <v>6.4980710991155998E-7</v>
      </c>
      <c r="IP37">
        <v>-2.7237938963984961E-10</v>
      </c>
      <c r="IQ37">
        <v>-9.9163100903135373E-3</v>
      </c>
      <c r="IR37">
        <v>6.6907473102813496E-3</v>
      </c>
      <c r="IS37">
        <v>-3.3673306238274028E-4</v>
      </c>
      <c r="IT37">
        <v>6.1311374003140313E-6</v>
      </c>
      <c r="IU37">
        <v>3</v>
      </c>
      <c r="IV37">
        <v>2101</v>
      </c>
      <c r="IW37">
        <v>1</v>
      </c>
      <c r="IX37">
        <v>32</v>
      </c>
      <c r="IY37">
        <v>0.8</v>
      </c>
      <c r="IZ37">
        <v>0.6</v>
      </c>
      <c r="JA37">
        <v>0.36376999999999998</v>
      </c>
      <c r="JB37">
        <v>2.7136200000000001</v>
      </c>
      <c r="JC37">
        <v>1.6015600000000001</v>
      </c>
      <c r="JD37">
        <v>2.33521</v>
      </c>
      <c r="JE37">
        <v>1.5502899999999999</v>
      </c>
      <c r="JF37">
        <v>2.3779300000000001</v>
      </c>
      <c r="JG37">
        <v>43.426400000000001</v>
      </c>
      <c r="JH37">
        <v>15.7957</v>
      </c>
      <c r="JI37">
        <v>18</v>
      </c>
      <c r="JJ37">
        <v>587.54700000000003</v>
      </c>
      <c r="JK37">
        <v>401.23599999999999</v>
      </c>
      <c r="JL37">
        <v>25.6389</v>
      </c>
      <c r="JM37">
        <v>31.105599999999999</v>
      </c>
      <c r="JN37">
        <v>30</v>
      </c>
      <c r="JO37">
        <v>31.198799999999999</v>
      </c>
      <c r="JP37">
        <v>31.1845</v>
      </c>
      <c r="JQ37">
        <v>7.2693700000000003</v>
      </c>
      <c r="JR37">
        <v>45.459800000000001</v>
      </c>
      <c r="JS37">
        <v>0</v>
      </c>
      <c r="JT37">
        <v>25.639099999999999</v>
      </c>
      <c r="JU37">
        <v>100</v>
      </c>
      <c r="JV37">
        <v>16.453099999999999</v>
      </c>
      <c r="JW37">
        <v>99.364400000000003</v>
      </c>
      <c r="JX37">
        <v>99.621899999999997</v>
      </c>
    </row>
    <row r="38" spans="1:284" x14ac:dyDescent="0.3">
      <c r="A38">
        <v>22</v>
      </c>
      <c r="B38">
        <v>1689267622.5</v>
      </c>
      <c r="C38">
        <v>6346.4000000953674</v>
      </c>
      <c r="D38" t="s">
        <v>534</v>
      </c>
      <c r="E38" t="s">
        <v>535</v>
      </c>
      <c r="F38" t="s">
        <v>416</v>
      </c>
      <c r="G38" t="s">
        <v>417</v>
      </c>
      <c r="H38" t="s">
        <v>508</v>
      </c>
      <c r="I38" t="s">
        <v>752</v>
      </c>
      <c r="J38" t="s">
        <v>509</v>
      </c>
      <c r="K38" t="s">
        <v>508</v>
      </c>
      <c r="L38" t="s">
        <v>510</v>
      </c>
      <c r="M38">
        <v>1689267622.5</v>
      </c>
      <c r="N38">
        <f t="shared" si="0"/>
        <v>6.3259851439127724E-3</v>
      </c>
      <c r="O38">
        <f t="shared" si="1"/>
        <v>6.3259851439127726</v>
      </c>
      <c r="P38">
        <f t="shared" si="2"/>
        <v>1.3563415843291087</v>
      </c>
      <c r="Q38">
        <f t="shared" si="3"/>
        <v>72.764499999999998</v>
      </c>
      <c r="R38">
        <f t="shared" si="4"/>
        <v>66.042134923592698</v>
      </c>
      <c r="S38">
        <f t="shared" si="5"/>
        <v>6.5230617755129137</v>
      </c>
      <c r="T38">
        <f t="shared" si="6"/>
        <v>7.1870379283385004</v>
      </c>
      <c r="U38">
        <f t="shared" si="7"/>
        <v>0.45933892565762902</v>
      </c>
      <c r="V38">
        <f t="shared" si="8"/>
        <v>2.8997950094757052</v>
      </c>
      <c r="W38">
        <f t="shared" si="9"/>
        <v>0.42241038180090307</v>
      </c>
      <c r="X38">
        <f t="shared" si="10"/>
        <v>0.26707653022769495</v>
      </c>
      <c r="Y38">
        <f t="shared" si="11"/>
        <v>289.55051032672407</v>
      </c>
      <c r="Z38">
        <f t="shared" si="12"/>
        <v>28.648786165567383</v>
      </c>
      <c r="AA38">
        <f t="shared" si="13"/>
        <v>28.011600000000001</v>
      </c>
      <c r="AB38">
        <f t="shared" si="14"/>
        <v>3.7974066596764664</v>
      </c>
      <c r="AC38">
        <f t="shared" si="15"/>
        <v>60.216827678747762</v>
      </c>
      <c r="AD38">
        <f t="shared" si="16"/>
        <v>2.3643556654301001</v>
      </c>
      <c r="AE38">
        <f t="shared" si="17"/>
        <v>3.9264035595560749</v>
      </c>
      <c r="AF38">
        <f t="shared" si="18"/>
        <v>1.4330509942463663</v>
      </c>
      <c r="AG38">
        <f t="shared" si="19"/>
        <v>-278.97594484655326</v>
      </c>
      <c r="AH38">
        <f t="shared" si="20"/>
        <v>89.782471792755175</v>
      </c>
      <c r="AI38">
        <f t="shared" si="21"/>
        <v>6.7690520202592497</v>
      </c>
      <c r="AJ38">
        <f t="shared" si="22"/>
        <v>107.12608929318525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51719.633960817438</v>
      </c>
      <c r="AP38" t="s">
        <v>421</v>
      </c>
      <c r="AQ38">
        <v>10366.9</v>
      </c>
      <c r="AR38">
        <v>993.59653846153856</v>
      </c>
      <c r="AS38">
        <v>3431.87</v>
      </c>
      <c r="AT38">
        <f t="shared" si="26"/>
        <v>0.71047955241266758</v>
      </c>
      <c r="AU38">
        <v>-3.9894345373445681</v>
      </c>
      <c r="AV38" t="s">
        <v>536</v>
      </c>
      <c r="AW38">
        <v>10028.5</v>
      </c>
      <c r="AX38">
        <v>735.65031999999997</v>
      </c>
      <c r="AY38">
        <v>904.22873522004477</v>
      </c>
      <c r="AZ38">
        <f t="shared" si="27"/>
        <v>0.18643337537710647</v>
      </c>
      <c r="BA38">
        <v>0.5</v>
      </c>
      <c r="BB38">
        <f t="shared" si="28"/>
        <v>1513.1006996511521</v>
      </c>
      <c r="BC38">
        <f t="shared" si="29"/>
        <v>1.3563415843291087</v>
      </c>
      <c r="BD38">
        <f t="shared" si="30"/>
        <v>141.04623536071284</v>
      </c>
      <c r="BE38">
        <f t="shared" si="31"/>
        <v>3.5329942831340663E-3</v>
      </c>
      <c r="BF38">
        <f t="shared" si="32"/>
        <v>2.7953560491138911</v>
      </c>
      <c r="BG38">
        <f t="shared" si="33"/>
        <v>549.15688123598238</v>
      </c>
      <c r="BH38" t="s">
        <v>537</v>
      </c>
      <c r="BI38">
        <v>528.48</v>
      </c>
      <c r="BJ38">
        <f t="shared" si="34"/>
        <v>528.48</v>
      </c>
      <c r="BK38">
        <f t="shared" si="35"/>
        <v>0.41554611193439461</v>
      </c>
      <c r="BL38">
        <f t="shared" si="36"/>
        <v>0.44864666043738632</v>
      </c>
      <c r="BM38">
        <f t="shared" si="37"/>
        <v>0.87058275491062354</v>
      </c>
      <c r="BN38">
        <f t="shared" si="38"/>
        <v>-1.8863439528048425</v>
      </c>
      <c r="BO38">
        <f t="shared" si="39"/>
        <v>1.0366520838007669</v>
      </c>
      <c r="BP38">
        <f t="shared" si="40"/>
        <v>0.32230093654815506</v>
      </c>
      <c r="BQ38">
        <f t="shared" si="41"/>
        <v>0.67769906345184494</v>
      </c>
      <c r="BR38">
        <v>6379</v>
      </c>
      <c r="BS38">
        <v>290.00000000000011</v>
      </c>
      <c r="BT38">
        <v>868.52</v>
      </c>
      <c r="BU38">
        <v>205</v>
      </c>
      <c r="BV38">
        <v>10028.5</v>
      </c>
      <c r="BW38">
        <v>868.23</v>
      </c>
      <c r="BX38">
        <v>0.28999999999999998</v>
      </c>
      <c r="BY38">
        <v>300.00000000000011</v>
      </c>
      <c r="BZ38">
        <v>38.6</v>
      </c>
      <c r="CA38">
        <v>904.22873522004477</v>
      </c>
      <c r="CB38">
        <v>1.1210708058974579</v>
      </c>
      <c r="CC38">
        <v>-36.099416826610671</v>
      </c>
      <c r="CD38">
        <v>0.92042265410255708</v>
      </c>
      <c r="CE38">
        <v>0.98212285852883063</v>
      </c>
      <c r="CF38">
        <v>-1.089240155728588E-2</v>
      </c>
      <c r="CG38">
        <v>289.99999999999989</v>
      </c>
      <c r="CH38">
        <v>870.24</v>
      </c>
      <c r="CI38">
        <v>865</v>
      </c>
      <c r="CJ38">
        <v>9992.85</v>
      </c>
      <c r="CK38">
        <v>868.1</v>
      </c>
      <c r="CL38">
        <v>2.14</v>
      </c>
      <c r="CZ38">
        <f t="shared" si="42"/>
        <v>1799.9</v>
      </c>
      <c r="DA38">
        <f t="shared" si="43"/>
        <v>1513.1006996511521</v>
      </c>
      <c r="DB38">
        <f t="shared" si="44"/>
        <v>0.84065820303969785</v>
      </c>
      <c r="DC38">
        <f t="shared" si="45"/>
        <v>0.16087033186661706</v>
      </c>
      <c r="DD38">
        <v>6</v>
      </c>
      <c r="DE38">
        <v>0.5</v>
      </c>
      <c r="DF38" t="s">
        <v>424</v>
      </c>
      <c r="DG38">
        <v>2</v>
      </c>
      <c r="DH38">
        <v>1689267622.5</v>
      </c>
      <c r="DI38">
        <v>72.764499999999998</v>
      </c>
      <c r="DJ38">
        <v>74.944400000000002</v>
      </c>
      <c r="DK38">
        <v>23.9377</v>
      </c>
      <c r="DL38">
        <v>16.528500000000001</v>
      </c>
      <c r="DM38">
        <v>72.309899999999999</v>
      </c>
      <c r="DN38">
        <v>23.8962</v>
      </c>
      <c r="DO38">
        <v>500.01799999999997</v>
      </c>
      <c r="DP38">
        <v>98.671199999999999</v>
      </c>
      <c r="DQ38">
        <v>0.100013</v>
      </c>
      <c r="DR38">
        <v>28.585899999999999</v>
      </c>
      <c r="DS38">
        <v>28.011600000000001</v>
      </c>
      <c r="DT38">
        <v>999.9</v>
      </c>
      <c r="DU38">
        <v>0</v>
      </c>
      <c r="DV38">
        <v>0</v>
      </c>
      <c r="DW38">
        <v>9963.75</v>
      </c>
      <c r="DX38">
        <v>0</v>
      </c>
      <c r="DY38">
        <v>753.71299999999997</v>
      </c>
      <c r="DZ38">
        <v>-2.1799400000000002</v>
      </c>
      <c r="EA38">
        <v>74.549000000000007</v>
      </c>
      <c r="EB38">
        <v>76.203900000000004</v>
      </c>
      <c r="EC38">
        <v>7.40916</v>
      </c>
      <c r="ED38">
        <v>74.944400000000002</v>
      </c>
      <c r="EE38">
        <v>16.528500000000001</v>
      </c>
      <c r="EF38">
        <v>2.3619599999999998</v>
      </c>
      <c r="EG38">
        <v>1.63089</v>
      </c>
      <c r="EH38">
        <v>20.1053</v>
      </c>
      <c r="EI38">
        <v>14.2538</v>
      </c>
      <c r="EJ38">
        <v>1799.9</v>
      </c>
      <c r="EK38">
        <v>0.97799800000000003</v>
      </c>
      <c r="EL38">
        <v>2.2001799999999998E-2</v>
      </c>
      <c r="EM38">
        <v>0</v>
      </c>
      <c r="EN38">
        <v>735.84900000000005</v>
      </c>
      <c r="EO38">
        <v>5.0005300000000004</v>
      </c>
      <c r="EP38">
        <v>15012.4</v>
      </c>
      <c r="EQ38">
        <v>16034.4</v>
      </c>
      <c r="ER38">
        <v>49.561999999999998</v>
      </c>
      <c r="ES38">
        <v>50.186999999999998</v>
      </c>
      <c r="ET38">
        <v>50.061999999999998</v>
      </c>
      <c r="EU38">
        <v>50.125</v>
      </c>
      <c r="EV38">
        <v>50.625</v>
      </c>
      <c r="EW38">
        <v>1755.41</v>
      </c>
      <c r="EX38">
        <v>39.49</v>
      </c>
      <c r="EY38">
        <v>0</v>
      </c>
      <c r="EZ38">
        <v>116.5999999046326</v>
      </c>
      <c r="FA38">
        <v>0</v>
      </c>
      <c r="FB38">
        <v>735.65031999999997</v>
      </c>
      <c r="FC38">
        <v>1.292615375702862</v>
      </c>
      <c r="FD38">
        <v>19.384615321649729</v>
      </c>
      <c r="FE38">
        <v>15010.964</v>
      </c>
      <c r="FF38">
        <v>15</v>
      </c>
      <c r="FG38">
        <v>1689267583</v>
      </c>
      <c r="FH38" t="s">
        <v>538</v>
      </c>
      <c r="FI38">
        <v>1689267566.5</v>
      </c>
      <c r="FJ38">
        <v>1689267583</v>
      </c>
      <c r="FK38">
        <v>24</v>
      </c>
      <c r="FL38">
        <v>4.4999999999999998E-2</v>
      </c>
      <c r="FM38">
        <v>0</v>
      </c>
      <c r="FN38">
        <v>0.45400000000000001</v>
      </c>
      <c r="FO38">
        <v>3.5999999999999997E-2</v>
      </c>
      <c r="FP38">
        <v>75</v>
      </c>
      <c r="FQ38">
        <v>16</v>
      </c>
      <c r="FR38">
        <v>0.19</v>
      </c>
      <c r="FS38">
        <v>0.02</v>
      </c>
      <c r="FT38">
        <v>1.4309919696271709</v>
      </c>
      <c r="FU38">
        <v>-0.54299670830372759</v>
      </c>
      <c r="FV38">
        <v>9.4713882579498879E-2</v>
      </c>
      <c r="FW38">
        <v>1</v>
      </c>
      <c r="FX38">
        <v>0.45356757213082222</v>
      </c>
      <c r="FY38">
        <v>9.3342456618650316E-2</v>
      </c>
      <c r="FZ38">
        <v>1.9467813205589851E-2</v>
      </c>
      <c r="GA38">
        <v>1</v>
      </c>
      <c r="GB38">
        <v>2</v>
      </c>
      <c r="GC38">
        <v>2</v>
      </c>
      <c r="GD38" t="s">
        <v>426</v>
      </c>
      <c r="GE38">
        <v>3.1125099999999999</v>
      </c>
      <c r="GF38">
        <v>2.7669999999999999</v>
      </c>
      <c r="GG38">
        <v>1.9305900000000001E-2</v>
      </c>
      <c r="GH38">
        <v>2.0027400000000001E-2</v>
      </c>
      <c r="GI38">
        <v>0.107116</v>
      </c>
      <c r="GJ38">
        <v>8.23102E-2</v>
      </c>
      <c r="GK38">
        <v>23592.6</v>
      </c>
      <c r="GL38">
        <v>24500.799999999999</v>
      </c>
      <c r="GM38">
        <v>23906.2</v>
      </c>
      <c r="GN38">
        <v>25301.7</v>
      </c>
      <c r="GO38">
        <v>30755</v>
      </c>
      <c r="GP38">
        <v>32571.4</v>
      </c>
      <c r="GQ38">
        <v>38093.4</v>
      </c>
      <c r="GR38">
        <v>39366.800000000003</v>
      </c>
      <c r="GS38">
        <v>2.1711499999999999</v>
      </c>
      <c r="GT38">
        <v>1.7928200000000001</v>
      </c>
      <c r="GU38">
        <v>5.5804800000000002E-2</v>
      </c>
      <c r="GV38">
        <v>0</v>
      </c>
      <c r="GW38">
        <v>27.099900000000002</v>
      </c>
      <c r="GX38">
        <v>999.9</v>
      </c>
      <c r="GY38">
        <v>32.9</v>
      </c>
      <c r="GZ38">
        <v>41</v>
      </c>
      <c r="HA38">
        <v>26.07</v>
      </c>
      <c r="HB38">
        <v>60.926600000000001</v>
      </c>
      <c r="HC38">
        <v>27.351800000000001</v>
      </c>
      <c r="HD38">
        <v>1</v>
      </c>
      <c r="HE38">
        <v>0.298369</v>
      </c>
      <c r="HF38">
        <v>2.0685199999999999</v>
      </c>
      <c r="HG38">
        <v>20.362200000000001</v>
      </c>
      <c r="HH38">
        <v>5.2529300000000001</v>
      </c>
      <c r="HI38">
        <v>12.013400000000001</v>
      </c>
      <c r="HJ38">
        <v>4.9796500000000004</v>
      </c>
      <c r="HK38">
        <v>3.2930000000000001</v>
      </c>
      <c r="HL38">
        <v>9999</v>
      </c>
      <c r="HM38">
        <v>9999</v>
      </c>
      <c r="HN38">
        <v>9999</v>
      </c>
      <c r="HO38">
        <v>249.6</v>
      </c>
      <c r="HP38">
        <v>1.8758300000000001</v>
      </c>
      <c r="HQ38">
        <v>1.8767499999999999</v>
      </c>
      <c r="HR38">
        <v>1.88293</v>
      </c>
      <c r="HS38">
        <v>1.8861399999999999</v>
      </c>
      <c r="HT38">
        <v>1.87687</v>
      </c>
      <c r="HU38">
        <v>1.8834</v>
      </c>
      <c r="HV38">
        <v>1.8823799999999999</v>
      </c>
      <c r="HW38">
        <v>1.8858200000000001</v>
      </c>
      <c r="HX38">
        <v>0</v>
      </c>
      <c r="HY38">
        <v>0</v>
      </c>
      <c r="HZ38">
        <v>0</v>
      </c>
      <c r="IA38">
        <v>0</v>
      </c>
      <c r="IB38" t="s">
        <v>427</v>
      </c>
      <c r="IC38" t="s">
        <v>428</v>
      </c>
      <c r="ID38" t="s">
        <v>429</v>
      </c>
      <c r="IE38" t="s">
        <v>429</v>
      </c>
      <c r="IF38" t="s">
        <v>429</v>
      </c>
      <c r="IG38" t="s">
        <v>429</v>
      </c>
      <c r="IH38">
        <v>0</v>
      </c>
      <c r="II38">
        <v>100</v>
      </c>
      <c r="IJ38">
        <v>100</v>
      </c>
      <c r="IK38">
        <v>0.45500000000000002</v>
      </c>
      <c r="IL38">
        <v>4.1500000000000002E-2</v>
      </c>
      <c r="IM38">
        <v>0.48222889361407512</v>
      </c>
      <c r="IN38">
        <v>-4.2852564239613137E-4</v>
      </c>
      <c r="IO38">
        <v>6.4980710991155998E-7</v>
      </c>
      <c r="IP38">
        <v>-2.7237938963984961E-10</v>
      </c>
      <c r="IQ38">
        <v>-9.7587188649819311E-3</v>
      </c>
      <c r="IR38">
        <v>6.6907473102813496E-3</v>
      </c>
      <c r="IS38">
        <v>-3.3673306238274028E-4</v>
      </c>
      <c r="IT38">
        <v>6.1311374003140313E-6</v>
      </c>
      <c r="IU38">
        <v>3</v>
      </c>
      <c r="IV38">
        <v>2101</v>
      </c>
      <c r="IW38">
        <v>1</v>
      </c>
      <c r="IX38">
        <v>32</v>
      </c>
      <c r="IY38">
        <v>0.9</v>
      </c>
      <c r="IZ38">
        <v>0.7</v>
      </c>
      <c r="JA38">
        <v>0.308838</v>
      </c>
      <c r="JB38">
        <v>2.7233900000000002</v>
      </c>
      <c r="JC38">
        <v>1.6015600000000001</v>
      </c>
      <c r="JD38">
        <v>2.33521</v>
      </c>
      <c r="JE38">
        <v>1.5502899999999999</v>
      </c>
      <c r="JF38">
        <v>2.3877000000000002</v>
      </c>
      <c r="JG38">
        <v>43.371899999999997</v>
      </c>
      <c r="JH38">
        <v>15.7781</v>
      </c>
      <c r="JI38">
        <v>18</v>
      </c>
      <c r="JJ38">
        <v>587.81500000000005</v>
      </c>
      <c r="JK38">
        <v>401.43900000000002</v>
      </c>
      <c r="JL38">
        <v>25.749300000000002</v>
      </c>
      <c r="JM38">
        <v>31.094200000000001</v>
      </c>
      <c r="JN38">
        <v>30.0001</v>
      </c>
      <c r="JO38">
        <v>31.223800000000001</v>
      </c>
      <c r="JP38">
        <v>31.211500000000001</v>
      </c>
      <c r="JQ38">
        <v>6.1583699999999997</v>
      </c>
      <c r="JR38">
        <v>45.4878</v>
      </c>
      <c r="JS38">
        <v>0</v>
      </c>
      <c r="JT38">
        <v>25.736899999999999</v>
      </c>
      <c r="JU38">
        <v>75</v>
      </c>
      <c r="JV38">
        <v>16.516200000000001</v>
      </c>
      <c r="JW38">
        <v>99.371399999999994</v>
      </c>
      <c r="JX38">
        <v>99.633099999999999</v>
      </c>
    </row>
    <row r="39" spans="1:284" x14ac:dyDescent="0.3">
      <c r="A39">
        <v>23</v>
      </c>
      <c r="B39">
        <v>1689267764.5999999</v>
      </c>
      <c r="C39">
        <v>6488.5</v>
      </c>
      <c r="D39" t="s">
        <v>539</v>
      </c>
      <c r="E39" t="s">
        <v>540</v>
      </c>
      <c r="F39" t="s">
        <v>416</v>
      </c>
      <c r="G39" t="s">
        <v>417</v>
      </c>
      <c r="H39" t="s">
        <v>508</v>
      </c>
      <c r="I39" t="s">
        <v>752</v>
      </c>
      <c r="J39" t="s">
        <v>509</v>
      </c>
      <c r="K39" t="s">
        <v>508</v>
      </c>
      <c r="L39" t="s">
        <v>510</v>
      </c>
      <c r="M39">
        <v>1689267764.5999999</v>
      </c>
      <c r="N39">
        <f t="shared" si="0"/>
        <v>6.5169410223245173E-3</v>
      </c>
      <c r="O39">
        <f t="shared" si="1"/>
        <v>6.5169410223245174</v>
      </c>
      <c r="P39">
        <f t="shared" si="2"/>
        <v>-0.37598573469535429</v>
      </c>
      <c r="Q39">
        <f t="shared" si="3"/>
        <v>50.033700000000003</v>
      </c>
      <c r="R39">
        <f t="shared" si="4"/>
        <v>50.21236087925756</v>
      </c>
      <c r="S39">
        <f t="shared" si="5"/>
        <v>4.9594249277664302</v>
      </c>
      <c r="T39">
        <f t="shared" si="6"/>
        <v>4.9417787704718705</v>
      </c>
      <c r="U39">
        <f t="shared" si="7"/>
        <v>0.47601529903290951</v>
      </c>
      <c r="V39">
        <f t="shared" si="8"/>
        <v>2.9101300980692764</v>
      </c>
      <c r="W39">
        <f t="shared" si="9"/>
        <v>0.43660819015505303</v>
      </c>
      <c r="X39">
        <f t="shared" si="10"/>
        <v>0.27614831889971114</v>
      </c>
      <c r="Y39">
        <f t="shared" si="11"/>
        <v>289.60158232684375</v>
      </c>
      <c r="Z39">
        <f t="shared" si="12"/>
        <v>28.582566752834044</v>
      </c>
      <c r="AA39">
        <f t="shared" si="13"/>
        <v>28.015899999999998</v>
      </c>
      <c r="AB39">
        <f t="shared" si="14"/>
        <v>3.7983585974528893</v>
      </c>
      <c r="AC39">
        <f t="shared" si="15"/>
        <v>60.421640364990438</v>
      </c>
      <c r="AD39">
        <f t="shared" si="16"/>
        <v>2.3701400615836801</v>
      </c>
      <c r="AE39">
        <f t="shared" si="17"/>
        <v>3.922667519892407</v>
      </c>
      <c r="AF39">
        <f t="shared" si="18"/>
        <v>1.4282185358692092</v>
      </c>
      <c r="AG39">
        <f t="shared" si="19"/>
        <v>-287.39709908451124</v>
      </c>
      <c r="AH39">
        <f t="shared" si="20"/>
        <v>86.854820977761023</v>
      </c>
      <c r="AI39">
        <f t="shared" si="21"/>
        <v>6.5246756484379711</v>
      </c>
      <c r="AJ39">
        <f t="shared" si="22"/>
        <v>95.583979868531486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52016.902686035712</v>
      </c>
      <c r="AP39" t="s">
        <v>421</v>
      </c>
      <c r="AQ39">
        <v>10366.9</v>
      </c>
      <c r="AR39">
        <v>993.59653846153856</v>
      </c>
      <c r="AS39">
        <v>3431.87</v>
      </c>
      <c r="AT39">
        <f t="shared" si="26"/>
        <v>0.71047955241266758</v>
      </c>
      <c r="AU39">
        <v>-3.9894345373445681</v>
      </c>
      <c r="AV39" t="s">
        <v>541</v>
      </c>
      <c r="AW39">
        <v>10024.200000000001</v>
      </c>
      <c r="AX39">
        <v>742.14288461538467</v>
      </c>
      <c r="AY39">
        <v>892.7768418270407</v>
      </c>
      <c r="AZ39">
        <f t="shared" si="27"/>
        <v>0.16872520674190894</v>
      </c>
      <c r="BA39">
        <v>0.5</v>
      </c>
      <c r="BB39">
        <f t="shared" si="28"/>
        <v>1513.3694996512145</v>
      </c>
      <c r="BC39">
        <f t="shared" si="29"/>
        <v>-0.37598573469535429</v>
      </c>
      <c r="BD39">
        <f t="shared" si="30"/>
        <v>127.67179085277523</v>
      </c>
      <c r="BE39">
        <f t="shared" si="31"/>
        <v>2.3876844375957116E-3</v>
      </c>
      <c r="BF39">
        <f t="shared" si="32"/>
        <v>2.844040122027339</v>
      </c>
      <c r="BG39">
        <f t="shared" si="33"/>
        <v>544.91187067814167</v>
      </c>
      <c r="BH39" t="s">
        <v>542</v>
      </c>
      <c r="BI39">
        <v>529.86</v>
      </c>
      <c r="BJ39">
        <f t="shared" si="34"/>
        <v>529.86</v>
      </c>
      <c r="BK39">
        <f t="shared" si="35"/>
        <v>0.40650342260709005</v>
      </c>
      <c r="BL39">
        <f t="shared" si="36"/>
        <v>0.4150646645477129</v>
      </c>
      <c r="BM39">
        <f t="shared" si="37"/>
        <v>0.87494293891921782</v>
      </c>
      <c r="BN39">
        <f t="shared" si="38"/>
        <v>-1.4940925458023351</v>
      </c>
      <c r="BO39">
        <f t="shared" si="39"/>
        <v>1.0413488061223797</v>
      </c>
      <c r="BP39">
        <f t="shared" si="40"/>
        <v>0.29633938115734659</v>
      </c>
      <c r="BQ39">
        <f t="shared" si="41"/>
        <v>0.70366061884265341</v>
      </c>
      <c r="BR39">
        <v>6381</v>
      </c>
      <c r="BS39">
        <v>290.00000000000011</v>
      </c>
      <c r="BT39">
        <v>861.87</v>
      </c>
      <c r="BU39">
        <v>235</v>
      </c>
      <c r="BV39">
        <v>10024.200000000001</v>
      </c>
      <c r="BW39">
        <v>861.19</v>
      </c>
      <c r="BX39">
        <v>0.68</v>
      </c>
      <c r="BY39">
        <v>300.00000000000011</v>
      </c>
      <c r="BZ39">
        <v>38.6</v>
      </c>
      <c r="CA39">
        <v>892.7768418270407</v>
      </c>
      <c r="CB39">
        <v>1.0771323000904409</v>
      </c>
      <c r="CC39">
        <v>-31.66328101230021</v>
      </c>
      <c r="CD39">
        <v>0.88435517060259605</v>
      </c>
      <c r="CE39">
        <v>0.97862452690500057</v>
      </c>
      <c r="CF39">
        <v>-1.0892380645161291E-2</v>
      </c>
      <c r="CG39">
        <v>289.99999999999989</v>
      </c>
      <c r="CH39">
        <v>861.65</v>
      </c>
      <c r="CI39">
        <v>745</v>
      </c>
      <c r="CJ39">
        <v>9999.74</v>
      </c>
      <c r="CK39">
        <v>861.11</v>
      </c>
      <c r="CL39">
        <v>0.54</v>
      </c>
      <c r="CZ39">
        <f t="shared" si="42"/>
        <v>1800.22</v>
      </c>
      <c r="DA39">
        <f t="shared" si="43"/>
        <v>1513.3694996512145</v>
      </c>
      <c r="DB39">
        <f t="shared" si="44"/>
        <v>0.84065808604015868</v>
      </c>
      <c r="DC39">
        <f t="shared" si="45"/>
        <v>0.16087010605750618</v>
      </c>
      <c r="DD39">
        <v>6</v>
      </c>
      <c r="DE39">
        <v>0.5</v>
      </c>
      <c r="DF39" t="s">
        <v>424</v>
      </c>
      <c r="DG39">
        <v>2</v>
      </c>
      <c r="DH39">
        <v>1689267764.5999999</v>
      </c>
      <c r="DI39">
        <v>50.033700000000003</v>
      </c>
      <c r="DJ39">
        <v>49.973799999999997</v>
      </c>
      <c r="DK39">
        <v>23.9968</v>
      </c>
      <c r="DL39">
        <v>16.3645</v>
      </c>
      <c r="DM39">
        <v>49.549599999999998</v>
      </c>
      <c r="DN39">
        <v>23.953399999999998</v>
      </c>
      <c r="DO39">
        <v>500.024</v>
      </c>
      <c r="DP39">
        <v>98.669200000000004</v>
      </c>
      <c r="DQ39">
        <v>9.9805099999999994E-2</v>
      </c>
      <c r="DR39">
        <v>28.569500000000001</v>
      </c>
      <c r="DS39">
        <v>28.015899999999998</v>
      </c>
      <c r="DT39">
        <v>999.9</v>
      </c>
      <c r="DU39">
        <v>0</v>
      </c>
      <c r="DV39">
        <v>0</v>
      </c>
      <c r="DW39">
        <v>10023.1</v>
      </c>
      <c r="DX39">
        <v>0</v>
      </c>
      <c r="DY39">
        <v>745.07</v>
      </c>
      <c r="DZ39">
        <v>5.9902200000000003E-2</v>
      </c>
      <c r="EA39">
        <v>51.263800000000003</v>
      </c>
      <c r="EB39">
        <v>50.805199999999999</v>
      </c>
      <c r="EC39">
        <v>7.6322299999999998</v>
      </c>
      <c r="ED39">
        <v>49.973799999999997</v>
      </c>
      <c r="EE39">
        <v>16.3645</v>
      </c>
      <c r="EF39">
        <v>2.36774</v>
      </c>
      <c r="EG39">
        <v>1.61467</v>
      </c>
      <c r="EH39">
        <v>20.1448</v>
      </c>
      <c r="EI39">
        <v>14.099600000000001</v>
      </c>
      <c r="EJ39">
        <v>1800.22</v>
      </c>
      <c r="EK39">
        <v>0.97800200000000004</v>
      </c>
      <c r="EL39">
        <v>2.1998199999999999E-2</v>
      </c>
      <c r="EM39">
        <v>0</v>
      </c>
      <c r="EN39">
        <v>742.31299999999999</v>
      </c>
      <c r="EO39">
        <v>5.0005300000000004</v>
      </c>
      <c r="EP39">
        <v>15118.5</v>
      </c>
      <c r="EQ39">
        <v>16037.2</v>
      </c>
      <c r="ER39">
        <v>49.561999999999998</v>
      </c>
      <c r="ES39">
        <v>50.061999999999998</v>
      </c>
      <c r="ET39">
        <v>50</v>
      </c>
      <c r="EU39">
        <v>50.061999999999998</v>
      </c>
      <c r="EV39">
        <v>50.625</v>
      </c>
      <c r="EW39">
        <v>1755.73</v>
      </c>
      <c r="EX39">
        <v>39.49</v>
      </c>
      <c r="EY39">
        <v>0</v>
      </c>
      <c r="EZ39">
        <v>140</v>
      </c>
      <c r="FA39">
        <v>0</v>
      </c>
      <c r="FB39">
        <v>742.14288461538467</v>
      </c>
      <c r="FC39">
        <v>2.5932649395573621</v>
      </c>
      <c r="FD39">
        <v>29.552136815811981</v>
      </c>
      <c r="FE39">
        <v>15113.19230769231</v>
      </c>
      <c r="FF39">
        <v>15</v>
      </c>
      <c r="FG39">
        <v>1689267725.0999999</v>
      </c>
      <c r="FH39" t="s">
        <v>543</v>
      </c>
      <c r="FI39">
        <v>1689267704</v>
      </c>
      <c r="FJ39">
        <v>1689267725.0999999</v>
      </c>
      <c r="FK39">
        <v>25</v>
      </c>
      <c r="FL39">
        <v>2.1000000000000001E-2</v>
      </c>
      <c r="FM39">
        <v>2E-3</v>
      </c>
      <c r="FN39">
        <v>0.48399999999999999</v>
      </c>
      <c r="FO39">
        <v>3.7999999999999999E-2</v>
      </c>
      <c r="FP39">
        <v>50</v>
      </c>
      <c r="FQ39">
        <v>16</v>
      </c>
      <c r="FR39">
        <v>0.24</v>
      </c>
      <c r="FS39">
        <v>0.01</v>
      </c>
      <c r="FT39">
        <v>-0.3547237167889925</v>
      </c>
      <c r="FU39">
        <v>-0.4715885972253393</v>
      </c>
      <c r="FV39">
        <v>8.7445471471806632E-2</v>
      </c>
      <c r="FW39">
        <v>1</v>
      </c>
      <c r="FX39">
        <v>0.4732303050342756</v>
      </c>
      <c r="FY39">
        <v>8.5496082492660899E-2</v>
      </c>
      <c r="FZ39">
        <v>1.768677745308574E-2</v>
      </c>
      <c r="GA39">
        <v>1</v>
      </c>
      <c r="GB39">
        <v>2</v>
      </c>
      <c r="GC39">
        <v>2</v>
      </c>
      <c r="GD39" t="s">
        <v>426</v>
      </c>
      <c r="GE39">
        <v>3.1124299999999998</v>
      </c>
      <c r="GF39">
        <v>2.7673100000000002</v>
      </c>
      <c r="GG39">
        <v>1.3311099999999999E-2</v>
      </c>
      <c r="GH39">
        <v>1.34439E-2</v>
      </c>
      <c r="GI39">
        <v>0.107296</v>
      </c>
      <c r="GJ39">
        <v>8.17079E-2</v>
      </c>
      <c r="GK39">
        <v>23739.1</v>
      </c>
      <c r="GL39">
        <v>24668.6</v>
      </c>
      <c r="GM39">
        <v>23908.6</v>
      </c>
      <c r="GN39">
        <v>25305</v>
      </c>
      <c r="GO39">
        <v>30751.7</v>
      </c>
      <c r="GP39">
        <v>32597.3</v>
      </c>
      <c r="GQ39">
        <v>38097</v>
      </c>
      <c r="GR39">
        <v>39372.199999999997</v>
      </c>
      <c r="GS39">
        <v>2.1714000000000002</v>
      </c>
      <c r="GT39">
        <v>1.79298</v>
      </c>
      <c r="GU39">
        <v>4.8890700000000002E-2</v>
      </c>
      <c r="GV39">
        <v>0</v>
      </c>
      <c r="GW39">
        <v>27.217199999999998</v>
      </c>
      <c r="GX39">
        <v>999.9</v>
      </c>
      <c r="GY39">
        <v>33</v>
      </c>
      <c r="GZ39">
        <v>41</v>
      </c>
      <c r="HA39">
        <v>26.152200000000001</v>
      </c>
      <c r="HB39">
        <v>60.196599999999997</v>
      </c>
      <c r="HC39">
        <v>27.347799999999999</v>
      </c>
      <c r="HD39">
        <v>1</v>
      </c>
      <c r="HE39">
        <v>0.29414600000000002</v>
      </c>
      <c r="HF39">
        <v>1.9925299999999999</v>
      </c>
      <c r="HG39">
        <v>20.363600000000002</v>
      </c>
      <c r="HH39">
        <v>5.2533799999999999</v>
      </c>
      <c r="HI39">
        <v>12.0144</v>
      </c>
      <c r="HJ39">
        <v>4.9797500000000001</v>
      </c>
      <c r="HK39">
        <v>3.2930000000000001</v>
      </c>
      <c r="HL39">
        <v>9999</v>
      </c>
      <c r="HM39">
        <v>9999</v>
      </c>
      <c r="HN39">
        <v>9999</v>
      </c>
      <c r="HO39">
        <v>249.7</v>
      </c>
      <c r="HP39">
        <v>1.8758699999999999</v>
      </c>
      <c r="HQ39">
        <v>1.8767199999999999</v>
      </c>
      <c r="HR39">
        <v>1.8829400000000001</v>
      </c>
      <c r="HS39">
        <v>1.8861399999999999</v>
      </c>
      <c r="HT39">
        <v>1.87687</v>
      </c>
      <c r="HU39">
        <v>1.8834</v>
      </c>
      <c r="HV39">
        <v>1.88236</v>
      </c>
      <c r="HW39">
        <v>1.8858299999999999</v>
      </c>
      <c r="HX39">
        <v>0</v>
      </c>
      <c r="HY39">
        <v>0</v>
      </c>
      <c r="HZ39">
        <v>0</v>
      </c>
      <c r="IA39">
        <v>0</v>
      </c>
      <c r="IB39" t="s">
        <v>427</v>
      </c>
      <c r="IC39" t="s">
        <v>428</v>
      </c>
      <c r="ID39" t="s">
        <v>429</v>
      </c>
      <c r="IE39" t="s">
        <v>429</v>
      </c>
      <c r="IF39" t="s">
        <v>429</v>
      </c>
      <c r="IG39" t="s">
        <v>429</v>
      </c>
      <c r="IH39">
        <v>0</v>
      </c>
      <c r="II39">
        <v>100</v>
      </c>
      <c r="IJ39">
        <v>100</v>
      </c>
      <c r="IK39">
        <v>0.48399999999999999</v>
      </c>
      <c r="IL39">
        <v>4.3400000000000001E-2</v>
      </c>
      <c r="IM39">
        <v>0.5037059560807956</v>
      </c>
      <c r="IN39">
        <v>-4.2852564239613137E-4</v>
      </c>
      <c r="IO39">
        <v>6.4980710991155998E-7</v>
      </c>
      <c r="IP39">
        <v>-2.7237938963984961E-10</v>
      </c>
      <c r="IQ39">
        <v>-8.0206178315643719E-3</v>
      </c>
      <c r="IR39">
        <v>6.6907473102813496E-3</v>
      </c>
      <c r="IS39">
        <v>-3.3673306238274028E-4</v>
      </c>
      <c r="IT39">
        <v>6.1311374003140313E-6</v>
      </c>
      <c r="IU39">
        <v>3</v>
      </c>
      <c r="IV39">
        <v>2101</v>
      </c>
      <c r="IW39">
        <v>1</v>
      </c>
      <c r="IX39">
        <v>32</v>
      </c>
      <c r="IY39">
        <v>1</v>
      </c>
      <c r="IZ39">
        <v>0.7</v>
      </c>
      <c r="JA39">
        <v>0.25268600000000002</v>
      </c>
      <c r="JB39">
        <v>2.7392599999999998</v>
      </c>
      <c r="JC39">
        <v>1.6015600000000001</v>
      </c>
      <c r="JD39">
        <v>2.33521</v>
      </c>
      <c r="JE39">
        <v>1.5502899999999999</v>
      </c>
      <c r="JF39">
        <v>2.2863799999999999</v>
      </c>
      <c r="JG39">
        <v>43.317599999999999</v>
      </c>
      <c r="JH39">
        <v>15.734400000000001</v>
      </c>
      <c r="JI39">
        <v>18</v>
      </c>
      <c r="JJ39">
        <v>587.93700000000001</v>
      </c>
      <c r="JK39">
        <v>401.51400000000001</v>
      </c>
      <c r="JL39">
        <v>25.744299999999999</v>
      </c>
      <c r="JM39">
        <v>31.058900000000001</v>
      </c>
      <c r="JN39">
        <v>30.0001</v>
      </c>
      <c r="JO39">
        <v>31.218399999999999</v>
      </c>
      <c r="JP39">
        <v>31.2087</v>
      </c>
      <c r="JQ39">
        <v>5.0540000000000003</v>
      </c>
      <c r="JR39">
        <v>46.608699999999999</v>
      </c>
      <c r="JS39">
        <v>0</v>
      </c>
      <c r="JT39">
        <v>25.746600000000001</v>
      </c>
      <c r="JU39">
        <v>50</v>
      </c>
      <c r="JV39">
        <v>16.290700000000001</v>
      </c>
      <c r="JW39">
        <v>99.380899999999997</v>
      </c>
      <c r="JX39">
        <v>99.646500000000003</v>
      </c>
    </row>
    <row r="40" spans="1:284" x14ac:dyDescent="0.3">
      <c r="A40">
        <v>24</v>
      </c>
      <c r="B40">
        <v>1689267882.5999999</v>
      </c>
      <c r="C40">
        <v>6606.5</v>
      </c>
      <c r="D40" t="s">
        <v>544</v>
      </c>
      <c r="E40" t="s">
        <v>545</v>
      </c>
      <c r="F40" t="s">
        <v>416</v>
      </c>
      <c r="G40" t="s">
        <v>417</v>
      </c>
      <c r="H40" t="s">
        <v>508</v>
      </c>
      <c r="I40" t="s">
        <v>752</v>
      </c>
      <c r="J40" t="s">
        <v>509</v>
      </c>
      <c r="K40" t="s">
        <v>508</v>
      </c>
      <c r="L40" t="s">
        <v>510</v>
      </c>
      <c r="M40">
        <v>1689267882.5999999</v>
      </c>
      <c r="N40">
        <f t="shared" si="0"/>
        <v>6.686089686239554E-3</v>
      </c>
      <c r="O40">
        <f t="shared" si="1"/>
        <v>6.686089686239554</v>
      </c>
      <c r="P40">
        <f t="shared" si="2"/>
        <v>-2.7135280700259656</v>
      </c>
      <c r="Q40">
        <f t="shared" si="3"/>
        <v>23.0198</v>
      </c>
      <c r="R40">
        <f t="shared" si="4"/>
        <v>32.007762502188342</v>
      </c>
      <c r="S40">
        <f t="shared" si="5"/>
        <v>3.1613576856536465</v>
      </c>
      <c r="T40">
        <f t="shared" si="6"/>
        <v>2.27363039347828</v>
      </c>
      <c r="U40">
        <f t="shared" si="7"/>
        <v>0.48590063900883323</v>
      </c>
      <c r="V40">
        <f t="shared" si="8"/>
        <v>2.9064180542182001</v>
      </c>
      <c r="W40">
        <f t="shared" si="9"/>
        <v>0.44486761845609352</v>
      </c>
      <c r="X40">
        <f t="shared" si="10"/>
        <v>0.28143958771052807</v>
      </c>
      <c r="Y40">
        <f t="shared" si="11"/>
        <v>289.54731832671666</v>
      </c>
      <c r="Z40">
        <f t="shared" si="12"/>
        <v>28.578293785288597</v>
      </c>
      <c r="AA40">
        <f t="shared" si="13"/>
        <v>28.056999999999999</v>
      </c>
      <c r="AB40">
        <f t="shared" si="14"/>
        <v>3.807467861766495</v>
      </c>
      <c r="AC40">
        <f t="shared" si="15"/>
        <v>60.263065109994876</v>
      </c>
      <c r="AD40">
        <f t="shared" si="16"/>
        <v>2.3694555617139996</v>
      </c>
      <c r="AE40">
        <f t="shared" si="17"/>
        <v>3.9318537107084781</v>
      </c>
      <c r="AF40">
        <f t="shared" si="18"/>
        <v>1.4380123000524954</v>
      </c>
      <c r="AG40">
        <f t="shared" si="19"/>
        <v>-294.85655516316433</v>
      </c>
      <c r="AH40">
        <f t="shared" si="20"/>
        <v>86.618679844845815</v>
      </c>
      <c r="AI40">
        <f t="shared" si="21"/>
        <v>6.5178875940405927</v>
      </c>
      <c r="AJ40">
        <f t="shared" si="22"/>
        <v>87.827330602438735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51904.101919215696</v>
      </c>
      <c r="AP40" t="s">
        <v>421</v>
      </c>
      <c r="AQ40">
        <v>10366.9</v>
      </c>
      <c r="AR40">
        <v>993.59653846153856</v>
      </c>
      <c r="AS40">
        <v>3431.87</v>
      </c>
      <c r="AT40">
        <f t="shared" si="26"/>
        <v>0.71047955241266758</v>
      </c>
      <c r="AU40">
        <v>-3.9894345373445681</v>
      </c>
      <c r="AV40" t="s">
        <v>546</v>
      </c>
      <c r="AW40">
        <v>10033.1</v>
      </c>
      <c r="AX40">
        <v>750.7091153846153</v>
      </c>
      <c r="AY40">
        <v>883.4041643567441</v>
      </c>
      <c r="AZ40">
        <f t="shared" si="27"/>
        <v>0.15020876550740681</v>
      </c>
      <c r="BA40">
        <v>0.5</v>
      </c>
      <c r="BB40">
        <f t="shared" si="28"/>
        <v>1513.0838996511486</v>
      </c>
      <c r="BC40">
        <f t="shared" si="29"/>
        <v>-2.7135280700259656</v>
      </c>
      <c r="BD40">
        <f t="shared" si="30"/>
        <v>113.63923233786602</v>
      </c>
      <c r="BE40">
        <f t="shared" si="31"/>
        <v>8.4324898811808855E-4</v>
      </c>
      <c r="BF40">
        <f t="shared" si="32"/>
        <v>2.8848243402824978</v>
      </c>
      <c r="BG40">
        <f t="shared" si="33"/>
        <v>541.40588165246493</v>
      </c>
      <c r="BH40" t="s">
        <v>547</v>
      </c>
      <c r="BI40">
        <v>538.66999999999996</v>
      </c>
      <c r="BJ40">
        <f t="shared" si="34"/>
        <v>538.66999999999996</v>
      </c>
      <c r="BK40">
        <f t="shared" si="35"/>
        <v>0.39023380041202815</v>
      </c>
      <c r="BL40">
        <f t="shared" si="36"/>
        <v>0.38491992582090262</v>
      </c>
      <c r="BM40">
        <f t="shared" si="37"/>
        <v>0.88084675640925469</v>
      </c>
      <c r="BN40">
        <f t="shared" si="38"/>
        <v>-1.2042126331349754</v>
      </c>
      <c r="BO40">
        <f t="shared" si="39"/>
        <v>1.0451927873731057</v>
      </c>
      <c r="BP40">
        <f t="shared" si="40"/>
        <v>0.27619861300833598</v>
      </c>
      <c r="BQ40">
        <f t="shared" si="41"/>
        <v>0.72380138699166396</v>
      </c>
      <c r="BR40">
        <v>6383</v>
      </c>
      <c r="BS40">
        <v>290.00000000000011</v>
      </c>
      <c r="BT40">
        <v>855.48</v>
      </c>
      <c r="BU40">
        <v>175</v>
      </c>
      <c r="BV40">
        <v>10033.1</v>
      </c>
      <c r="BW40">
        <v>855.04</v>
      </c>
      <c r="BX40">
        <v>0.44</v>
      </c>
      <c r="BY40">
        <v>300.00000000000011</v>
      </c>
      <c r="BZ40">
        <v>38.6</v>
      </c>
      <c r="CA40">
        <v>883.4041643567441</v>
      </c>
      <c r="CB40">
        <v>1.1902616032175151</v>
      </c>
      <c r="CC40">
        <v>-28.46301440657929</v>
      </c>
      <c r="CD40">
        <v>0.97719958839893561</v>
      </c>
      <c r="CE40">
        <v>0.96805073184236301</v>
      </c>
      <c r="CF40">
        <v>-1.0891967296996661E-2</v>
      </c>
      <c r="CG40">
        <v>289.99999999999989</v>
      </c>
      <c r="CH40">
        <v>855.66</v>
      </c>
      <c r="CI40">
        <v>865</v>
      </c>
      <c r="CJ40">
        <v>9992.5</v>
      </c>
      <c r="CK40">
        <v>854.92</v>
      </c>
      <c r="CL40">
        <v>0.74</v>
      </c>
      <c r="CZ40">
        <f t="shared" si="42"/>
        <v>1799.88</v>
      </c>
      <c r="DA40">
        <f t="shared" si="43"/>
        <v>1513.0838996511486</v>
      </c>
      <c r="DB40">
        <f t="shared" si="44"/>
        <v>0.84065821035355048</v>
      </c>
      <c r="DC40">
        <f t="shared" si="45"/>
        <v>0.1608703459823525</v>
      </c>
      <c r="DD40">
        <v>6</v>
      </c>
      <c r="DE40">
        <v>0.5</v>
      </c>
      <c r="DF40" t="s">
        <v>424</v>
      </c>
      <c r="DG40">
        <v>2</v>
      </c>
      <c r="DH40">
        <v>1689267882.5999999</v>
      </c>
      <c r="DI40">
        <v>23.0198</v>
      </c>
      <c r="DJ40">
        <v>19.948899999999998</v>
      </c>
      <c r="DK40">
        <v>23.99</v>
      </c>
      <c r="DL40">
        <v>16.160799999999998</v>
      </c>
      <c r="DM40">
        <v>22.557099999999998</v>
      </c>
      <c r="DN40">
        <v>23.945499999999999</v>
      </c>
      <c r="DO40">
        <v>500.10399999999998</v>
      </c>
      <c r="DP40">
        <v>98.668499999999995</v>
      </c>
      <c r="DQ40">
        <v>9.9968600000000005E-2</v>
      </c>
      <c r="DR40">
        <v>28.6098</v>
      </c>
      <c r="DS40">
        <v>28.056999999999999</v>
      </c>
      <c r="DT40">
        <v>999.9</v>
      </c>
      <c r="DU40">
        <v>0</v>
      </c>
      <c r="DV40">
        <v>0</v>
      </c>
      <c r="DW40">
        <v>10001.9</v>
      </c>
      <c r="DX40">
        <v>0</v>
      </c>
      <c r="DY40">
        <v>734.28800000000001</v>
      </c>
      <c r="DZ40">
        <v>3.0708799999999998</v>
      </c>
      <c r="EA40">
        <v>23.585599999999999</v>
      </c>
      <c r="EB40">
        <v>20.276599999999998</v>
      </c>
      <c r="EC40">
        <v>7.8291899999999996</v>
      </c>
      <c r="ED40">
        <v>19.948899999999998</v>
      </c>
      <c r="EE40">
        <v>16.160799999999998</v>
      </c>
      <c r="EF40">
        <v>2.3670599999999999</v>
      </c>
      <c r="EG40">
        <v>1.59457</v>
      </c>
      <c r="EH40">
        <v>20.1402</v>
      </c>
      <c r="EI40">
        <v>13.9064</v>
      </c>
      <c r="EJ40">
        <v>1799.88</v>
      </c>
      <c r="EK40">
        <v>0.97799800000000003</v>
      </c>
      <c r="EL40">
        <v>2.2001699999999999E-2</v>
      </c>
      <c r="EM40">
        <v>0</v>
      </c>
      <c r="EN40">
        <v>751.01499999999999</v>
      </c>
      <c r="EO40">
        <v>5.0005300000000004</v>
      </c>
      <c r="EP40">
        <v>15251.1</v>
      </c>
      <c r="EQ40">
        <v>16034.2</v>
      </c>
      <c r="ER40">
        <v>49.561999999999998</v>
      </c>
      <c r="ES40">
        <v>50.125</v>
      </c>
      <c r="ET40">
        <v>50.061999999999998</v>
      </c>
      <c r="EU40">
        <v>50</v>
      </c>
      <c r="EV40">
        <v>50.625</v>
      </c>
      <c r="EW40">
        <v>1755.39</v>
      </c>
      <c r="EX40">
        <v>39.49</v>
      </c>
      <c r="EY40">
        <v>0</v>
      </c>
      <c r="EZ40">
        <v>116</v>
      </c>
      <c r="FA40">
        <v>0</v>
      </c>
      <c r="FB40">
        <v>750.7091153846153</v>
      </c>
      <c r="FC40">
        <v>2.501094011456396</v>
      </c>
      <c r="FD40">
        <v>38.181196625270474</v>
      </c>
      <c r="FE40">
        <v>15248.184615384611</v>
      </c>
      <c r="FF40">
        <v>15</v>
      </c>
      <c r="FG40">
        <v>1689267843.5999999</v>
      </c>
      <c r="FH40" t="s">
        <v>548</v>
      </c>
      <c r="FI40">
        <v>1689267826.5999999</v>
      </c>
      <c r="FJ40">
        <v>1689267843.5999999</v>
      </c>
      <c r="FK40">
        <v>26</v>
      </c>
      <c r="FL40">
        <v>-3.2000000000000001E-2</v>
      </c>
      <c r="FM40">
        <v>1E-3</v>
      </c>
      <c r="FN40">
        <v>0.46400000000000002</v>
      </c>
      <c r="FO40">
        <v>3.9E-2</v>
      </c>
      <c r="FP40">
        <v>20</v>
      </c>
      <c r="FQ40">
        <v>16</v>
      </c>
      <c r="FR40">
        <v>0.24</v>
      </c>
      <c r="FS40">
        <v>0.01</v>
      </c>
      <c r="FT40">
        <v>-2.6600875684464871</v>
      </c>
      <c r="FU40">
        <v>-0.50077389005737305</v>
      </c>
      <c r="FV40">
        <v>9.9849627894157827E-2</v>
      </c>
      <c r="FW40">
        <v>1</v>
      </c>
      <c r="FX40">
        <v>0.48277902745446621</v>
      </c>
      <c r="FY40">
        <v>8.5065760390819145E-2</v>
      </c>
      <c r="FZ40">
        <v>1.862700578839321E-2</v>
      </c>
      <c r="GA40">
        <v>1</v>
      </c>
      <c r="GB40">
        <v>2</v>
      </c>
      <c r="GC40">
        <v>2</v>
      </c>
      <c r="GD40" t="s">
        <v>426</v>
      </c>
      <c r="GE40">
        <v>3.11259</v>
      </c>
      <c r="GF40">
        <v>2.76729</v>
      </c>
      <c r="GG40">
        <v>6.0861700000000001E-3</v>
      </c>
      <c r="GH40">
        <v>5.3892100000000002E-3</v>
      </c>
      <c r="GI40">
        <v>0.10727200000000001</v>
      </c>
      <c r="GJ40">
        <v>8.0959100000000006E-2</v>
      </c>
      <c r="GK40">
        <v>23913.9</v>
      </c>
      <c r="GL40">
        <v>24871.1</v>
      </c>
      <c r="GM40">
        <v>23909.7</v>
      </c>
      <c r="GN40">
        <v>25306.3</v>
      </c>
      <c r="GO40">
        <v>30753.9</v>
      </c>
      <c r="GP40">
        <v>32624.5</v>
      </c>
      <c r="GQ40">
        <v>38098.699999999997</v>
      </c>
      <c r="GR40">
        <v>39372.9</v>
      </c>
      <c r="GS40">
        <v>2.17178</v>
      </c>
      <c r="GT40">
        <v>1.7926299999999999</v>
      </c>
      <c r="GU40">
        <v>4.0233100000000001E-2</v>
      </c>
      <c r="GV40">
        <v>0</v>
      </c>
      <c r="GW40">
        <v>27.399799999999999</v>
      </c>
      <c r="GX40">
        <v>999.9</v>
      </c>
      <c r="GY40">
        <v>33</v>
      </c>
      <c r="GZ40">
        <v>41</v>
      </c>
      <c r="HA40">
        <v>26.1495</v>
      </c>
      <c r="HB40">
        <v>60.426600000000001</v>
      </c>
      <c r="HC40">
        <v>27.035299999999999</v>
      </c>
      <c r="HD40">
        <v>1</v>
      </c>
      <c r="HE40">
        <v>0.29485299999999998</v>
      </c>
      <c r="HF40">
        <v>2.65463</v>
      </c>
      <c r="HG40">
        <v>20.3538</v>
      </c>
      <c r="HH40">
        <v>5.2538299999999998</v>
      </c>
      <c r="HI40">
        <v>12.0108</v>
      </c>
      <c r="HJ40">
        <v>4.9800000000000004</v>
      </c>
      <c r="HK40">
        <v>3.2930000000000001</v>
      </c>
      <c r="HL40">
        <v>9999</v>
      </c>
      <c r="HM40">
        <v>9999</v>
      </c>
      <c r="HN40">
        <v>9999</v>
      </c>
      <c r="HO40">
        <v>249.7</v>
      </c>
      <c r="HP40">
        <v>1.87588</v>
      </c>
      <c r="HQ40">
        <v>1.87673</v>
      </c>
      <c r="HR40">
        <v>1.8829400000000001</v>
      </c>
      <c r="HS40">
        <v>1.8861399999999999</v>
      </c>
      <c r="HT40">
        <v>1.8768400000000001</v>
      </c>
      <c r="HU40">
        <v>1.8834</v>
      </c>
      <c r="HV40">
        <v>1.88235</v>
      </c>
      <c r="HW40">
        <v>1.8858299999999999</v>
      </c>
      <c r="HX40">
        <v>0</v>
      </c>
      <c r="HY40">
        <v>0</v>
      </c>
      <c r="HZ40">
        <v>0</v>
      </c>
      <c r="IA40">
        <v>0</v>
      </c>
      <c r="IB40" t="s">
        <v>427</v>
      </c>
      <c r="IC40" t="s">
        <v>428</v>
      </c>
      <c r="ID40" t="s">
        <v>429</v>
      </c>
      <c r="IE40" t="s">
        <v>429</v>
      </c>
      <c r="IF40" t="s">
        <v>429</v>
      </c>
      <c r="IG40" t="s">
        <v>429</v>
      </c>
      <c r="IH40">
        <v>0</v>
      </c>
      <c r="II40">
        <v>100</v>
      </c>
      <c r="IJ40">
        <v>100</v>
      </c>
      <c r="IK40">
        <v>0.46300000000000002</v>
      </c>
      <c r="IL40">
        <v>4.4499999999999998E-2</v>
      </c>
      <c r="IM40">
        <v>0.4720445366689211</v>
      </c>
      <c r="IN40">
        <v>-4.2852564239613137E-4</v>
      </c>
      <c r="IO40">
        <v>6.4980710991155998E-7</v>
      </c>
      <c r="IP40">
        <v>-2.7237938963984961E-10</v>
      </c>
      <c r="IQ40">
        <v>-6.7876895367413514E-3</v>
      </c>
      <c r="IR40">
        <v>6.6907473102813496E-3</v>
      </c>
      <c r="IS40">
        <v>-3.3673306238274028E-4</v>
      </c>
      <c r="IT40">
        <v>6.1311374003140313E-6</v>
      </c>
      <c r="IU40">
        <v>3</v>
      </c>
      <c r="IV40">
        <v>2101</v>
      </c>
      <c r="IW40">
        <v>1</v>
      </c>
      <c r="IX40">
        <v>32</v>
      </c>
      <c r="IY40">
        <v>0.9</v>
      </c>
      <c r="IZ40">
        <v>0.7</v>
      </c>
      <c r="JA40">
        <v>0.18798799999999999</v>
      </c>
      <c r="JB40">
        <v>2.7526899999999999</v>
      </c>
      <c r="JC40">
        <v>1.6015600000000001</v>
      </c>
      <c r="JD40">
        <v>2.33521</v>
      </c>
      <c r="JE40">
        <v>1.5502899999999999</v>
      </c>
      <c r="JF40">
        <v>2.3742700000000001</v>
      </c>
      <c r="JG40">
        <v>43.317599999999999</v>
      </c>
      <c r="JH40">
        <v>15.7081</v>
      </c>
      <c r="JI40">
        <v>18</v>
      </c>
      <c r="JJ40">
        <v>588.12</v>
      </c>
      <c r="JK40">
        <v>401.23899999999998</v>
      </c>
      <c r="JL40">
        <v>25.380800000000001</v>
      </c>
      <c r="JM40">
        <v>31.047000000000001</v>
      </c>
      <c r="JN40">
        <v>30.000299999999999</v>
      </c>
      <c r="JO40">
        <v>31.2103</v>
      </c>
      <c r="JP40">
        <v>31.200600000000001</v>
      </c>
      <c r="JQ40">
        <v>3.7561399999999998</v>
      </c>
      <c r="JR40">
        <v>47.228400000000001</v>
      </c>
      <c r="JS40">
        <v>0</v>
      </c>
      <c r="JT40">
        <v>25.327000000000002</v>
      </c>
      <c r="JU40">
        <v>20</v>
      </c>
      <c r="JV40">
        <v>16.173500000000001</v>
      </c>
      <c r="JW40">
        <v>99.385499999999993</v>
      </c>
      <c r="JX40">
        <v>99.649600000000007</v>
      </c>
    </row>
    <row r="41" spans="1:284" x14ac:dyDescent="0.3">
      <c r="A41">
        <v>25</v>
      </c>
      <c r="B41">
        <v>1689268010.0999999</v>
      </c>
      <c r="C41">
        <v>6734</v>
      </c>
      <c r="D41" t="s">
        <v>549</v>
      </c>
      <c r="E41" t="s">
        <v>550</v>
      </c>
      <c r="F41" t="s">
        <v>416</v>
      </c>
      <c r="G41" t="s">
        <v>417</v>
      </c>
      <c r="H41" t="s">
        <v>508</v>
      </c>
      <c r="I41" t="s">
        <v>752</v>
      </c>
      <c r="J41" t="s">
        <v>509</v>
      </c>
      <c r="K41" t="s">
        <v>508</v>
      </c>
      <c r="L41" t="s">
        <v>510</v>
      </c>
      <c r="M41">
        <v>1689268010.0999999</v>
      </c>
      <c r="N41">
        <f t="shared" si="0"/>
        <v>6.7478045950090399E-3</v>
      </c>
      <c r="O41">
        <f t="shared" si="1"/>
        <v>6.7478045950090397</v>
      </c>
      <c r="P41">
        <f t="shared" si="2"/>
        <v>22.01657915866425</v>
      </c>
      <c r="Q41">
        <f t="shared" si="3"/>
        <v>370.56200000000001</v>
      </c>
      <c r="R41">
        <f t="shared" si="4"/>
        <v>285.87811576049302</v>
      </c>
      <c r="S41">
        <f t="shared" si="5"/>
        <v>28.236075861700119</v>
      </c>
      <c r="T41">
        <f t="shared" si="6"/>
        <v>36.600271817340996</v>
      </c>
      <c r="U41">
        <f t="shared" si="7"/>
        <v>0.49461034049260261</v>
      </c>
      <c r="V41">
        <f t="shared" si="8"/>
        <v>2.9102627964075136</v>
      </c>
      <c r="W41">
        <f t="shared" si="9"/>
        <v>0.45221281366864324</v>
      </c>
      <c r="X41">
        <f t="shared" si="10"/>
        <v>0.2861387876927145</v>
      </c>
      <c r="Y41">
        <f t="shared" si="11"/>
        <v>289.57445032678021</v>
      </c>
      <c r="Z41">
        <f t="shared" si="12"/>
        <v>28.569962639557513</v>
      </c>
      <c r="AA41">
        <f t="shared" si="13"/>
        <v>28.001000000000001</v>
      </c>
      <c r="AB41">
        <f t="shared" si="14"/>
        <v>3.7950609112787546</v>
      </c>
      <c r="AC41">
        <f t="shared" si="15"/>
        <v>60.17970091545962</v>
      </c>
      <c r="AD41">
        <f t="shared" si="16"/>
        <v>2.3672216111565496</v>
      </c>
      <c r="AE41">
        <f t="shared" si="17"/>
        <v>3.9335881952654099</v>
      </c>
      <c r="AF41">
        <f t="shared" si="18"/>
        <v>1.4278393001222049</v>
      </c>
      <c r="AG41">
        <f t="shared" si="19"/>
        <v>-297.57818263989867</v>
      </c>
      <c r="AH41">
        <f t="shared" si="20"/>
        <v>96.711981369183647</v>
      </c>
      <c r="AI41">
        <f t="shared" si="21"/>
        <v>7.2660254170181728</v>
      </c>
      <c r="AJ41">
        <f t="shared" si="22"/>
        <v>95.974274473083355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52012.439842345404</v>
      </c>
      <c r="AP41" t="s">
        <v>421</v>
      </c>
      <c r="AQ41">
        <v>10366.9</v>
      </c>
      <c r="AR41">
        <v>993.59653846153856</v>
      </c>
      <c r="AS41">
        <v>3431.87</v>
      </c>
      <c r="AT41">
        <f t="shared" si="26"/>
        <v>0.71047955241266758</v>
      </c>
      <c r="AU41">
        <v>-3.9894345373445681</v>
      </c>
      <c r="AV41" t="s">
        <v>551</v>
      </c>
      <c r="AW41">
        <v>10042.4</v>
      </c>
      <c r="AX41">
        <v>715.29624000000001</v>
      </c>
      <c r="AY41">
        <v>952.8023619464625</v>
      </c>
      <c r="AZ41">
        <f t="shared" si="27"/>
        <v>0.24927113054302841</v>
      </c>
      <c r="BA41">
        <v>0.5</v>
      </c>
      <c r="BB41">
        <f t="shared" si="28"/>
        <v>1513.2266996511812</v>
      </c>
      <c r="BC41">
        <f t="shared" si="29"/>
        <v>22.01657915866425</v>
      </c>
      <c r="BD41">
        <f t="shared" si="30"/>
        <v>188.60186509497282</v>
      </c>
      <c r="BE41">
        <f t="shared" si="31"/>
        <v>1.7185801507469799E-2</v>
      </c>
      <c r="BF41">
        <f t="shared" si="32"/>
        <v>2.6018697445177357</v>
      </c>
      <c r="BG41">
        <f t="shared" si="33"/>
        <v>566.70259470403823</v>
      </c>
      <c r="BH41" t="s">
        <v>552</v>
      </c>
      <c r="BI41">
        <v>515.75</v>
      </c>
      <c r="BJ41">
        <f t="shared" si="34"/>
        <v>515.75</v>
      </c>
      <c r="BK41">
        <f t="shared" si="35"/>
        <v>0.45870201355674245</v>
      </c>
      <c r="BL41">
        <f t="shared" si="36"/>
        <v>0.54342715570441469</v>
      </c>
      <c r="BM41">
        <f t="shared" si="37"/>
        <v>0.85012538511910951</v>
      </c>
      <c r="BN41">
        <f t="shared" si="38"/>
        <v>-5.8220594760305744</v>
      </c>
      <c r="BO41">
        <f t="shared" si="39"/>
        <v>1.0167307634515024</v>
      </c>
      <c r="BP41">
        <f t="shared" si="40"/>
        <v>0.39182724566614791</v>
      </c>
      <c r="BQ41">
        <f t="shared" si="41"/>
        <v>0.60817275433385209</v>
      </c>
      <c r="BR41">
        <v>6385</v>
      </c>
      <c r="BS41">
        <v>290.00000000000011</v>
      </c>
      <c r="BT41">
        <v>895.3</v>
      </c>
      <c r="BU41">
        <v>125</v>
      </c>
      <c r="BV41">
        <v>10042.4</v>
      </c>
      <c r="BW41">
        <v>895</v>
      </c>
      <c r="BX41">
        <v>0.3</v>
      </c>
      <c r="BY41">
        <v>300.00000000000011</v>
      </c>
      <c r="BZ41">
        <v>38.6</v>
      </c>
      <c r="CA41">
        <v>952.8023619464625</v>
      </c>
      <c r="CB41">
        <v>1.188904535191976</v>
      </c>
      <c r="CC41">
        <v>-58.043566773082389</v>
      </c>
      <c r="CD41">
        <v>0.97607670751586173</v>
      </c>
      <c r="CE41">
        <v>0.99214416185666887</v>
      </c>
      <c r="CF41">
        <v>-1.089221713014461E-2</v>
      </c>
      <c r="CG41">
        <v>289.99999999999989</v>
      </c>
      <c r="CH41">
        <v>896.87</v>
      </c>
      <c r="CI41">
        <v>845</v>
      </c>
      <c r="CJ41">
        <v>9993.41</v>
      </c>
      <c r="CK41">
        <v>894.72</v>
      </c>
      <c r="CL41">
        <v>2.15</v>
      </c>
      <c r="CZ41">
        <f t="shared" si="42"/>
        <v>1800.05</v>
      </c>
      <c r="DA41">
        <f t="shared" si="43"/>
        <v>1513.2266996511812</v>
      </c>
      <c r="DB41">
        <f t="shared" si="44"/>
        <v>0.84065814819098428</v>
      </c>
      <c r="DC41">
        <f t="shared" si="45"/>
        <v>0.16087022600859988</v>
      </c>
      <c r="DD41">
        <v>6</v>
      </c>
      <c r="DE41">
        <v>0.5</v>
      </c>
      <c r="DF41" t="s">
        <v>424</v>
      </c>
      <c r="DG41">
        <v>2</v>
      </c>
      <c r="DH41">
        <v>1689268010.0999999</v>
      </c>
      <c r="DI41">
        <v>370.56200000000001</v>
      </c>
      <c r="DJ41">
        <v>399.98099999999999</v>
      </c>
      <c r="DK41">
        <v>23.967099999999999</v>
      </c>
      <c r="DL41">
        <v>16.0642</v>
      </c>
      <c r="DM41">
        <v>370.185</v>
      </c>
      <c r="DN41">
        <v>23.920999999999999</v>
      </c>
      <c r="DO41">
        <v>500.02499999999998</v>
      </c>
      <c r="DP41">
        <v>98.669799999999995</v>
      </c>
      <c r="DQ41">
        <v>9.9830500000000003E-2</v>
      </c>
      <c r="DR41">
        <v>28.6174</v>
      </c>
      <c r="DS41">
        <v>28.001000000000001</v>
      </c>
      <c r="DT41">
        <v>999.9</v>
      </c>
      <c r="DU41">
        <v>0</v>
      </c>
      <c r="DV41">
        <v>0</v>
      </c>
      <c r="DW41">
        <v>10023.799999999999</v>
      </c>
      <c r="DX41">
        <v>0</v>
      </c>
      <c r="DY41">
        <v>693.10199999999998</v>
      </c>
      <c r="DZ41">
        <v>-29.418700000000001</v>
      </c>
      <c r="EA41">
        <v>379.661</v>
      </c>
      <c r="EB41">
        <v>406.51100000000002</v>
      </c>
      <c r="EC41">
        <v>7.9028600000000004</v>
      </c>
      <c r="ED41">
        <v>399.98099999999999</v>
      </c>
      <c r="EE41">
        <v>16.0642</v>
      </c>
      <c r="EF41">
        <v>2.36483</v>
      </c>
      <c r="EG41">
        <v>1.5850500000000001</v>
      </c>
      <c r="EH41">
        <v>20.1249</v>
      </c>
      <c r="EI41">
        <v>13.8142</v>
      </c>
      <c r="EJ41">
        <v>1800.05</v>
      </c>
      <c r="EK41">
        <v>0.97800200000000004</v>
      </c>
      <c r="EL41">
        <v>2.1998199999999999E-2</v>
      </c>
      <c r="EM41">
        <v>0</v>
      </c>
      <c r="EN41">
        <v>715.78300000000002</v>
      </c>
      <c r="EO41">
        <v>5.0005300000000004</v>
      </c>
      <c r="EP41">
        <v>14595</v>
      </c>
      <c r="EQ41">
        <v>16035.7</v>
      </c>
      <c r="ER41">
        <v>49.625</v>
      </c>
      <c r="ES41">
        <v>50.186999999999998</v>
      </c>
      <c r="ET41">
        <v>50.125</v>
      </c>
      <c r="EU41">
        <v>50.125</v>
      </c>
      <c r="EV41">
        <v>50.686999999999998</v>
      </c>
      <c r="EW41">
        <v>1755.56</v>
      </c>
      <c r="EX41">
        <v>39.49</v>
      </c>
      <c r="EY41">
        <v>0</v>
      </c>
      <c r="EZ41">
        <v>125.5999999046326</v>
      </c>
      <c r="FA41">
        <v>0</v>
      </c>
      <c r="FB41">
        <v>715.29624000000001</v>
      </c>
      <c r="FC41">
        <v>2.3313846088548802</v>
      </c>
      <c r="FD41">
        <v>49.869230754303729</v>
      </c>
      <c r="FE41">
        <v>14589.376</v>
      </c>
      <c r="FF41">
        <v>15</v>
      </c>
      <c r="FG41">
        <v>1689267970.0999999</v>
      </c>
      <c r="FH41" t="s">
        <v>553</v>
      </c>
      <c r="FI41">
        <v>1689267952.5999999</v>
      </c>
      <c r="FJ41">
        <v>1689267970.0999999</v>
      </c>
      <c r="FK41">
        <v>27</v>
      </c>
      <c r="FL41">
        <v>-1.2E-2</v>
      </c>
      <c r="FM41">
        <v>2E-3</v>
      </c>
      <c r="FN41">
        <v>0.375</v>
      </c>
      <c r="FO41">
        <v>4.1000000000000002E-2</v>
      </c>
      <c r="FP41">
        <v>400</v>
      </c>
      <c r="FQ41">
        <v>16</v>
      </c>
      <c r="FR41">
        <v>0.05</v>
      </c>
      <c r="FS41">
        <v>0.01</v>
      </c>
      <c r="FT41">
        <v>22.07351760844924</v>
      </c>
      <c r="FU41">
        <v>-0.93085913319929414</v>
      </c>
      <c r="FV41">
        <v>0.16887301156030551</v>
      </c>
      <c r="FW41">
        <v>1</v>
      </c>
      <c r="FX41">
        <v>0.4934795197636509</v>
      </c>
      <c r="FY41">
        <v>5.4105485978418612E-2</v>
      </c>
      <c r="FZ41">
        <v>1.520292634678538E-2</v>
      </c>
      <c r="GA41">
        <v>1</v>
      </c>
      <c r="GB41">
        <v>2</v>
      </c>
      <c r="GC41">
        <v>2</v>
      </c>
      <c r="GD41" t="s">
        <v>426</v>
      </c>
      <c r="GE41">
        <v>3.1124299999999998</v>
      </c>
      <c r="GF41">
        <v>2.76735</v>
      </c>
      <c r="GG41">
        <v>8.3811800000000006E-2</v>
      </c>
      <c r="GH41">
        <v>8.9014300000000005E-2</v>
      </c>
      <c r="GI41">
        <v>0.107194</v>
      </c>
      <c r="GJ41">
        <v>8.0601599999999995E-2</v>
      </c>
      <c r="GK41">
        <v>22045.1</v>
      </c>
      <c r="GL41">
        <v>22780.400000000001</v>
      </c>
      <c r="GM41">
        <v>23909.7</v>
      </c>
      <c r="GN41">
        <v>25305.4</v>
      </c>
      <c r="GO41">
        <v>30756.5</v>
      </c>
      <c r="GP41">
        <v>32637.1</v>
      </c>
      <c r="GQ41">
        <v>38098.800000000003</v>
      </c>
      <c r="GR41">
        <v>39372.9</v>
      </c>
      <c r="GS41">
        <v>2.17197</v>
      </c>
      <c r="GT41">
        <v>1.7933300000000001</v>
      </c>
      <c r="GU41">
        <v>3.6038500000000001E-2</v>
      </c>
      <c r="GV41">
        <v>0</v>
      </c>
      <c r="GW41">
        <v>27.412299999999998</v>
      </c>
      <c r="GX41">
        <v>999.9</v>
      </c>
      <c r="GY41">
        <v>33.1</v>
      </c>
      <c r="GZ41">
        <v>41</v>
      </c>
      <c r="HA41">
        <v>26.229299999999999</v>
      </c>
      <c r="HB41">
        <v>60.436599999999999</v>
      </c>
      <c r="HC41">
        <v>27.343800000000002</v>
      </c>
      <c r="HD41">
        <v>1</v>
      </c>
      <c r="HE41">
        <v>0.29425800000000002</v>
      </c>
      <c r="HF41">
        <v>2.2362500000000001</v>
      </c>
      <c r="HG41">
        <v>20.360499999999998</v>
      </c>
      <c r="HH41">
        <v>5.2535299999999996</v>
      </c>
      <c r="HI41">
        <v>12.0131</v>
      </c>
      <c r="HJ41">
        <v>4.9799499999999997</v>
      </c>
      <c r="HK41">
        <v>3.2930000000000001</v>
      </c>
      <c r="HL41">
        <v>9999</v>
      </c>
      <c r="HM41">
        <v>9999</v>
      </c>
      <c r="HN41">
        <v>9999</v>
      </c>
      <c r="HO41">
        <v>249.8</v>
      </c>
      <c r="HP41">
        <v>1.87588</v>
      </c>
      <c r="HQ41">
        <v>1.8767499999999999</v>
      </c>
      <c r="HR41">
        <v>1.88293</v>
      </c>
      <c r="HS41">
        <v>1.8861399999999999</v>
      </c>
      <c r="HT41">
        <v>1.8768400000000001</v>
      </c>
      <c r="HU41">
        <v>1.8833899999999999</v>
      </c>
      <c r="HV41">
        <v>1.8823799999999999</v>
      </c>
      <c r="HW41">
        <v>1.88581</v>
      </c>
      <c r="HX41">
        <v>0</v>
      </c>
      <c r="HY41">
        <v>0</v>
      </c>
      <c r="HZ41">
        <v>0</v>
      </c>
      <c r="IA41">
        <v>0</v>
      </c>
      <c r="IB41" t="s">
        <v>427</v>
      </c>
      <c r="IC41" t="s">
        <v>428</v>
      </c>
      <c r="ID41" t="s">
        <v>429</v>
      </c>
      <c r="IE41" t="s">
        <v>429</v>
      </c>
      <c r="IF41" t="s">
        <v>429</v>
      </c>
      <c r="IG41" t="s">
        <v>429</v>
      </c>
      <c r="IH41">
        <v>0</v>
      </c>
      <c r="II41">
        <v>100</v>
      </c>
      <c r="IJ41">
        <v>100</v>
      </c>
      <c r="IK41">
        <v>0.377</v>
      </c>
      <c r="IL41">
        <v>4.6100000000000002E-2</v>
      </c>
      <c r="IM41">
        <v>0.46016769510185429</v>
      </c>
      <c r="IN41">
        <v>-4.2852564239613137E-4</v>
      </c>
      <c r="IO41">
        <v>6.4980710991155998E-7</v>
      </c>
      <c r="IP41">
        <v>-2.7237938963984961E-10</v>
      </c>
      <c r="IQ41">
        <v>-5.2558595991522494E-3</v>
      </c>
      <c r="IR41">
        <v>6.6907473102813496E-3</v>
      </c>
      <c r="IS41">
        <v>-3.3673306238274028E-4</v>
      </c>
      <c r="IT41">
        <v>6.1311374003140313E-6</v>
      </c>
      <c r="IU41">
        <v>3</v>
      </c>
      <c r="IV41">
        <v>2101</v>
      </c>
      <c r="IW41">
        <v>1</v>
      </c>
      <c r="IX41">
        <v>32</v>
      </c>
      <c r="IY41">
        <v>1</v>
      </c>
      <c r="IZ41">
        <v>0.7</v>
      </c>
      <c r="JA41">
        <v>1.00586</v>
      </c>
      <c r="JB41">
        <v>2.7026400000000002</v>
      </c>
      <c r="JC41">
        <v>1.6015600000000001</v>
      </c>
      <c r="JD41">
        <v>2.33521</v>
      </c>
      <c r="JE41">
        <v>1.5502899999999999</v>
      </c>
      <c r="JF41">
        <v>2.3022499999999999</v>
      </c>
      <c r="JG41">
        <v>43.344799999999999</v>
      </c>
      <c r="JH41">
        <v>15.681800000000001</v>
      </c>
      <c r="JI41">
        <v>18</v>
      </c>
      <c r="JJ41">
        <v>588.346</v>
      </c>
      <c r="JK41">
        <v>401.733</v>
      </c>
      <c r="JL41">
        <v>25.601199999999999</v>
      </c>
      <c r="JM41">
        <v>31.058900000000001</v>
      </c>
      <c r="JN41">
        <v>29.999700000000001</v>
      </c>
      <c r="JO41">
        <v>31.219799999999999</v>
      </c>
      <c r="JP41">
        <v>31.2087</v>
      </c>
      <c r="JQ41">
        <v>20.130099999999999</v>
      </c>
      <c r="JR41">
        <v>47.621899999999997</v>
      </c>
      <c r="JS41">
        <v>0</v>
      </c>
      <c r="JT41">
        <v>25.6037</v>
      </c>
      <c r="JU41">
        <v>400</v>
      </c>
      <c r="JV41">
        <v>16.059699999999999</v>
      </c>
      <c r="JW41">
        <v>99.3857</v>
      </c>
      <c r="JX41">
        <v>99.648300000000006</v>
      </c>
    </row>
    <row r="42" spans="1:284" x14ac:dyDescent="0.3">
      <c r="A42">
        <v>26</v>
      </c>
      <c r="B42">
        <v>1689268122.5999999</v>
      </c>
      <c r="C42">
        <v>6846.5</v>
      </c>
      <c r="D42" t="s">
        <v>554</v>
      </c>
      <c r="E42" t="s">
        <v>555</v>
      </c>
      <c r="F42" t="s">
        <v>416</v>
      </c>
      <c r="G42" t="s">
        <v>417</v>
      </c>
      <c r="H42" t="s">
        <v>508</v>
      </c>
      <c r="I42" t="s">
        <v>752</v>
      </c>
      <c r="J42" t="s">
        <v>509</v>
      </c>
      <c r="K42" t="s">
        <v>508</v>
      </c>
      <c r="L42" t="s">
        <v>510</v>
      </c>
      <c r="M42">
        <v>1689268122.5999999</v>
      </c>
      <c r="N42">
        <f t="shared" si="0"/>
        <v>6.6538848868307621E-3</v>
      </c>
      <c r="O42">
        <f t="shared" si="1"/>
        <v>6.6538848868307623</v>
      </c>
      <c r="P42">
        <f t="shared" si="2"/>
        <v>23.221459408558879</v>
      </c>
      <c r="Q42">
        <f t="shared" si="3"/>
        <v>369.17200000000003</v>
      </c>
      <c r="R42">
        <f t="shared" si="4"/>
        <v>280.33368942460044</v>
      </c>
      <c r="S42">
        <f t="shared" si="5"/>
        <v>27.689192338939574</v>
      </c>
      <c r="T42">
        <f t="shared" si="6"/>
        <v>36.463953137891998</v>
      </c>
      <c r="U42">
        <f t="shared" si="7"/>
        <v>0.49388462705646285</v>
      </c>
      <c r="V42">
        <f t="shared" si="8"/>
        <v>2.9052782808321203</v>
      </c>
      <c r="W42">
        <f t="shared" si="9"/>
        <v>0.4515398519959532</v>
      </c>
      <c r="X42">
        <f t="shared" si="10"/>
        <v>0.28571375670637789</v>
      </c>
      <c r="Y42">
        <f t="shared" si="11"/>
        <v>289.58402632680264</v>
      </c>
      <c r="Z42">
        <f t="shared" si="12"/>
        <v>28.552130700938307</v>
      </c>
      <c r="AA42">
        <f t="shared" si="13"/>
        <v>27.930900000000001</v>
      </c>
      <c r="AB42">
        <f t="shared" si="14"/>
        <v>3.7795797905127233</v>
      </c>
      <c r="AC42">
        <f t="shared" si="15"/>
        <v>60.382947652130156</v>
      </c>
      <c r="AD42">
        <f t="shared" si="16"/>
        <v>2.3693786285462997</v>
      </c>
      <c r="AE42">
        <f t="shared" si="17"/>
        <v>3.92392011432836</v>
      </c>
      <c r="AF42">
        <f t="shared" si="18"/>
        <v>1.4102011619664236</v>
      </c>
      <c r="AG42">
        <f t="shared" si="19"/>
        <v>-293.43632350923662</v>
      </c>
      <c r="AH42">
        <f t="shared" si="20"/>
        <v>100.88497249975384</v>
      </c>
      <c r="AI42">
        <f t="shared" si="21"/>
        <v>7.5882978976544768</v>
      </c>
      <c r="AJ42">
        <f t="shared" si="22"/>
        <v>104.62097321497433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51877.687374102723</v>
      </c>
      <c r="AP42" t="s">
        <v>421</v>
      </c>
      <c r="AQ42">
        <v>10366.9</v>
      </c>
      <c r="AR42">
        <v>993.59653846153856</v>
      </c>
      <c r="AS42">
        <v>3431.87</v>
      </c>
      <c r="AT42">
        <f t="shared" si="26"/>
        <v>0.71047955241266758</v>
      </c>
      <c r="AU42">
        <v>-3.9894345373445681</v>
      </c>
      <c r="AV42" t="s">
        <v>556</v>
      </c>
      <c r="AW42">
        <v>10017.6</v>
      </c>
      <c r="AX42">
        <v>720.82803999999999</v>
      </c>
      <c r="AY42">
        <v>982.46238179958084</v>
      </c>
      <c r="AZ42">
        <f t="shared" si="27"/>
        <v>0.26630469180951644</v>
      </c>
      <c r="BA42">
        <v>0.5</v>
      </c>
      <c r="BB42">
        <f t="shared" si="28"/>
        <v>1513.2770996511931</v>
      </c>
      <c r="BC42">
        <f t="shared" si="29"/>
        <v>23.221459408558879</v>
      </c>
      <c r="BD42">
        <f t="shared" si="30"/>
        <v>201.49639582250495</v>
      </c>
      <c r="BE42">
        <f t="shared" si="31"/>
        <v>1.7981435093530125E-2</v>
      </c>
      <c r="BF42">
        <f t="shared" si="32"/>
        <v>2.493131201332949</v>
      </c>
      <c r="BG42">
        <f t="shared" si="33"/>
        <v>577.06432076181397</v>
      </c>
      <c r="BH42" t="s">
        <v>557</v>
      </c>
      <c r="BI42">
        <v>521.74</v>
      </c>
      <c r="BJ42">
        <f t="shared" si="34"/>
        <v>521.74</v>
      </c>
      <c r="BK42">
        <f t="shared" si="35"/>
        <v>0.46894658801660527</v>
      </c>
      <c r="BL42">
        <f t="shared" si="36"/>
        <v>0.56787851455715599</v>
      </c>
      <c r="BM42">
        <f t="shared" si="37"/>
        <v>0.84168323002766854</v>
      </c>
      <c r="BN42">
        <f t="shared" si="38"/>
        <v>-23.498352838299088</v>
      </c>
      <c r="BO42">
        <f t="shared" si="39"/>
        <v>1.0045664101412695</v>
      </c>
      <c r="BP42">
        <f t="shared" si="40"/>
        <v>0.4110341437120712</v>
      </c>
      <c r="BQ42">
        <f t="shared" si="41"/>
        <v>0.58896585628792875</v>
      </c>
      <c r="BR42">
        <v>6387</v>
      </c>
      <c r="BS42">
        <v>290.00000000000011</v>
      </c>
      <c r="BT42">
        <v>918.45</v>
      </c>
      <c r="BU42">
        <v>285</v>
      </c>
      <c r="BV42">
        <v>10017.6</v>
      </c>
      <c r="BW42">
        <v>918.23</v>
      </c>
      <c r="BX42">
        <v>0.22</v>
      </c>
      <c r="BY42">
        <v>300.00000000000011</v>
      </c>
      <c r="BZ42">
        <v>38.6</v>
      </c>
      <c r="CA42">
        <v>982.46238179958084</v>
      </c>
      <c r="CB42">
        <v>1.2177621651613491</v>
      </c>
      <c r="CC42">
        <v>-64.344776232619054</v>
      </c>
      <c r="CD42">
        <v>0.99979844577295551</v>
      </c>
      <c r="CE42">
        <v>0.99328524240415228</v>
      </c>
      <c r="CF42">
        <v>-1.089255061179089E-2</v>
      </c>
      <c r="CG42">
        <v>289.99999999999989</v>
      </c>
      <c r="CH42">
        <v>921.51</v>
      </c>
      <c r="CI42">
        <v>805</v>
      </c>
      <c r="CJ42">
        <v>9995.83</v>
      </c>
      <c r="CK42">
        <v>918.09</v>
      </c>
      <c r="CL42">
        <v>3.42</v>
      </c>
      <c r="CZ42">
        <f t="shared" si="42"/>
        <v>1800.11</v>
      </c>
      <c r="DA42">
        <f t="shared" si="43"/>
        <v>1513.2770996511931</v>
      </c>
      <c r="DB42">
        <f t="shared" si="44"/>
        <v>0.84065812625405845</v>
      </c>
      <c r="DC42">
        <f t="shared" si="45"/>
        <v>0.16087018367033273</v>
      </c>
      <c r="DD42">
        <v>6</v>
      </c>
      <c r="DE42">
        <v>0.5</v>
      </c>
      <c r="DF42" t="s">
        <v>424</v>
      </c>
      <c r="DG42">
        <v>2</v>
      </c>
      <c r="DH42">
        <v>1689268122.5999999</v>
      </c>
      <c r="DI42">
        <v>369.17200000000003</v>
      </c>
      <c r="DJ42">
        <v>399.983</v>
      </c>
      <c r="DK42">
        <v>23.988299999999999</v>
      </c>
      <c r="DL42">
        <v>16.195799999999998</v>
      </c>
      <c r="DM42">
        <v>368.79199999999997</v>
      </c>
      <c r="DN42">
        <v>23.945900000000002</v>
      </c>
      <c r="DO42">
        <v>500.04</v>
      </c>
      <c r="DP42">
        <v>98.672200000000004</v>
      </c>
      <c r="DQ42">
        <v>0.100061</v>
      </c>
      <c r="DR42">
        <v>28.574999999999999</v>
      </c>
      <c r="DS42">
        <v>27.930900000000001</v>
      </c>
      <c r="DT42">
        <v>999.9</v>
      </c>
      <c r="DU42">
        <v>0</v>
      </c>
      <c r="DV42">
        <v>0</v>
      </c>
      <c r="DW42">
        <v>9995</v>
      </c>
      <c r="DX42">
        <v>0</v>
      </c>
      <c r="DY42">
        <v>713.38400000000001</v>
      </c>
      <c r="DZ42">
        <v>-30.810500000000001</v>
      </c>
      <c r="EA42">
        <v>378.24599999999998</v>
      </c>
      <c r="EB42">
        <v>406.56799999999998</v>
      </c>
      <c r="EC42">
        <v>7.7924699999999998</v>
      </c>
      <c r="ED42">
        <v>399.983</v>
      </c>
      <c r="EE42">
        <v>16.195799999999998</v>
      </c>
      <c r="EF42">
        <v>2.3669699999999998</v>
      </c>
      <c r="EG42">
        <v>1.5980700000000001</v>
      </c>
      <c r="EH42">
        <v>20.139600000000002</v>
      </c>
      <c r="EI42">
        <v>13.940200000000001</v>
      </c>
      <c r="EJ42">
        <v>1800.11</v>
      </c>
      <c r="EK42">
        <v>0.97800200000000004</v>
      </c>
      <c r="EL42">
        <v>2.1998199999999999E-2</v>
      </c>
      <c r="EM42">
        <v>0</v>
      </c>
      <c r="EN42">
        <v>721.50699999999995</v>
      </c>
      <c r="EO42">
        <v>5.0005300000000004</v>
      </c>
      <c r="EP42">
        <v>14715.2</v>
      </c>
      <c r="EQ42">
        <v>16036.3</v>
      </c>
      <c r="ER42">
        <v>49.625</v>
      </c>
      <c r="ES42">
        <v>50.125</v>
      </c>
      <c r="ET42">
        <v>50.125</v>
      </c>
      <c r="EU42">
        <v>50.061999999999998</v>
      </c>
      <c r="EV42">
        <v>50.686999999999998</v>
      </c>
      <c r="EW42">
        <v>1755.62</v>
      </c>
      <c r="EX42">
        <v>39.49</v>
      </c>
      <c r="EY42">
        <v>0</v>
      </c>
      <c r="EZ42">
        <v>110.5999999046326</v>
      </c>
      <c r="FA42">
        <v>0</v>
      </c>
      <c r="FB42">
        <v>720.82803999999999</v>
      </c>
      <c r="FC42">
        <v>5.3107692325604079</v>
      </c>
      <c r="FD42">
        <v>117.3615382690078</v>
      </c>
      <c r="FE42">
        <v>14701.056</v>
      </c>
      <c r="FF42">
        <v>15</v>
      </c>
      <c r="FG42">
        <v>1689268082.0999999</v>
      </c>
      <c r="FH42" t="s">
        <v>558</v>
      </c>
      <c r="FI42">
        <v>1689268076.5999999</v>
      </c>
      <c r="FJ42">
        <v>1689268082.0999999</v>
      </c>
      <c r="FK42">
        <v>28</v>
      </c>
      <c r="FL42">
        <v>4.0000000000000001E-3</v>
      </c>
      <c r="FM42">
        <v>-4.0000000000000001E-3</v>
      </c>
      <c r="FN42">
        <v>0.379</v>
      </c>
      <c r="FO42">
        <v>3.6999999999999998E-2</v>
      </c>
      <c r="FP42">
        <v>400</v>
      </c>
      <c r="FQ42">
        <v>16</v>
      </c>
      <c r="FR42">
        <v>7.0000000000000007E-2</v>
      </c>
      <c r="FS42">
        <v>0.01</v>
      </c>
      <c r="FT42">
        <v>23.042663817660149</v>
      </c>
      <c r="FU42">
        <v>-7.0356214828504696E-2</v>
      </c>
      <c r="FV42">
        <v>8.3472579789031179E-2</v>
      </c>
      <c r="FW42">
        <v>1</v>
      </c>
      <c r="FX42">
        <v>0.49495523377387951</v>
      </c>
      <c r="FY42">
        <v>4.534581501435736E-2</v>
      </c>
      <c r="FZ42">
        <v>1.282597293398445E-2</v>
      </c>
      <c r="GA42">
        <v>1</v>
      </c>
      <c r="GB42">
        <v>2</v>
      </c>
      <c r="GC42">
        <v>2</v>
      </c>
      <c r="GD42" t="s">
        <v>426</v>
      </c>
      <c r="GE42">
        <v>3.1124499999999999</v>
      </c>
      <c r="GF42">
        <v>2.7673299999999998</v>
      </c>
      <c r="GG42">
        <v>8.3568900000000002E-2</v>
      </c>
      <c r="GH42">
        <v>8.9019100000000004E-2</v>
      </c>
      <c r="GI42">
        <v>0.107276</v>
      </c>
      <c r="GJ42">
        <v>8.1090499999999996E-2</v>
      </c>
      <c r="GK42">
        <v>22050.6</v>
      </c>
      <c r="GL42">
        <v>22781.200000000001</v>
      </c>
      <c r="GM42">
        <v>23909.3</v>
      </c>
      <c r="GN42">
        <v>25306.5</v>
      </c>
      <c r="GO42">
        <v>30752.9</v>
      </c>
      <c r="GP42">
        <v>32622.5</v>
      </c>
      <c r="GQ42">
        <v>38097.800000000003</v>
      </c>
      <c r="GR42">
        <v>39376.300000000003</v>
      </c>
      <c r="GS42">
        <v>2.17197</v>
      </c>
      <c r="GT42">
        <v>1.79375</v>
      </c>
      <c r="GU42">
        <v>3.96706E-2</v>
      </c>
      <c r="GV42">
        <v>0</v>
      </c>
      <c r="GW42">
        <v>27.282800000000002</v>
      </c>
      <c r="GX42">
        <v>999.9</v>
      </c>
      <c r="GY42">
        <v>33</v>
      </c>
      <c r="GZ42">
        <v>41</v>
      </c>
      <c r="HA42">
        <v>26.148800000000001</v>
      </c>
      <c r="HB42">
        <v>60.456600000000002</v>
      </c>
      <c r="HC42">
        <v>27.303699999999999</v>
      </c>
      <c r="HD42">
        <v>1</v>
      </c>
      <c r="HE42">
        <v>0.292132</v>
      </c>
      <c r="HF42">
        <v>1.5939000000000001</v>
      </c>
      <c r="HG42">
        <v>20.3674</v>
      </c>
      <c r="HH42">
        <v>5.2482899999999999</v>
      </c>
      <c r="HI42">
        <v>12.0113</v>
      </c>
      <c r="HJ42">
        <v>4.97865</v>
      </c>
      <c r="HK42">
        <v>3.2922799999999999</v>
      </c>
      <c r="HL42">
        <v>9999</v>
      </c>
      <c r="HM42">
        <v>9999</v>
      </c>
      <c r="HN42">
        <v>9999</v>
      </c>
      <c r="HO42">
        <v>249.8</v>
      </c>
      <c r="HP42">
        <v>1.8758900000000001</v>
      </c>
      <c r="HQ42">
        <v>1.87677</v>
      </c>
      <c r="HR42">
        <v>1.8829400000000001</v>
      </c>
      <c r="HS42">
        <v>1.8861399999999999</v>
      </c>
      <c r="HT42">
        <v>1.87687</v>
      </c>
      <c r="HU42">
        <v>1.8834</v>
      </c>
      <c r="HV42">
        <v>1.8823399999999999</v>
      </c>
      <c r="HW42">
        <v>1.8858299999999999</v>
      </c>
      <c r="HX42">
        <v>0</v>
      </c>
      <c r="HY42">
        <v>0</v>
      </c>
      <c r="HZ42">
        <v>0</v>
      </c>
      <c r="IA42">
        <v>0</v>
      </c>
      <c r="IB42" t="s">
        <v>427</v>
      </c>
      <c r="IC42" t="s">
        <v>428</v>
      </c>
      <c r="ID42" t="s">
        <v>429</v>
      </c>
      <c r="IE42" t="s">
        <v>429</v>
      </c>
      <c r="IF42" t="s">
        <v>429</v>
      </c>
      <c r="IG42" t="s">
        <v>429</v>
      </c>
      <c r="IH42">
        <v>0</v>
      </c>
      <c r="II42">
        <v>100</v>
      </c>
      <c r="IJ42">
        <v>100</v>
      </c>
      <c r="IK42">
        <v>0.38</v>
      </c>
      <c r="IL42">
        <v>4.24E-2</v>
      </c>
      <c r="IM42">
        <v>0.46426201204080841</v>
      </c>
      <c r="IN42">
        <v>-4.2852564239613137E-4</v>
      </c>
      <c r="IO42">
        <v>6.4980710991155998E-7</v>
      </c>
      <c r="IP42">
        <v>-2.7237938963984961E-10</v>
      </c>
      <c r="IQ42">
        <v>-8.9595265034309642E-3</v>
      </c>
      <c r="IR42">
        <v>6.6907473102813496E-3</v>
      </c>
      <c r="IS42">
        <v>-3.3673306238274028E-4</v>
      </c>
      <c r="IT42">
        <v>6.1311374003140313E-6</v>
      </c>
      <c r="IU42">
        <v>3</v>
      </c>
      <c r="IV42">
        <v>2101</v>
      </c>
      <c r="IW42">
        <v>1</v>
      </c>
      <c r="IX42">
        <v>32</v>
      </c>
      <c r="IY42">
        <v>0.8</v>
      </c>
      <c r="IZ42">
        <v>0.7</v>
      </c>
      <c r="JA42">
        <v>1.00586</v>
      </c>
      <c r="JB42">
        <v>2.6977500000000001</v>
      </c>
      <c r="JC42">
        <v>1.6015600000000001</v>
      </c>
      <c r="JD42">
        <v>2.33521</v>
      </c>
      <c r="JE42">
        <v>1.5502899999999999</v>
      </c>
      <c r="JF42">
        <v>2.35229</v>
      </c>
      <c r="JG42">
        <v>43.344799999999999</v>
      </c>
      <c r="JH42">
        <v>15.664300000000001</v>
      </c>
      <c r="JI42">
        <v>18</v>
      </c>
      <c r="JJ42">
        <v>588.30899999999997</v>
      </c>
      <c r="JK42">
        <v>401.97</v>
      </c>
      <c r="JL42">
        <v>25.901199999999999</v>
      </c>
      <c r="JM42">
        <v>31.0518</v>
      </c>
      <c r="JN42">
        <v>29.999500000000001</v>
      </c>
      <c r="JO42">
        <v>31.215699999999998</v>
      </c>
      <c r="JP42">
        <v>31.204499999999999</v>
      </c>
      <c r="JQ42">
        <v>20.127500000000001</v>
      </c>
      <c r="JR42">
        <v>47.059800000000003</v>
      </c>
      <c r="JS42">
        <v>0</v>
      </c>
      <c r="JT42">
        <v>25.959</v>
      </c>
      <c r="JU42">
        <v>400</v>
      </c>
      <c r="JV42">
        <v>16.134499999999999</v>
      </c>
      <c r="JW42">
        <v>99.383399999999995</v>
      </c>
      <c r="JX42">
        <v>99.655199999999994</v>
      </c>
    </row>
    <row r="43" spans="1:284" x14ac:dyDescent="0.3">
      <c r="A43">
        <v>27</v>
      </c>
      <c r="B43">
        <v>1689268244.5999999</v>
      </c>
      <c r="C43">
        <v>6968.5</v>
      </c>
      <c r="D43" t="s">
        <v>559</v>
      </c>
      <c r="E43" t="s">
        <v>560</v>
      </c>
      <c r="F43" t="s">
        <v>416</v>
      </c>
      <c r="G43" t="s">
        <v>417</v>
      </c>
      <c r="H43" t="s">
        <v>508</v>
      </c>
      <c r="I43" t="s">
        <v>752</v>
      </c>
      <c r="J43" t="s">
        <v>509</v>
      </c>
      <c r="K43" t="s">
        <v>508</v>
      </c>
      <c r="L43" t="s">
        <v>510</v>
      </c>
      <c r="M43">
        <v>1689268244.5999999</v>
      </c>
      <c r="N43">
        <f t="shared" si="0"/>
        <v>6.08096453589282E-3</v>
      </c>
      <c r="O43">
        <f t="shared" si="1"/>
        <v>6.0809645358928197</v>
      </c>
      <c r="P43">
        <f t="shared" si="2"/>
        <v>31.791345310885898</v>
      </c>
      <c r="Q43">
        <f t="shared" si="3"/>
        <v>557.72500000000002</v>
      </c>
      <c r="R43">
        <f t="shared" si="4"/>
        <v>421.77821773558327</v>
      </c>
      <c r="S43">
        <f t="shared" si="5"/>
        <v>41.6592973335732</v>
      </c>
      <c r="T43">
        <f t="shared" si="6"/>
        <v>55.086845712674993</v>
      </c>
      <c r="U43">
        <f t="shared" si="7"/>
        <v>0.43843907954446698</v>
      </c>
      <c r="V43">
        <f t="shared" si="8"/>
        <v>2.9043762372460722</v>
      </c>
      <c r="W43">
        <f t="shared" si="9"/>
        <v>0.40471113873960818</v>
      </c>
      <c r="X43">
        <f t="shared" si="10"/>
        <v>0.25575822315662178</v>
      </c>
      <c r="Y43">
        <f t="shared" si="11"/>
        <v>289.59200632682138</v>
      </c>
      <c r="Z43">
        <f t="shared" si="12"/>
        <v>28.782898874943395</v>
      </c>
      <c r="AA43">
        <f t="shared" si="13"/>
        <v>28.0337</v>
      </c>
      <c r="AB43">
        <f t="shared" si="14"/>
        <v>3.8023013921261288</v>
      </c>
      <c r="AC43">
        <f t="shared" si="15"/>
        <v>59.978573415277303</v>
      </c>
      <c r="AD43">
        <f t="shared" si="16"/>
        <v>2.3645588375576998</v>
      </c>
      <c r="AE43">
        <f t="shared" si="17"/>
        <v>3.9423392436930098</v>
      </c>
      <c r="AF43">
        <f t="shared" si="18"/>
        <v>1.437742554568429</v>
      </c>
      <c r="AG43">
        <f t="shared" si="19"/>
        <v>-268.17053603287337</v>
      </c>
      <c r="AH43">
        <f t="shared" si="20"/>
        <v>97.39321511889915</v>
      </c>
      <c r="AI43">
        <f t="shared" si="21"/>
        <v>7.3346293359028962</v>
      </c>
      <c r="AJ43">
        <f t="shared" si="22"/>
        <v>126.14931474875004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51838.078907494571</v>
      </c>
      <c r="AP43" t="s">
        <v>421</v>
      </c>
      <c r="AQ43">
        <v>10366.9</v>
      </c>
      <c r="AR43">
        <v>993.59653846153856</v>
      </c>
      <c r="AS43">
        <v>3431.87</v>
      </c>
      <c r="AT43">
        <f t="shared" si="26"/>
        <v>0.71047955241266758</v>
      </c>
      <c r="AU43">
        <v>-3.9894345373445681</v>
      </c>
      <c r="AV43" t="s">
        <v>561</v>
      </c>
      <c r="AW43">
        <v>10026.200000000001</v>
      </c>
      <c r="AX43">
        <v>727.15857692307679</v>
      </c>
      <c r="AY43">
        <v>1031.818662816931</v>
      </c>
      <c r="AZ43">
        <f t="shared" si="27"/>
        <v>0.29526514384040381</v>
      </c>
      <c r="BA43">
        <v>0.5</v>
      </c>
      <c r="BB43">
        <f t="shared" si="28"/>
        <v>1513.3190996512028</v>
      </c>
      <c r="BC43">
        <f t="shared" si="29"/>
        <v>31.791345310885898</v>
      </c>
      <c r="BD43">
        <f t="shared" si="30"/>
        <v>223.4151908174714</v>
      </c>
      <c r="BE43">
        <f t="shared" si="31"/>
        <v>2.3643909507570081E-2</v>
      </c>
      <c r="BF43">
        <f t="shared" si="32"/>
        <v>2.3260398592043052</v>
      </c>
      <c r="BG43">
        <f t="shared" si="33"/>
        <v>593.74632696342667</v>
      </c>
      <c r="BH43" t="s">
        <v>562</v>
      </c>
      <c r="BI43">
        <v>520.20000000000005</v>
      </c>
      <c r="BJ43">
        <f t="shared" si="34"/>
        <v>520.20000000000005</v>
      </c>
      <c r="BK43">
        <f t="shared" si="35"/>
        <v>0.49584164471320891</v>
      </c>
      <c r="BL43">
        <f t="shared" si="36"/>
        <v>0.59548274532523982</v>
      </c>
      <c r="BM43">
        <f t="shared" si="37"/>
        <v>0.8242868653326334</v>
      </c>
      <c r="BN43">
        <f t="shared" si="38"/>
        <v>7.9707784701106537</v>
      </c>
      <c r="BO43">
        <f t="shared" si="39"/>
        <v>0.98432410270697202</v>
      </c>
      <c r="BP43">
        <f t="shared" si="40"/>
        <v>0.42600078435292815</v>
      </c>
      <c r="BQ43">
        <f t="shared" si="41"/>
        <v>0.5739992156470719</v>
      </c>
      <c r="BR43">
        <v>6389</v>
      </c>
      <c r="BS43">
        <v>290.00000000000011</v>
      </c>
      <c r="BT43">
        <v>959.54</v>
      </c>
      <c r="BU43">
        <v>225</v>
      </c>
      <c r="BV43">
        <v>10026.200000000001</v>
      </c>
      <c r="BW43">
        <v>958.77</v>
      </c>
      <c r="BX43">
        <v>0.77</v>
      </c>
      <c r="BY43">
        <v>300.00000000000011</v>
      </c>
      <c r="BZ43">
        <v>38.6</v>
      </c>
      <c r="CA43">
        <v>1031.818662816931</v>
      </c>
      <c r="CB43">
        <v>1.332232190493742</v>
      </c>
      <c r="CC43">
        <v>-73.239512778702263</v>
      </c>
      <c r="CD43">
        <v>1.0938533120034299</v>
      </c>
      <c r="CE43">
        <v>0.99379300712291929</v>
      </c>
      <c r="CF43">
        <v>-1.0893388431590651E-2</v>
      </c>
      <c r="CG43">
        <v>289.99999999999989</v>
      </c>
      <c r="CH43">
        <v>965.39</v>
      </c>
      <c r="CI43">
        <v>855</v>
      </c>
      <c r="CJ43">
        <v>9993.9699999999993</v>
      </c>
      <c r="CK43">
        <v>958.53</v>
      </c>
      <c r="CL43">
        <v>6.86</v>
      </c>
      <c r="CZ43">
        <f t="shared" si="42"/>
        <v>1800.16</v>
      </c>
      <c r="DA43">
        <f t="shared" si="43"/>
        <v>1513.3190996512028</v>
      </c>
      <c r="DB43">
        <f t="shared" si="44"/>
        <v>0.84065810797440377</v>
      </c>
      <c r="DC43">
        <f t="shared" si="45"/>
        <v>0.16087014839059938</v>
      </c>
      <c r="DD43">
        <v>6</v>
      </c>
      <c r="DE43">
        <v>0.5</v>
      </c>
      <c r="DF43" t="s">
        <v>424</v>
      </c>
      <c r="DG43">
        <v>2</v>
      </c>
      <c r="DH43">
        <v>1689268244.5999999</v>
      </c>
      <c r="DI43">
        <v>557.72500000000002</v>
      </c>
      <c r="DJ43">
        <v>599.93100000000004</v>
      </c>
      <c r="DK43">
        <v>23.939900000000002</v>
      </c>
      <c r="DL43">
        <v>16.819700000000001</v>
      </c>
      <c r="DM43">
        <v>557.40200000000004</v>
      </c>
      <c r="DN43">
        <v>23.897099999999998</v>
      </c>
      <c r="DO43">
        <v>500.15899999999999</v>
      </c>
      <c r="DP43">
        <v>98.670599999999993</v>
      </c>
      <c r="DQ43">
        <v>0.100023</v>
      </c>
      <c r="DR43">
        <v>28.6557</v>
      </c>
      <c r="DS43">
        <v>28.0337</v>
      </c>
      <c r="DT43">
        <v>999.9</v>
      </c>
      <c r="DU43">
        <v>0</v>
      </c>
      <c r="DV43">
        <v>0</v>
      </c>
      <c r="DW43">
        <v>9990</v>
      </c>
      <c r="DX43">
        <v>0</v>
      </c>
      <c r="DY43">
        <v>654.80999999999995</v>
      </c>
      <c r="DZ43">
        <v>-42.206000000000003</v>
      </c>
      <c r="EA43">
        <v>571.404</v>
      </c>
      <c r="EB43">
        <v>610.19399999999996</v>
      </c>
      <c r="EC43">
        <v>7.12012</v>
      </c>
      <c r="ED43">
        <v>599.93100000000004</v>
      </c>
      <c r="EE43">
        <v>16.819700000000001</v>
      </c>
      <c r="EF43">
        <v>2.3621599999999998</v>
      </c>
      <c r="EG43">
        <v>1.65961</v>
      </c>
      <c r="EH43">
        <v>20.1067</v>
      </c>
      <c r="EI43">
        <v>14.5237</v>
      </c>
      <c r="EJ43">
        <v>1800.16</v>
      </c>
      <c r="EK43">
        <v>0.97800200000000004</v>
      </c>
      <c r="EL43">
        <v>2.1998199999999999E-2</v>
      </c>
      <c r="EM43">
        <v>0</v>
      </c>
      <c r="EN43">
        <v>727.54899999999998</v>
      </c>
      <c r="EO43">
        <v>5.0005300000000004</v>
      </c>
      <c r="EP43">
        <v>14785</v>
      </c>
      <c r="EQ43">
        <v>16036.7</v>
      </c>
      <c r="ER43">
        <v>49.561999999999998</v>
      </c>
      <c r="ES43">
        <v>50.061999999999998</v>
      </c>
      <c r="ET43">
        <v>50.061999999999998</v>
      </c>
      <c r="EU43">
        <v>49.936999999999998</v>
      </c>
      <c r="EV43">
        <v>50.625</v>
      </c>
      <c r="EW43">
        <v>1755.67</v>
      </c>
      <c r="EX43">
        <v>39.49</v>
      </c>
      <c r="EY43">
        <v>0</v>
      </c>
      <c r="EZ43">
        <v>120.19999980926509</v>
      </c>
      <c r="FA43">
        <v>0</v>
      </c>
      <c r="FB43">
        <v>727.15857692307679</v>
      </c>
      <c r="FC43">
        <v>-0.73200000683553579</v>
      </c>
      <c r="FD43">
        <v>-38.023931787990783</v>
      </c>
      <c r="FE43">
        <v>14788.80769230769</v>
      </c>
      <c r="FF43">
        <v>15</v>
      </c>
      <c r="FG43">
        <v>1689268199.0999999</v>
      </c>
      <c r="FH43" t="s">
        <v>563</v>
      </c>
      <c r="FI43">
        <v>1689268196.0999999</v>
      </c>
      <c r="FJ43">
        <v>1689268199.0999999</v>
      </c>
      <c r="FK43">
        <v>29</v>
      </c>
      <c r="FL43">
        <v>-5.7000000000000002E-2</v>
      </c>
      <c r="FM43">
        <v>0</v>
      </c>
      <c r="FN43">
        <v>0.32500000000000001</v>
      </c>
      <c r="FO43">
        <v>3.6999999999999998E-2</v>
      </c>
      <c r="FP43">
        <v>600</v>
      </c>
      <c r="FQ43">
        <v>16</v>
      </c>
      <c r="FR43">
        <v>0.1</v>
      </c>
      <c r="FS43">
        <v>0.01</v>
      </c>
      <c r="FT43">
        <v>32.03955571677136</v>
      </c>
      <c r="FU43">
        <v>-0.93903010724966862</v>
      </c>
      <c r="FV43">
        <v>0.150847707315139</v>
      </c>
      <c r="FW43">
        <v>1</v>
      </c>
      <c r="FX43">
        <v>0.44791492322908888</v>
      </c>
      <c r="FY43">
        <v>-3.094447455307716E-2</v>
      </c>
      <c r="FZ43">
        <v>5.0763431894912453E-3</v>
      </c>
      <c r="GA43">
        <v>1</v>
      </c>
      <c r="GB43">
        <v>2</v>
      </c>
      <c r="GC43">
        <v>2</v>
      </c>
      <c r="GD43" t="s">
        <v>426</v>
      </c>
      <c r="GE43">
        <v>3.1125099999999999</v>
      </c>
      <c r="GF43">
        <v>2.7672400000000001</v>
      </c>
      <c r="GG43">
        <v>0.113706</v>
      </c>
      <c r="GH43">
        <v>0.119723</v>
      </c>
      <c r="GI43">
        <v>0.10713399999999999</v>
      </c>
      <c r="GJ43">
        <v>8.3383299999999994E-2</v>
      </c>
      <c r="GK43">
        <v>21330</v>
      </c>
      <c r="GL43">
        <v>22017.7</v>
      </c>
      <c r="GM43">
        <v>23914.2</v>
      </c>
      <c r="GN43">
        <v>25311.3</v>
      </c>
      <c r="GO43">
        <v>30764.3</v>
      </c>
      <c r="GP43">
        <v>32547.200000000001</v>
      </c>
      <c r="GQ43">
        <v>38105.9</v>
      </c>
      <c r="GR43">
        <v>39383.599999999999</v>
      </c>
      <c r="GS43">
        <v>2.1715499999999999</v>
      </c>
      <c r="GT43">
        <v>1.7976000000000001</v>
      </c>
      <c r="GU43">
        <v>5.8937799999999999E-2</v>
      </c>
      <c r="GV43">
        <v>0</v>
      </c>
      <c r="GW43">
        <v>27.070699999999999</v>
      </c>
      <c r="GX43">
        <v>999.9</v>
      </c>
      <c r="GY43">
        <v>33</v>
      </c>
      <c r="GZ43">
        <v>41</v>
      </c>
      <c r="HA43">
        <v>26.150700000000001</v>
      </c>
      <c r="HB43">
        <v>60.346600000000002</v>
      </c>
      <c r="HC43">
        <v>26.714700000000001</v>
      </c>
      <c r="HD43">
        <v>1</v>
      </c>
      <c r="HE43">
        <v>0.28536800000000001</v>
      </c>
      <c r="HF43">
        <v>2.2852199999999998</v>
      </c>
      <c r="HG43">
        <v>20.3599</v>
      </c>
      <c r="HH43">
        <v>5.2535299999999996</v>
      </c>
      <c r="HI43">
        <v>12.0152</v>
      </c>
      <c r="HJ43">
        <v>4.9800000000000004</v>
      </c>
      <c r="HK43">
        <v>3.2930000000000001</v>
      </c>
      <c r="HL43">
        <v>9999</v>
      </c>
      <c r="HM43">
        <v>9999</v>
      </c>
      <c r="HN43">
        <v>9999</v>
      </c>
      <c r="HO43">
        <v>249.8</v>
      </c>
      <c r="HP43">
        <v>1.87588</v>
      </c>
      <c r="HQ43">
        <v>1.87677</v>
      </c>
      <c r="HR43">
        <v>1.88296</v>
      </c>
      <c r="HS43">
        <v>1.8861399999999999</v>
      </c>
      <c r="HT43">
        <v>1.87687</v>
      </c>
      <c r="HU43">
        <v>1.8833899999999999</v>
      </c>
      <c r="HV43">
        <v>1.8823799999999999</v>
      </c>
      <c r="HW43">
        <v>1.8858200000000001</v>
      </c>
      <c r="HX43">
        <v>0</v>
      </c>
      <c r="HY43">
        <v>0</v>
      </c>
      <c r="HZ43">
        <v>0</v>
      </c>
      <c r="IA43">
        <v>0</v>
      </c>
      <c r="IB43" t="s">
        <v>427</v>
      </c>
      <c r="IC43" t="s">
        <v>428</v>
      </c>
      <c r="ID43" t="s">
        <v>429</v>
      </c>
      <c r="IE43" t="s">
        <v>429</v>
      </c>
      <c r="IF43" t="s">
        <v>429</v>
      </c>
      <c r="IG43" t="s">
        <v>429</v>
      </c>
      <c r="IH43">
        <v>0</v>
      </c>
      <c r="II43">
        <v>100</v>
      </c>
      <c r="IJ43">
        <v>100</v>
      </c>
      <c r="IK43">
        <v>0.32300000000000001</v>
      </c>
      <c r="IL43">
        <v>4.2799999999999998E-2</v>
      </c>
      <c r="IM43">
        <v>0.40737877120012639</v>
      </c>
      <c r="IN43">
        <v>-4.2852564239613137E-4</v>
      </c>
      <c r="IO43">
        <v>6.4980710991155998E-7</v>
      </c>
      <c r="IP43">
        <v>-2.7237938963984961E-10</v>
      </c>
      <c r="IQ43">
        <v>-8.5119724170049215E-3</v>
      </c>
      <c r="IR43">
        <v>6.6907473102813496E-3</v>
      </c>
      <c r="IS43">
        <v>-3.3673306238274028E-4</v>
      </c>
      <c r="IT43">
        <v>6.1311374003140313E-6</v>
      </c>
      <c r="IU43">
        <v>3</v>
      </c>
      <c r="IV43">
        <v>2101</v>
      </c>
      <c r="IW43">
        <v>1</v>
      </c>
      <c r="IX43">
        <v>32</v>
      </c>
      <c r="IY43">
        <v>0.8</v>
      </c>
      <c r="IZ43">
        <v>0.8</v>
      </c>
      <c r="JA43">
        <v>1.39771</v>
      </c>
      <c r="JB43">
        <v>2.6916500000000001</v>
      </c>
      <c r="JC43">
        <v>1.6015600000000001</v>
      </c>
      <c r="JD43">
        <v>2.3339799999999999</v>
      </c>
      <c r="JE43">
        <v>1.5502899999999999</v>
      </c>
      <c r="JF43">
        <v>2.4206500000000002</v>
      </c>
      <c r="JG43">
        <v>43.290399999999998</v>
      </c>
      <c r="JH43">
        <v>15.646800000000001</v>
      </c>
      <c r="JI43">
        <v>18</v>
      </c>
      <c r="JJ43">
        <v>587.51099999999997</v>
      </c>
      <c r="JK43">
        <v>404.03300000000002</v>
      </c>
      <c r="JL43">
        <v>25.644400000000001</v>
      </c>
      <c r="JM43">
        <v>30.970700000000001</v>
      </c>
      <c r="JN43">
        <v>29.9998</v>
      </c>
      <c r="JO43">
        <v>31.1614</v>
      </c>
      <c r="JP43">
        <v>31.1539</v>
      </c>
      <c r="JQ43">
        <v>27.9603</v>
      </c>
      <c r="JR43">
        <v>42.920099999999998</v>
      </c>
      <c r="JS43">
        <v>0</v>
      </c>
      <c r="JT43">
        <v>25.638999999999999</v>
      </c>
      <c r="JU43">
        <v>600</v>
      </c>
      <c r="JV43">
        <v>16.978899999999999</v>
      </c>
      <c r="JW43">
        <v>99.404200000000003</v>
      </c>
      <c r="JX43">
        <v>99.6738</v>
      </c>
    </row>
    <row r="44" spans="1:284" x14ac:dyDescent="0.3">
      <c r="A44">
        <v>28</v>
      </c>
      <c r="B44">
        <v>1689268379.5999999</v>
      </c>
      <c r="C44">
        <v>7103.5</v>
      </c>
      <c r="D44" t="s">
        <v>564</v>
      </c>
      <c r="E44" t="s">
        <v>565</v>
      </c>
      <c r="F44" t="s">
        <v>416</v>
      </c>
      <c r="G44" t="s">
        <v>417</v>
      </c>
      <c r="H44" t="s">
        <v>508</v>
      </c>
      <c r="I44" t="s">
        <v>752</v>
      </c>
      <c r="J44" t="s">
        <v>509</v>
      </c>
      <c r="K44" t="s">
        <v>508</v>
      </c>
      <c r="L44" t="s">
        <v>510</v>
      </c>
      <c r="M44">
        <v>1689268379.5999999</v>
      </c>
      <c r="N44">
        <f t="shared" si="0"/>
        <v>4.8312674568847212E-3</v>
      </c>
      <c r="O44">
        <f t="shared" si="1"/>
        <v>4.8312674568847216</v>
      </c>
      <c r="P44">
        <f t="shared" si="2"/>
        <v>35.146905491226917</v>
      </c>
      <c r="Q44">
        <f t="shared" si="3"/>
        <v>753.42899999999997</v>
      </c>
      <c r="R44">
        <f t="shared" si="4"/>
        <v>560.55731812421982</v>
      </c>
      <c r="S44">
        <f t="shared" si="5"/>
        <v>55.368274407506163</v>
      </c>
      <c r="T44">
        <f t="shared" si="6"/>
        <v>74.418908236121993</v>
      </c>
      <c r="U44">
        <f t="shared" si="7"/>
        <v>0.33524564097068765</v>
      </c>
      <c r="V44">
        <f t="shared" si="8"/>
        <v>2.910213356747942</v>
      </c>
      <c r="W44">
        <f t="shared" si="9"/>
        <v>0.31517343857371838</v>
      </c>
      <c r="X44">
        <f t="shared" si="10"/>
        <v>0.19868658160341224</v>
      </c>
      <c r="Y44">
        <f t="shared" si="11"/>
        <v>289.55370232673158</v>
      </c>
      <c r="Z44">
        <f t="shared" si="12"/>
        <v>28.910035410007961</v>
      </c>
      <c r="AA44">
        <f t="shared" si="13"/>
        <v>28.012599999999999</v>
      </c>
      <c r="AB44">
        <f t="shared" si="14"/>
        <v>3.7976280219786971</v>
      </c>
      <c r="AC44">
        <f t="shared" si="15"/>
        <v>59.802028453652724</v>
      </c>
      <c r="AD44">
        <f t="shared" si="16"/>
        <v>2.3305042525392001</v>
      </c>
      <c r="AE44">
        <f t="shared" si="17"/>
        <v>3.8970321121220302</v>
      </c>
      <c r="AF44">
        <f t="shared" si="18"/>
        <v>1.467123769439497</v>
      </c>
      <c r="AG44">
        <f t="shared" si="19"/>
        <v>-213.05889484861621</v>
      </c>
      <c r="AH44">
        <f t="shared" si="20"/>
        <v>69.661567585114213</v>
      </c>
      <c r="AI44">
        <f t="shared" si="21"/>
        <v>5.2299124456784822</v>
      </c>
      <c r="AJ44">
        <f t="shared" si="22"/>
        <v>151.38628750890808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52038.862489676241</v>
      </c>
      <c r="AP44" t="s">
        <v>421</v>
      </c>
      <c r="AQ44">
        <v>10366.9</v>
      </c>
      <c r="AR44">
        <v>993.59653846153856</v>
      </c>
      <c r="AS44">
        <v>3431.87</v>
      </c>
      <c r="AT44">
        <f t="shared" si="26"/>
        <v>0.71047955241266758</v>
      </c>
      <c r="AU44">
        <v>-3.9894345373445681</v>
      </c>
      <c r="AV44" t="s">
        <v>566</v>
      </c>
      <c r="AW44">
        <v>10018.9</v>
      </c>
      <c r="AX44">
        <v>724.18244000000016</v>
      </c>
      <c r="AY44">
        <v>1044.322127005172</v>
      </c>
      <c r="AZ44">
        <f t="shared" si="27"/>
        <v>0.30655262272690154</v>
      </c>
      <c r="BA44">
        <v>0.5</v>
      </c>
      <c r="BB44">
        <f t="shared" si="28"/>
        <v>1513.1174996511563</v>
      </c>
      <c r="BC44">
        <f t="shared" si="29"/>
        <v>35.146905491226917</v>
      </c>
      <c r="BD44">
        <f t="shared" si="30"/>
        <v>231.92506900601674</v>
      </c>
      <c r="BE44">
        <f t="shared" si="31"/>
        <v>2.5864706500053181E-2</v>
      </c>
      <c r="BF44">
        <f t="shared" si="32"/>
        <v>2.286217835718618</v>
      </c>
      <c r="BG44">
        <f t="shared" si="33"/>
        <v>597.8653747836828</v>
      </c>
      <c r="BH44" t="s">
        <v>567</v>
      </c>
      <c r="BI44">
        <v>523.82000000000005</v>
      </c>
      <c r="BJ44">
        <f t="shared" si="34"/>
        <v>523.82000000000005</v>
      </c>
      <c r="BK44">
        <f t="shared" si="35"/>
        <v>0.49841147050846135</v>
      </c>
      <c r="BL44">
        <f t="shared" si="36"/>
        <v>0.61505932520808082</v>
      </c>
      <c r="BM44">
        <f t="shared" si="37"/>
        <v>0.82101335018133403</v>
      </c>
      <c r="BN44">
        <f t="shared" si="38"/>
        <v>6.3112069509019548</v>
      </c>
      <c r="BO44">
        <f t="shared" si="39"/>
        <v>0.97919610357747677</v>
      </c>
      <c r="BP44">
        <f t="shared" si="40"/>
        <v>0.4448884120008445</v>
      </c>
      <c r="BQ44">
        <f t="shared" si="41"/>
        <v>0.5551115879991555</v>
      </c>
      <c r="BR44">
        <v>6391</v>
      </c>
      <c r="BS44">
        <v>290.00000000000011</v>
      </c>
      <c r="BT44">
        <v>968.9</v>
      </c>
      <c r="BU44">
        <v>285</v>
      </c>
      <c r="BV44">
        <v>10018.9</v>
      </c>
      <c r="BW44">
        <v>968.81</v>
      </c>
      <c r="BX44">
        <v>0.09</v>
      </c>
      <c r="BY44">
        <v>300.00000000000011</v>
      </c>
      <c r="BZ44">
        <v>38.6</v>
      </c>
      <c r="CA44">
        <v>1044.322127005172</v>
      </c>
      <c r="CB44">
        <v>1.0473593414844391</v>
      </c>
      <c r="CC44">
        <v>-75.659349506291107</v>
      </c>
      <c r="CD44">
        <v>0.86000618810716312</v>
      </c>
      <c r="CE44">
        <v>0.99639531222859101</v>
      </c>
      <c r="CF44">
        <v>-1.089413014460512E-2</v>
      </c>
      <c r="CG44">
        <v>289.99999999999989</v>
      </c>
      <c r="CH44">
        <v>977.99</v>
      </c>
      <c r="CI44">
        <v>865</v>
      </c>
      <c r="CJ44">
        <v>9994.16</v>
      </c>
      <c r="CK44">
        <v>968.62</v>
      </c>
      <c r="CL44">
        <v>9.3699999999999992</v>
      </c>
      <c r="CZ44">
        <f t="shared" si="42"/>
        <v>1799.92</v>
      </c>
      <c r="DA44">
        <f t="shared" si="43"/>
        <v>1513.1174996511563</v>
      </c>
      <c r="DB44">
        <f t="shared" si="44"/>
        <v>0.84065819572600797</v>
      </c>
      <c r="DC44">
        <f t="shared" si="45"/>
        <v>0.16087031775119537</v>
      </c>
      <c r="DD44">
        <v>6</v>
      </c>
      <c r="DE44">
        <v>0.5</v>
      </c>
      <c r="DF44" t="s">
        <v>424</v>
      </c>
      <c r="DG44">
        <v>2</v>
      </c>
      <c r="DH44">
        <v>1689268379.5999999</v>
      </c>
      <c r="DI44">
        <v>753.42899999999997</v>
      </c>
      <c r="DJ44">
        <v>799.96400000000006</v>
      </c>
      <c r="DK44">
        <v>23.5944</v>
      </c>
      <c r="DL44">
        <v>17.934799999999999</v>
      </c>
      <c r="DM44">
        <v>752.92899999999997</v>
      </c>
      <c r="DN44">
        <v>23.5564</v>
      </c>
      <c r="DO44">
        <v>500.1</v>
      </c>
      <c r="DP44">
        <v>98.673900000000003</v>
      </c>
      <c r="DQ44">
        <v>9.9718000000000001E-2</v>
      </c>
      <c r="DR44">
        <v>28.456600000000002</v>
      </c>
      <c r="DS44">
        <v>28.012599999999999</v>
      </c>
      <c r="DT44">
        <v>999.9</v>
      </c>
      <c r="DU44">
        <v>0</v>
      </c>
      <c r="DV44">
        <v>0</v>
      </c>
      <c r="DW44">
        <v>10023.1</v>
      </c>
      <c r="DX44">
        <v>0</v>
      </c>
      <c r="DY44">
        <v>662.98800000000006</v>
      </c>
      <c r="DZ44">
        <v>-46.6982</v>
      </c>
      <c r="EA44">
        <v>771.471</v>
      </c>
      <c r="EB44">
        <v>814.57299999999998</v>
      </c>
      <c r="EC44">
        <v>5.6639600000000003</v>
      </c>
      <c r="ED44">
        <v>799.96400000000006</v>
      </c>
      <c r="EE44">
        <v>17.934799999999999</v>
      </c>
      <c r="EF44">
        <v>2.3285900000000002</v>
      </c>
      <c r="EG44">
        <v>1.7697000000000001</v>
      </c>
      <c r="EH44">
        <v>19.875499999999999</v>
      </c>
      <c r="EI44">
        <v>15.521699999999999</v>
      </c>
      <c r="EJ44">
        <v>1799.92</v>
      </c>
      <c r="EK44">
        <v>0.97799800000000003</v>
      </c>
      <c r="EL44">
        <v>2.2001799999999998E-2</v>
      </c>
      <c r="EM44">
        <v>0</v>
      </c>
      <c r="EN44">
        <v>723.81</v>
      </c>
      <c r="EO44">
        <v>5.0005300000000004</v>
      </c>
      <c r="EP44">
        <v>14682.2</v>
      </c>
      <c r="EQ44">
        <v>16034.5</v>
      </c>
      <c r="ER44">
        <v>49.5</v>
      </c>
      <c r="ES44">
        <v>49.936999999999998</v>
      </c>
      <c r="ET44">
        <v>50</v>
      </c>
      <c r="EU44">
        <v>49.875</v>
      </c>
      <c r="EV44">
        <v>50.561999999999998</v>
      </c>
      <c r="EW44">
        <v>1755.43</v>
      </c>
      <c r="EX44">
        <v>39.49</v>
      </c>
      <c r="EY44">
        <v>0</v>
      </c>
      <c r="EZ44">
        <v>133.20000004768369</v>
      </c>
      <c r="FA44">
        <v>0</v>
      </c>
      <c r="FB44">
        <v>724.18244000000016</v>
      </c>
      <c r="FC44">
        <v>-1.5177692263570139</v>
      </c>
      <c r="FD44">
        <v>-64.307692286286652</v>
      </c>
      <c r="FE44">
        <v>14689.852000000001</v>
      </c>
      <c r="FF44">
        <v>15</v>
      </c>
      <c r="FG44">
        <v>1689268408.5999999</v>
      </c>
      <c r="FH44" t="s">
        <v>568</v>
      </c>
      <c r="FI44">
        <v>1689268407.5999999</v>
      </c>
      <c r="FJ44">
        <v>1689268408.5999999</v>
      </c>
      <c r="FK44">
        <v>30</v>
      </c>
      <c r="FL44">
        <v>0.159</v>
      </c>
      <c r="FM44">
        <v>-1E-3</v>
      </c>
      <c r="FN44">
        <v>0.5</v>
      </c>
      <c r="FO44">
        <v>3.7999999999999999E-2</v>
      </c>
      <c r="FP44">
        <v>800</v>
      </c>
      <c r="FQ44">
        <v>18</v>
      </c>
      <c r="FR44">
        <v>0.05</v>
      </c>
      <c r="FS44">
        <v>0.02</v>
      </c>
      <c r="FT44">
        <v>35.507899696867547</v>
      </c>
      <c r="FU44">
        <v>-0.98407695663174721</v>
      </c>
      <c r="FV44">
        <v>0.14855278127613011</v>
      </c>
      <c r="FW44">
        <v>1</v>
      </c>
      <c r="FX44">
        <v>0.3472965420674109</v>
      </c>
      <c r="FY44">
        <v>-4.2441498601080513E-2</v>
      </c>
      <c r="FZ44">
        <v>6.1567123537724922E-3</v>
      </c>
      <c r="GA44">
        <v>1</v>
      </c>
      <c r="GB44">
        <v>2</v>
      </c>
      <c r="GC44">
        <v>2</v>
      </c>
      <c r="GD44" t="s">
        <v>426</v>
      </c>
      <c r="GE44">
        <v>3.1120700000000001</v>
      </c>
      <c r="GF44">
        <v>2.76722</v>
      </c>
      <c r="GG44">
        <v>0.13996700000000001</v>
      </c>
      <c r="GH44">
        <v>0.14563100000000001</v>
      </c>
      <c r="GI44">
        <v>0.10607800000000001</v>
      </c>
      <c r="GJ44">
        <v>8.7403499999999995E-2</v>
      </c>
      <c r="GK44">
        <v>20702.8</v>
      </c>
      <c r="GL44">
        <v>21375.1</v>
      </c>
      <c r="GM44">
        <v>23919.7</v>
      </c>
      <c r="GN44">
        <v>25317.7</v>
      </c>
      <c r="GO44">
        <v>30807.599999999999</v>
      </c>
      <c r="GP44">
        <v>32412.6</v>
      </c>
      <c r="GQ44">
        <v>38114.300000000003</v>
      </c>
      <c r="GR44">
        <v>39393.4</v>
      </c>
      <c r="GS44">
        <v>2.1714699999999998</v>
      </c>
      <c r="GT44">
        <v>1.8020799999999999</v>
      </c>
      <c r="GU44">
        <v>6.18398E-2</v>
      </c>
      <c r="GV44">
        <v>0</v>
      </c>
      <c r="GW44">
        <v>27.002199999999998</v>
      </c>
      <c r="GX44">
        <v>999.9</v>
      </c>
      <c r="GY44">
        <v>32.9</v>
      </c>
      <c r="GZ44">
        <v>40.9</v>
      </c>
      <c r="HA44">
        <v>25.934200000000001</v>
      </c>
      <c r="HB44">
        <v>60.496600000000001</v>
      </c>
      <c r="HC44">
        <v>26.7468</v>
      </c>
      <c r="HD44">
        <v>1</v>
      </c>
      <c r="HE44">
        <v>0.27495900000000001</v>
      </c>
      <c r="HF44">
        <v>1.9161300000000001</v>
      </c>
      <c r="HG44">
        <v>20.365100000000002</v>
      </c>
      <c r="HH44">
        <v>5.2530799999999997</v>
      </c>
      <c r="HI44">
        <v>12.0128</v>
      </c>
      <c r="HJ44">
        <v>4.9796500000000004</v>
      </c>
      <c r="HK44">
        <v>3.2930000000000001</v>
      </c>
      <c r="HL44">
        <v>9999</v>
      </c>
      <c r="HM44">
        <v>9999</v>
      </c>
      <c r="HN44">
        <v>9999</v>
      </c>
      <c r="HO44">
        <v>249.9</v>
      </c>
      <c r="HP44">
        <v>1.8758600000000001</v>
      </c>
      <c r="HQ44">
        <v>1.8767199999999999</v>
      </c>
      <c r="HR44">
        <v>1.8829400000000001</v>
      </c>
      <c r="HS44">
        <v>1.8861399999999999</v>
      </c>
      <c r="HT44">
        <v>1.8768400000000001</v>
      </c>
      <c r="HU44">
        <v>1.8834</v>
      </c>
      <c r="HV44">
        <v>1.8823700000000001</v>
      </c>
      <c r="HW44">
        <v>1.8858299999999999</v>
      </c>
      <c r="HX44">
        <v>0</v>
      </c>
      <c r="HY44">
        <v>0</v>
      </c>
      <c r="HZ44">
        <v>0</v>
      </c>
      <c r="IA44">
        <v>0</v>
      </c>
      <c r="IB44" t="s">
        <v>427</v>
      </c>
      <c r="IC44" t="s">
        <v>428</v>
      </c>
      <c r="ID44" t="s">
        <v>429</v>
      </c>
      <c r="IE44" t="s">
        <v>429</v>
      </c>
      <c r="IF44" t="s">
        <v>429</v>
      </c>
      <c r="IG44" t="s">
        <v>429</v>
      </c>
      <c r="IH44">
        <v>0</v>
      </c>
      <c r="II44">
        <v>100</v>
      </c>
      <c r="IJ44">
        <v>100</v>
      </c>
      <c r="IK44">
        <v>0.5</v>
      </c>
      <c r="IL44">
        <v>3.7999999999999999E-2</v>
      </c>
      <c r="IM44">
        <v>0.40737877120012639</v>
      </c>
      <c r="IN44">
        <v>-4.2852564239613137E-4</v>
      </c>
      <c r="IO44">
        <v>6.4980710991155998E-7</v>
      </c>
      <c r="IP44">
        <v>-2.7237938963984961E-10</v>
      </c>
      <c r="IQ44">
        <v>-8.5119724170049215E-3</v>
      </c>
      <c r="IR44">
        <v>6.6907473102813496E-3</v>
      </c>
      <c r="IS44">
        <v>-3.3673306238274028E-4</v>
      </c>
      <c r="IT44">
        <v>6.1311374003140313E-6</v>
      </c>
      <c r="IU44">
        <v>3</v>
      </c>
      <c r="IV44">
        <v>2101</v>
      </c>
      <c r="IW44">
        <v>1</v>
      </c>
      <c r="IX44">
        <v>32</v>
      </c>
      <c r="IY44">
        <v>3.1</v>
      </c>
      <c r="IZ44">
        <v>3</v>
      </c>
      <c r="JA44">
        <v>1.7687999999999999</v>
      </c>
      <c r="JB44">
        <v>2.6892100000000001</v>
      </c>
      <c r="JC44">
        <v>1.6015600000000001</v>
      </c>
      <c r="JD44">
        <v>2.3339799999999999</v>
      </c>
      <c r="JE44">
        <v>1.5502899999999999</v>
      </c>
      <c r="JF44">
        <v>2.4169900000000002</v>
      </c>
      <c r="JG44">
        <v>43.182000000000002</v>
      </c>
      <c r="JH44">
        <v>15.6205</v>
      </c>
      <c r="JI44">
        <v>18</v>
      </c>
      <c r="JJ44">
        <v>586.71500000000003</v>
      </c>
      <c r="JK44">
        <v>406.32299999999998</v>
      </c>
      <c r="JL44">
        <v>25.668199999999999</v>
      </c>
      <c r="JM44">
        <v>30.870999999999999</v>
      </c>
      <c r="JN44">
        <v>29.9998</v>
      </c>
      <c r="JO44">
        <v>31.081399999999999</v>
      </c>
      <c r="JP44">
        <v>31.078499999999998</v>
      </c>
      <c r="JQ44">
        <v>35.391399999999997</v>
      </c>
      <c r="JR44">
        <v>37.7973</v>
      </c>
      <c r="JS44">
        <v>0</v>
      </c>
      <c r="JT44">
        <v>25.650500000000001</v>
      </c>
      <c r="JU44">
        <v>800</v>
      </c>
      <c r="JV44">
        <v>18.079999999999998</v>
      </c>
      <c r="JW44">
        <v>99.426500000000004</v>
      </c>
      <c r="JX44">
        <v>99.698899999999995</v>
      </c>
    </row>
    <row r="45" spans="1:284" x14ac:dyDescent="0.3">
      <c r="A45">
        <v>29</v>
      </c>
      <c r="B45">
        <v>1689268541.0999999</v>
      </c>
      <c r="C45">
        <v>7265</v>
      </c>
      <c r="D45" t="s">
        <v>569</v>
      </c>
      <c r="E45" t="s">
        <v>570</v>
      </c>
      <c r="F45" t="s">
        <v>416</v>
      </c>
      <c r="G45" t="s">
        <v>417</v>
      </c>
      <c r="H45" t="s">
        <v>508</v>
      </c>
      <c r="I45" t="s">
        <v>752</v>
      </c>
      <c r="J45" t="s">
        <v>509</v>
      </c>
      <c r="K45" t="s">
        <v>508</v>
      </c>
      <c r="L45" t="s">
        <v>510</v>
      </c>
      <c r="M45">
        <v>1689268541.0999999</v>
      </c>
      <c r="N45">
        <f t="shared" si="0"/>
        <v>3.5375365193742788E-3</v>
      </c>
      <c r="O45">
        <f t="shared" si="1"/>
        <v>3.5375365193742789</v>
      </c>
      <c r="P45">
        <f t="shared" si="2"/>
        <v>36.80516772562067</v>
      </c>
      <c r="Q45">
        <f t="shared" si="3"/>
        <v>951.875</v>
      </c>
      <c r="R45">
        <f t="shared" si="4"/>
        <v>673.54624770786256</v>
      </c>
      <c r="S45">
        <f t="shared" si="5"/>
        <v>66.535160588364832</v>
      </c>
      <c r="T45">
        <f t="shared" si="6"/>
        <v>94.029409562562492</v>
      </c>
      <c r="U45">
        <f t="shared" si="7"/>
        <v>0.23691631367327493</v>
      </c>
      <c r="V45">
        <f t="shared" si="8"/>
        <v>2.9088674855346612</v>
      </c>
      <c r="W45">
        <f t="shared" si="9"/>
        <v>0.22669468610437235</v>
      </c>
      <c r="X45">
        <f t="shared" si="10"/>
        <v>0.14256580001313907</v>
      </c>
      <c r="Y45">
        <f t="shared" si="11"/>
        <v>289.56487432675777</v>
      </c>
      <c r="Z45">
        <f t="shared" si="12"/>
        <v>28.991278386266746</v>
      </c>
      <c r="AA45">
        <f t="shared" si="13"/>
        <v>27.972899999999999</v>
      </c>
      <c r="AB45">
        <f t="shared" si="14"/>
        <v>3.7888485817495714</v>
      </c>
      <c r="AC45">
        <f t="shared" si="15"/>
        <v>59.774707630195692</v>
      </c>
      <c r="AD45">
        <f t="shared" si="16"/>
        <v>2.2948164492879597</v>
      </c>
      <c r="AE45">
        <f t="shared" si="17"/>
        <v>3.8391094499117449</v>
      </c>
      <c r="AF45">
        <f t="shared" si="18"/>
        <v>1.4940321324616117</v>
      </c>
      <c r="AG45">
        <f t="shared" si="19"/>
        <v>-156.0053605044057</v>
      </c>
      <c r="AH45">
        <f t="shared" si="20"/>
        <v>35.473331809689064</v>
      </c>
      <c r="AI45">
        <f t="shared" si="21"/>
        <v>2.6604861295429085</v>
      </c>
      <c r="AJ45">
        <f t="shared" si="22"/>
        <v>171.69333176158403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52045.126378712273</v>
      </c>
      <c r="AP45" t="s">
        <v>421</v>
      </c>
      <c r="AQ45">
        <v>10366.9</v>
      </c>
      <c r="AR45">
        <v>993.59653846153856</v>
      </c>
      <c r="AS45">
        <v>3431.87</v>
      </c>
      <c r="AT45">
        <f t="shared" si="26"/>
        <v>0.71047955241266758</v>
      </c>
      <c r="AU45">
        <v>-3.9894345373445681</v>
      </c>
      <c r="AV45" t="s">
        <v>571</v>
      </c>
      <c r="AW45">
        <v>10022</v>
      </c>
      <c r="AX45">
        <v>726.18492000000015</v>
      </c>
      <c r="AY45">
        <v>1072.4286294755129</v>
      </c>
      <c r="AZ45">
        <f t="shared" si="27"/>
        <v>0.32285944253917243</v>
      </c>
      <c r="BA45">
        <v>0.5</v>
      </c>
      <c r="BB45">
        <f t="shared" si="28"/>
        <v>1513.1762996511698</v>
      </c>
      <c r="BC45">
        <f t="shared" si="29"/>
        <v>36.80516772562067</v>
      </c>
      <c r="BD45">
        <f t="shared" si="30"/>
        <v>244.27162828443221</v>
      </c>
      <c r="BE45">
        <f t="shared" si="31"/>
        <v>2.6959583144653774E-2</v>
      </c>
      <c r="BF45">
        <f t="shared" si="32"/>
        <v>2.2000917410032281</v>
      </c>
      <c r="BG45">
        <f t="shared" si="33"/>
        <v>606.97239432122615</v>
      </c>
      <c r="BH45" t="s">
        <v>572</v>
      </c>
      <c r="BI45">
        <v>525.69000000000005</v>
      </c>
      <c r="BJ45">
        <f t="shared" si="34"/>
        <v>525.69000000000005</v>
      </c>
      <c r="BK45">
        <f t="shared" si="35"/>
        <v>0.50981353392523987</v>
      </c>
      <c r="BL45">
        <f t="shared" si="36"/>
        <v>0.63328927353764053</v>
      </c>
      <c r="BM45">
        <f t="shared" si="37"/>
        <v>0.81187034888564613</v>
      </c>
      <c r="BN45">
        <f t="shared" si="38"/>
        <v>4.3921670099317165</v>
      </c>
      <c r="BO45">
        <f t="shared" si="39"/>
        <v>0.96766888855680921</v>
      </c>
      <c r="BP45">
        <f t="shared" si="40"/>
        <v>0.45844223563056397</v>
      </c>
      <c r="BQ45">
        <f t="shared" si="41"/>
        <v>0.54155776436943603</v>
      </c>
      <c r="BR45">
        <v>6393</v>
      </c>
      <c r="BS45">
        <v>290.00000000000011</v>
      </c>
      <c r="BT45">
        <v>988.48</v>
      </c>
      <c r="BU45">
        <v>265</v>
      </c>
      <c r="BV45">
        <v>10022</v>
      </c>
      <c r="BW45">
        <v>989.67</v>
      </c>
      <c r="BX45">
        <v>-1.19</v>
      </c>
      <c r="BY45">
        <v>300.00000000000011</v>
      </c>
      <c r="BZ45">
        <v>38.6</v>
      </c>
      <c r="CA45">
        <v>1072.4286294755129</v>
      </c>
      <c r="CB45">
        <v>1.261071912536236</v>
      </c>
      <c r="CC45">
        <v>-82.939270331298928</v>
      </c>
      <c r="CD45">
        <v>1.0355574937598879</v>
      </c>
      <c r="CE45">
        <v>0.99565395254176314</v>
      </c>
      <c r="CF45">
        <v>-1.089483470522803E-2</v>
      </c>
      <c r="CG45">
        <v>289.99999999999989</v>
      </c>
      <c r="CH45">
        <v>999.32</v>
      </c>
      <c r="CI45">
        <v>895</v>
      </c>
      <c r="CJ45">
        <v>9993.98</v>
      </c>
      <c r="CK45">
        <v>989.44</v>
      </c>
      <c r="CL45">
        <v>9.8800000000000008</v>
      </c>
      <c r="CZ45">
        <f t="shared" si="42"/>
        <v>1799.99</v>
      </c>
      <c r="DA45">
        <f t="shared" si="43"/>
        <v>1513.1762996511698</v>
      </c>
      <c r="DB45">
        <f t="shared" si="44"/>
        <v>0.84065817012937283</v>
      </c>
      <c r="DC45">
        <f t="shared" si="45"/>
        <v>0.16087026834968959</v>
      </c>
      <c r="DD45">
        <v>6</v>
      </c>
      <c r="DE45">
        <v>0.5</v>
      </c>
      <c r="DF45" t="s">
        <v>424</v>
      </c>
      <c r="DG45">
        <v>2</v>
      </c>
      <c r="DH45">
        <v>1689268541.0999999</v>
      </c>
      <c r="DI45">
        <v>951.875</v>
      </c>
      <c r="DJ45">
        <v>1000.07</v>
      </c>
      <c r="DK45">
        <v>23.230799999999999</v>
      </c>
      <c r="DL45">
        <v>19.0854</v>
      </c>
      <c r="DM45">
        <v>951.15800000000002</v>
      </c>
      <c r="DN45">
        <v>23.186499999999999</v>
      </c>
      <c r="DO45">
        <v>500.12400000000002</v>
      </c>
      <c r="DP45">
        <v>98.683599999999998</v>
      </c>
      <c r="DQ45">
        <v>9.9758700000000006E-2</v>
      </c>
      <c r="DR45">
        <v>28.199100000000001</v>
      </c>
      <c r="DS45">
        <v>27.972899999999999</v>
      </c>
      <c r="DT45">
        <v>999.9</v>
      </c>
      <c r="DU45">
        <v>0</v>
      </c>
      <c r="DV45">
        <v>0</v>
      </c>
      <c r="DW45">
        <v>10014.4</v>
      </c>
      <c r="DX45">
        <v>0</v>
      </c>
      <c r="DY45">
        <v>629.07899999999995</v>
      </c>
      <c r="DZ45">
        <v>-48.197299999999998</v>
      </c>
      <c r="EA45">
        <v>974.51300000000003</v>
      </c>
      <c r="EB45">
        <v>1019.53</v>
      </c>
      <c r="EC45">
        <v>4.1454300000000002</v>
      </c>
      <c r="ED45">
        <v>1000.07</v>
      </c>
      <c r="EE45">
        <v>19.0854</v>
      </c>
      <c r="EF45">
        <v>2.2925</v>
      </c>
      <c r="EG45">
        <v>1.8834200000000001</v>
      </c>
      <c r="EH45">
        <v>19.623799999999999</v>
      </c>
      <c r="EI45">
        <v>16.4968</v>
      </c>
      <c r="EJ45">
        <v>1799.99</v>
      </c>
      <c r="EK45">
        <v>0.97799800000000003</v>
      </c>
      <c r="EL45">
        <v>2.2001799999999998E-2</v>
      </c>
      <c r="EM45">
        <v>0</v>
      </c>
      <c r="EN45">
        <v>726.827</v>
      </c>
      <c r="EO45">
        <v>5.0005300000000004</v>
      </c>
      <c r="EP45">
        <v>14667.2</v>
      </c>
      <c r="EQ45">
        <v>16035.2</v>
      </c>
      <c r="ER45">
        <v>49.375</v>
      </c>
      <c r="ES45">
        <v>49.936999999999998</v>
      </c>
      <c r="ET45">
        <v>49.936999999999998</v>
      </c>
      <c r="EU45">
        <v>49.811999999999998</v>
      </c>
      <c r="EV45">
        <v>50.436999999999998</v>
      </c>
      <c r="EW45">
        <v>1755.5</v>
      </c>
      <c r="EX45">
        <v>39.49</v>
      </c>
      <c r="EY45">
        <v>0</v>
      </c>
      <c r="EZ45">
        <v>159.5999999046326</v>
      </c>
      <c r="FA45">
        <v>0</v>
      </c>
      <c r="FB45">
        <v>726.18492000000015</v>
      </c>
      <c r="FC45">
        <v>1.637307678447713</v>
      </c>
      <c r="FD45">
        <v>-7.9538460806788231</v>
      </c>
      <c r="FE45">
        <v>14668.312</v>
      </c>
      <c r="FF45">
        <v>15</v>
      </c>
      <c r="FG45">
        <v>1689268480.5999999</v>
      </c>
      <c r="FH45" t="s">
        <v>573</v>
      </c>
      <c r="FI45">
        <v>1689268480.5999999</v>
      </c>
      <c r="FJ45">
        <v>1689268479.5999999</v>
      </c>
      <c r="FK45">
        <v>31</v>
      </c>
      <c r="FL45">
        <v>0.20399999999999999</v>
      </c>
      <c r="FM45">
        <v>3.0000000000000001E-3</v>
      </c>
      <c r="FN45">
        <v>0.71899999999999997</v>
      </c>
      <c r="FO45">
        <v>4.1000000000000002E-2</v>
      </c>
      <c r="FP45">
        <v>1000</v>
      </c>
      <c r="FQ45">
        <v>19</v>
      </c>
      <c r="FR45">
        <v>0.05</v>
      </c>
      <c r="FS45">
        <v>0.01</v>
      </c>
      <c r="FT45">
        <v>36.923726544262507</v>
      </c>
      <c r="FU45">
        <v>-0.94433965524216745</v>
      </c>
      <c r="FV45">
        <v>0.1523160689571732</v>
      </c>
      <c r="FW45">
        <v>1</v>
      </c>
      <c r="FX45">
        <v>0.2469835226597793</v>
      </c>
      <c r="FY45">
        <v>-2.8167620319346841E-2</v>
      </c>
      <c r="FZ45">
        <v>4.1739188488137194E-3</v>
      </c>
      <c r="GA45">
        <v>1</v>
      </c>
      <c r="GB45">
        <v>2</v>
      </c>
      <c r="GC45">
        <v>2</v>
      </c>
      <c r="GD45" t="s">
        <v>426</v>
      </c>
      <c r="GE45">
        <v>3.1118399999999999</v>
      </c>
      <c r="GF45">
        <v>2.7671899999999998</v>
      </c>
      <c r="GG45">
        <v>0.16319700000000001</v>
      </c>
      <c r="GH45">
        <v>0.16838900000000001</v>
      </c>
      <c r="GI45">
        <v>0.104932</v>
      </c>
      <c r="GJ45">
        <v>9.1462399999999999E-2</v>
      </c>
      <c r="GK45">
        <v>20147.400000000001</v>
      </c>
      <c r="GL45">
        <v>20809.599999999999</v>
      </c>
      <c r="GM45">
        <v>23924.400000000001</v>
      </c>
      <c r="GN45">
        <v>25322.6</v>
      </c>
      <c r="GO45">
        <v>30852.9</v>
      </c>
      <c r="GP45">
        <v>32274.799999999999</v>
      </c>
      <c r="GQ45">
        <v>38121.5</v>
      </c>
      <c r="GR45">
        <v>39401.199999999997</v>
      </c>
      <c r="GS45">
        <v>2.1711999999999998</v>
      </c>
      <c r="GT45">
        <v>1.8059000000000001</v>
      </c>
      <c r="GU45">
        <v>5.9604600000000001E-2</v>
      </c>
      <c r="GV45">
        <v>0</v>
      </c>
      <c r="GW45">
        <v>26.998899999999999</v>
      </c>
      <c r="GX45">
        <v>999.9</v>
      </c>
      <c r="GY45">
        <v>32.799999999999997</v>
      </c>
      <c r="GZ45">
        <v>40.9</v>
      </c>
      <c r="HA45">
        <v>25.850999999999999</v>
      </c>
      <c r="HB45">
        <v>60.436599999999999</v>
      </c>
      <c r="HC45">
        <v>26.694700000000001</v>
      </c>
      <c r="HD45">
        <v>1</v>
      </c>
      <c r="HE45">
        <v>0.267459</v>
      </c>
      <c r="HF45">
        <v>1.63232</v>
      </c>
      <c r="HG45">
        <v>20.3675</v>
      </c>
      <c r="HH45">
        <v>5.2484400000000004</v>
      </c>
      <c r="HI45">
        <v>12.0113</v>
      </c>
      <c r="HJ45">
        <v>4.9786000000000001</v>
      </c>
      <c r="HK45">
        <v>3.29223</v>
      </c>
      <c r="HL45">
        <v>9999</v>
      </c>
      <c r="HM45">
        <v>9999</v>
      </c>
      <c r="HN45">
        <v>9999</v>
      </c>
      <c r="HO45">
        <v>249.9</v>
      </c>
      <c r="HP45">
        <v>1.8758999999999999</v>
      </c>
      <c r="HQ45">
        <v>1.8767400000000001</v>
      </c>
      <c r="HR45">
        <v>1.88297</v>
      </c>
      <c r="HS45">
        <v>1.8861399999999999</v>
      </c>
      <c r="HT45">
        <v>1.8768899999999999</v>
      </c>
      <c r="HU45">
        <v>1.8834299999999999</v>
      </c>
      <c r="HV45">
        <v>1.8823700000000001</v>
      </c>
      <c r="HW45">
        <v>1.8858299999999999</v>
      </c>
      <c r="HX45">
        <v>0</v>
      </c>
      <c r="HY45">
        <v>0</v>
      </c>
      <c r="HZ45">
        <v>0</v>
      </c>
      <c r="IA45">
        <v>0</v>
      </c>
      <c r="IB45" t="s">
        <v>427</v>
      </c>
      <c r="IC45" t="s">
        <v>428</v>
      </c>
      <c r="ID45" t="s">
        <v>429</v>
      </c>
      <c r="IE45" t="s">
        <v>429</v>
      </c>
      <c r="IF45" t="s">
        <v>429</v>
      </c>
      <c r="IG45" t="s">
        <v>429</v>
      </c>
      <c r="IH45">
        <v>0</v>
      </c>
      <c r="II45">
        <v>100</v>
      </c>
      <c r="IJ45">
        <v>100</v>
      </c>
      <c r="IK45">
        <v>0.71699999999999997</v>
      </c>
      <c r="IL45">
        <v>4.4299999999999999E-2</v>
      </c>
      <c r="IM45">
        <v>0.77053067204623682</v>
      </c>
      <c r="IN45">
        <v>-4.2852564239613137E-4</v>
      </c>
      <c r="IO45">
        <v>6.4980710991155998E-7</v>
      </c>
      <c r="IP45">
        <v>-2.7237938963984961E-10</v>
      </c>
      <c r="IQ45">
        <v>-6.2423139880455111E-3</v>
      </c>
      <c r="IR45">
        <v>6.6907473102813496E-3</v>
      </c>
      <c r="IS45">
        <v>-3.3673306238274028E-4</v>
      </c>
      <c r="IT45">
        <v>6.1311374003140313E-6</v>
      </c>
      <c r="IU45">
        <v>3</v>
      </c>
      <c r="IV45">
        <v>2101</v>
      </c>
      <c r="IW45">
        <v>1</v>
      </c>
      <c r="IX45">
        <v>32</v>
      </c>
      <c r="IY45">
        <v>1</v>
      </c>
      <c r="IZ45">
        <v>1</v>
      </c>
      <c r="JA45">
        <v>2.1252399999999998</v>
      </c>
      <c r="JB45">
        <v>2.68188</v>
      </c>
      <c r="JC45">
        <v>1.6015600000000001</v>
      </c>
      <c r="JD45">
        <v>2.3339799999999999</v>
      </c>
      <c r="JE45">
        <v>1.5502899999999999</v>
      </c>
      <c r="JF45">
        <v>2.3950200000000001</v>
      </c>
      <c r="JG45">
        <v>43.127899999999997</v>
      </c>
      <c r="JH45">
        <v>15.5943</v>
      </c>
      <c r="JI45">
        <v>18</v>
      </c>
      <c r="JJ45">
        <v>585.67499999999995</v>
      </c>
      <c r="JK45">
        <v>408.08499999999998</v>
      </c>
      <c r="JL45">
        <v>25.2912</v>
      </c>
      <c r="JM45">
        <v>30.776900000000001</v>
      </c>
      <c r="JN45">
        <v>29.999199999999998</v>
      </c>
      <c r="JO45">
        <v>30.989899999999999</v>
      </c>
      <c r="JP45">
        <v>30.985499999999998</v>
      </c>
      <c r="JQ45">
        <v>42.528300000000002</v>
      </c>
      <c r="JR45">
        <v>32.379800000000003</v>
      </c>
      <c r="JS45">
        <v>0</v>
      </c>
      <c r="JT45">
        <v>25.360600000000002</v>
      </c>
      <c r="JU45">
        <v>1000</v>
      </c>
      <c r="JV45">
        <v>19.1937</v>
      </c>
      <c r="JW45">
        <v>99.445700000000002</v>
      </c>
      <c r="JX45">
        <v>99.718299999999999</v>
      </c>
    </row>
    <row r="46" spans="1:284" x14ac:dyDescent="0.3">
      <c r="A46">
        <v>30</v>
      </c>
      <c r="B46">
        <v>1689268713.5999999</v>
      </c>
      <c r="C46">
        <v>7437.5</v>
      </c>
      <c r="D46" t="s">
        <v>574</v>
      </c>
      <c r="E46" t="s">
        <v>575</v>
      </c>
      <c r="F46" t="s">
        <v>416</v>
      </c>
      <c r="G46" t="s">
        <v>417</v>
      </c>
      <c r="H46" t="s">
        <v>508</v>
      </c>
      <c r="I46" t="s">
        <v>752</v>
      </c>
      <c r="J46" t="s">
        <v>509</v>
      </c>
      <c r="K46" t="s">
        <v>508</v>
      </c>
      <c r="L46" t="s">
        <v>510</v>
      </c>
      <c r="M46">
        <v>1689268713.5999999</v>
      </c>
      <c r="N46">
        <f t="shared" si="0"/>
        <v>2.7201751727374142E-3</v>
      </c>
      <c r="O46">
        <f t="shared" si="1"/>
        <v>2.7201751727374144</v>
      </c>
      <c r="P46">
        <f t="shared" si="2"/>
        <v>36.615081908965095</v>
      </c>
      <c r="Q46">
        <f t="shared" si="3"/>
        <v>1152.24</v>
      </c>
      <c r="R46">
        <f t="shared" si="4"/>
        <v>791.82016906229319</v>
      </c>
      <c r="S46">
        <f t="shared" si="5"/>
        <v>78.223984656930924</v>
      </c>
      <c r="T46">
        <f t="shared" si="6"/>
        <v>113.829891688464</v>
      </c>
      <c r="U46">
        <f t="shared" si="7"/>
        <v>0.17938554132807516</v>
      </c>
      <c r="V46">
        <f t="shared" si="8"/>
        <v>2.9073435219911139</v>
      </c>
      <c r="W46">
        <f t="shared" si="9"/>
        <v>0.17345565546120137</v>
      </c>
      <c r="X46">
        <f t="shared" si="10"/>
        <v>0.10892623169463153</v>
      </c>
      <c r="Y46">
        <f t="shared" si="11"/>
        <v>289.58460532663213</v>
      </c>
      <c r="Z46">
        <f t="shared" si="12"/>
        <v>29.123040484403941</v>
      </c>
      <c r="AA46">
        <f t="shared" si="13"/>
        <v>27.9617</v>
      </c>
      <c r="AB46">
        <f t="shared" si="14"/>
        <v>3.7863749671150995</v>
      </c>
      <c r="AC46">
        <f t="shared" si="15"/>
        <v>59.799202772613988</v>
      </c>
      <c r="AD46">
        <f t="shared" si="16"/>
        <v>2.2847282580610599</v>
      </c>
      <c r="AE46">
        <f t="shared" si="17"/>
        <v>3.8206667516099193</v>
      </c>
      <c r="AF46">
        <f t="shared" si="18"/>
        <v>1.5016467090540395</v>
      </c>
      <c r="AG46">
        <f t="shared" si="19"/>
        <v>-119.95972511771997</v>
      </c>
      <c r="AH46">
        <f t="shared" si="20"/>
        <v>24.247786902238126</v>
      </c>
      <c r="AI46">
        <f t="shared" si="21"/>
        <v>1.8186766793335718</v>
      </c>
      <c r="AJ46">
        <f t="shared" si="22"/>
        <v>195.69134379048384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52016.041191523902</v>
      </c>
      <c r="AP46" t="s">
        <v>421</v>
      </c>
      <c r="AQ46">
        <v>10366.9</v>
      </c>
      <c r="AR46">
        <v>993.59653846153856</v>
      </c>
      <c r="AS46">
        <v>3431.87</v>
      </c>
      <c r="AT46">
        <f t="shared" si="26"/>
        <v>0.71047955241266758</v>
      </c>
      <c r="AU46">
        <v>-3.9894345373445681</v>
      </c>
      <c r="AV46" t="s">
        <v>576</v>
      </c>
      <c r="AW46">
        <v>10020.5</v>
      </c>
      <c r="AX46">
        <v>726.75680769230769</v>
      </c>
      <c r="AY46">
        <v>1082.296017090292</v>
      </c>
      <c r="AZ46">
        <f t="shared" si="27"/>
        <v>0.3285045900416752</v>
      </c>
      <c r="BA46">
        <v>0.5</v>
      </c>
      <c r="BB46">
        <f t="shared" si="28"/>
        <v>1513.2773996511046</v>
      </c>
      <c r="BC46">
        <f t="shared" si="29"/>
        <v>36.615081908965095</v>
      </c>
      <c r="BD46">
        <f t="shared" si="30"/>
        <v>248.5592858958592</v>
      </c>
      <c r="BE46">
        <f t="shared" si="31"/>
        <v>2.6832170001132166E-2</v>
      </c>
      <c r="BF46">
        <f t="shared" si="32"/>
        <v>2.1709162242197286</v>
      </c>
      <c r="BG46">
        <f t="shared" si="33"/>
        <v>610.12066746892197</v>
      </c>
      <c r="BH46" t="s">
        <v>577</v>
      </c>
      <c r="BI46">
        <v>526.33000000000004</v>
      </c>
      <c r="BJ46">
        <f t="shared" si="34"/>
        <v>526.33000000000004</v>
      </c>
      <c r="BK46">
        <f t="shared" si="35"/>
        <v>0.51369127143698035</v>
      </c>
      <c r="BL46">
        <f t="shared" si="36"/>
        <v>0.63949809605043317</v>
      </c>
      <c r="BM46">
        <f t="shared" si="37"/>
        <v>0.80865311883839419</v>
      </c>
      <c r="BN46">
        <f t="shared" si="38"/>
        <v>4.0083573758767299</v>
      </c>
      <c r="BO46">
        <f t="shared" si="39"/>
        <v>0.9636220136797996</v>
      </c>
      <c r="BP46">
        <f t="shared" si="40"/>
        <v>0.46313571380638219</v>
      </c>
      <c r="BQ46">
        <f t="shared" si="41"/>
        <v>0.53686428619361781</v>
      </c>
      <c r="BR46">
        <v>6395</v>
      </c>
      <c r="BS46">
        <v>290.00000000000011</v>
      </c>
      <c r="BT46">
        <v>998.9</v>
      </c>
      <c r="BU46">
        <v>285</v>
      </c>
      <c r="BV46">
        <v>10020.5</v>
      </c>
      <c r="BW46">
        <v>999.23</v>
      </c>
      <c r="BX46">
        <v>-0.33</v>
      </c>
      <c r="BY46">
        <v>300.00000000000011</v>
      </c>
      <c r="BZ46">
        <v>38.6</v>
      </c>
      <c r="CA46">
        <v>1082.296017090292</v>
      </c>
      <c r="CB46">
        <v>1.2409684837433039</v>
      </c>
      <c r="CC46">
        <v>-83.231835630308467</v>
      </c>
      <c r="CD46">
        <v>1.0191450394202479</v>
      </c>
      <c r="CE46">
        <v>0.99581946669856791</v>
      </c>
      <c r="CF46">
        <v>-1.0895692324805341E-2</v>
      </c>
      <c r="CG46">
        <v>289.99999999999989</v>
      </c>
      <c r="CH46">
        <v>1010.34</v>
      </c>
      <c r="CI46">
        <v>865</v>
      </c>
      <c r="CJ46">
        <v>9995.9</v>
      </c>
      <c r="CK46">
        <v>999.03</v>
      </c>
      <c r="CL46">
        <v>11.31</v>
      </c>
      <c r="CZ46">
        <f t="shared" si="42"/>
        <v>1800.11</v>
      </c>
      <c r="DA46">
        <f t="shared" si="43"/>
        <v>1513.2773996511046</v>
      </c>
      <c r="DB46">
        <f t="shared" si="44"/>
        <v>0.84065829291049143</v>
      </c>
      <c r="DC46">
        <f t="shared" si="45"/>
        <v>0.16087050531724847</v>
      </c>
      <c r="DD46">
        <v>6</v>
      </c>
      <c r="DE46">
        <v>0.5</v>
      </c>
      <c r="DF46" t="s">
        <v>424</v>
      </c>
      <c r="DG46">
        <v>2</v>
      </c>
      <c r="DH46">
        <v>1689268713.5999999</v>
      </c>
      <c r="DI46">
        <v>1152.24</v>
      </c>
      <c r="DJ46">
        <v>1199.93</v>
      </c>
      <c r="DK46">
        <v>23.127099999999999</v>
      </c>
      <c r="DL46">
        <v>19.939</v>
      </c>
      <c r="DM46">
        <v>1151.33</v>
      </c>
      <c r="DN46">
        <v>23.084099999999999</v>
      </c>
      <c r="DO46">
        <v>500.09699999999998</v>
      </c>
      <c r="DP46">
        <v>98.690200000000004</v>
      </c>
      <c r="DQ46">
        <v>9.9888599999999994E-2</v>
      </c>
      <c r="DR46">
        <v>28.116399999999999</v>
      </c>
      <c r="DS46">
        <v>27.9617</v>
      </c>
      <c r="DT46">
        <v>999.9</v>
      </c>
      <c r="DU46">
        <v>0</v>
      </c>
      <c r="DV46">
        <v>0</v>
      </c>
      <c r="DW46">
        <v>10005</v>
      </c>
      <c r="DX46">
        <v>0</v>
      </c>
      <c r="DY46">
        <v>492.63799999999998</v>
      </c>
      <c r="DZ46">
        <v>-47.689</v>
      </c>
      <c r="EA46">
        <v>1179.52</v>
      </c>
      <c r="EB46">
        <v>1224.3399999999999</v>
      </c>
      <c r="EC46">
        <v>3.1881300000000001</v>
      </c>
      <c r="ED46">
        <v>1199.93</v>
      </c>
      <c r="EE46">
        <v>19.939</v>
      </c>
      <c r="EF46">
        <v>2.2824200000000001</v>
      </c>
      <c r="EG46">
        <v>1.9677800000000001</v>
      </c>
      <c r="EH46">
        <v>19.552800000000001</v>
      </c>
      <c r="EI46">
        <v>17.1874</v>
      </c>
      <c r="EJ46">
        <v>1800.11</v>
      </c>
      <c r="EK46">
        <v>0.97799800000000003</v>
      </c>
      <c r="EL46">
        <v>2.2001799999999998E-2</v>
      </c>
      <c r="EM46">
        <v>0</v>
      </c>
      <c r="EN46">
        <v>726.81</v>
      </c>
      <c r="EO46">
        <v>5.0005300000000004</v>
      </c>
      <c r="EP46">
        <v>14587.6</v>
      </c>
      <c r="EQ46">
        <v>16036.3</v>
      </c>
      <c r="ER46">
        <v>49.25</v>
      </c>
      <c r="ES46">
        <v>49.75</v>
      </c>
      <c r="ET46">
        <v>49.75</v>
      </c>
      <c r="EU46">
        <v>49.625</v>
      </c>
      <c r="EV46">
        <v>50.25</v>
      </c>
      <c r="EW46">
        <v>1755.61</v>
      </c>
      <c r="EX46">
        <v>39.5</v>
      </c>
      <c r="EY46">
        <v>0</v>
      </c>
      <c r="EZ46">
        <v>170.5999999046326</v>
      </c>
      <c r="FA46">
        <v>0</v>
      </c>
      <c r="FB46">
        <v>726.75680769230769</v>
      </c>
      <c r="FC46">
        <v>1.2353162139918059</v>
      </c>
      <c r="FD46">
        <v>-19.131623865446262</v>
      </c>
      <c r="FE46">
        <v>14587.561538461539</v>
      </c>
      <c r="FF46">
        <v>15</v>
      </c>
      <c r="FG46">
        <v>1689268609.0999999</v>
      </c>
      <c r="FH46" t="s">
        <v>578</v>
      </c>
      <c r="FI46">
        <v>1689268609.0999999</v>
      </c>
      <c r="FJ46">
        <v>1689268607.5999999</v>
      </c>
      <c r="FK46">
        <v>32</v>
      </c>
      <c r="FL46">
        <v>0.187</v>
      </c>
      <c r="FM46">
        <v>-1E-3</v>
      </c>
      <c r="FN46">
        <v>0.90800000000000003</v>
      </c>
      <c r="FO46">
        <v>0.04</v>
      </c>
      <c r="FP46">
        <v>1200</v>
      </c>
      <c r="FQ46">
        <v>19</v>
      </c>
      <c r="FR46">
        <v>0.03</v>
      </c>
      <c r="FS46">
        <v>0.02</v>
      </c>
      <c r="FT46">
        <v>36.89108239465758</v>
      </c>
      <c r="FU46">
        <v>-0.98576238039622999</v>
      </c>
      <c r="FV46">
        <v>0.1578707847052003</v>
      </c>
      <c r="FW46">
        <v>1</v>
      </c>
      <c r="FX46">
        <v>0.1863185374083477</v>
      </c>
      <c r="FY46">
        <v>-2.5164041935231089E-2</v>
      </c>
      <c r="FZ46">
        <v>3.7411250357160591E-3</v>
      </c>
      <c r="GA46">
        <v>1</v>
      </c>
      <c r="GB46">
        <v>2</v>
      </c>
      <c r="GC46">
        <v>2</v>
      </c>
      <c r="GD46" t="s">
        <v>426</v>
      </c>
      <c r="GE46">
        <v>3.11137</v>
      </c>
      <c r="GF46">
        <v>2.7672400000000001</v>
      </c>
      <c r="GG46">
        <v>0.18418599999999999</v>
      </c>
      <c r="GH46">
        <v>0.18882299999999999</v>
      </c>
      <c r="GI46">
        <v>0.10464</v>
      </c>
      <c r="GJ46">
        <v>9.4422800000000001E-2</v>
      </c>
      <c r="GK46">
        <v>19645.599999999999</v>
      </c>
      <c r="GL46">
        <v>20303.099999999999</v>
      </c>
      <c r="GM46">
        <v>23929</v>
      </c>
      <c r="GN46">
        <v>25328.799999999999</v>
      </c>
      <c r="GO46">
        <v>30868.799999999999</v>
      </c>
      <c r="GP46">
        <v>32177.1</v>
      </c>
      <c r="GQ46">
        <v>38128.6</v>
      </c>
      <c r="GR46">
        <v>39410.199999999997</v>
      </c>
      <c r="GS46">
        <v>2.1716700000000002</v>
      </c>
      <c r="GT46">
        <v>1.8105</v>
      </c>
      <c r="GU46">
        <v>8.0637600000000004E-2</v>
      </c>
      <c r="GV46">
        <v>0</v>
      </c>
      <c r="GW46">
        <v>26.643599999999999</v>
      </c>
      <c r="GX46">
        <v>999.9</v>
      </c>
      <c r="GY46">
        <v>32.700000000000003</v>
      </c>
      <c r="GZ46">
        <v>40.799999999999997</v>
      </c>
      <c r="HA46">
        <v>25.634499999999999</v>
      </c>
      <c r="HB46">
        <v>61.026600000000002</v>
      </c>
      <c r="HC46">
        <v>27.1755</v>
      </c>
      <c r="HD46">
        <v>1</v>
      </c>
      <c r="HE46">
        <v>0.25728400000000001</v>
      </c>
      <c r="HF46">
        <v>1.47438</v>
      </c>
      <c r="HG46">
        <v>20.3703</v>
      </c>
      <c r="HH46">
        <v>5.2532300000000003</v>
      </c>
      <c r="HI46">
        <v>12.0113</v>
      </c>
      <c r="HJ46">
        <v>4.9798999999999998</v>
      </c>
      <c r="HK46">
        <v>3.2930000000000001</v>
      </c>
      <c r="HL46">
        <v>9999</v>
      </c>
      <c r="HM46">
        <v>9999</v>
      </c>
      <c r="HN46">
        <v>9999</v>
      </c>
      <c r="HO46">
        <v>250</v>
      </c>
      <c r="HP46">
        <v>1.8758699999999999</v>
      </c>
      <c r="HQ46">
        <v>1.87673</v>
      </c>
      <c r="HR46">
        <v>1.8829400000000001</v>
      </c>
      <c r="HS46">
        <v>1.8861399999999999</v>
      </c>
      <c r="HT46">
        <v>1.8769199999999999</v>
      </c>
      <c r="HU46">
        <v>1.8834200000000001</v>
      </c>
      <c r="HV46">
        <v>1.88236</v>
      </c>
      <c r="HW46">
        <v>1.8858200000000001</v>
      </c>
      <c r="HX46">
        <v>0</v>
      </c>
      <c r="HY46">
        <v>0</v>
      </c>
      <c r="HZ46">
        <v>0</v>
      </c>
      <c r="IA46">
        <v>0</v>
      </c>
      <c r="IB46" t="s">
        <v>427</v>
      </c>
      <c r="IC46" t="s">
        <v>428</v>
      </c>
      <c r="ID46" t="s">
        <v>429</v>
      </c>
      <c r="IE46" t="s">
        <v>429</v>
      </c>
      <c r="IF46" t="s">
        <v>429</v>
      </c>
      <c r="IG46" t="s">
        <v>429</v>
      </c>
      <c r="IH46">
        <v>0</v>
      </c>
      <c r="II46">
        <v>100</v>
      </c>
      <c r="IJ46">
        <v>100</v>
      </c>
      <c r="IK46">
        <v>0.91</v>
      </c>
      <c r="IL46">
        <v>4.2999999999999997E-2</v>
      </c>
      <c r="IM46">
        <v>0.95677257392808424</v>
      </c>
      <c r="IN46">
        <v>-4.2852564239613137E-4</v>
      </c>
      <c r="IO46">
        <v>6.4980710991155998E-7</v>
      </c>
      <c r="IP46">
        <v>-2.7237938963984961E-10</v>
      </c>
      <c r="IQ46">
        <v>-7.4226366088674233E-3</v>
      </c>
      <c r="IR46">
        <v>6.6907473102813496E-3</v>
      </c>
      <c r="IS46">
        <v>-3.3673306238274028E-4</v>
      </c>
      <c r="IT46">
        <v>6.1311374003140313E-6</v>
      </c>
      <c r="IU46">
        <v>3</v>
      </c>
      <c r="IV46">
        <v>2101</v>
      </c>
      <c r="IW46">
        <v>1</v>
      </c>
      <c r="IX46">
        <v>32</v>
      </c>
      <c r="IY46">
        <v>1.7</v>
      </c>
      <c r="IZ46">
        <v>1.8</v>
      </c>
      <c r="JA46">
        <v>2.4706999999999999</v>
      </c>
      <c r="JB46">
        <v>2.67944</v>
      </c>
      <c r="JC46">
        <v>1.6015600000000001</v>
      </c>
      <c r="JD46">
        <v>2.3339799999999999</v>
      </c>
      <c r="JE46">
        <v>1.5502899999999999</v>
      </c>
      <c r="JF46">
        <v>2.34009</v>
      </c>
      <c r="JG46">
        <v>43.0199</v>
      </c>
      <c r="JH46">
        <v>15.541700000000001</v>
      </c>
      <c r="JI46">
        <v>18</v>
      </c>
      <c r="JJ46">
        <v>584.90300000000002</v>
      </c>
      <c r="JK46">
        <v>410.17599999999999</v>
      </c>
      <c r="JL46">
        <v>25.538599999999999</v>
      </c>
      <c r="JM46">
        <v>30.6449</v>
      </c>
      <c r="JN46">
        <v>29.999500000000001</v>
      </c>
      <c r="JO46">
        <v>30.871700000000001</v>
      </c>
      <c r="JP46">
        <v>30.869299999999999</v>
      </c>
      <c r="JQ46">
        <v>49.444499999999998</v>
      </c>
      <c r="JR46">
        <v>27.705200000000001</v>
      </c>
      <c r="JS46">
        <v>0</v>
      </c>
      <c r="JT46">
        <v>25.550599999999999</v>
      </c>
      <c r="JU46">
        <v>1200</v>
      </c>
      <c r="JV46">
        <v>20.035499999999999</v>
      </c>
      <c r="JW46">
        <v>99.464299999999994</v>
      </c>
      <c r="JX46">
        <v>99.741699999999994</v>
      </c>
    </row>
    <row r="47" spans="1:284" x14ac:dyDescent="0.3">
      <c r="A47">
        <v>31</v>
      </c>
      <c r="B47">
        <v>1689268885.5999999</v>
      </c>
      <c r="C47">
        <v>7609.5</v>
      </c>
      <c r="D47" t="s">
        <v>579</v>
      </c>
      <c r="E47" t="s">
        <v>580</v>
      </c>
      <c r="F47" t="s">
        <v>416</v>
      </c>
      <c r="G47" t="s">
        <v>417</v>
      </c>
      <c r="H47" t="s">
        <v>508</v>
      </c>
      <c r="I47" t="s">
        <v>752</v>
      </c>
      <c r="J47" t="s">
        <v>509</v>
      </c>
      <c r="K47" t="s">
        <v>508</v>
      </c>
      <c r="L47" t="s">
        <v>510</v>
      </c>
      <c r="M47">
        <v>1689268885.5999999</v>
      </c>
      <c r="N47">
        <f t="shared" si="0"/>
        <v>2.2307170432681331E-3</v>
      </c>
      <c r="O47">
        <f t="shared" si="1"/>
        <v>2.2307170432681329</v>
      </c>
      <c r="P47">
        <f t="shared" si="2"/>
        <v>36.390148630312211</v>
      </c>
      <c r="Q47">
        <f t="shared" si="3"/>
        <v>1452.52</v>
      </c>
      <c r="R47">
        <f t="shared" si="4"/>
        <v>1014.6712754950199</v>
      </c>
      <c r="S47">
        <f t="shared" si="5"/>
        <v>100.24543350247049</v>
      </c>
      <c r="T47">
        <f t="shared" si="6"/>
        <v>143.50312321591198</v>
      </c>
      <c r="U47">
        <f t="shared" si="7"/>
        <v>0.14645459628927404</v>
      </c>
      <c r="V47">
        <f t="shared" si="8"/>
        <v>2.9074461900661834</v>
      </c>
      <c r="W47">
        <f t="shared" si="9"/>
        <v>0.14247619054133431</v>
      </c>
      <c r="X47">
        <f t="shared" si="10"/>
        <v>8.9396061363864077E-2</v>
      </c>
      <c r="Y47">
        <f t="shared" si="11"/>
        <v>289.5638573265835</v>
      </c>
      <c r="Z47">
        <f t="shared" si="12"/>
        <v>29.176635797025064</v>
      </c>
      <c r="AA47">
        <f t="shared" si="13"/>
        <v>27.984999999999999</v>
      </c>
      <c r="AB47">
        <f t="shared" si="14"/>
        <v>3.7915225532676078</v>
      </c>
      <c r="AC47">
        <f t="shared" si="15"/>
        <v>60.258631927890093</v>
      </c>
      <c r="AD47">
        <f t="shared" si="16"/>
        <v>2.29232338744356</v>
      </c>
      <c r="AE47">
        <f t="shared" si="17"/>
        <v>3.8041411065998352</v>
      </c>
      <c r="AF47">
        <f t="shared" si="18"/>
        <v>1.4991991658240478</v>
      </c>
      <c r="AG47">
        <f t="shared" si="19"/>
        <v>-98.37462160812467</v>
      </c>
      <c r="AH47">
        <f t="shared" si="20"/>
        <v>8.9345356229346802</v>
      </c>
      <c r="AI47">
        <f t="shared" si="21"/>
        <v>0.66993000756220644</v>
      </c>
      <c r="AJ47">
        <f t="shared" si="22"/>
        <v>200.79370134895569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52031.95424499677</v>
      </c>
      <c r="AP47" t="s">
        <v>421</v>
      </c>
      <c r="AQ47">
        <v>10366.9</v>
      </c>
      <c r="AR47">
        <v>993.59653846153856</v>
      </c>
      <c r="AS47">
        <v>3431.87</v>
      </c>
      <c r="AT47">
        <f t="shared" si="26"/>
        <v>0.71047955241266758</v>
      </c>
      <c r="AU47">
        <v>-3.9894345373445681</v>
      </c>
      <c r="AV47" t="s">
        <v>581</v>
      </c>
      <c r="AW47">
        <v>10021.700000000001</v>
      </c>
      <c r="AX47">
        <v>725.55992307692316</v>
      </c>
      <c r="AY47">
        <v>1083.6932647913441</v>
      </c>
      <c r="AZ47">
        <f t="shared" si="27"/>
        <v>0.33047482470362721</v>
      </c>
      <c r="BA47">
        <v>0.5</v>
      </c>
      <c r="BB47">
        <f t="shared" si="28"/>
        <v>1513.1681996510797</v>
      </c>
      <c r="BC47">
        <f t="shared" si="29"/>
        <v>36.390148630312211</v>
      </c>
      <c r="BD47">
        <f t="shared" si="30"/>
        <v>250.03199776339687</v>
      </c>
      <c r="BE47">
        <f t="shared" si="31"/>
        <v>2.6685455838265617E-2</v>
      </c>
      <c r="BF47">
        <f t="shared" si="32"/>
        <v>2.1668278391125528</v>
      </c>
      <c r="BG47">
        <f t="shared" si="33"/>
        <v>610.56444797239669</v>
      </c>
      <c r="BH47" t="s">
        <v>582</v>
      </c>
      <c r="BI47">
        <v>526.54</v>
      </c>
      <c r="BJ47">
        <f t="shared" si="34"/>
        <v>526.54</v>
      </c>
      <c r="BK47">
        <f t="shared" si="35"/>
        <v>0.51412450634600848</v>
      </c>
      <c r="BL47">
        <f t="shared" si="36"/>
        <v>0.64279142624883145</v>
      </c>
      <c r="BM47">
        <f t="shared" si="37"/>
        <v>0.80823064340665463</v>
      </c>
      <c r="BN47">
        <f t="shared" si="38"/>
        <v>3.9749872864797351</v>
      </c>
      <c r="BO47">
        <f t="shared" si="39"/>
        <v>0.96304896569191301</v>
      </c>
      <c r="BP47">
        <f t="shared" si="40"/>
        <v>0.46647476908833752</v>
      </c>
      <c r="BQ47">
        <f t="shared" si="41"/>
        <v>0.53352523091166248</v>
      </c>
      <c r="BR47">
        <v>6397</v>
      </c>
      <c r="BS47">
        <v>290.00000000000011</v>
      </c>
      <c r="BT47">
        <v>999.28</v>
      </c>
      <c r="BU47">
        <v>285</v>
      </c>
      <c r="BV47">
        <v>10021.700000000001</v>
      </c>
      <c r="BW47">
        <v>1000.52</v>
      </c>
      <c r="BX47">
        <v>-1.24</v>
      </c>
      <c r="BY47">
        <v>300.00000000000011</v>
      </c>
      <c r="BZ47">
        <v>38.6</v>
      </c>
      <c r="CA47">
        <v>1083.6932647913441</v>
      </c>
      <c r="CB47">
        <v>1.3836752604112961</v>
      </c>
      <c r="CC47">
        <v>-83.357216347962179</v>
      </c>
      <c r="CD47">
        <v>1.1364932368585201</v>
      </c>
      <c r="CE47">
        <v>0.99482213437321343</v>
      </c>
      <c r="CF47">
        <v>-1.089714104560624E-2</v>
      </c>
      <c r="CG47">
        <v>289.99999999999989</v>
      </c>
      <c r="CH47">
        <v>1011.52</v>
      </c>
      <c r="CI47">
        <v>895</v>
      </c>
      <c r="CJ47">
        <v>9996.43</v>
      </c>
      <c r="CK47">
        <v>1000.31</v>
      </c>
      <c r="CL47">
        <v>11.21</v>
      </c>
      <c r="CZ47">
        <f t="shared" si="42"/>
        <v>1799.98</v>
      </c>
      <c r="DA47">
        <f t="shared" si="43"/>
        <v>1513.1681996510797</v>
      </c>
      <c r="DB47">
        <f t="shared" si="44"/>
        <v>0.84065834045438259</v>
      </c>
      <c r="DC47">
        <f t="shared" si="45"/>
        <v>0.16087059707695836</v>
      </c>
      <c r="DD47">
        <v>6</v>
      </c>
      <c r="DE47">
        <v>0.5</v>
      </c>
      <c r="DF47" t="s">
        <v>424</v>
      </c>
      <c r="DG47">
        <v>2</v>
      </c>
      <c r="DH47">
        <v>1689268885.5999999</v>
      </c>
      <c r="DI47">
        <v>1452.52</v>
      </c>
      <c r="DJ47">
        <v>1500.07</v>
      </c>
      <c r="DK47">
        <v>23.2026</v>
      </c>
      <c r="DL47">
        <v>20.588200000000001</v>
      </c>
      <c r="DM47">
        <v>1451.49</v>
      </c>
      <c r="DN47">
        <v>23.157699999999998</v>
      </c>
      <c r="DO47">
        <v>500.06700000000001</v>
      </c>
      <c r="DP47">
        <v>98.695999999999998</v>
      </c>
      <c r="DQ47">
        <v>9.9970600000000007E-2</v>
      </c>
      <c r="DR47">
        <v>28.042000000000002</v>
      </c>
      <c r="DS47">
        <v>27.984999999999999</v>
      </c>
      <c r="DT47">
        <v>999.9</v>
      </c>
      <c r="DU47">
        <v>0</v>
      </c>
      <c r="DV47">
        <v>0</v>
      </c>
      <c r="DW47">
        <v>10005</v>
      </c>
      <c r="DX47">
        <v>0</v>
      </c>
      <c r="DY47">
        <v>621.14599999999996</v>
      </c>
      <c r="DZ47">
        <v>-47.548999999999999</v>
      </c>
      <c r="EA47">
        <v>1487.02</v>
      </c>
      <c r="EB47">
        <v>1531.6</v>
      </c>
      <c r="EC47">
        <v>2.61442</v>
      </c>
      <c r="ED47">
        <v>1500.07</v>
      </c>
      <c r="EE47">
        <v>20.588200000000001</v>
      </c>
      <c r="EF47">
        <v>2.2900100000000001</v>
      </c>
      <c r="EG47">
        <v>2.0319799999999999</v>
      </c>
      <c r="EH47">
        <v>19.606300000000001</v>
      </c>
      <c r="EI47">
        <v>17.695699999999999</v>
      </c>
      <c r="EJ47">
        <v>1799.98</v>
      </c>
      <c r="EK47">
        <v>0.97799499999999995</v>
      </c>
      <c r="EL47">
        <v>2.2005299999999998E-2</v>
      </c>
      <c r="EM47">
        <v>0</v>
      </c>
      <c r="EN47">
        <v>725.54600000000005</v>
      </c>
      <c r="EO47">
        <v>5.0005300000000004</v>
      </c>
      <c r="EP47">
        <v>14557.5</v>
      </c>
      <c r="EQ47">
        <v>16035</v>
      </c>
      <c r="ER47">
        <v>49</v>
      </c>
      <c r="ES47">
        <v>49.5</v>
      </c>
      <c r="ET47">
        <v>49.561999999999998</v>
      </c>
      <c r="EU47">
        <v>49.311999999999998</v>
      </c>
      <c r="EV47">
        <v>50.061999999999998</v>
      </c>
      <c r="EW47">
        <v>1755.48</v>
      </c>
      <c r="EX47">
        <v>39.5</v>
      </c>
      <c r="EY47">
        <v>0</v>
      </c>
      <c r="EZ47">
        <v>170</v>
      </c>
      <c r="FA47">
        <v>0</v>
      </c>
      <c r="FB47">
        <v>725.55992307692316</v>
      </c>
      <c r="FC47">
        <v>-0.7738119678406592</v>
      </c>
      <c r="FD47">
        <v>41.504273486652792</v>
      </c>
      <c r="FE47">
        <v>14552.13846153846</v>
      </c>
      <c r="FF47">
        <v>15</v>
      </c>
      <c r="FG47">
        <v>1689268790.0999999</v>
      </c>
      <c r="FH47" t="s">
        <v>583</v>
      </c>
      <c r="FI47">
        <v>1689268787.5999999</v>
      </c>
      <c r="FJ47">
        <v>1689268790.0999999</v>
      </c>
      <c r="FK47">
        <v>33</v>
      </c>
      <c r="FL47">
        <v>0.16200000000000001</v>
      </c>
      <c r="FM47">
        <v>2E-3</v>
      </c>
      <c r="FN47">
        <v>1.0189999999999999</v>
      </c>
      <c r="FO47">
        <v>4.2999999999999997E-2</v>
      </c>
      <c r="FP47">
        <v>1500</v>
      </c>
      <c r="FQ47">
        <v>20</v>
      </c>
      <c r="FR47">
        <v>0.06</v>
      </c>
      <c r="FS47">
        <v>0.03</v>
      </c>
      <c r="FT47">
        <v>36.575744217954821</v>
      </c>
      <c r="FU47">
        <v>-0.95207442191256786</v>
      </c>
      <c r="FV47">
        <v>0.16730125275170191</v>
      </c>
      <c r="FW47">
        <v>1</v>
      </c>
      <c r="FX47">
        <v>0.1469696506641236</v>
      </c>
      <c r="FY47">
        <v>-8.4128441388725845E-3</v>
      </c>
      <c r="FZ47">
        <v>1.402647875097082E-3</v>
      </c>
      <c r="GA47">
        <v>1</v>
      </c>
      <c r="GB47">
        <v>2</v>
      </c>
      <c r="GC47">
        <v>2</v>
      </c>
      <c r="GD47" t="s">
        <v>426</v>
      </c>
      <c r="GE47">
        <v>3.1107499999999999</v>
      </c>
      <c r="GF47">
        <v>2.7673199999999998</v>
      </c>
      <c r="GG47">
        <v>0.212199</v>
      </c>
      <c r="GH47">
        <v>0.21623400000000001</v>
      </c>
      <c r="GI47">
        <v>0.10492</v>
      </c>
      <c r="GJ47">
        <v>9.6658800000000003E-2</v>
      </c>
      <c r="GK47">
        <v>18978.3</v>
      </c>
      <c r="GL47">
        <v>19624.8</v>
      </c>
      <c r="GM47">
        <v>23938.6</v>
      </c>
      <c r="GN47">
        <v>25339.200000000001</v>
      </c>
      <c r="GO47">
        <v>30871.4</v>
      </c>
      <c r="GP47">
        <v>32110.9</v>
      </c>
      <c r="GQ47">
        <v>38143.699999999997</v>
      </c>
      <c r="GR47">
        <v>39426.300000000003</v>
      </c>
      <c r="GS47">
        <v>2.1728499999999999</v>
      </c>
      <c r="GT47">
        <v>1.81673</v>
      </c>
      <c r="GU47">
        <v>8.7022799999999997E-2</v>
      </c>
      <c r="GV47">
        <v>0</v>
      </c>
      <c r="GW47">
        <v>26.5625</v>
      </c>
      <c r="GX47">
        <v>999.9</v>
      </c>
      <c r="GY47">
        <v>32.5</v>
      </c>
      <c r="GZ47">
        <v>40.700000000000003</v>
      </c>
      <c r="HA47">
        <v>25.3401</v>
      </c>
      <c r="HB47">
        <v>60.476599999999998</v>
      </c>
      <c r="HC47">
        <v>27.1554</v>
      </c>
      <c r="HD47">
        <v>1</v>
      </c>
      <c r="HE47">
        <v>0.24022099999999999</v>
      </c>
      <c r="HF47">
        <v>1.3678600000000001</v>
      </c>
      <c r="HG47">
        <v>20.371500000000001</v>
      </c>
      <c r="HH47">
        <v>5.2515799999999997</v>
      </c>
      <c r="HI47">
        <v>12.013400000000001</v>
      </c>
      <c r="HJ47">
        <v>4.9796500000000004</v>
      </c>
      <c r="HK47">
        <v>3.2923300000000002</v>
      </c>
      <c r="HL47">
        <v>9999</v>
      </c>
      <c r="HM47">
        <v>9999</v>
      </c>
      <c r="HN47">
        <v>9999</v>
      </c>
      <c r="HO47">
        <v>250</v>
      </c>
      <c r="HP47">
        <v>1.87584</v>
      </c>
      <c r="HQ47">
        <v>1.8767100000000001</v>
      </c>
      <c r="HR47">
        <v>1.88297</v>
      </c>
      <c r="HS47">
        <v>1.8861399999999999</v>
      </c>
      <c r="HT47">
        <v>1.8769</v>
      </c>
      <c r="HU47">
        <v>1.8834</v>
      </c>
      <c r="HV47">
        <v>1.88236</v>
      </c>
      <c r="HW47">
        <v>1.8857999999999999</v>
      </c>
      <c r="HX47">
        <v>0</v>
      </c>
      <c r="HY47">
        <v>0</v>
      </c>
      <c r="HZ47">
        <v>0</v>
      </c>
      <c r="IA47">
        <v>0</v>
      </c>
      <c r="IB47" t="s">
        <v>427</v>
      </c>
      <c r="IC47" t="s">
        <v>428</v>
      </c>
      <c r="ID47" t="s">
        <v>429</v>
      </c>
      <c r="IE47" t="s">
        <v>429</v>
      </c>
      <c r="IF47" t="s">
        <v>429</v>
      </c>
      <c r="IG47" t="s">
        <v>429</v>
      </c>
      <c r="IH47">
        <v>0</v>
      </c>
      <c r="II47">
        <v>100</v>
      </c>
      <c r="IJ47">
        <v>100</v>
      </c>
      <c r="IK47">
        <v>1.03</v>
      </c>
      <c r="IL47">
        <v>4.4900000000000002E-2</v>
      </c>
      <c r="IM47">
        <v>1.118762379059961</v>
      </c>
      <c r="IN47">
        <v>-4.2852564239613137E-4</v>
      </c>
      <c r="IO47">
        <v>6.4980710991155998E-7</v>
      </c>
      <c r="IP47">
        <v>-2.7237938963984961E-10</v>
      </c>
      <c r="IQ47">
        <v>-5.5596080272282949E-3</v>
      </c>
      <c r="IR47">
        <v>6.6907473102813496E-3</v>
      </c>
      <c r="IS47">
        <v>-3.3673306238274028E-4</v>
      </c>
      <c r="IT47">
        <v>6.1311374003140313E-6</v>
      </c>
      <c r="IU47">
        <v>3</v>
      </c>
      <c r="IV47">
        <v>2101</v>
      </c>
      <c r="IW47">
        <v>1</v>
      </c>
      <c r="IX47">
        <v>32</v>
      </c>
      <c r="IY47">
        <v>1.6</v>
      </c>
      <c r="IZ47">
        <v>1.6</v>
      </c>
      <c r="JA47">
        <v>2.96509</v>
      </c>
      <c r="JB47">
        <v>2.677</v>
      </c>
      <c r="JC47">
        <v>1.6015600000000001</v>
      </c>
      <c r="JD47">
        <v>2.3339799999999999</v>
      </c>
      <c r="JE47">
        <v>1.5502899999999999</v>
      </c>
      <c r="JF47">
        <v>2.2717299999999998</v>
      </c>
      <c r="JG47">
        <v>42.804600000000001</v>
      </c>
      <c r="JH47">
        <v>15.5067</v>
      </c>
      <c r="JI47">
        <v>18</v>
      </c>
      <c r="JJ47">
        <v>584.24599999999998</v>
      </c>
      <c r="JK47">
        <v>413.02</v>
      </c>
      <c r="JL47">
        <v>25.465499999999999</v>
      </c>
      <c r="JM47">
        <v>30.457999999999998</v>
      </c>
      <c r="JN47">
        <v>29.9999</v>
      </c>
      <c r="JO47">
        <v>30.714500000000001</v>
      </c>
      <c r="JP47">
        <v>30.7133</v>
      </c>
      <c r="JQ47">
        <v>59.344700000000003</v>
      </c>
      <c r="JR47">
        <v>22.222200000000001</v>
      </c>
      <c r="JS47">
        <v>0</v>
      </c>
      <c r="JT47">
        <v>25.421900000000001</v>
      </c>
      <c r="JU47">
        <v>1500</v>
      </c>
      <c r="JV47">
        <v>20.627500000000001</v>
      </c>
      <c r="JW47">
        <v>99.504000000000005</v>
      </c>
      <c r="JX47">
        <v>99.782600000000002</v>
      </c>
    </row>
    <row r="48" spans="1:284" x14ac:dyDescent="0.3">
      <c r="A48">
        <v>32</v>
      </c>
      <c r="B48">
        <v>1689269051.0999999</v>
      </c>
      <c r="C48">
        <v>7775</v>
      </c>
      <c r="D48" t="s">
        <v>584</v>
      </c>
      <c r="E48" t="s">
        <v>585</v>
      </c>
      <c r="F48" t="s">
        <v>416</v>
      </c>
      <c r="G48" t="s">
        <v>417</v>
      </c>
      <c r="H48" t="s">
        <v>508</v>
      </c>
      <c r="I48" t="s">
        <v>752</v>
      </c>
      <c r="J48" t="s">
        <v>509</v>
      </c>
      <c r="K48" t="s">
        <v>508</v>
      </c>
      <c r="L48" t="s">
        <v>510</v>
      </c>
      <c r="M48">
        <v>1689269051.0999999</v>
      </c>
      <c r="N48">
        <f t="shared" si="0"/>
        <v>2.0090460831406485E-3</v>
      </c>
      <c r="O48">
        <f t="shared" si="1"/>
        <v>2.0090460831406483</v>
      </c>
      <c r="P48">
        <f t="shared" si="2"/>
        <v>36.907843899419191</v>
      </c>
      <c r="Q48">
        <f t="shared" si="3"/>
        <v>1751.34</v>
      </c>
      <c r="R48">
        <f t="shared" si="4"/>
        <v>1246.5647134839278</v>
      </c>
      <c r="S48">
        <f t="shared" si="5"/>
        <v>123.15381524726955</v>
      </c>
      <c r="T48">
        <f t="shared" si="6"/>
        <v>173.02286873848198</v>
      </c>
      <c r="U48">
        <f t="shared" si="7"/>
        <v>0.12920392062245559</v>
      </c>
      <c r="V48">
        <f t="shared" si="8"/>
        <v>2.9072136332304952</v>
      </c>
      <c r="W48">
        <f t="shared" si="9"/>
        <v>0.12609658937660001</v>
      </c>
      <c r="X48">
        <f t="shared" si="10"/>
        <v>7.9083325445797215E-2</v>
      </c>
      <c r="Y48">
        <f t="shared" si="11"/>
        <v>289.58141332662467</v>
      </c>
      <c r="Z48">
        <f t="shared" si="12"/>
        <v>29.147616151358047</v>
      </c>
      <c r="AA48">
        <f t="shared" si="13"/>
        <v>28.003299999999999</v>
      </c>
      <c r="AB48">
        <f t="shared" si="14"/>
        <v>3.7955697869994247</v>
      </c>
      <c r="AC48">
        <f t="shared" si="15"/>
        <v>59.971911630827854</v>
      </c>
      <c r="AD48">
        <f t="shared" si="16"/>
        <v>2.26983470721119</v>
      </c>
      <c r="AE48">
        <f t="shared" si="17"/>
        <v>3.7848296735707323</v>
      </c>
      <c r="AF48">
        <f t="shared" si="18"/>
        <v>1.5257350797882347</v>
      </c>
      <c r="AG48">
        <f t="shared" si="19"/>
        <v>-88.598932266502601</v>
      </c>
      <c r="AH48">
        <f t="shared" si="20"/>
        <v>-7.6172578877835777</v>
      </c>
      <c r="AI48">
        <f t="shared" si="21"/>
        <v>-0.57100709955476381</v>
      </c>
      <c r="AJ48">
        <f t="shared" si="22"/>
        <v>192.79421607278371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52040.375310488562</v>
      </c>
      <c r="AP48" t="s">
        <v>421</v>
      </c>
      <c r="AQ48">
        <v>10366.9</v>
      </c>
      <c r="AR48">
        <v>993.59653846153856</v>
      </c>
      <c r="AS48">
        <v>3431.87</v>
      </c>
      <c r="AT48">
        <f t="shared" si="26"/>
        <v>0.71047955241266758</v>
      </c>
      <c r="AU48">
        <v>-3.9894345373445681</v>
      </c>
      <c r="AV48" t="s">
        <v>586</v>
      </c>
      <c r="AW48">
        <v>10030.200000000001</v>
      </c>
      <c r="AX48">
        <v>725.14039999999989</v>
      </c>
      <c r="AY48">
        <v>1085.03425546374</v>
      </c>
      <c r="AZ48">
        <f t="shared" si="27"/>
        <v>0.33168893392211174</v>
      </c>
      <c r="BA48">
        <v>0.5</v>
      </c>
      <c r="BB48">
        <f t="shared" si="28"/>
        <v>1513.2605996511008</v>
      </c>
      <c r="BC48">
        <f t="shared" si="29"/>
        <v>36.907843899419191</v>
      </c>
      <c r="BD48">
        <f t="shared" si="30"/>
        <v>250.9658975223046</v>
      </c>
      <c r="BE48">
        <f t="shared" si="31"/>
        <v>2.7025932246034213E-2</v>
      </c>
      <c r="BF48">
        <f t="shared" si="32"/>
        <v>2.1629139658205814</v>
      </c>
      <c r="BG48">
        <f t="shared" si="33"/>
        <v>610.98989105889507</v>
      </c>
      <c r="BH48" t="s">
        <v>587</v>
      </c>
      <c r="BI48">
        <v>523.83000000000004</v>
      </c>
      <c r="BJ48">
        <f t="shared" si="34"/>
        <v>523.83000000000004</v>
      </c>
      <c r="BK48">
        <f t="shared" si="35"/>
        <v>0.51722261544994552</v>
      </c>
      <c r="BL48">
        <f t="shared" si="36"/>
        <v>0.64128853614331383</v>
      </c>
      <c r="BM48">
        <f t="shared" si="37"/>
        <v>0.80701632183060068</v>
      </c>
      <c r="BN48">
        <f t="shared" si="38"/>
        <v>3.9359453326582434</v>
      </c>
      <c r="BO48">
        <f t="shared" si="39"/>
        <v>0.96249899018934992</v>
      </c>
      <c r="BP48">
        <f t="shared" si="40"/>
        <v>0.46325673467917688</v>
      </c>
      <c r="BQ48">
        <f t="shared" si="41"/>
        <v>0.53674326532082306</v>
      </c>
      <c r="BR48">
        <v>6399</v>
      </c>
      <c r="BS48">
        <v>290.00000000000011</v>
      </c>
      <c r="BT48">
        <v>1001.23</v>
      </c>
      <c r="BU48">
        <v>225</v>
      </c>
      <c r="BV48">
        <v>10030.200000000001</v>
      </c>
      <c r="BW48">
        <v>1002.81</v>
      </c>
      <c r="BX48">
        <v>-1.58</v>
      </c>
      <c r="BY48">
        <v>300.00000000000011</v>
      </c>
      <c r="BZ48">
        <v>38.6</v>
      </c>
      <c r="CA48">
        <v>1085.03425546374</v>
      </c>
      <c r="CB48">
        <v>1.122164512801155</v>
      </c>
      <c r="CC48">
        <v>-82.475728977346904</v>
      </c>
      <c r="CD48">
        <v>0.92176920945922158</v>
      </c>
      <c r="CE48">
        <v>0.99651475083899499</v>
      </c>
      <c r="CF48">
        <v>-1.0898001334816479E-2</v>
      </c>
      <c r="CG48">
        <v>289.99999999999989</v>
      </c>
      <c r="CH48">
        <v>1015.32</v>
      </c>
      <c r="CI48">
        <v>895</v>
      </c>
      <c r="CJ48">
        <v>9997.2199999999993</v>
      </c>
      <c r="CK48">
        <v>1002.54</v>
      </c>
      <c r="CL48">
        <v>12.78</v>
      </c>
      <c r="CZ48">
        <f t="shared" si="42"/>
        <v>1800.09</v>
      </c>
      <c r="DA48">
        <f t="shared" si="43"/>
        <v>1513.2605996511008</v>
      </c>
      <c r="DB48">
        <f t="shared" si="44"/>
        <v>0.84065830022448929</v>
      </c>
      <c r="DC48">
        <f t="shared" si="45"/>
        <v>0.16087051943326428</v>
      </c>
      <c r="DD48">
        <v>6</v>
      </c>
      <c r="DE48">
        <v>0.5</v>
      </c>
      <c r="DF48" t="s">
        <v>424</v>
      </c>
      <c r="DG48">
        <v>2</v>
      </c>
      <c r="DH48">
        <v>1689269051.0999999</v>
      </c>
      <c r="DI48">
        <v>1751.34</v>
      </c>
      <c r="DJ48">
        <v>1799.84</v>
      </c>
      <c r="DK48">
        <v>22.975300000000001</v>
      </c>
      <c r="DL48">
        <v>20.6204</v>
      </c>
      <c r="DM48">
        <v>1750.65</v>
      </c>
      <c r="DN48">
        <v>22.93</v>
      </c>
      <c r="DO48">
        <v>500.12</v>
      </c>
      <c r="DP48">
        <v>98.694699999999997</v>
      </c>
      <c r="DQ48">
        <v>9.9862300000000001E-2</v>
      </c>
      <c r="DR48">
        <v>27.954699999999999</v>
      </c>
      <c r="DS48">
        <v>28.003299999999999</v>
      </c>
      <c r="DT48">
        <v>999.9</v>
      </c>
      <c r="DU48">
        <v>0</v>
      </c>
      <c r="DV48">
        <v>0</v>
      </c>
      <c r="DW48">
        <v>10003.799999999999</v>
      </c>
      <c r="DX48">
        <v>0</v>
      </c>
      <c r="DY48">
        <v>663.93299999999999</v>
      </c>
      <c r="DZ48">
        <v>-48.496600000000001</v>
      </c>
      <c r="EA48">
        <v>1792.53</v>
      </c>
      <c r="EB48">
        <v>1837.73</v>
      </c>
      <c r="EC48">
        <v>2.3548800000000001</v>
      </c>
      <c r="ED48">
        <v>1799.84</v>
      </c>
      <c r="EE48">
        <v>20.6204</v>
      </c>
      <c r="EF48">
        <v>2.2675399999999999</v>
      </c>
      <c r="EG48">
        <v>2.03512</v>
      </c>
      <c r="EH48">
        <v>19.447600000000001</v>
      </c>
      <c r="EI48">
        <v>17.720300000000002</v>
      </c>
      <c r="EJ48">
        <v>1800.09</v>
      </c>
      <c r="EK48">
        <v>0.97799499999999995</v>
      </c>
      <c r="EL48">
        <v>2.2005299999999998E-2</v>
      </c>
      <c r="EM48">
        <v>0</v>
      </c>
      <c r="EN48">
        <v>724.98800000000006</v>
      </c>
      <c r="EO48">
        <v>5.0005300000000004</v>
      </c>
      <c r="EP48">
        <v>14656.7</v>
      </c>
      <c r="EQ48">
        <v>16036.1</v>
      </c>
      <c r="ER48">
        <v>49</v>
      </c>
      <c r="ES48">
        <v>49.5</v>
      </c>
      <c r="ET48">
        <v>49.5</v>
      </c>
      <c r="EU48">
        <v>49.311999999999998</v>
      </c>
      <c r="EV48">
        <v>50</v>
      </c>
      <c r="EW48">
        <v>1755.59</v>
      </c>
      <c r="EX48">
        <v>39.5</v>
      </c>
      <c r="EY48">
        <v>0</v>
      </c>
      <c r="EZ48">
        <v>163.4000000953674</v>
      </c>
      <c r="FA48">
        <v>0</v>
      </c>
      <c r="FB48">
        <v>725.14039999999989</v>
      </c>
      <c r="FC48">
        <v>-1.235384609283906</v>
      </c>
      <c r="FD48">
        <v>-1.5923076439803201</v>
      </c>
      <c r="FE48">
        <v>14655.428</v>
      </c>
      <c r="FF48">
        <v>15</v>
      </c>
      <c r="FG48">
        <v>1689268950.0999999</v>
      </c>
      <c r="FH48" t="s">
        <v>588</v>
      </c>
      <c r="FI48">
        <v>1689268946.5999999</v>
      </c>
      <c r="FJ48">
        <v>1689268950.0999999</v>
      </c>
      <c r="FK48">
        <v>34</v>
      </c>
      <c r="FL48">
        <v>-0.20499999999999999</v>
      </c>
      <c r="FM48">
        <v>1E-3</v>
      </c>
      <c r="FN48">
        <v>0.66100000000000003</v>
      </c>
      <c r="FO48">
        <v>4.2999999999999997E-2</v>
      </c>
      <c r="FP48">
        <v>1800</v>
      </c>
      <c r="FQ48">
        <v>21</v>
      </c>
      <c r="FR48">
        <v>0.06</v>
      </c>
      <c r="FS48">
        <v>0.03</v>
      </c>
      <c r="FT48">
        <v>37.253918792669232</v>
      </c>
      <c r="FU48">
        <v>-0.8426959021806576</v>
      </c>
      <c r="FV48">
        <v>0.17327735157851659</v>
      </c>
      <c r="FW48">
        <v>1</v>
      </c>
      <c r="FX48">
        <v>0.13225682652309059</v>
      </c>
      <c r="FY48">
        <v>-1.218418962161579E-2</v>
      </c>
      <c r="FZ48">
        <v>1.81665342767375E-3</v>
      </c>
      <c r="GA48">
        <v>1</v>
      </c>
      <c r="GB48">
        <v>2</v>
      </c>
      <c r="GC48">
        <v>2</v>
      </c>
      <c r="GD48" t="s">
        <v>426</v>
      </c>
      <c r="GE48">
        <v>3.11069</v>
      </c>
      <c r="GF48">
        <v>2.7671999999999999</v>
      </c>
      <c r="GG48">
        <v>0.236871</v>
      </c>
      <c r="GH48">
        <v>0.240479</v>
      </c>
      <c r="GI48">
        <v>0.104211</v>
      </c>
      <c r="GJ48">
        <v>9.6787499999999999E-2</v>
      </c>
      <c r="GK48">
        <v>18385.3</v>
      </c>
      <c r="GL48">
        <v>19018.8</v>
      </c>
      <c r="GM48">
        <v>23941.4</v>
      </c>
      <c r="GN48">
        <v>25341.8</v>
      </c>
      <c r="GO48">
        <v>30899.9</v>
      </c>
      <c r="GP48">
        <v>32108.3</v>
      </c>
      <c r="GQ48">
        <v>38148.6</v>
      </c>
      <c r="GR48">
        <v>39428.800000000003</v>
      </c>
      <c r="GS48">
        <v>2.1730499999999999</v>
      </c>
      <c r="GT48">
        <v>1.8198000000000001</v>
      </c>
      <c r="GU48">
        <v>8.1300700000000004E-2</v>
      </c>
      <c r="GV48">
        <v>0</v>
      </c>
      <c r="GW48">
        <v>26.674499999999998</v>
      </c>
      <c r="GX48">
        <v>999.9</v>
      </c>
      <c r="GY48">
        <v>32.4</v>
      </c>
      <c r="GZ48">
        <v>40.6</v>
      </c>
      <c r="HA48">
        <v>25.130299999999998</v>
      </c>
      <c r="HB48">
        <v>60.586599999999997</v>
      </c>
      <c r="HC48">
        <v>26.794899999999998</v>
      </c>
      <c r="HD48">
        <v>1</v>
      </c>
      <c r="HE48">
        <v>0.236819</v>
      </c>
      <c r="HF48">
        <v>1.95916</v>
      </c>
      <c r="HG48">
        <v>20.365500000000001</v>
      </c>
      <c r="HH48">
        <v>5.2553299999999998</v>
      </c>
      <c r="HI48">
        <v>12.013199999999999</v>
      </c>
      <c r="HJ48">
        <v>4.9807499999999996</v>
      </c>
      <c r="HK48">
        <v>3.2930000000000001</v>
      </c>
      <c r="HL48">
        <v>9999</v>
      </c>
      <c r="HM48">
        <v>9999</v>
      </c>
      <c r="HN48">
        <v>9999</v>
      </c>
      <c r="HO48">
        <v>250</v>
      </c>
      <c r="HP48">
        <v>1.8757699999999999</v>
      </c>
      <c r="HQ48">
        <v>1.8766799999999999</v>
      </c>
      <c r="HR48">
        <v>1.88293</v>
      </c>
      <c r="HS48">
        <v>1.88612</v>
      </c>
      <c r="HT48">
        <v>1.87683</v>
      </c>
      <c r="HU48">
        <v>1.8833899999999999</v>
      </c>
      <c r="HV48">
        <v>1.8823399999999999</v>
      </c>
      <c r="HW48">
        <v>1.8857200000000001</v>
      </c>
      <c r="HX48">
        <v>0</v>
      </c>
      <c r="HY48">
        <v>0</v>
      </c>
      <c r="HZ48">
        <v>0</v>
      </c>
      <c r="IA48">
        <v>0</v>
      </c>
      <c r="IB48" t="s">
        <v>427</v>
      </c>
      <c r="IC48" t="s">
        <v>428</v>
      </c>
      <c r="ID48" t="s">
        <v>429</v>
      </c>
      <c r="IE48" t="s">
        <v>429</v>
      </c>
      <c r="IF48" t="s">
        <v>429</v>
      </c>
      <c r="IG48" t="s">
        <v>429</v>
      </c>
      <c r="IH48">
        <v>0</v>
      </c>
      <c r="II48">
        <v>100</v>
      </c>
      <c r="IJ48">
        <v>100</v>
      </c>
      <c r="IK48">
        <v>0.69</v>
      </c>
      <c r="IL48">
        <v>4.53E-2</v>
      </c>
      <c r="IM48">
        <v>0.91499064051821077</v>
      </c>
      <c r="IN48">
        <v>-4.2852564239613137E-4</v>
      </c>
      <c r="IO48">
        <v>6.4980710991155998E-7</v>
      </c>
      <c r="IP48">
        <v>-2.7237938963984961E-10</v>
      </c>
      <c r="IQ48">
        <v>-4.978378356674305E-3</v>
      </c>
      <c r="IR48">
        <v>6.6907473102813496E-3</v>
      </c>
      <c r="IS48">
        <v>-3.3673306238274028E-4</v>
      </c>
      <c r="IT48">
        <v>6.1311374003140313E-6</v>
      </c>
      <c r="IU48">
        <v>3</v>
      </c>
      <c r="IV48">
        <v>2101</v>
      </c>
      <c r="IW48">
        <v>1</v>
      </c>
      <c r="IX48">
        <v>32</v>
      </c>
      <c r="IY48">
        <v>1.7</v>
      </c>
      <c r="IZ48">
        <v>1.7</v>
      </c>
      <c r="JA48">
        <v>3.43384</v>
      </c>
      <c r="JB48">
        <v>2.6696800000000001</v>
      </c>
      <c r="JC48">
        <v>1.6015600000000001</v>
      </c>
      <c r="JD48">
        <v>2.3339799999999999</v>
      </c>
      <c r="JE48">
        <v>1.5502899999999999</v>
      </c>
      <c r="JF48">
        <v>2.3706100000000001</v>
      </c>
      <c r="JG48">
        <v>42.724200000000003</v>
      </c>
      <c r="JH48">
        <v>15.480399999999999</v>
      </c>
      <c r="JI48">
        <v>18</v>
      </c>
      <c r="JJ48">
        <v>583.48800000000006</v>
      </c>
      <c r="JK48">
        <v>414.29</v>
      </c>
      <c r="JL48">
        <v>25.131799999999998</v>
      </c>
      <c r="JM48">
        <v>30.386399999999998</v>
      </c>
      <c r="JN48">
        <v>30.000299999999999</v>
      </c>
      <c r="JO48">
        <v>30.618400000000001</v>
      </c>
      <c r="JP48">
        <v>30.6173</v>
      </c>
      <c r="JQ48">
        <v>68.735399999999998</v>
      </c>
      <c r="JR48">
        <v>22.324100000000001</v>
      </c>
      <c r="JS48">
        <v>0</v>
      </c>
      <c r="JT48">
        <v>25.1204</v>
      </c>
      <c r="JU48">
        <v>1800</v>
      </c>
      <c r="JV48">
        <v>20.6203</v>
      </c>
      <c r="JW48">
        <v>99.516300000000001</v>
      </c>
      <c r="JX48">
        <v>99.790400000000005</v>
      </c>
    </row>
    <row r="49" spans="1:284" x14ac:dyDescent="0.3">
      <c r="A49">
        <v>33</v>
      </c>
      <c r="B49">
        <v>1689270962</v>
      </c>
      <c r="C49">
        <v>9685.9000000953674</v>
      </c>
      <c r="D49" t="s">
        <v>589</v>
      </c>
      <c r="E49" t="s">
        <v>590</v>
      </c>
      <c r="F49" t="s">
        <v>416</v>
      </c>
      <c r="G49" t="s">
        <v>417</v>
      </c>
      <c r="H49" t="s">
        <v>509</v>
      </c>
      <c r="I49" t="s">
        <v>752</v>
      </c>
      <c r="J49" t="s">
        <v>31</v>
      </c>
      <c r="K49" t="s">
        <v>31</v>
      </c>
      <c r="L49" t="s">
        <v>591</v>
      </c>
      <c r="M49">
        <v>1689270962</v>
      </c>
      <c r="N49">
        <f t="shared" ref="N49:N80" si="46">(O49)/1000</f>
        <v>5.2298581899687226E-3</v>
      </c>
      <c r="O49">
        <f t="shared" ref="O49:O80" si="47">1000*DO49*AM49*(DK49-DL49)/(100*DD49*(1000-AM49*DK49))</f>
        <v>5.2298581899687226</v>
      </c>
      <c r="P49">
        <f t="shared" ref="P49:P80" si="48">DO49*AM49*(DJ49-DI49*(1000-AM49*DL49)/(1000-AM49*DK49))/(100*DD49)</f>
        <v>25.742427282374184</v>
      </c>
      <c r="Q49">
        <f t="shared" ref="Q49:Q80" si="49">DI49 - IF(AM49&gt;1, P49*DD49*100/(AO49*DW49), 0)</f>
        <v>366.77499999999998</v>
      </c>
      <c r="R49">
        <f t="shared" ref="R49:R80" si="50">((X49-N49/2)*Q49-P49)/(X49+N49/2)</f>
        <v>237.88633840296833</v>
      </c>
      <c r="S49">
        <f t="shared" ref="S49:S80" si="51">R49*(DP49+DQ49)/1000</f>
        <v>23.503803368702933</v>
      </c>
      <c r="T49">
        <f t="shared" ref="T49:T80" si="52">(DI49 - IF(AM49&gt;1, P49*DD49*100/(AO49*DW49), 0))*(DP49+DQ49)/1000</f>
        <v>36.238346171662492</v>
      </c>
      <c r="U49">
        <f t="shared" ref="U49:U80" si="53">2/((1/W49-1/V49)+SIGN(W49)*SQRT((1/W49-1/V49)*(1/W49-1/V49) + 4*DE49/((DE49+1)*(DE49+1))*(2*1/W49*1/V49-1/V49*1/V49)))</f>
        <v>0.35898149452499134</v>
      </c>
      <c r="V49">
        <f t="shared" ref="V49:V80" si="54">IF(LEFT(DF49,1)&lt;&gt;"0",IF(LEFT(DF49,1)="1",3,DG49),$D$5+$E$5*(DW49*DP49/($K$5*1000))+$F$5*(DW49*DP49/($K$5*1000))*MAX(MIN(DD49,$J$5),$I$5)*MAX(MIN(DD49,$J$5),$I$5)+$G$5*MAX(MIN(DD49,$J$5),$I$5)*(DW49*DP49/($K$5*1000))+$H$5*(DW49*DP49/($K$5*1000))*(DW49*DP49/($K$5*1000)))</f>
        <v>2.9134673424518658</v>
      </c>
      <c r="W49">
        <f t="shared" ref="W49:W80" si="55">N49*(1000-(1000*0.61365*EXP(17.502*AA49/(240.97+AA49))/(DP49+DQ49)+DK49)/2)/(1000*0.61365*EXP(17.502*AA49/(240.97+AA49))/(DP49+DQ49)-DK49)</f>
        <v>0.33609443281177137</v>
      </c>
      <c r="X49">
        <f t="shared" ref="X49:X80" si="56">1/((DE49+1)/(U49/1.6)+1/(V49/1.37)) + DE49/((DE49+1)/(U49/1.6) + DE49/(V49/1.37))</f>
        <v>0.21199361891275595</v>
      </c>
      <c r="Y49">
        <f t="shared" ref="Y49:Y80" si="57">(CZ49*DC49)</f>
        <v>289.56284032640934</v>
      </c>
      <c r="Z49">
        <f t="shared" ref="Z49:Z80" si="58">(DR49+(Y49+2*0.95*0.0000000567*(((DR49+$B$7)+273)^4-(DR49+273)^4)-44100*N49)/(1.84*29.3*V49+8*0.95*0.0000000567*(DR49+273)^3))</f>
        <v>28.605679655357434</v>
      </c>
      <c r="AA49">
        <f t="shared" ref="AA49:AA80" si="59">($C$7*DS49+$D$7*DT49+$E$7*Z49)</f>
        <v>28.041499999999999</v>
      </c>
      <c r="AB49">
        <f t="shared" ref="AB49:AB80" si="60">0.61365*EXP(17.502*AA49/(240.97+AA49))</f>
        <v>3.8040302584490533</v>
      </c>
      <c r="AC49">
        <f t="shared" ref="AC49:AC80" si="61">(AD49/AE49*100)</f>
        <v>60.077755866336325</v>
      </c>
      <c r="AD49">
        <f t="shared" ref="AD49:AD80" si="62">DK49*(DP49+DQ49)/1000</f>
        <v>2.3141954587176001</v>
      </c>
      <c r="AE49">
        <f t="shared" ref="AE49:AE80" si="63">0.61365*EXP(17.502*DR49/(240.97+DR49))</f>
        <v>3.8520005039241569</v>
      </c>
      <c r="AF49">
        <f t="shared" ref="AF49:AF80" si="64">(AB49-DK49*(DP49+DQ49)/1000)</f>
        <v>1.4898347997314532</v>
      </c>
      <c r="AG49">
        <f t="shared" ref="AG49:AG80" si="65">(-N49*44100)</f>
        <v>-230.63674617762067</v>
      </c>
      <c r="AH49">
        <f t="shared" ref="AH49:AH80" si="66">2*29.3*V49*0.92*(DR49-AA49)</f>
        <v>33.801647214020136</v>
      </c>
      <c r="AI49">
        <f t="shared" ref="AI49:AI80" si="67">2*0.95*0.0000000567*(((DR49+$B$7)+273)^4-(AA49+273)^4)</f>
        <v>2.5326996036379117</v>
      </c>
      <c r="AJ49">
        <f t="shared" ref="AJ49:AJ80" si="68">Y49+AI49+AG49+AH49</f>
        <v>95.260440966446737</v>
      </c>
      <c r="AK49">
        <v>0</v>
      </c>
      <c r="AL49">
        <v>0</v>
      </c>
      <c r="AM49">
        <f t="shared" ref="AM49:AM80" si="69">IF(AK49*$H$13&gt;=AO49,1,(AO49/(AO49-AK49*$H$13)))</f>
        <v>1</v>
      </c>
      <c r="AN49">
        <f t="shared" ref="AN49:AN80" si="70">(AM49-1)*100</f>
        <v>0</v>
      </c>
      <c r="AO49">
        <f t="shared" ref="AO49:AO80" si="71">MAX(0,($B$13+$C$13*DW49)/(1+$D$13*DW49)*DP49/(DR49+273)*$E$13)</f>
        <v>52166.995722187028</v>
      </c>
      <c r="AP49" t="s">
        <v>421</v>
      </c>
      <c r="AQ49">
        <v>10366.9</v>
      </c>
      <c r="AR49">
        <v>993.59653846153856</v>
      </c>
      <c r="AS49">
        <v>3431.87</v>
      </c>
      <c r="AT49">
        <f t="shared" ref="AT49:AT80" si="72">1-AR49/AS49</f>
        <v>0.71047955241266758</v>
      </c>
      <c r="AU49">
        <v>-3.9894345373445681</v>
      </c>
      <c r="AV49" t="s">
        <v>592</v>
      </c>
      <c r="AW49">
        <v>10046.9</v>
      </c>
      <c r="AX49">
        <v>844.51071999999999</v>
      </c>
      <c r="AY49">
        <v>1303.1246995679451</v>
      </c>
      <c r="AZ49">
        <f t="shared" ref="AZ49:AZ80" si="73">1-AX49/AY49</f>
        <v>0.35193407025436629</v>
      </c>
      <c r="BA49">
        <v>0.5</v>
      </c>
      <c r="BB49">
        <f t="shared" ref="BB49:BB80" si="74">DA49</f>
        <v>1513.1600996509892</v>
      </c>
      <c r="BC49">
        <f t="shared" ref="BC49:BC80" si="75">P49</f>
        <v>25.742427282374184</v>
      </c>
      <c r="BD49">
        <f t="shared" ref="BD49:BD80" si="76">AZ49*BA49*BB49</f>
        <v>266.26629640833755</v>
      </c>
      <c r="BE49">
        <f t="shared" ref="BE49:BE80" si="77">(BC49-AU49)/BB49</f>
        <v>1.9648853962364203E-2</v>
      </c>
      <c r="BF49">
        <f t="shared" ref="BF49:BF80" si="78">(AS49-AY49)/AY49</f>
        <v>1.633569911718999</v>
      </c>
      <c r="BG49">
        <f t="shared" ref="BG49:BG80" si="79">AR49/(AT49+AR49/AY49)</f>
        <v>674.56143262650062</v>
      </c>
      <c r="BH49" t="s">
        <v>593</v>
      </c>
      <c r="BI49">
        <v>597.03</v>
      </c>
      <c r="BJ49">
        <f t="shared" ref="BJ49:BJ80" si="80">IF(BI49&lt;&gt;0, BI49, BG49)</f>
        <v>597.03</v>
      </c>
      <c r="BK49">
        <f t="shared" ref="BK49:BK80" si="81">1-BJ49/AY49</f>
        <v>0.54184737638850144</v>
      </c>
      <c r="BL49">
        <f t="shared" ref="BL49:BL80" si="82">(AY49-AX49)/(AY49-BJ49)</f>
        <v>0.64950774994992611</v>
      </c>
      <c r="BM49">
        <f t="shared" ref="BM49:BM80" si="83">(AS49-AY49)/(AS49-BJ49)</f>
        <v>0.75092255662825946</v>
      </c>
      <c r="BN49">
        <f t="shared" ref="BN49:BN80" si="84">(AY49-AX49)/(AY49-AR49)</f>
        <v>1.4816551034601577</v>
      </c>
      <c r="BO49">
        <f t="shared" ref="BO49:BO80" si="85">(AS49-AY49)/(AS49-AR49)</f>
        <v>0.87305436982810547</v>
      </c>
      <c r="BP49">
        <f t="shared" ref="BP49:BP80" si="86">(BL49*BJ49/AX49)</f>
        <v>0.45917192377688748</v>
      </c>
      <c r="BQ49">
        <f t="shared" ref="BQ49:BQ80" si="87">(1-BP49)</f>
        <v>0.54082807622311257</v>
      </c>
      <c r="BR49">
        <v>6401</v>
      </c>
      <c r="BS49">
        <v>290.00000000000011</v>
      </c>
      <c r="BT49">
        <v>1186.82</v>
      </c>
      <c r="BU49">
        <v>135</v>
      </c>
      <c r="BV49">
        <v>10046.9</v>
      </c>
      <c r="BW49">
        <v>1182.56</v>
      </c>
      <c r="BX49">
        <v>4.26</v>
      </c>
      <c r="BY49">
        <v>300.00000000000011</v>
      </c>
      <c r="BZ49">
        <v>38.6</v>
      </c>
      <c r="CA49">
        <v>1303.1246995679451</v>
      </c>
      <c r="CB49">
        <v>1.326030553586834</v>
      </c>
      <c r="CC49">
        <v>-121.1266517683402</v>
      </c>
      <c r="CD49">
        <v>1.089433564017908</v>
      </c>
      <c r="CE49">
        <v>0.99774005683506672</v>
      </c>
      <c r="CF49">
        <v>-1.090002714126808E-2</v>
      </c>
      <c r="CG49">
        <v>289.99999999999989</v>
      </c>
      <c r="CH49">
        <v>1173.1300000000001</v>
      </c>
      <c r="CI49">
        <v>655</v>
      </c>
      <c r="CJ49">
        <v>10013.4</v>
      </c>
      <c r="CK49">
        <v>1182.1600000000001</v>
      </c>
      <c r="CL49">
        <v>-9.0299999999999994</v>
      </c>
      <c r="CZ49">
        <f t="shared" ref="CZ49:CZ80" si="88">$B$11*DX49+$C$11*DY49+$F$11*EJ49*(1-EM49)</f>
        <v>1799.97</v>
      </c>
      <c r="DA49">
        <f t="shared" ref="DA49:DA80" si="89">CZ49*DB49</f>
        <v>1513.1600996509892</v>
      </c>
      <c r="DB49">
        <f t="shared" ref="DB49:DB80" si="90">($B$11*$D$9+$C$11*$D$9+$F$11*((EW49+EO49)/MAX(EW49+EO49+EX49, 0.1)*$I$9+EX49/MAX(EW49+EO49+EX49, 0.1)*$J$9))/($B$11+$C$11+$F$11)</f>
        <v>0.84065851078128484</v>
      </c>
      <c r="DC49">
        <f t="shared" ref="DC49:DC80" si="91">($B$11*$K$9+$C$11*$K$9+$F$11*((EW49+EO49)/MAX(EW49+EO49+EX49, 0.1)*$P$9+EX49/MAX(EW49+EO49+EX49, 0.1)*$Q$9))/($B$11+$C$11+$F$11)</f>
        <v>0.16087092580787976</v>
      </c>
      <c r="DD49">
        <v>6</v>
      </c>
      <c r="DE49">
        <v>0.5</v>
      </c>
      <c r="DF49" t="s">
        <v>424</v>
      </c>
      <c r="DG49">
        <v>2</v>
      </c>
      <c r="DH49">
        <v>1689270962</v>
      </c>
      <c r="DI49">
        <v>366.77499999999998</v>
      </c>
      <c r="DJ49">
        <v>399.96699999999998</v>
      </c>
      <c r="DK49">
        <v>23.4224</v>
      </c>
      <c r="DL49">
        <v>17.293700000000001</v>
      </c>
      <c r="DM49">
        <v>366.42599999999999</v>
      </c>
      <c r="DN49">
        <v>23.3795</v>
      </c>
      <c r="DO49">
        <v>500.01100000000002</v>
      </c>
      <c r="DP49">
        <v>98.703100000000006</v>
      </c>
      <c r="DQ49">
        <v>9.9561499999999997E-2</v>
      </c>
      <c r="DR49">
        <v>28.256699999999999</v>
      </c>
      <c r="DS49">
        <v>28.041499999999999</v>
      </c>
      <c r="DT49">
        <v>999.9</v>
      </c>
      <c r="DU49">
        <v>0</v>
      </c>
      <c r="DV49">
        <v>0</v>
      </c>
      <c r="DW49">
        <v>10038.799999999999</v>
      </c>
      <c r="DX49">
        <v>0</v>
      </c>
      <c r="DY49">
        <v>577.04200000000003</v>
      </c>
      <c r="DZ49">
        <v>-33.192300000000003</v>
      </c>
      <c r="EA49">
        <v>375.572</v>
      </c>
      <c r="EB49">
        <v>407.00599999999997</v>
      </c>
      <c r="EC49">
        <v>6.1287200000000004</v>
      </c>
      <c r="ED49">
        <v>399.96699999999998</v>
      </c>
      <c r="EE49">
        <v>17.293700000000001</v>
      </c>
      <c r="EF49">
        <v>2.3118699999999999</v>
      </c>
      <c r="EG49">
        <v>1.70695</v>
      </c>
      <c r="EH49">
        <v>19.7593</v>
      </c>
      <c r="EI49">
        <v>14.9597</v>
      </c>
      <c r="EJ49">
        <v>1799.97</v>
      </c>
      <c r="EK49">
        <v>0.97799100000000005</v>
      </c>
      <c r="EL49">
        <v>2.2008900000000001E-2</v>
      </c>
      <c r="EM49">
        <v>0</v>
      </c>
      <c r="EN49">
        <v>844.76599999999996</v>
      </c>
      <c r="EO49">
        <v>5.0005300000000004</v>
      </c>
      <c r="EP49">
        <v>16882.099999999999</v>
      </c>
      <c r="EQ49">
        <v>16035</v>
      </c>
      <c r="ER49">
        <v>48.561999999999998</v>
      </c>
      <c r="ES49">
        <v>48.686999999999998</v>
      </c>
      <c r="ET49">
        <v>48.936999999999998</v>
      </c>
      <c r="EU49">
        <v>48.686999999999998</v>
      </c>
      <c r="EV49">
        <v>49.686999999999998</v>
      </c>
      <c r="EW49">
        <v>1755.46</v>
      </c>
      <c r="EX49">
        <v>39.51</v>
      </c>
      <c r="EY49">
        <v>0</v>
      </c>
      <c r="EZ49">
        <v>1908.7999999523161</v>
      </c>
      <c r="FA49">
        <v>0</v>
      </c>
      <c r="FB49">
        <v>844.51071999999999</v>
      </c>
      <c r="FC49">
        <v>1.106153848294199</v>
      </c>
      <c r="FD49">
        <v>14.646153835200639</v>
      </c>
      <c r="FE49">
        <v>16881.263999999999</v>
      </c>
      <c r="FF49">
        <v>15</v>
      </c>
      <c r="FG49">
        <v>1689270923</v>
      </c>
      <c r="FH49" t="s">
        <v>594</v>
      </c>
      <c r="FI49">
        <v>1689270916</v>
      </c>
      <c r="FJ49">
        <v>1689270923</v>
      </c>
      <c r="FK49">
        <v>36</v>
      </c>
      <c r="FL49">
        <v>-0.14699999999999999</v>
      </c>
      <c r="FM49">
        <v>-8.0000000000000002E-3</v>
      </c>
      <c r="FN49">
        <v>0.34699999999999998</v>
      </c>
      <c r="FO49">
        <v>3.9E-2</v>
      </c>
      <c r="FP49">
        <v>400</v>
      </c>
      <c r="FQ49">
        <v>17</v>
      </c>
      <c r="FR49">
        <v>0.06</v>
      </c>
      <c r="FS49">
        <v>0.01</v>
      </c>
      <c r="FT49">
        <v>25.75463674949976</v>
      </c>
      <c r="FU49">
        <v>-0.87194493422310648</v>
      </c>
      <c r="FV49">
        <v>0.15703877788056569</v>
      </c>
      <c r="FW49">
        <v>1</v>
      </c>
      <c r="FX49">
        <v>0.35291356134560098</v>
      </c>
      <c r="FY49">
        <v>7.5322920178747282E-2</v>
      </c>
      <c r="FZ49">
        <v>1.617634166803834E-2</v>
      </c>
      <c r="GA49">
        <v>1</v>
      </c>
      <c r="GB49">
        <v>2</v>
      </c>
      <c r="GC49">
        <v>2</v>
      </c>
      <c r="GD49" t="s">
        <v>426</v>
      </c>
      <c r="GE49">
        <v>3.1118899999999998</v>
      </c>
      <c r="GF49">
        <v>2.7671999999999999</v>
      </c>
      <c r="GG49">
        <v>8.3182900000000004E-2</v>
      </c>
      <c r="GH49">
        <v>8.9063699999999996E-2</v>
      </c>
      <c r="GI49">
        <v>0.105527</v>
      </c>
      <c r="GJ49">
        <v>8.5123400000000002E-2</v>
      </c>
      <c r="GK49">
        <v>22062.2</v>
      </c>
      <c r="GL49">
        <v>22786.6</v>
      </c>
      <c r="GM49">
        <v>23911.200000000001</v>
      </c>
      <c r="GN49">
        <v>25312.9</v>
      </c>
      <c r="GO49">
        <v>30818.2</v>
      </c>
      <c r="GP49">
        <v>32486</v>
      </c>
      <c r="GQ49">
        <v>38103.800000000003</v>
      </c>
      <c r="GR49">
        <v>39384.1</v>
      </c>
      <c r="GS49">
        <v>2.17035</v>
      </c>
      <c r="GT49">
        <v>1.79853</v>
      </c>
      <c r="GU49">
        <v>9.5870300000000006E-2</v>
      </c>
      <c r="GV49">
        <v>0</v>
      </c>
      <c r="GW49">
        <v>26.474399999999999</v>
      </c>
      <c r="GX49">
        <v>999.9</v>
      </c>
      <c r="GY49">
        <v>32.1</v>
      </c>
      <c r="GZ49">
        <v>40.700000000000003</v>
      </c>
      <c r="HA49">
        <v>25.0261</v>
      </c>
      <c r="HB49">
        <v>60.346600000000002</v>
      </c>
      <c r="HC49">
        <v>27.676300000000001</v>
      </c>
      <c r="HD49">
        <v>1</v>
      </c>
      <c r="HE49">
        <v>0.28892800000000002</v>
      </c>
      <c r="HF49">
        <v>1.4638599999999999</v>
      </c>
      <c r="HG49">
        <v>20.318899999999999</v>
      </c>
      <c r="HH49">
        <v>5.2535299999999996</v>
      </c>
      <c r="HI49">
        <v>12.0128</v>
      </c>
      <c r="HJ49">
        <v>4.9800500000000003</v>
      </c>
      <c r="HK49">
        <v>3.2930000000000001</v>
      </c>
      <c r="HL49">
        <v>9999</v>
      </c>
      <c r="HM49">
        <v>9999</v>
      </c>
      <c r="HN49">
        <v>9999</v>
      </c>
      <c r="HO49">
        <v>250.6</v>
      </c>
      <c r="HP49">
        <v>1.8760699999999999</v>
      </c>
      <c r="HQ49">
        <v>1.8769800000000001</v>
      </c>
      <c r="HR49">
        <v>1.8831500000000001</v>
      </c>
      <c r="HS49">
        <v>1.8863000000000001</v>
      </c>
      <c r="HT49">
        <v>1.87713</v>
      </c>
      <c r="HU49">
        <v>1.88364</v>
      </c>
      <c r="HV49">
        <v>1.8825700000000001</v>
      </c>
      <c r="HW49">
        <v>1.8859900000000001</v>
      </c>
      <c r="HX49">
        <v>0</v>
      </c>
      <c r="HY49">
        <v>0</v>
      </c>
      <c r="HZ49">
        <v>0</v>
      </c>
      <c r="IA49">
        <v>0</v>
      </c>
      <c r="IB49" t="s">
        <v>427</v>
      </c>
      <c r="IC49" t="s">
        <v>428</v>
      </c>
      <c r="ID49" t="s">
        <v>429</v>
      </c>
      <c r="IE49" t="s">
        <v>429</v>
      </c>
      <c r="IF49" t="s">
        <v>429</v>
      </c>
      <c r="IG49" t="s">
        <v>429</v>
      </c>
      <c r="IH49">
        <v>0</v>
      </c>
      <c r="II49">
        <v>100</v>
      </c>
      <c r="IJ49">
        <v>100</v>
      </c>
      <c r="IK49">
        <v>0.34899999999999998</v>
      </c>
      <c r="IL49">
        <v>4.2900000000000001E-2</v>
      </c>
      <c r="IM49">
        <v>0.43206021712249792</v>
      </c>
      <c r="IN49">
        <v>-4.2852564239613137E-4</v>
      </c>
      <c r="IO49">
        <v>6.4980710991155998E-7</v>
      </c>
      <c r="IP49">
        <v>-2.7237938963984961E-10</v>
      </c>
      <c r="IQ49">
        <v>-7.7986776095505857E-3</v>
      </c>
      <c r="IR49">
        <v>6.6907473102813496E-3</v>
      </c>
      <c r="IS49">
        <v>-3.3673306238274028E-4</v>
      </c>
      <c r="IT49">
        <v>6.1311374003140313E-6</v>
      </c>
      <c r="IU49">
        <v>3</v>
      </c>
      <c r="IV49">
        <v>2101</v>
      </c>
      <c r="IW49">
        <v>1</v>
      </c>
      <c r="IX49">
        <v>32</v>
      </c>
      <c r="IY49">
        <v>0.8</v>
      </c>
      <c r="IZ49">
        <v>0.7</v>
      </c>
      <c r="JA49">
        <v>1.00464</v>
      </c>
      <c r="JB49">
        <v>2.677</v>
      </c>
      <c r="JC49">
        <v>1.6015600000000001</v>
      </c>
      <c r="JD49">
        <v>2.33521</v>
      </c>
      <c r="JE49">
        <v>1.5502899999999999</v>
      </c>
      <c r="JF49">
        <v>2.3107899999999999</v>
      </c>
      <c r="JG49">
        <v>44.837699999999998</v>
      </c>
      <c r="JH49">
        <v>23.9649</v>
      </c>
      <c r="JI49">
        <v>18</v>
      </c>
      <c r="JJ49">
        <v>586.67200000000003</v>
      </c>
      <c r="JK49">
        <v>404.625</v>
      </c>
      <c r="JL49">
        <v>25.792200000000001</v>
      </c>
      <c r="JM49">
        <v>30.885100000000001</v>
      </c>
      <c r="JN49">
        <v>29.9998</v>
      </c>
      <c r="JO49">
        <v>31.1602</v>
      </c>
      <c r="JP49">
        <v>31.1553</v>
      </c>
      <c r="JQ49">
        <v>20.104500000000002</v>
      </c>
      <c r="JR49">
        <v>37.9542</v>
      </c>
      <c r="JS49">
        <v>0</v>
      </c>
      <c r="JT49">
        <v>25.7622</v>
      </c>
      <c r="JU49">
        <v>400</v>
      </c>
      <c r="JV49">
        <v>17.271699999999999</v>
      </c>
      <c r="JW49">
        <v>99.396199999999993</v>
      </c>
      <c r="JX49">
        <v>99.677099999999996</v>
      </c>
    </row>
    <row r="50" spans="1:284" x14ac:dyDescent="0.3">
      <c r="A50">
        <v>34</v>
      </c>
      <c r="B50">
        <v>1689271083.5</v>
      </c>
      <c r="C50">
        <v>9807.4000000953674</v>
      </c>
      <c r="D50" t="s">
        <v>595</v>
      </c>
      <c r="E50" t="s">
        <v>596</v>
      </c>
      <c r="F50" t="s">
        <v>416</v>
      </c>
      <c r="G50" t="s">
        <v>417</v>
      </c>
      <c r="H50" t="s">
        <v>509</v>
      </c>
      <c r="I50" t="s">
        <v>752</v>
      </c>
      <c r="J50" t="s">
        <v>31</v>
      </c>
      <c r="K50" t="s">
        <v>31</v>
      </c>
      <c r="L50" t="s">
        <v>591</v>
      </c>
      <c r="M50">
        <v>1689271083.5</v>
      </c>
      <c r="N50">
        <f t="shared" si="46"/>
        <v>5.4567043191038082E-3</v>
      </c>
      <c r="O50">
        <f t="shared" si="47"/>
        <v>5.4567043191038085</v>
      </c>
      <c r="P50">
        <f t="shared" si="48"/>
        <v>18.865027171236399</v>
      </c>
      <c r="Q50">
        <f t="shared" si="49"/>
        <v>275.55799999999999</v>
      </c>
      <c r="R50">
        <f t="shared" si="50"/>
        <v>185.97378316395455</v>
      </c>
      <c r="S50">
        <f t="shared" si="51"/>
        <v>18.374520910737946</v>
      </c>
      <c r="T50">
        <f t="shared" si="52"/>
        <v>27.225591408534001</v>
      </c>
      <c r="U50">
        <f t="shared" si="53"/>
        <v>0.38178546289814119</v>
      </c>
      <c r="V50">
        <f t="shared" si="54"/>
        <v>2.9053563690118072</v>
      </c>
      <c r="W50">
        <f t="shared" si="55"/>
        <v>0.35594350322021689</v>
      </c>
      <c r="X50">
        <f t="shared" si="56"/>
        <v>0.22464055744735106</v>
      </c>
      <c r="Y50">
        <f t="shared" si="57"/>
        <v>289.58141332662467</v>
      </c>
      <c r="Z50">
        <f t="shared" si="58"/>
        <v>28.444816492275908</v>
      </c>
      <c r="AA50">
        <f t="shared" si="59"/>
        <v>27.964099999999998</v>
      </c>
      <c r="AB50">
        <f t="shared" si="60"/>
        <v>3.7869049087475295</v>
      </c>
      <c r="AC50">
        <f t="shared" si="61"/>
        <v>60.564129827845136</v>
      </c>
      <c r="AD50">
        <f t="shared" si="62"/>
        <v>2.3190531083214005</v>
      </c>
      <c r="AE50">
        <f t="shared" si="63"/>
        <v>3.8290868124636805</v>
      </c>
      <c r="AF50">
        <f t="shared" si="64"/>
        <v>1.4678518004261289</v>
      </c>
      <c r="AG50">
        <f t="shared" si="65"/>
        <v>-240.64066047247795</v>
      </c>
      <c r="AH50">
        <f t="shared" si="66"/>
        <v>29.776042144828047</v>
      </c>
      <c r="AI50">
        <f t="shared" si="67"/>
        <v>2.2352922105234638</v>
      </c>
      <c r="AJ50">
        <f t="shared" si="68"/>
        <v>80.952087209498245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51953.027888088858</v>
      </c>
      <c r="AP50" t="s">
        <v>421</v>
      </c>
      <c r="AQ50">
        <v>10366.9</v>
      </c>
      <c r="AR50">
        <v>993.59653846153856</v>
      </c>
      <c r="AS50">
        <v>3431.87</v>
      </c>
      <c r="AT50">
        <f t="shared" si="72"/>
        <v>0.71047955241266758</v>
      </c>
      <c r="AU50">
        <v>-3.9894345373445681</v>
      </c>
      <c r="AV50" t="s">
        <v>597</v>
      </c>
      <c r="AW50">
        <v>10047.4</v>
      </c>
      <c r="AX50">
        <v>796.7014999999999</v>
      </c>
      <c r="AY50">
        <v>1173.4909266958391</v>
      </c>
      <c r="AZ50">
        <f t="shared" si="73"/>
        <v>0.32108422666441327</v>
      </c>
      <c r="BA50">
        <v>0.5</v>
      </c>
      <c r="BB50">
        <f t="shared" si="74"/>
        <v>1513.2605996511008</v>
      </c>
      <c r="BC50">
        <f t="shared" si="75"/>
        <v>18.865027171236399</v>
      </c>
      <c r="BD50">
        <f t="shared" si="76"/>
        <v>242.94205469035001</v>
      </c>
      <c r="BE50">
        <f t="shared" si="77"/>
        <v>1.5102793077312869E-2</v>
      </c>
      <c r="BF50">
        <f t="shared" si="78"/>
        <v>1.9244964080489368</v>
      </c>
      <c r="BG50">
        <f t="shared" si="79"/>
        <v>638.07386505435829</v>
      </c>
      <c r="BH50" t="s">
        <v>598</v>
      </c>
      <c r="BI50">
        <v>593.42999999999995</v>
      </c>
      <c r="BJ50">
        <f t="shared" si="80"/>
        <v>593.42999999999995</v>
      </c>
      <c r="BK50">
        <f t="shared" si="81"/>
        <v>0.49430371679915597</v>
      </c>
      <c r="BL50">
        <f t="shared" si="82"/>
        <v>0.649568707966797</v>
      </c>
      <c r="BM50">
        <f t="shared" si="83"/>
        <v>0.79564094125793061</v>
      </c>
      <c r="BN50">
        <f t="shared" si="84"/>
        <v>2.0945035050515077</v>
      </c>
      <c r="BO50">
        <f t="shared" si="85"/>
        <v>0.92622058556106568</v>
      </c>
      <c r="BP50">
        <f t="shared" si="86"/>
        <v>0.48383686784666069</v>
      </c>
      <c r="BQ50">
        <f t="shared" si="87"/>
        <v>0.51616313215333931</v>
      </c>
      <c r="BR50">
        <v>6403</v>
      </c>
      <c r="BS50">
        <v>290.00000000000011</v>
      </c>
      <c r="BT50">
        <v>1078.67</v>
      </c>
      <c r="BU50">
        <v>125</v>
      </c>
      <c r="BV50">
        <v>10047.4</v>
      </c>
      <c r="BW50">
        <v>1075.8900000000001</v>
      </c>
      <c r="BX50">
        <v>2.78</v>
      </c>
      <c r="BY50">
        <v>300.00000000000011</v>
      </c>
      <c r="BZ50">
        <v>38.6</v>
      </c>
      <c r="CA50">
        <v>1173.4909266958391</v>
      </c>
      <c r="CB50">
        <v>1.1644824448933171</v>
      </c>
      <c r="CC50">
        <v>-98.064139751174935</v>
      </c>
      <c r="CD50">
        <v>0.95658200095398294</v>
      </c>
      <c r="CE50">
        <v>0.99734278652421959</v>
      </c>
      <c r="CF50">
        <v>-1.089833748609567E-2</v>
      </c>
      <c r="CG50">
        <v>289.99999999999989</v>
      </c>
      <c r="CH50">
        <v>1068.6099999999999</v>
      </c>
      <c r="CI50">
        <v>675</v>
      </c>
      <c r="CJ50">
        <v>10010.5</v>
      </c>
      <c r="CK50">
        <v>1075.53</v>
      </c>
      <c r="CL50">
        <v>-6.92</v>
      </c>
      <c r="CZ50">
        <f t="shared" si="88"/>
        <v>1800.09</v>
      </c>
      <c r="DA50">
        <f t="shared" si="89"/>
        <v>1513.2605996511008</v>
      </c>
      <c r="DB50">
        <f t="shared" si="90"/>
        <v>0.84065830022448929</v>
      </c>
      <c r="DC50">
        <f t="shared" si="91"/>
        <v>0.16087051943326428</v>
      </c>
      <c r="DD50">
        <v>6</v>
      </c>
      <c r="DE50">
        <v>0.5</v>
      </c>
      <c r="DF50" t="s">
        <v>424</v>
      </c>
      <c r="DG50">
        <v>2</v>
      </c>
      <c r="DH50">
        <v>1689271083.5</v>
      </c>
      <c r="DI50">
        <v>275.55799999999999</v>
      </c>
      <c r="DJ50">
        <v>299.99599999999998</v>
      </c>
      <c r="DK50">
        <v>23.471800000000002</v>
      </c>
      <c r="DL50">
        <v>17.078600000000002</v>
      </c>
      <c r="DM50">
        <v>275.16699999999997</v>
      </c>
      <c r="DN50">
        <v>23.43</v>
      </c>
      <c r="DO50">
        <v>500.09</v>
      </c>
      <c r="DP50">
        <v>98.701300000000003</v>
      </c>
      <c r="DQ50">
        <v>0.100373</v>
      </c>
      <c r="DR50">
        <v>28.154199999999999</v>
      </c>
      <c r="DS50">
        <v>27.964099999999998</v>
      </c>
      <c r="DT50">
        <v>999.9</v>
      </c>
      <c r="DU50">
        <v>0</v>
      </c>
      <c r="DV50">
        <v>0</v>
      </c>
      <c r="DW50">
        <v>9992.5</v>
      </c>
      <c r="DX50">
        <v>0</v>
      </c>
      <c r="DY50">
        <v>607.71600000000001</v>
      </c>
      <c r="DZ50">
        <v>-24.438099999999999</v>
      </c>
      <c r="EA50">
        <v>282.18099999999998</v>
      </c>
      <c r="EB50">
        <v>305.20800000000003</v>
      </c>
      <c r="EC50">
        <v>6.3932700000000002</v>
      </c>
      <c r="ED50">
        <v>299.99599999999998</v>
      </c>
      <c r="EE50">
        <v>17.078600000000002</v>
      </c>
      <c r="EF50">
        <v>2.3167</v>
      </c>
      <c r="EG50">
        <v>1.6856800000000001</v>
      </c>
      <c r="EH50">
        <v>19.792999999999999</v>
      </c>
      <c r="EI50">
        <v>14.7652</v>
      </c>
      <c r="EJ50">
        <v>1800.09</v>
      </c>
      <c r="EK50">
        <v>0.97799499999999995</v>
      </c>
      <c r="EL50">
        <v>2.2005299999999998E-2</v>
      </c>
      <c r="EM50">
        <v>0</v>
      </c>
      <c r="EN50">
        <v>796.42</v>
      </c>
      <c r="EO50">
        <v>5.0005300000000004</v>
      </c>
      <c r="EP50">
        <v>15984.9</v>
      </c>
      <c r="EQ50">
        <v>16036.1</v>
      </c>
      <c r="ER50">
        <v>48.561999999999998</v>
      </c>
      <c r="ES50">
        <v>48.75</v>
      </c>
      <c r="ET50">
        <v>49</v>
      </c>
      <c r="EU50">
        <v>48.75</v>
      </c>
      <c r="EV50">
        <v>49.686999999999998</v>
      </c>
      <c r="EW50">
        <v>1755.59</v>
      </c>
      <c r="EX50">
        <v>39.5</v>
      </c>
      <c r="EY50">
        <v>0</v>
      </c>
      <c r="EZ50">
        <v>119.3999998569489</v>
      </c>
      <c r="FA50">
        <v>0</v>
      </c>
      <c r="FB50">
        <v>796.7014999999999</v>
      </c>
      <c r="FC50">
        <v>-3.6304615343850899</v>
      </c>
      <c r="FD50">
        <v>-60.023931666319761</v>
      </c>
      <c r="FE50">
        <v>15989.41923076923</v>
      </c>
      <c r="FF50">
        <v>15</v>
      </c>
      <c r="FG50">
        <v>1689271042.5</v>
      </c>
      <c r="FH50" t="s">
        <v>599</v>
      </c>
      <c r="FI50">
        <v>1689271042.5</v>
      </c>
      <c r="FJ50">
        <v>1689271031.5</v>
      </c>
      <c r="FK50">
        <v>37</v>
      </c>
      <c r="FL50">
        <v>3.3000000000000002E-2</v>
      </c>
      <c r="FM50">
        <v>-1E-3</v>
      </c>
      <c r="FN50">
        <v>0.38700000000000001</v>
      </c>
      <c r="FO50">
        <v>3.7999999999999999E-2</v>
      </c>
      <c r="FP50">
        <v>300</v>
      </c>
      <c r="FQ50">
        <v>17</v>
      </c>
      <c r="FR50">
        <v>0.09</v>
      </c>
      <c r="FS50">
        <v>0.01</v>
      </c>
      <c r="FT50">
        <v>18.861267811591699</v>
      </c>
      <c r="FU50">
        <v>-0.90661683545760374</v>
      </c>
      <c r="FV50">
        <v>0.1543546658753617</v>
      </c>
      <c r="FW50">
        <v>1</v>
      </c>
      <c r="FX50">
        <v>0.37386962922791778</v>
      </c>
      <c r="FY50">
        <v>5.8876865443237142E-2</v>
      </c>
      <c r="FZ50">
        <v>1.203376149675967E-2</v>
      </c>
      <c r="GA50">
        <v>1</v>
      </c>
      <c r="GB50">
        <v>2</v>
      </c>
      <c r="GC50">
        <v>2</v>
      </c>
      <c r="GD50" t="s">
        <v>426</v>
      </c>
      <c r="GE50">
        <v>3.1118999999999999</v>
      </c>
      <c r="GF50">
        <v>2.7676099999999999</v>
      </c>
      <c r="GG50">
        <v>6.6045000000000006E-2</v>
      </c>
      <c r="GH50">
        <v>7.0994199999999993E-2</v>
      </c>
      <c r="GI50">
        <v>0.10570300000000001</v>
      </c>
      <c r="GJ50">
        <v>8.4361000000000005E-2</v>
      </c>
      <c r="GK50">
        <v>22478.2</v>
      </c>
      <c r="GL50">
        <v>23242.5</v>
      </c>
      <c r="GM50">
        <v>23914.9</v>
      </c>
      <c r="GN50">
        <v>25316.9</v>
      </c>
      <c r="GO50">
        <v>30816.799999999999</v>
      </c>
      <c r="GP50">
        <v>32518.2</v>
      </c>
      <c r="GQ50">
        <v>38109.5</v>
      </c>
      <c r="GR50">
        <v>39390.300000000003</v>
      </c>
      <c r="GS50">
        <v>2.17178</v>
      </c>
      <c r="GT50">
        <v>1.79932</v>
      </c>
      <c r="GU50">
        <v>8.2552399999999998E-2</v>
      </c>
      <c r="GV50">
        <v>0</v>
      </c>
      <c r="GW50">
        <v>26.614699999999999</v>
      </c>
      <c r="GX50">
        <v>999.9</v>
      </c>
      <c r="GY50">
        <v>32</v>
      </c>
      <c r="GZ50">
        <v>40.700000000000003</v>
      </c>
      <c r="HA50">
        <v>24.946899999999999</v>
      </c>
      <c r="HB50">
        <v>60.516599999999997</v>
      </c>
      <c r="HC50">
        <v>27.728400000000001</v>
      </c>
      <c r="HD50">
        <v>1</v>
      </c>
      <c r="HE50">
        <v>0.28232499999999999</v>
      </c>
      <c r="HF50">
        <v>1.27772</v>
      </c>
      <c r="HG50">
        <v>20.321200000000001</v>
      </c>
      <c r="HH50">
        <v>5.2536800000000001</v>
      </c>
      <c r="HI50">
        <v>12.013999999999999</v>
      </c>
      <c r="HJ50">
        <v>4.9797500000000001</v>
      </c>
      <c r="HK50">
        <v>3.2930000000000001</v>
      </c>
      <c r="HL50">
        <v>9999</v>
      </c>
      <c r="HM50">
        <v>9999</v>
      </c>
      <c r="HN50">
        <v>9999</v>
      </c>
      <c r="HO50">
        <v>250.6</v>
      </c>
      <c r="HP50">
        <v>1.87605</v>
      </c>
      <c r="HQ50">
        <v>1.8769800000000001</v>
      </c>
      <c r="HR50">
        <v>1.8830899999999999</v>
      </c>
      <c r="HS50">
        <v>1.88629</v>
      </c>
      <c r="HT50">
        <v>1.8771</v>
      </c>
      <c r="HU50">
        <v>1.8835500000000001</v>
      </c>
      <c r="HV50">
        <v>1.88253</v>
      </c>
      <c r="HW50">
        <v>1.8859699999999999</v>
      </c>
      <c r="HX50">
        <v>0</v>
      </c>
      <c r="HY50">
        <v>0</v>
      </c>
      <c r="HZ50">
        <v>0</v>
      </c>
      <c r="IA50">
        <v>0</v>
      </c>
      <c r="IB50" t="s">
        <v>427</v>
      </c>
      <c r="IC50" t="s">
        <v>428</v>
      </c>
      <c r="ID50" t="s">
        <v>429</v>
      </c>
      <c r="IE50" t="s">
        <v>429</v>
      </c>
      <c r="IF50" t="s">
        <v>429</v>
      </c>
      <c r="IG50" t="s">
        <v>429</v>
      </c>
      <c r="IH50">
        <v>0</v>
      </c>
      <c r="II50">
        <v>100</v>
      </c>
      <c r="IJ50">
        <v>100</v>
      </c>
      <c r="IK50">
        <v>0.39100000000000001</v>
      </c>
      <c r="IL50">
        <v>4.1799999999999997E-2</v>
      </c>
      <c r="IM50">
        <v>0.46473072363812568</v>
      </c>
      <c r="IN50">
        <v>-4.2852564239613137E-4</v>
      </c>
      <c r="IO50">
        <v>6.4980710991155998E-7</v>
      </c>
      <c r="IP50">
        <v>-2.7237938963984961E-10</v>
      </c>
      <c r="IQ50">
        <v>-8.8905104786277094E-3</v>
      </c>
      <c r="IR50">
        <v>6.6907473102813496E-3</v>
      </c>
      <c r="IS50">
        <v>-3.3673306238274028E-4</v>
      </c>
      <c r="IT50">
        <v>6.1311374003140313E-6</v>
      </c>
      <c r="IU50">
        <v>3</v>
      </c>
      <c r="IV50">
        <v>2101</v>
      </c>
      <c r="IW50">
        <v>1</v>
      </c>
      <c r="IX50">
        <v>32</v>
      </c>
      <c r="IY50">
        <v>0.7</v>
      </c>
      <c r="IZ50">
        <v>0.9</v>
      </c>
      <c r="JA50">
        <v>0.79956099999999997</v>
      </c>
      <c r="JB50">
        <v>2.6904300000000001</v>
      </c>
      <c r="JC50">
        <v>1.6015600000000001</v>
      </c>
      <c r="JD50">
        <v>2.33521</v>
      </c>
      <c r="JE50">
        <v>1.5502899999999999</v>
      </c>
      <c r="JF50">
        <v>2.3132299999999999</v>
      </c>
      <c r="JG50">
        <v>44.809600000000003</v>
      </c>
      <c r="JH50">
        <v>23.973700000000001</v>
      </c>
      <c r="JI50">
        <v>18</v>
      </c>
      <c r="JJ50">
        <v>586.96799999999996</v>
      </c>
      <c r="JK50">
        <v>404.61599999999999</v>
      </c>
      <c r="JL50">
        <v>25.697399999999998</v>
      </c>
      <c r="JM50">
        <v>30.816299999999998</v>
      </c>
      <c r="JN50">
        <v>30.0002</v>
      </c>
      <c r="JO50">
        <v>31.086400000000001</v>
      </c>
      <c r="JP50">
        <v>31.082100000000001</v>
      </c>
      <c r="JQ50">
        <v>15.980700000000001</v>
      </c>
      <c r="JR50">
        <v>38.7256</v>
      </c>
      <c r="JS50">
        <v>0</v>
      </c>
      <c r="JT50">
        <v>25.680399999999999</v>
      </c>
      <c r="JU50">
        <v>300</v>
      </c>
      <c r="JV50">
        <v>16.983799999999999</v>
      </c>
      <c r="JW50">
        <v>99.411199999999994</v>
      </c>
      <c r="JX50">
        <v>99.692700000000002</v>
      </c>
    </row>
    <row r="51" spans="1:284" x14ac:dyDescent="0.3">
      <c r="A51">
        <v>35</v>
      </c>
      <c r="B51">
        <v>1689271208.5999999</v>
      </c>
      <c r="C51">
        <v>9932.5</v>
      </c>
      <c r="D51" t="s">
        <v>600</v>
      </c>
      <c r="E51" t="s">
        <v>601</v>
      </c>
      <c r="F51" t="s">
        <v>416</v>
      </c>
      <c r="G51" t="s">
        <v>417</v>
      </c>
      <c r="H51" t="s">
        <v>509</v>
      </c>
      <c r="I51" t="s">
        <v>752</v>
      </c>
      <c r="J51" t="s">
        <v>31</v>
      </c>
      <c r="K51" t="s">
        <v>31</v>
      </c>
      <c r="L51" t="s">
        <v>591</v>
      </c>
      <c r="M51">
        <v>1689271208.5999999</v>
      </c>
      <c r="N51">
        <f t="shared" si="46"/>
        <v>5.6832902610288987E-3</v>
      </c>
      <c r="O51">
        <f t="shared" si="47"/>
        <v>5.6832902610288984</v>
      </c>
      <c r="P51">
        <f t="shared" si="48"/>
        <v>11.577957682922888</v>
      </c>
      <c r="Q51">
        <f t="shared" si="49"/>
        <v>184.79599999999999</v>
      </c>
      <c r="R51">
        <f t="shared" si="50"/>
        <v>131.88214549635896</v>
      </c>
      <c r="S51">
        <f t="shared" si="51"/>
        <v>13.030512385812115</v>
      </c>
      <c r="T51">
        <f t="shared" si="52"/>
        <v>18.258624454324</v>
      </c>
      <c r="U51">
        <f t="shared" si="53"/>
        <v>0.40202876204794069</v>
      </c>
      <c r="V51">
        <f t="shared" si="54"/>
        <v>2.9036541378247098</v>
      </c>
      <c r="W51">
        <f t="shared" si="55"/>
        <v>0.37346809424916499</v>
      </c>
      <c r="X51">
        <f t="shared" si="56"/>
        <v>0.23581431952106888</v>
      </c>
      <c r="Y51">
        <f t="shared" si="57"/>
        <v>289.5877973266397</v>
      </c>
      <c r="Z51">
        <f t="shared" si="58"/>
        <v>28.423238067657852</v>
      </c>
      <c r="AA51">
        <f t="shared" si="59"/>
        <v>27.943200000000001</v>
      </c>
      <c r="AB51">
        <f t="shared" si="60"/>
        <v>3.7822921715368678</v>
      </c>
      <c r="AC51">
        <f t="shared" si="61"/>
        <v>60.591851689675615</v>
      </c>
      <c r="AD51">
        <f t="shared" si="62"/>
        <v>2.3251992074146002</v>
      </c>
      <c r="AE51">
        <f t="shared" si="63"/>
        <v>3.8374783779892243</v>
      </c>
      <c r="AF51">
        <f t="shared" si="64"/>
        <v>1.4570929641222676</v>
      </c>
      <c r="AG51">
        <f t="shared" si="65"/>
        <v>-250.63310051137444</v>
      </c>
      <c r="AH51">
        <f t="shared" si="66"/>
        <v>38.916291946971626</v>
      </c>
      <c r="AI51">
        <f t="shared" si="67"/>
        <v>2.9234083184211439</v>
      </c>
      <c r="AJ51">
        <f t="shared" si="68"/>
        <v>80.79439708065803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51898.03186064183</v>
      </c>
      <c r="AP51" t="s">
        <v>421</v>
      </c>
      <c r="AQ51">
        <v>10366.9</v>
      </c>
      <c r="AR51">
        <v>993.59653846153856</v>
      </c>
      <c r="AS51">
        <v>3431.87</v>
      </c>
      <c r="AT51">
        <f t="shared" si="72"/>
        <v>0.71047955241266758</v>
      </c>
      <c r="AU51">
        <v>-3.9894345373445681</v>
      </c>
      <c r="AV51" t="s">
        <v>602</v>
      </c>
      <c r="AW51">
        <v>10047.1</v>
      </c>
      <c r="AX51">
        <v>770.5900384615386</v>
      </c>
      <c r="AY51">
        <v>1071.724576896496</v>
      </c>
      <c r="AZ51">
        <f t="shared" si="73"/>
        <v>0.2809812753449995</v>
      </c>
      <c r="BA51">
        <v>0.5</v>
      </c>
      <c r="BB51">
        <f t="shared" si="74"/>
        <v>1513.2941996511088</v>
      </c>
      <c r="BC51">
        <f t="shared" si="75"/>
        <v>11.577957682922888</v>
      </c>
      <c r="BD51">
        <f t="shared" si="76"/>
        <v>212.60366709507943</v>
      </c>
      <c r="BE51">
        <f t="shared" si="77"/>
        <v>1.0287089069565278E-2</v>
      </c>
      <c r="BF51">
        <f t="shared" si="78"/>
        <v>2.2021939908647257</v>
      </c>
      <c r="BG51">
        <f t="shared" si="79"/>
        <v>606.74679907832603</v>
      </c>
      <c r="BH51" t="s">
        <v>603</v>
      </c>
      <c r="BI51">
        <v>595.53</v>
      </c>
      <c r="BJ51">
        <f t="shared" si="80"/>
        <v>595.53</v>
      </c>
      <c r="BK51">
        <f t="shared" si="81"/>
        <v>0.44432551717294944</v>
      </c>
      <c r="BL51">
        <f t="shared" si="82"/>
        <v>0.63237708500912004</v>
      </c>
      <c r="BM51">
        <f t="shared" si="83"/>
        <v>0.83210948726298817</v>
      </c>
      <c r="BN51">
        <f t="shared" si="84"/>
        <v>3.8543721878497625</v>
      </c>
      <c r="BO51">
        <f t="shared" si="85"/>
        <v>0.96795763901491938</v>
      </c>
      <c r="BP51">
        <f t="shared" si="86"/>
        <v>0.48871579781559549</v>
      </c>
      <c r="BQ51">
        <f t="shared" si="87"/>
        <v>0.51128420218440451</v>
      </c>
      <c r="BR51">
        <v>6405</v>
      </c>
      <c r="BS51">
        <v>290.00000000000011</v>
      </c>
      <c r="BT51">
        <v>999.42</v>
      </c>
      <c r="BU51">
        <v>125</v>
      </c>
      <c r="BV51">
        <v>10047.1</v>
      </c>
      <c r="BW51">
        <v>997.41</v>
      </c>
      <c r="BX51">
        <v>2.0099999999999998</v>
      </c>
      <c r="BY51">
        <v>300.00000000000011</v>
      </c>
      <c r="BZ51">
        <v>38.6</v>
      </c>
      <c r="CA51">
        <v>1071.724576896496</v>
      </c>
      <c r="CB51">
        <v>1.245480214261639</v>
      </c>
      <c r="CC51">
        <v>-74.664264465001381</v>
      </c>
      <c r="CD51">
        <v>1.023088346714379</v>
      </c>
      <c r="CE51">
        <v>0.9947702429921631</v>
      </c>
      <c r="CF51">
        <v>-1.089770322580646E-2</v>
      </c>
      <c r="CG51">
        <v>289.99999999999989</v>
      </c>
      <c r="CH51">
        <v>993.82</v>
      </c>
      <c r="CI51">
        <v>655</v>
      </c>
      <c r="CJ51">
        <v>10011.700000000001</v>
      </c>
      <c r="CK51">
        <v>997.15</v>
      </c>
      <c r="CL51">
        <v>-3.33</v>
      </c>
      <c r="CZ51">
        <f t="shared" si="88"/>
        <v>1800.13</v>
      </c>
      <c r="DA51">
        <f t="shared" si="89"/>
        <v>1513.2941996511088</v>
      </c>
      <c r="DB51">
        <f t="shared" si="90"/>
        <v>0.84065828559665612</v>
      </c>
      <c r="DC51">
        <f t="shared" si="91"/>
        <v>0.16087049120154637</v>
      </c>
      <c r="DD51">
        <v>6</v>
      </c>
      <c r="DE51">
        <v>0.5</v>
      </c>
      <c r="DF51" t="s">
        <v>424</v>
      </c>
      <c r="DG51">
        <v>2</v>
      </c>
      <c r="DH51">
        <v>1689271208.5999999</v>
      </c>
      <c r="DI51">
        <v>184.79599999999999</v>
      </c>
      <c r="DJ51">
        <v>199.947</v>
      </c>
      <c r="DK51">
        <v>23.5334</v>
      </c>
      <c r="DL51">
        <v>16.8752</v>
      </c>
      <c r="DM51">
        <v>184.459</v>
      </c>
      <c r="DN51">
        <v>23.486499999999999</v>
      </c>
      <c r="DO51">
        <v>500.09399999999999</v>
      </c>
      <c r="DP51">
        <v>98.703900000000004</v>
      </c>
      <c r="DQ51">
        <v>0.10031900000000001</v>
      </c>
      <c r="DR51">
        <v>28.191800000000001</v>
      </c>
      <c r="DS51">
        <v>27.943200000000001</v>
      </c>
      <c r="DT51">
        <v>999.9</v>
      </c>
      <c r="DU51">
        <v>0</v>
      </c>
      <c r="DV51">
        <v>0</v>
      </c>
      <c r="DW51">
        <v>9982.5</v>
      </c>
      <c r="DX51">
        <v>0</v>
      </c>
      <c r="DY51">
        <v>586.14099999999996</v>
      </c>
      <c r="DZ51">
        <v>-15.151899999999999</v>
      </c>
      <c r="EA51">
        <v>189.249</v>
      </c>
      <c r="EB51">
        <v>203.38</v>
      </c>
      <c r="EC51">
        <v>6.6581799999999998</v>
      </c>
      <c r="ED51">
        <v>199.947</v>
      </c>
      <c r="EE51">
        <v>16.8752</v>
      </c>
      <c r="EF51">
        <v>2.3228399999999998</v>
      </c>
      <c r="EG51">
        <v>1.6656500000000001</v>
      </c>
      <c r="EH51">
        <v>19.835599999999999</v>
      </c>
      <c r="EI51">
        <v>14.5799</v>
      </c>
      <c r="EJ51">
        <v>1800.13</v>
      </c>
      <c r="EK51">
        <v>0.97799499999999995</v>
      </c>
      <c r="EL51">
        <v>2.2005299999999998E-2</v>
      </c>
      <c r="EM51">
        <v>0</v>
      </c>
      <c r="EN51">
        <v>770.29300000000001</v>
      </c>
      <c r="EO51">
        <v>5.0005300000000004</v>
      </c>
      <c r="EP51">
        <v>15447.2</v>
      </c>
      <c r="EQ51">
        <v>16036.4</v>
      </c>
      <c r="ER51">
        <v>48.561999999999998</v>
      </c>
      <c r="ES51">
        <v>48.811999999999998</v>
      </c>
      <c r="ET51">
        <v>48.936999999999998</v>
      </c>
      <c r="EU51">
        <v>48.75</v>
      </c>
      <c r="EV51">
        <v>49.75</v>
      </c>
      <c r="EW51">
        <v>1755.63</v>
      </c>
      <c r="EX51">
        <v>39.5</v>
      </c>
      <c r="EY51">
        <v>0</v>
      </c>
      <c r="EZ51">
        <v>123.19999980926509</v>
      </c>
      <c r="FA51">
        <v>0</v>
      </c>
      <c r="FB51">
        <v>770.5900384615386</v>
      </c>
      <c r="FC51">
        <v>-3.1467692518744559</v>
      </c>
      <c r="FD51">
        <v>-102.96068364146861</v>
      </c>
      <c r="FE51">
        <v>15460.123076923081</v>
      </c>
      <c r="FF51">
        <v>15</v>
      </c>
      <c r="FG51">
        <v>1689271170.5</v>
      </c>
      <c r="FH51" t="s">
        <v>604</v>
      </c>
      <c r="FI51">
        <v>1689271153</v>
      </c>
      <c r="FJ51">
        <v>1689271170.5</v>
      </c>
      <c r="FK51">
        <v>38</v>
      </c>
      <c r="FL51">
        <v>-7.0000000000000007E-2</v>
      </c>
      <c r="FM51">
        <v>5.0000000000000001E-3</v>
      </c>
      <c r="FN51">
        <v>0.33300000000000002</v>
      </c>
      <c r="FO51">
        <v>4.2999999999999997E-2</v>
      </c>
      <c r="FP51">
        <v>200</v>
      </c>
      <c r="FQ51">
        <v>17</v>
      </c>
      <c r="FR51">
        <v>0.12</v>
      </c>
      <c r="FS51">
        <v>0.05</v>
      </c>
      <c r="FT51">
        <v>11.61781677258015</v>
      </c>
      <c r="FU51">
        <v>-0.65474483708080722</v>
      </c>
      <c r="FV51">
        <v>0.11600298439659559</v>
      </c>
      <c r="FW51">
        <v>1</v>
      </c>
      <c r="FX51">
        <v>0.39115977249519851</v>
      </c>
      <c r="FY51">
        <v>0.10084418519902449</v>
      </c>
      <c r="FZ51">
        <v>1.955898716899852E-2</v>
      </c>
      <c r="GA51">
        <v>1</v>
      </c>
      <c r="GB51">
        <v>2</v>
      </c>
      <c r="GC51">
        <v>2</v>
      </c>
      <c r="GD51" t="s">
        <v>426</v>
      </c>
      <c r="GE51">
        <v>3.1118100000000002</v>
      </c>
      <c r="GF51">
        <v>2.7674699999999999</v>
      </c>
      <c r="GG51">
        <v>4.6760400000000001E-2</v>
      </c>
      <c r="GH51">
        <v>5.0319099999999999E-2</v>
      </c>
      <c r="GI51">
        <v>0.10589899999999999</v>
      </c>
      <c r="GJ51">
        <v>8.3637299999999998E-2</v>
      </c>
      <c r="GK51">
        <v>22944.3</v>
      </c>
      <c r="GL51">
        <v>23762.6</v>
      </c>
      <c r="GM51">
        <v>23917</v>
      </c>
      <c r="GN51">
        <v>25319.9</v>
      </c>
      <c r="GO51">
        <v>30812.799999999999</v>
      </c>
      <c r="GP51">
        <v>32547.3</v>
      </c>
      <c r="GQ51">
        <v>38112.800000000003</v>
      </c>
      <c r="GR51">
        <v>39394.300000000003</v>
      </c>
      <c r="GS51">
        <v>2.1717300000000002</v>
      </c>
      <c r="GT51">
        <v>1.79942</v>
      </c>
      <c r="GU51">
        <v>7.8316800000000006E-2</v>
      </c>
      <c r="GV51">
        <v>0</v>
      </c>
      <c r="GW51">
        <v>26.6631</v>
      </c>
      <c r="GX51">
        <v>999.9</v>
      </c>
      <c r="GY51">
        <v>31.8</v>
      </c>
      <c r="GZ51">
        <v>40.700000000000003</v>
      </c>
      <c r="HA51">
        <v>24.7926</v>
      </c>
      <c r="HB51">
        <v>60.439399999999999</v>
      </c>
      <c r="HC51">
        <v>27.291699999999999</v>
      </c>
      <c r="HD51">
        <v>1</v>
      </c>
      <c r="HE51">
        <v>0.27889199999999997</v>
      </c>
      <c r="HF51">
        <v>1.0963099999999999</v>
      </c>
      <c r="HG51">
        <v>20.322199999999999</v>
      </c>
      <c r="HH51">
        <v>5.2530799999999997</v>
      </c>
      <c r="HI51">
        <v>12.013400000000001</v>
      </c>
      <c r="HJ51">
        <v>4.9798499999999999</v>
      </c>
      <c r="HK51">
        <v>3.2930000000000001</v>
      </c>
      <c r="HL51">
        <v>9999</v>
      </c>
      <c r="HM51">
        <v>9999</v>
      </c>
      <c r="HN51">
        <v>9999</v>
      </c>
      <c r="HO51">
        <v>250.6</v>
      </c>
      <c r="HP51">
        <v>1.8760300000000001</v>
      </c>
      <c r="HQ51">
        <v>1.8769800000000001</v>
      </c>
      <c r="HR51">
        <v>1.8831100000000001</v>
      </c>
      <c r="HS51">
        <v>1.88629</v>
      </c>
      <c r="HT51">
        <v>1.87704</v>
      </c>
      <c r="HU51">
        <v>1.8835500000000001</v>
      </c>
      <c r="HV51">
        <v>1.8825000000000001</v>
      </c>
      <c r="HW51">
        <v>1.8859699999999999</v>
      </c>
      <c r="HX51">
        <v>0</v>
      </c>
      <c r="HY51">
        <v>0</v>
      </c>
      <c r="HZ51">
        <v>0</v>
      </c>
      <c r="IA51">
        <v>0</v>
      </c>
      <c r="IB51" t="s">
        <v>427</v>
      </c>
      <c r="IC51" t="s">
        <v>428</v>
      </c>
      <c r="ID51" t="s">
        <v>429</v>
      </c>
      <c r="IE51" t="s">
        <v>429</v>
      </c>
      <c r="IF51" t="s">
        <v>429</v>
      </c>
      <c r="IG51" t="s">
        <v>429</v>
      </c>
      <c r="IH51">
        <v>0</v>
      </c>
      <c r="II51">
        <v>100</v>
      </c>
      <c r="IJ51">
        <v>100</v>
      </c>
      <c r="IK51">
        <v>0.33700000000000002</v>
      </c>
      <c r="IL51">
        <v>4.6899999999999997E-2</v>
      </c>
      <c r="IM51">
        <v>0.39490621353318189</v>
      </c>
      <c r="IN51">
        <v>-4.2852564239613137E-4</v>
      </c>
      <c r="IO51">
        <v>6.4980710991155998E-7</v>
      </c>
      <c r="IP51">
        <v>-2.7237938963984961E-10</v>
      </c>
      <c r="IQ51">
        <v>-3.9494930415089804E-3</v>
      </c>
      <c r="IR51">
        <v>6.6907473102813496E-3</v>
      </c>
      <c r="IS51">
        <v>-3.3673306238274028E-4</v>
      </c>
      <c r="IT51">
        <v>6.1311374003140313E-6</v>
      </c>
      <c r="IU51">
        <v>3</v>
      </c>
      <c r="IV51">
        <v>2101</v>
      </c>
      <c r="IW51">
        <v>1</v>
      </c>
      <c r="IX51">
        <v>32</v>
      </c>
      <c r="IY51">
        <v>0.9</v>
      </c>
      <c r="IZ51">
        <v>0.6</v>
      </c>
      <c r="JA51">
        <v>0.58471700000000004</v>
      </c>
      <c r="JB51">
        <v>2.6965300000000001</v>
      </c>
      <c r="JC51">
        <v>1.6015600000000001</v>
      </c>
      <c r="JD51">
        <v>2.33521</v>
      </c>
      <c r="JE51">
        <v>1.5502899999999999</v>
      </c>
      <c r="JF51">
        <v>2.4133300000000002</v>
      </c>
      <c r="JG51">
        <v>44.809600000000003</v>
      </c>
      <c r="JH51">
        <v>23.973700000000001</v>
      </c>
      <c r="JI51">
        <v>18</v>
      </c>
      <c r="JJ51">
        <v>586.44799999999998</v>
      </c>
      <c r="JK51">
        <v>404.29500000000002</v>
      </c>
      <c r="JL51">
        <v>25.7866</v>
      </c>
      <c r="JM51">
        <v>30.778700000000001</v>
      </c>
      <c r="JN51">
        <v>29.999600000000001</v>
      </c>
      <c r="JO51">
        <v>31.034099999999999</v>
      </c>
      <c r="JP51">
        <v>31.027200000000001</v>
      </c>
      <c r="JQ51">
        <v>11.6942</v>
      </c>
      <c r="JR51">
        <v>39.059899999999999</v>
      </c>
      <c r="JS51">
        <v>0</v>
      </c>
      <c r="JT51">
        <v>25.7958</v>
      </c>
      <c r="JU51">
        <v>200</v>
      </c>
      <c r="JV51">
        <v>16.874700000000001</v>
      </c>
      <c r="JW51">
        <v>99.419799999999995</v>
      </c>
      <c r="JX51">
        <v>99.703599999999994</v>
      </c>
    </row>
    <row r="52" spans="1:284" x14ac:dyDescent="0.3">
      <c r="A52">
        <v>36</v>
      </c>
      <c r="B52">
        <v>1689271352.5999999</v>
      </c>
      <c r="C52">
        <v>10076.5</v>
      </c>
      <c r="D52" t="s">
        <v>605</v>
      </c>
      <c r="E52" t="s">
        <v>606</v>
      </c>
      <c r="F52" t="s">
        <v>416</v>
      </c>
      <c r="G52" t="s">
        <v>417</v>
      </c>
      <c r="H52" t="s">
        <v>509</v>
      </c>
      <c r="I52" t="s">
        <v>752</v>
      </c>
      <c r="J52" t="s">
        <v>31</v>
      </c>
      <c r="K52" t="s">
        <v>31</v>
      </c>
      <c r="L52" t="s">
        <v>591</v>
      </c>
      <c r="M52">
        <v>1689271352.5999999</v>
      </c>
      <c r="N52">
        <f t="shared" si="46"/>
        <v>6.025461151495398E-3</v>
      </c>
      <c r="O52">
        <f t="shared" si="47"/>
        <v>6.0254611514953984</v>
      </c>
      <c r="P52">
        <f t="shared" si="48"/>
        <v>7.8650838425544105</v>
      </c>
      <c r="Q52">
        <f t="shared" si="49"/>
        <v>139.52199999999999</v>
      </c>
      <c r="R52">
        <f t="shared" si="50"/>
        <v>105.43709074199482</v>
      </c>
      <c r="S52">
        <f t="shared" si="51"/>
        <v>10.41892111419361</v>
      </c>
      <c r="T52">
        <f t="shared" si="52"/>
        <v>13.78707152734</v>
      </c>
      <c r="U52">
        <f t="shared" si="53"/>
        <v>0.43221863908735053</v>
      </c>
      <c r="V52">
        <f t="shared" si="54"/>
        <v>2.9104306733415219</v>
      </c>
      <c r="W52">
        <f t="shared" si="55"/>
        <v>0.39946531014965181</v>
      </c>
      <c r="X52">
        <f t="shared" si="56"/>
        <v>0.25240142257440984</v>
      </c>
      <c r="Y52">
        <f t="shared" si="57"/>
        <v>289.59896932666584</v>
      </c>
      <c r="Z52">
        <f t="shared" si="58"/>
        <v>28.491030381095747</v>
      </c>
      <c r="AA52">
        <f t="shared" si="59"/>
        <v>27.978899999999999</v>
      </c>
      <c r="AB52">
        <f t="shared" si="60"/>
        <v>3.7901743123186851</v>
      </c>
      <c r="AC52">
        <f t="shared" si="61"/>
        <v>60.573568708729816</v>
      </c>
      <c r="AD52">
        <f t="shared" si="62"/>
        <v>2.3459227610940001</v>
      </c>
      <c r="AE52">
        <f t="shared" si="63"/>
        <v>3.8728488532258254</v>
      </c>
      <c r="AF52">
        <f t="shared" si="64"/>
        <v>1.444251551224685</v>
      </c>
      <c r="AG52">
        <f t="shared" si="65"/>
        <v>-265.72283678094703</v>
      </c>
      <c r="AH52">
        <f t="shared" si="66"/>
        <v>58.14978551371626</v>
      </c>
      <c r="AI52">
        <f t="shared" si="67"/>
        <v>4.3622672226336325</v>
      </c>
      <c r="AJ52">
        <f t="shared" si="68"/>
        <v>86.388185282068719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52064.496186637072</v>
      </c>
      <c r="AP52" t="s">
        <v>421</v>
      </c>
      <c r="AQ52">
        <v>10366.9</v>
      </c>
      <c r="AR52">
        <v>993.59653846153856</v>
      </c>
      <c r="AS52">
        <v>3431.87</v>
      </c>
      <c r="AT52">
        <f t="shared" si="72"/>
        <v>0.71047955241266758</v>
      </c>
      <c r="AU52">
        <v>-3.9894345373445681</v>
      </c>
      <c r="AV52" t="s">
        <v>607</v>
      </c>
      <c r="AW52">
        <v>10041.9</v>
      </c>
      <c r="AX52">
        <v>764.06519999999989</v>
      </c>
      <c r="AY52">
        <v>1031.2439038739831</v>
      </c>
      <c r="AZ52">
        <f t="shared" si="73"/>
        <v>0.25908391106148265</v>
      </c>
      <c r="BA52">
        <v>0.5</v>
      </c>
      <c r="BB52">
        <f t="shared" si="74"/>
        <v>1513.3529996511222</v>
      </c>
      <c r="BC52">
        <f t="shared" si="75"/>
        <v>7.8650838425544105</v>
      </c>
      <c r="BD52">
        <f t="shared" si="76"/>
        <v>196.04270698311967</v>
      </c>
      <c r="BE52">
        <f t="shared" si="77"/>
        <v>7.8332803930291454E-3</v>
      </c>
      <c r="BF52">
        <f t="shared" si="78"/>
        <v>2.3278936118873492</v>
      </c>
      <c r="BG52">
        <f t="shared" si="79"/>
        <v>593.55596351078316</v>
      </c>
      <c r="BH52" t="s">
        <v>608</v>
      </c>
      <c r="BI52">
        <v>595.30999999999995</v>
      </c>
      <c r="BJ52">
        <f t="shared" si="80"/>
        <v>595.30999999999995</v>
      </c>
      <c r="BK52">
        <f t="shared" si="81"/>
        <v>0.4227262844767844</v>
      </c>
      <c r="BL52">
        <f t="shared" si="82"/>
        <v>0.61288810413612016</v>
      </c>
      <c r="BM52">
        <f t="shared" si="83"/>
        <v>0.84631599406535274</v>
      </c>
      <c r="BN52">
        <f t="shared" si="84"/>
        <v>7.0968765263363158</v>
      </c>
      <c r="BO52">
        <f t="shared" si="85"/>
        <v>0.98455982644838758</v>
      </c>
      <c r="BP52">
        <f t="shared" si="86"/>
        <v>0.47752262146381447</v>
      </c>
      <c r="BQ52">
        <f t="shared" si="87"/>
        <v>0.52247737853618559</v>
      </c>
      <c r="BR52">
        <v>6407</v>
      </c>
      <c r="BS52">
        <v>290.00000000000011</v>
      </c>
      <c r="BT52">
        <v>966.37</v>
      </c>
      <c r="BU52">
        <v>155</v>
      </c>
      <c r="BV52">
        <v>10041.9</v>
      </c>
      <c r="BW52">
        <v>966.23</v>
      </c>
      <c r="BX52">
        <v>0.14000000000000001</v>
      </c>
      <c r="BY52">
        <v>300.00000000000011</v>
      </c>
      <c r="BZ52">
        <v>38.6</v>
      </c>
      <c r="CA52">
        <v>1031.2439038739831</v>
      </c>
      <c r="CB52">
        <v>1.14686770303948</v>
      </c>
      <c r="CC52">
        <v>-65.288020256528711</v>
      </c>
      <c r="CD52">
        <v>0.94213579012998894</v>
      </c>
      <c r="CE52">
        <v>0.99420313528672399</v>
      </c>
      <c r="CF52">
        <v>-1.089814816462736E-2</v>
      </c>
      <c r="CG52">
        <v>289.99999999999989</v>
      </c>
      <c r="CH52">
        <v>963.14</v>
      </c>
      <c r="CI52">
        <v>655</v>
      </c>
      <c r="CJ52">
        <v>10012.299999999999</v>
      </c>
      <c r="CK52">
        <v>966.04</v>
      </c>
      <c r="CL52">
        <v>-2.9</v>
      </c>
      <c r="CZ52">
        <f t="shared" si="88"/>
        <v>1800.2</v>
      </c>
      <c r="DA52">
        <f t="shared" si="89"/>
        <v>1513.3529996511222</v>
      </c>
      <c r="DB52">
        <f t="shared" si="90"/>
        <v>0.84065825999951238</v>
      </c>
      <c r="DC52">
        <f t="shared" si="91"/>
        <v>0.16087044179905891</v>
      </c>
      <c r="DD52">
        <v>6</v>
      </c>
      <c r="DE52">
        <v>0.5</v>
      </c>
      <c r="DF52" t="s">
        <v>424</v>
      </c>
      <c r="DG52">
        <v>2</v>
      </c>
      <c r="DH52">
        <v>1689271352.5999999</v>
      </c>
      <c r="DI52">
        <v>139.52199999999999</v>
      </c>
      <c r="DJ52">
        <v>149.96700000000001</v>
      </c>
      <c r="DK52">
        <v>23.740200000000002</v>
      </c>
      <c r="DL52">
        <v>16.682600000000001</v>
      </c>
      <c r="DM52">
        <v>139.13499999999999</v>
      </c>
      <c r="DN52">
        <v>23.695900000000002</v>
      </c>
      <c r="DO52">
        <v>500.09199999999998</v>
      </c>
      <c r="DP52">
        <v>98.716700000000003</v>
      </c>
      <c r="DQ52">
        <v>9.9769999999999998E-2</v>
      </c>
      <c r="DR52">
        <v>28.349499999999999</v>
      </c>
      <c r="DS52">
        <v>27.978899999999999</v>
      </c>
      <c r="DT52">
        <v>999.9</v>
      </c>
      <c r="DU52">
        <v>0</v>
      </c>
      <c r="DV52">
        <v>0</v>
      </c>
      <c r="DW52">
        <v>10020</v>
      </c>
      <c r="DX52">
        <v>0</v>
      </c>
      <c r="DY52">
        <v>496.18700000000001</v>
      </c>
      <c r="DZ52">
        <v>-10.4452</v>
      </c>
      <c r="EA52">
        <v>142.91499999999999</v>
      </c>
      <c r="EB52">
        <v>152.512</v>
      </c>
      <c r="EC52">
        <v>7.0575900000000003</v>
      </c>
      <c r="ED52">
        <v>149.96700000000001</v>
      </c>
      <c r="EE52">
        <v>16.682600000000001</v>
      </c>
      <c r="EF52">
        <v>2.34355</v>
      </c>
      <c r="EG52">
        <v>1.6468499999999999</v>
      </c>
      <c r="EH52">
        <v>19.978899999999999</v>
      </c>
      <c r="EI52">
        <v>14.404299999999999</v>
      </c>
      <c r="EJ52">
        <v>1800.2</v>
      </c>
      <c r="EK52">
        <v>0.97799499999999995</v>
      </c>
      <c r="EL52">
        <v>2.2005299999999998E-2</v>
      </c>
      <c r="EM52">
        <v>0</v>
      </c>
      <c r="EN52">
        <v>763.68899999999996</v>
      </c>
      <c r="EO52">
        <v>5.0005300000000004</v>
      </c>
      <c r="EP52">
        <v>15252</v>
      </c>
      <c r="EQ52">
        <v>16037</v>
      </c>
      <c r="ER52">
        <v>48.375</v>
      </c>
      <c r="ES52">
        <v>48.625</v>
      </c>
      <c r="ET52">
        <v>48.811999999999998</v>
      </c>
      <c r="EU52">
        <v>48.561999999999998</v>
      </c>
      <c r="EV52">
        <v>49.561999999999998</v>
      </c>
      <c r="EW52">
        <v>1755.7</v>
      </c>
      <c r="EX52">
        <v>39.5</v>
      </c>
      <c r="EY52">
        <v>0</v>
      </c>
      <c r="EZ52">
        <v>141.79999995231631</v>
      </c>
      <c r="FA52">
        <v>0</v>
      </c>
      <c r="FB52">
        <v>764.06519999999989</v>
      </c>
      <c r="FC52">
        <v>-0.89653846553178829</v>
      </c>
      <c r="FD52">
        <v>-43.253846213273498</v>
      </c>
      <c r="FE52">
        <v>15255.124</v>
      </c>
      <c r="FF52">
        <v>15</v>
      </c>
      <c r="FG52">
        <v>1689271313.0999999</v>
      </c>
      <c r="FH52" t="s">
        <v>609</v>
      </c>
      <c r="FI52">
        <v>1689271298.0999999</v>
      </c>
      <c r="FJ52">
        <v>1689271313.0999999</v>
      </c>
      <c r="FK52">
        <v>39</v>
      </c>
      <c r="FL52">
        <v>0.04</v>
      </c>
      <c r="FM52">
        <v>-3.0000000000000001E-3</v>
      </c>
      <c r="FN52">
        <v>0.38400000000000001</v>
      </c>
      <c r="FO52">
        <v>3.9E-2</v>
      </c>
      <c r="FP52">
        <v>150</v>
      </c>
      <c r="FQ52">
        <v>16</v>
      </c>
      <c r="FR52">
        <v>0.09</v>
      </c>
      <c r="FS52">
        <v>0.01</v>
      </c>
      <c r="FT52">
        <v>7.8862636515913866</v>
      </c>
      <c r="FU52">
        <v>-0.71289359792430562</v>
      </c>
      <c r="FV52">
        <v>0.1156300430325217</v>
      </c>
      <c r="FW52">
        <v>1</v>
      </c>
      <c r="FX52">
        <v>0.42449031416974342</v>
      </c>
      <c r="FY52">
        <v>8.6144764496151355E-2</v>
      </c>
      <c r="FZ52">
        <v>1.7962967980266271E-2</v>
      </c>
      <c r="GA52">
        <v>1</v>
      </c>
      <c r="GB52">
        <v>2</v>
      </c>
      <c r="GC52">
        <v>2</v>
      </c>
      <c r="GD52" t="s">
        <v>426</v>
      </c>
      <c r="GE52">
        <v>3.1115699999999999</v>
      </c>
      <c r="GF52">
        <v>2.7672500000000002</v>
      </c>
      <c r="GG52">
        <v>3.6162600000000003E-2</v>
      </c>
      <c r="GH52">
        <v>3.8833600000000003E-2</v>
      </c>
      <c r="GI52">
        <v>0.106598</v>
      </c>
      <c r="GJ52">
        <v>8.2963800000000004E-2</v>
      </c>
      <c r="GK52">
        <v>23203.5</v>
      </c>
      <c r="GL52">
        <v>24055.3</v>
      </c>
      <c r="GM52">
        <v>23921.200000000001</v>
      </c>
      <c r="GN52">
        <v>25325.3</v>
      </c>
      <c r="GO52">
        <v>30793.7</v>
      </c>
      <c r="GP52">
        <v>32578</v>
      </c>
      <c r="GQ52">
        <v>38119</v>
      </c>
      <c r="GR52">
        <v>39402.400000000001</v>
      </c>
      <c r="GS52">
        <v>2.1730800000000001</v>
      </c>
      <c r="GT52">
        <v>1.8005500000000001</v>
      </c>
      <c r="GU52">
        <v>8.5037199999999993E-2</v>
      </c>
      <c r="GV52">
        <v>0</v>
      </c>
      <c r="GW52">
        <v>26.588899999999999</v>
      </c>
      <c r="GX52">
        <v>999.9</v>
      </c>
      <c r="GY52">
        <v>31.7</v>
      </c>
      <c r="GZ52">
        <v>40.700000000000003</v>
      </c>
      <c r="HA52">
        <v>24.714099999999998</v>
      </c>
      <c r="HB52">
        <v>60.229399999999998</v>
      </c>
      <c r="HC52">
        <v>27.411899999999999</v>
      </c>
      <c r="HD52">
        <v>1</v>
      </c>
      <c r="HE52">
        <v>0.271872</v>
      </c>
      <c r="HF52">
        <v>0.96560999999999997</v>
      </c>
      <c r="HG52">
        <v>20.3217</v>
      </c>
      <c r="HH52">
        <v>5.2526299999999999</v>
      </c>
      <c r="HI52">
        <v>12.0122</v>
      </c>
      <c r="HJ52">
        <v>4.9794499999999999</v>
      </c>
      <c r="HK52">
        <v>3.2930000000000001</v>
      </c>
      <c r="HL52">
        <v>9999</v>
      </c>
      <c r="HM52">
        <v>9999</v>
      </c>
      <c r="HN52">
        <v>9999</v>
      </c>
      <c r="HO52">
        <v>250.7</v>
      </c>
      <c r="HP52">
        <v>1.8760399999999999</v>
      </c>
      <c r="HQ52">
        <v>1.8769800000000001</v>
      </c>
      <c r="HR52">
        <v>1.8831100000000001</v>
      </c>
      <c r="HS52">
        <v>1.88629</v>
      </c>
      <c r="HT52">
        <v>1.87704</v>
      </c>
      <c r="HU52">
        <v>1.88357</v>
      </c>
      <c r="HV52">
        <v>1.8825000000000001</v>
      </c>
      <c r="HW52">
        <v>1.88598</v>
      </c>
      <c r="HX52">
        <v>0</v>
      </c>
      <c r="HY52">
        <v>0</v>
      </c>
      <c r="HZ52">
        <v>0</v>
      </c>
      <c r="IA52">
        <v>0</v>
      </c>
      <c r="IB52" t="s">
        <v>427</v>
      </c>
      <c r="IC52" t="s">
        <v>428</v>
      </c>
      <c r="ID52" t="s">
        <v>429</v>
      </c>
      <c r="IE52" t="s">
        <v>429</v>
      </c>
      <c r="IF52" t="s">
        <v>429</v>
      </c>
      <c r="IG52" t="s">
        <v>429</v>
      </c>
      <c r="IH52">
        <v>0</v>
      </c>
      <c r="II52">
        <v>100</v>
      </c>
      <c r="IJ52">
        <v>100</v>
      </c>
      <c r="IK52">
        <v>0.38700000000000001</v>
      </c>
      <c r="IL52">
        <v>4.4299999999999999E-2</v>
      </c>
      <c r="IM52">
        <v>0.43478494836929199</v>
      </c>
      <c r="IN52">
        <v>-4.2852564239613137E-4</v>
      </c>
      <c r="IO52">
        <v>6.4980710991155998E-7</v>
      </c>
      <c r="IP52">
        <v>-2.7237938963984961E-10</v>
      </c>
      <c r="IQ52">
        <v>-6.8061526584708622E-3</v>
      </c>
      <c r="IR52">
        <v>6.6907473102813496E-3</v>
      </c>
      <c r="IS52">
        <v>-3.3673306238274028E-4</v>
      </c>
      <c r="IT52">
        <v>6.1311374003140313E-6</v>
      </c>
      <c r="IU52">
        <v>3</v>
      </c>
      <c r="IV52">
        <v>2101</v>
      </c>
      <c r="IW52">
        <v>1</v>
      </c>
      <c r="IX52">
        <v>32</v>
      </c>
      <c r="IY52">
        <v>0.9</v>
      </c>
      <c r="IZ52">
        <v>0.7</v>
      </c>
      <c r="JA52">
        <v>0.474854</v>
      </c>
      <c r="JB52">
        <v>2.7124000000000001</v>
      </c>
      <c r="JC52">
        <v>1.6015600000000001</v>
      </c>
      <c r="JD52">
        <v>2.33521</v>
      </c>
      <c r="JE52">
        <v>1.5502899999999999</v>
      </c>
      <c r="JF52">
        <v>2.2753899999999998</v>
      </c>
      <c r="JG52">
        <v>44.781500000000001</v>
      </c>
      <c r="JH52">
        <v>23.9649</v>
      </c>
      <c r="JI52">
        <v>18</v>
      </c>
      <c r="JJ52">
        <v>586.59400000000005</v>
      </c>
      <c r="JK52">
        <v>404.40800000000002</v>
      </c>
      <c r="JL52">
        <v>25.87</v>
      </c>
      <c r="JM52">
        <v>30.6892</v>
      </c>
      <c r="JN52">
        <v>29.9998</v>
      </c>
      <c r="JO52">
        <v>30.95</v>
      </c>
      <c r="JP52">
        <v>30.942399999999999</v>
      </c>
      <c r="JQ52">
        <v>9.4947499999999998</v>
      </c>
      <c r="JR52">
        <v>39.895099999999999</v>
      </c>
      <c r="JS52">
        <v>0</v>
      </c>
      <c r="JT52">
        <v>26.114599999999999</v>
      </c>
      <c r="JU52">
        <v>150</v>
      </c>
      <c r="JV52">
        <v>16.575900000000001</v>
      </c>
      <c r="JW52">
        <v>99.436400000000006</v>
      </c>
      <c r="JX52">
        <v>99.724400000000003</v>
      </c>
    </row>
    <row r="53" spans="1:284" x14ac:dyDescent="0.3">
      <c r="A53">
        <v>37</v>
      </c>
      <c r="B53">
        <v>1689271484.5999999</v>
      </c>
      <c r="C53">
        <v>10208.5</v>
      </c>
      <c r="D53" t="s">
        <v>610</v>
      </c>
      <c r="E53" t="s">
        <v>611</v>
      </c>
      <c r="F53" t="s">
        <v>416</v>
      </c>
      <c r="G53" t="s">
        <v>417</v>
      </c>
      <c r="H53" t="s">
        <v>509</v>
      </c>
      <c r="I53" t="s">
        <v>752</v>
      </c>
      <c r="J53" t="s">
        <v>31</v>
      </c>
      <c r="K53" t="s">
        <v>31</v>
      </c>
      <c r="L53" t="s">
        <v>591</v>
      </c>
      <c r="M53">
        <v>1689271484.5999999</v>
      </c>
      <c r="N53">
        <f t="shared" si="46"/>
        <v>6.3707855228594262E-3</v>
      </c>
      <c r="O53">
        <f t="shared" si="47"/>
        <v>6.3707855228594266</v>
      </c>
      <c r="P53">
        <f t="shared" si="48"/>
        <v>3.7695589945965473</v>
      </c>
      <c r="Q53">
        <f t="shared" si="49"/>
        <v>94.697100000000006</v>
      </c>
      <c r="R53">
        <f t="shared" si="50"/>
        <v>78.556666635553299</v>
      </c>
      <c r="S53">
        <f t="shared" si="51"/>
        <v>7.7631128957493214</v>
      </c>
      <c r="T53">
        <f t="shared" si="52"/>
        <v>9.3581399222373616</v>
      </c>
      <c r="U53">
        <f t="shared" si="53"/>
        <v>0.46050033453347144</v>
      </c>
      <c r="V53">
        <f t="shared" si="54"/>
        <v>2.9052838443127635</v>
      </c>
      <c r="W53">
        <f t="shared" si="55"/>
        <v>0.42345695552591806</v>
      </c>
      <c r="X53">
        <f t="shared" si="56"/>
        <v>0.26774004087442344</v>
      </c>
      <c r="Y53">
        <f t="shared" si="57"/>
        <v>289.6021613266733</v>
      </c>
      <c r="Z53">
        <f t="shared" si="58"/>
        <v>28.488458967532836</v>
      </c>
      <c r="AA53">
        <f t="shared" si="59"/>
        <v>27.997800000000002</v>
      </c>
      <c r="AB53">
        <f t="shared" si="60"/>
        <v>3.7943530092943298</v>
      </c>
      <c r="AC53">
        <f t="shared" si="61"/>
        <v>60.469740363569549</v>
      </c>
      <c r="AD53">
        <f t="shared" si="62"/>
        <v>2.35385673305472</v>
      </c>
      <c r="AE53">
        <f t="shared" si="63"/>
        <v>3.8926192156644661</v>
      </c>
      <c r="AF53">
        <f t="shared" si="64"/>
        <v>1.4404962762396099</v>
      </c>
      <c r="AG53">
        <f t="shared" si="65"/>
        <v>-280.95164155810068</v>
      </c>
      <c r="AH53">
        <f t="shared" si="66"/>
        <v>68.807410786589159</v>
      </c>
      <c r="AI53">
        <f t="shared" si="67"/>
        <v>5.1736669530043757</v>
      </c>
      <c r="AJ53">
        <f t="shared" si="68"/>
        <v>82.631597508166166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51902.642275462458</v>
      </c>
      <c r="AP53" t="s">
        <v>421</v>
      </c>
      <c r="AQ53">
        <v>10366.9</v>
      </c>
      <c r="AR53">
        <v>993.59653846153856</v>
      </c>
      <c r="AS53">
        <v>3431.87</v>
      </c>
      <c r="AT53">
        <f t="shared" si="72"/>
        <v>0.71047955241266758</v>
      </c>
      <c r="AU53">
        <v>-3.9894345373445681</v>
      </c>
      <c r="AV53" t="s">
        <v>612</v>
      </c>
      <c r="AW53">
        <v>10030.799999999999</v>
      </c>
      <c r="AX53">
        <v>763.46749999999997</v>
      </c>
      <c r="AY53">
        <v>997.88854772006403</v>
      </c>
      <c r="AZ53">
        <f t="shared" si="73"/>
        <v>0.23491706389021094</v>
      </c>
      <c r="BA53">
        <v>0.5</v>
      </c>
      <c r="BB53">
        <f t="shared" si="74"/>
        <v>1513.369799651126</v>
      </c>
      <c r="BC53">
        <f t="shared" si="75"/>
        <v>3.7695589945965473</v>
      </c>
      <c r="BD53">
        <f t="shared" si="76"/>
        <v>177.75819495707964</v>
      </c>
      <c r="BE53">
        <f t="shared" si="77"/>
        <v>5.1269646941083276E-3</v>
      </c>
      <c r="BF53">
        <f t="shared" si="78"/>
        <v>2.4391315621779603</v>
      </c>
      <c r="BG53">
        <f t="shared" si="79"/>
        <v>582.35205801753727</v>
      </c>
      <c r="BH53" t="s">
        <v>613</v>
      </c>
      <c r="BI53">
        <v>601.21</v>
      </c>
      <c r="BJ53">
        <f t="shared" si="80"/>
        <v>601.21</v>
      </c>
      <c r="BK53">
        <f t="shared" si="81"/>
        <v>0.39751788777051233</v>
      </c>
      <c r="BL53">
        <f t="shared" si="82"/>
        <v>0.59095973066205476</v>
      </c>
      <c r="BM53">
        <f t="shared" si="83"/>
        <v>0.85986358385674588</v>
      </c>
      <c r="BN53">
        <f t="shared" si="84"/>
        <v>54.61802004607047</v>
      </c>
      <c r="BO53">
        <f t="shared" si="85"/>
        <v>0.99823973425203205</v>
      </c>
      <c r="BP53">
        <f t="shared" si="86"/>
        <v>0.46536479898795169</v>
      </c>
      <c r="BQ53">
        <f t="shared" si="87"/>
        <v>0.53463520101204831</v>
      </c>
      <c r="BR53">
        <v>6409</v>
      </c>
      <c r="BS53">
        <v>290.00000000000011</v>
      </c>
      <c r="BT53">
        <v>942.85</v>
      </c>
      <c r="BU53">
        <v>225</v>
      </c>
      <c r="BV53">
        <v>10030.799999999999</v>
      </c>
      <c r="BW53">
        <v>942.5</v>
      </c>
      <c r="BX53">
        <v>0.35</v>
      </c>
      <c r="BY53">
        <v>300.00000000000011</v>
      </c>
      <c r="BZ53">
        <v>38.6</v>
      </c>
      <c r="CA53">
        <v>997.88854772006403</v>
      </c>
      <c r="CB53">
        <v>1.5573604700078869</v>
      </c>
      <c r="CC53">
        <v>-55.560566837102748</v>
      </c>
      <c r="CD53">
        <v>1.2793607395723989</v>
      </c>
      <c r="CE53">
        <v>0.9853711370577003</v>
      </c>
      <c r="CF53">
        <v>-1.089802981090101E-2</v>
      </c>
      <c r="CG53">
        <v>289.99999999999989</v>
      </c>
      <c r="CH53">
        <v>940.62</v>
      </c>
      <c r="CI53">
        <v>665</v>
      </c>
      <c r="CJ53">
        <v>10011.6</v>
      </c>
      <c r="CK53">
        <v>942.39</v>
      </c>
      <c r="CL53">
        <v>-1.77</v>
      </c>
      <c r="CZ53">
        <f t="shared" si="88"/>
        <v>1800.22</v>
      </c>
      <c r="DA53">
        <f t="shared" si="89"/>
        <v>1513.369799651126</v>
      </c>
      <c r="DB53">
        <f t="shared" si="90"/>
        <v>0.84065825268640826</v>
      </c>
      <c r="DC53">
        <f t="shared" si="91"/>
        <v>0.16087042768476814</v>
      </c>
      <c r="DD53">
        <v>6</v>
      </c>
      <c r="DE53">
        <v>0.5</v>
      </c>
      <c r="DF53" t="s">
        <v>424</v>
      </c>
      <c r="DG53">
        <v>2</v>
      </c>
      <c r="DH53">
        <v>1689271484.5999999</v>
      </c>
      <c r="DI53">
        <v>94.697100000000006</v>
      </c>
      <c r="DJ53">
        <v>99.944000000000003</v>
      </c>
      <c r="DK53">
        <v>23.819199999999999</v>
      </c>
      <c r="DL53">
        <v>16.357099999999999</v>
      </c>
      <c r="DM53">
        <v>94.243600000000001</v>
      </c>
      <c r="DN53">
        <v>23.774999999999999</v>
      </c>
      <c r="DO53">
        <v>500.05</v>
      </c>
      <c r="DP53">
        <v>98.721900000000005</v>
      </c>
      <c r="DQ53">
        <v>9.9921599999999999E-2</v>
      </c>
      <c r="DR53">
        <v>28.437100000000001</v>
      </c>
      <c r="DS53">
        <v>27.997800000000002</v>
      </c>
      <c r="DT53">
        <v>999.9</v>
      </c>
      <c r="DU53">
        <v>0</v>
      </c>
      <c r="DV53">
        <v>0</v>
      </c>
      <c r="DW53">
        <v>9990</v>
      </c>
      <c r="DX53">
        <v>0</v>
      </c>
      <c r="DY53">
        <v>377.60300000000001</v>
      </c>
      <c r="DZ53">
        <v>-5.2469299999999999</v>
      </c>
      <c r="EA53">
        <v>97.0077</v>
      </c>
      <c r="EB53">
        <v>101.60599999999999</v>
      </c>
      <c r="EC53">
        <v>7.4621000000000004</v>
      </c>
      <c r="ED53">
        <v>99.944000000000003</v>
      </c>
      <c r="EE53">
        <v>16.357099999999999</v>
      </c>
      <c r="EF53">
        <v>2.3514699999999999</v>
      </c>
      <c r="EG53">
        <v>1.6148</v>
      </c>
      <c r="EH53">
        <v>20.0334</v>
      </c>
      <c r="EI53">
        <v>14.1008</v>
      </c>
      <c r="EJ53">
        <v>1800.22</v>
      </c>
      <c r="EK53">
        <v>0.97799499999999995</v>
      </c>
      <c r="EL53">
        <v>2.2005299999999998E-2</v>
      </c>
      <c r="EM53">
        <v>0</v>
      </c>
      <c r="EN53">
        <v>763.54499999999996</v>
      </c>
      <c r="EO53">
        <v>5.0005300000000004</v>
      </c>
      <c r="EP53">
        <v>15169.1</v>
      </c>
      <c r="EQ53">
        <v>16037.2</v>
      </c>
      <c r="ER53">
        <v>48.311999999999998</v>
      </c>
      <c r="ES53">
        <v>48.436999999999998</v>
      </c>
      <c r="ET53">
        <v>48.75</v>
      </c>
      <c r="EU53">
        <v>48.436999999999998</v>
      </c>
      <c r="EV53">
        <v>49.5</v>
      </c>
      <c r="EW53">
        <v>1755.72</v>
      </c>
      <c r="EX53">
        <v>39.5</v>
      </c>
      <c r="EY53">
        <v>0</v>
      </c>
      <c r="EZ53">
        <v>130.20000004768369</v>
      </c>
      <c r="FA53">
        <v>0</v>
      </c>
      <c r="FB53">
        <v>763.46749999999997</v>
      </c>
      <c r="FC53">
        <v>-0.1017094053661772</v>
      </c>
      <c r="FD53">
        <v>-48.485470189116008</v>
      </c>
      <c r="FE53">
        <v>15173.45384615385</v>
      </c>
      <c r="FF53">
        <v>15</v>
      </c>
      <c r="FG53">
        <v>1689271445.0999999</v>
      </c>
      <c r="FH53" t="s">
        <v>614</v>
      </c>
      <c r="FI53">
        <v>1689271424.0999999</v>
      </c>
      <c r="FJ53">
        <v>1689271445.0999999</v>
      </c>
      <c r="FK53">
        <v>40</v>
      </c>
      <c r="FL53">
        <v>5.3999999999999999E-2</v>
      </c>
      <c r="FM53">
        <v>0</v>
      </c>
      <c r="FN53">
        <v>0.45200000000000001</v>
      </c>
      <c r="FO53">
        <v>3.9E-2</v>
      </c>
      <c r="FP53">
        <v>100</v>
      </c>
      <c r="FQ53">
        <v>16</v>
      </c>
      <c r="FR53">
        <v>0.28999999999999998</v>
      </c>
      <c r="FS53">
        <v>0.01</v>
      </c>
      <c r="FT53">
        <v>3.823460701394481</v>
      </c>
      <c r="FU53">
        <v>-0.51780072890448992</v>
      </c>
      <c r="FV53">
        <v>8.6540744809403852E-2</v>
      </c>
      <c r="FW53">
        <v>1</v>
      </c>
      <c r="FX53">
        <v>0.45467679030127722</v>
      </c>
      <c r="FY53">
        <v>7.6300625394278024E-2</v>
      </c>
      <c r="FZ53">
        <v>1.5725291138686578E-2</v>
      </c>
      <c r="GA53">
        <v>1</v>
      </c>
      <c r="GB53">
        <v>2</v>
      </c>
      <c r="GC53">
        <v>2</v>
      </c>
      <c r="GD53" t="s">
        <v>426</v>
      </c>
      <c r="GE53">
        <v>3.1112199999999999</v>
      </c>
      <c r="GF53">
        <v>2.7671399999999999</v>
      </c>
      <c r="GG53">
        <v>2.50072E-2</v>
      </c>
      <c r="GH53">
        <v>2.65086E-2</v>
      </c>
      <c r="GI53">
        <v>0.106875</v>
      </c>
      <c r="GJ53">
        <v>8.1793000000000005E-2</v>
      </c>
      <c r="GK53">
        <v>23476.1</v>
      </c>
      <c r="GL53">
        <v>24368.9</v>
      </c>
      <c r="GM53">
        <v>23925.200000000001</v>
      </c>
      <c r="GN53">
        <v>25330.5</v>
      </c>
      <c r="GO53">
        <v>30789.1</v>
      </c>
      <c r="GP53">
        <v>32626.2</v>
      </c>
      <c r="GQ53">
        <v>38125</v>
      </c>
      <c r="GR53">
        <v>39410.199999999997</v>
      </c>
      <c r="GS53">
        <v>2.1741799999999998</v>
      </c>
      <c r="GT53">
        <v>1.80152</v>
      </c>
      <c r="GU53">
        <v>8.7294700000000003E-2</v>
      </c>
      <c r="GV53">
        <v>0</v>
      </c>
      <c r="GW53">
        <v>26.570900000000002</v>
      </c>
      <c r="GX53">
        <v>999.9</v>
      </c>
      <c r="GY53">
        <v>31.5</v>
      </c>
      <c r="GZ53">
        <v>40.6</v>
      </c>
      <c r="HA53">
        <v>24.4254</v>
      </c>
      <c r="HB53">
        <v>60.769399999999997</v>
      </c>
      <c r="HC53">
        <v>27.732399999999998</v>
      </c>
      <c r="HD53">
        <v>1</v>
      </c>
      <c r="HE53">
        <v>0.26389699999999999</v>
      </c>
      <c r="HF53">
        <v>1.0442899999999999</v>
      </c>
      <c r="HG53">
        <v>20.322900000000001</v>
      </c>
      <c r="HH53">
        <v>5.2536800000000001</v>
      </c>
      <c r="HI53">
        <v>12.014099999999999</v>
      </c>
      <c r="HJ53">
        <v>4.9802999999999997</v>
      </c>
      <c r="HK53">
        <v>3.2930000000000001</v>
      </c>
      <c r="HL53">
        <v>9999</v>
      </c>
      <c r="HM53">
        <v>9999</v>
      </c>
      <c r="HN53">
        <v>9999</v>
      </c>
      <c r="HO53">
        <v>250.7</v>
      </c>
      <c r="HP53">
        <v>1.87602</v>
      </c>
      <c r="HQ53">
        <v>1.8769800000000001</v>
      </c>
      <c r="HR53">
        <v>1.88314</v>
      </c>
      <c r="HS53">
        <v>1.88629</v>
      </c>
      <c r="HT53">
        <v>1.8771</v>
      </c>
      <c r="HU53">
        <v>1.8835500000000001</v>
      </c>
      <c r="HV53">
        <v>1.88253</v>
      </c>
      <c r="HW53">
        <v>1.8859699999999999</v>
      </c>
      <c r="HX53">
        <v>0</v>
      </c>
      <c r="HY53">
        <v>0</v>
      </c>
      <c r="HZ53">
        <v>0</v>
      </c>
      <c r="IA53">
        <v>0</v>
      </c>
      <c r="IB53" t="s">
        <v>427</v>
      </c>
      <c r="IC53" t="s">
        <v>428</v>
      </c>
      <c r="ID53" t="s">
        <v>429</v>
      </c>
      <c r="IE53" t="s">
        <v>429</v>
      </c>
      <c r="IF53" t="s">
        <v>429</v>
      </c>
      <c r="IG53" t="s">
        <v>429</v>
      </c>
      <c r="IH53">
        <v>0</v>
      </c>
      <c r="II53">
        <v>100</v>
      </c>
      <c r="IJ53">
        <v>100</v>
      </c>
      <c r="IK53">
        <v>0.45400000000000001</v>
      </c>
      <c r="IL53">
        <v>4.4200000000000003E-2</v>
      </c>
      <c r="IM53">
        <v>0.4883735845068583</v>
      </c>
      <c r="IN53">
        <v>-4.2852564239613137E-4</v>
      </c>
      <c r="IO53">
        <v>6.4980710991155998E-7</v>
      </c>
      <c r="IP53">
        <v>-2.7237938963984961E-10</v>
      </c>
      <c r="IQ53">
        <v>-6.9160322116797856E-3</v>
      </c>
      <c r="IR53">
        <v>6.6907473102813496E-3</v>
      </c>
      <c r="IS53">
        <v>-3.3673306238274028E-4</v>
      </c>
      <c r="IT53">
        <v>6.1311374003140313E-6</v>
      </c>
      <c r="IU53">
        <v>3</v>
      </c>
      <c r="IV53">
        <v>2101</v>
      </c>
      <c r="IW53">
        <v>1</v>
      </c>
      <c r="IX53">
        <v>32</v>
      </c>
      <c r="IY53">
        <v>1</v>
      </c>
      <c r="IZ53">
        <v>0.7</v>
      </c>
      <c r="JA53">
        <v>0.36376999999999998</v>
      </c>
      <c r="JB53">
        <v>2.7111800000000001</v>
      </c>
      <c r="JC53">
        <v>1.6003400000000001</v>
      </c>
      <c r="JD53">
        <v>2.33521</v>
      </c>
      <c r="JE53">
        <v>1.5502899999999999</v>
      </c>
      <c r="JF53">
        <v>2.4365199999999998</v>
      </c>
      <c r="JG53">
        <v>44.753399999999999</v>
      </c>
      <c r="JH53">
        <v>23.973700000000001</v>
      </c>
      <c r="JI53">
        <v>18</v>
      </c>
      <c r="JJ53">
        <v>586.55200000000002</v>
      </c>
      <c r="JK53">
        <v>404.41199999999998</v>
      </c>
      <c r="JL53">
        <v>26.220300000000002</v>
      </c>
      <c r="JM53">
        <v>30.597999999999999</v>
      </c>
      <c r="JN53">
        <v>29.9998</v>
      </c>
      <c r="JO53">
        <v>30.8642</v>
      </c>
      <c r="JP53">
        <v>30.855699999999999</v>
      </c>
      <c r="JQ53">
        <v>7.2613799999999999</v>
      </c>
      <c r="JR53">
        <v>41.842300000000002</v>
      </c>
      <c r="JS53">
        <v>0</v>
      </c>
      <c r="JT53">
        <v>26.224900000000002</v>
      </c>
      <c r="JU53">
        <v>100</v>
      </c>
      <c r="JV53">
        <v>16.1844</v>
      </c>
      <c r="JW53">
        <v>99.452399999999997</v>
      </c>
      <c r="JX53">
        <v>99.744399999999999</v>
      </c>
    </row>
    <row r="54" spans="1:284" x14ac:dyDescent="0.3">
      <c r="A54">
        <v>38</v>
      </c>
      <c r="B54">
        <v>1689271604.5999999</v>
      </c>
      <c r="C54">
        <v>10328.5</v>
      </c>
      <c r="D54" t="s">
        <v>615</v>
      </c>
      <c r="E54" t="s">
        <v>616</v>
      </c>
      <c r="F54" t="s">
        <v>416</v>
      </c>
      <c r="G54" t="s">
        <v>417</v>
      </c>
      <c r="H54" t="s">
        <v>509</v>
      </c>
      <c r="I54" t="s">
        <v>752</v>
      </c>
      <c r="J54" t="s">
        <v>31</v>
      </c>
      <c r="K54" t="s">
        <v>31</v>
      </c>
      <c r="L54" t="s">
        <v>591</v>
      </c>
      <c r="M54">
        <v>1689271604.5999999</v>
      </c>
      <c r="N54">
        <f t="shared" si="46"/>
        <v>6.5125337217317326E-3</v>
      </c>
      <c r="O54">
        <f t="shared" si="47"/>
        <v>6.5125337217317325</v>
      </c>
      <c r="P54">
        <f t="shared" si="48"/>
        <v>1.6309517625080012</v>
      </c>
      <c r="Q54">
        <f t="shared" si="49"/>
        <v>72.430800000000005</v>
      </c>
      <c r="R54">
        <f t="shared" si="50"/>
        <v>64.944972203764181</v>
      </c>
      <c r="S54">
        <f t="shared" si="51"/>
        <v>6.4181769414562488</v>
      </c>
      <c r="T54">
        <f t="shared" si="52"/>
        <v>7.1579627280876013</v>
      </c>
      <c r="U54">
        <f t="shared" si="53"/>
        <v>0.47893574600714495</v>
      </c>
      <c r="V54">
        <f t="shared" si="54"/>
        <v>2.8967977207435647</v>
      </c>
      <c r="W54">
        <f t="shared" si="55"/>
        <v>0.43889820844877209</v>
      </c>
      <c r="X54">
        <f t="shared" si="56"/>
        <v>0.2776291405028074</v>
      </c>
      <c r="Y54">
        <f t="shared" si="57"/>
        <v>289.58141332662467</v>
      </c>
      <c r="Z54">
        <f t="shared" si="58"/>
        <v>28.437261032361633</v>
      </c>
      <c r="AA54">
        <f t="shared" si="59"/>
        <v>27.955400000000001</v>
      </c>
      <c r="AB54">
        <f t="shared" si="60"/>
        <v>3.7849841781605216</v>
      </c>
      <c r="AC54">
        <f t="shared" si="61"/>
        <v>60.785055686674973</v>
      </c>
      <c r="AD54">
        <f t="shared" si="62"/>
        <v>2.3642065797503999</v>
      </c>
      <c r="AE54">
        <f t="shared" si="63"/>
        <v>3.8894536708776442</v>
      </c>
      <c r="AF54">
        <f t="shared" si="64"/>
        <v>1.4207775984101216</v>
      </c>
      <c r="AG54">
        <f t="shared" si="65"/>
        <v>-287.20273712836939</v>
      </c>
      <c r="AH54">
        <f t="shared" si="66"/>
        <v>73.041718633684141</v>
      </c>
      <c r="AI54">
        <f t="shared" si="67"/>
        <v>5.5065892676458663</v>
      </c>
      <c r="AJ54">
        <f t="shared" si="68"/>
        <v>80.926984099585312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51663.346393127606</v>
      </c>
      <c r="AP54" t="s">
        <v>421</v>
      </c>
      <c r="AQ54">
        <v>10366.9</v>
      </c>
      <c r="AR54">
        <v>993.59653846153856</v>
      </c>
      <c r="AS54">
        <v>3431.87</v>
      </c>
      <c r="AT54">
        <f t="shared" si="72"/>
        <v>0.71047955241266758</v>
      </c>
      <c r="AU54">
        <v>-3.9894345373445681</v>
      </c>
      <c r="AV54" t="s">
        <v>617</v>
      </c>
      <c r="AW54">
        <v>10032.9</v>
      </c>
      <c r="AX54">
        <v>764.00507692307701</v>
      </c>
      <c r="AY54">
        <v>980.06511747960928</v>
      </c>
      <c r="AZ54">
        <f t="shared" si="73"/>
        <v>0.22045478071106583</v>
      </c>
      <c r="BA54">
        <v>0.5</v>
      </c>
      <c r="BB54">
        <f t="shared" si="74"/>
        <v>1513.2605996511008</v>
      </c>
      <c r="BC54">
        <f t="shared" si="75"/>
        <v>1.6309517625080012</v>
      </c>
      <c r="BD54">
        <f t="shared" si="76"/>
        <v>166.80276682738972</v>
      </c>
      <c r="BE54">
        <f t="shared" si="77"/>
        <v>3.7140901581316612E-3</v>
      </c>
      <c r="BF54">
        <f t="shared" si="78"/>
        <v>2.5016754895078708</v>
      </c>
      <c r="BG54">
        <f t="shared" si="79"/>
        <v>576.23643579239138</v>
      </c>
      <c r="BH54" t="s">
        <v>618</v>
      </c>
      <c r="BI54">
        <v>602.99</v>
      </c>
      <c r="BJ54">
        <f t="shared" si="80"/>
        <v>602.99</v>
      </c>
      <c r="BK54">
        <f t="shared" si="81"/>
        <v>0.38474496311971285</v>
      </c>
      <c r="BL54">
        <f t="shared" si="82"/>
        <v>0.57298938736846228</v>
      </c>
      <c r="BM54">
        <f t="shared" si="83"/>
        <v>0.86670515628813893</v>
      </c>
      <c r="BN54">
        <f t="shared" si="84"/>
        <v>-15.967283912389741</v>
      </c>
      <c r="BO54">
        <f t="shared" si="85"/>
        <v>1.005549591215003</v>
      </c>
      <c r="BP54">
        <f t="shared" si="86"/>
        <v>0.45223111877841105</v>
      </c>
      <c r="BQ54">
        <f t="shared" si="87"/>
        <v>0.54776888122158895</v>
      </c>
      <c r="BR54">
        <v>6411</v>
      </c>
      <c r="BS54">
        <v>290.00000000000011</v>
      </c>
      <c r="BT54">
        <v>928.79</v>
      </c>
      <c r="BU54">
        <v>205</v>
      </c>
      <c r="BV54">
        <v>10032.9</v>
      </c>
      <c r="BW54">
        <v>929.25</v>
      </c>
      <c r="BX54">
        <v>-0.46</v>
      </c>
      <c r="BY54">
        <v>300.00000000000011</v>
      </c>
      <c r="BZ54">
        <v>38.6</v>
      </c>
      <c r="CA54">
        <v>980.06511747960928</v>
      </c>
      <c r="CB54">
        <v>1.2723979413703821</v>
      </c>
      <c r="CC54">
        <v>-50.986613835155786</v>
      </c>
      <c r="CD54">
        <v>1.045189093239332</v>
      </c>
      <c r="CE54">
        <v>0.98837065454593209</v>
      </c>
      <c r="CF54">
        <v>-1.089728832035595E-2</v>
      </c>
      <c r="CG54">
        <v>289.99999999999989</v>
      </c>
      <c r="CH54">
        <v>927.2</v>
      </c>
      <c r="CI54">
        <v>755</v>
      </c>
      <c r="CJ54">
        <v>10004.4</v>
      </c>
      <c r="CK54">
        <v>929.1</v>
      </c>
      <c r="CL54">
        <v>-1.9</v>
      </c>
      <c r="CZ54">
        <f t="shared" si="88"/>
        <v>1800.09</v>
      </c>
      <c r="DA54">
        <f t="shared" si="89"/>
        <v>1513.2605996511008</v>
      </c>
      <c r="DB54">
        <f t="shared" si="90"/>
        <v>0.84065830022448929</v>
      </c>
      <c r="DC54">
        <f t="shared" si="91"/>
        <v>0.16087051943326428</v>
      </c>
      <c r="DD54">
        <v>6</v>
      </c>
      <c r="DE54">
        <v>0.5</v>
      </c>
      <c r="DF54" t="s">
        <v>424</v>
      </c>
      <c r="DG54">
        <v>2</v>
      </c>
      <c r="DH54">
        <v>1689271604.5999999</v>
      </c>
      <c r="DI54">
        <v>72.430800000000005</v>
      </c>
      <c r="DJ54">
        <v>74.953800000000001</v>
      </c>
      <c r="DK54">
        <v>23.923200000000001</v>
      </c>
      <c r="DL54">
        <v>16.2957</v>
      </c>
      <c r="DM54">
        <v>71.969700000000003</v>
      </c>
      <c r="DN54">
        <v>23.8781</v>
      </c>
      <c r="DO54">
        <v>500.03800000000001</v>
      </c>
      <c r="DP54">
        <v>98.724699999999999</v>
      </c>
      <c r="DQ54">
        <v>0.100147</v>
      </c>
      <c r="DR54">
        <v>28.423100000000002</v>
      </c>
      <c r="DS54">
        <v>27.955400000000001</v>
      </c>
      <c r="DT54">
        <v>999.9</v>
      </c>
      <c r="DU54">
        <v>0</v>
      </c>
      <c r="DV54">
        <v>0</v>
      </c>
      <c r="DW54">
        <v>9941.25</v>
      </c>
      <c r="DX54">
        <v>0</v>
      </c>
      <c r="DY54">
        <v>345.11700000000002</v>
      </c>
      <c r="DZ54">
        <v>-2.5229499999999998</v>
      </c>
      <c r="EA54">
        <v>74.206100000000006</v>
      </c>
      <c r="EB54">
        <v>76.195400000000006</v>
      </c>
      <c r="EC54">
        <v>7.6275000000000004</v>
      </c>
      <c r="ED54">
        <v>74.953800000000001</v>
      </c>
      <c r="EE54">
        <v>16.2957</v>
      </c>
      <c r="EF54">
        <v>2.3618100000000002</v>
      </c>
      <c r="EG54">
        <v>1.6087899999999999</v>
      </c>
      <c r="EH54">
        <v>20.104299999999999</v>
      </c>
      <c r="EI54">
        <v>14.0433</v>
      </c>
      <c r="EJ54">
        <v>1800.09</v>
      </c>
      <c r="EK54">
        <v>0.97799499999999995</v>
      </c>
      <c r="EL54">
        <v>2.2005299999999998E-2</v>
      </c>
      <c r="EM54">
        <v>0</v>
      </c>
      <c r="EN54">
        <v>764.32799999999997</v>
      </c>
      <c r="EO54">
        <v>5.0005300000000004</v>
      </c>
      <c r="EP54">
        <v>15137.6</v>
      </c>
      <c r="EQ54">
        <v>16036.1</v>
      </c>
      <c r="ER54">
        <v>48.375</v>
      </c>
      <c r="ES54">
        <v>48.375</v>
      </c>
      <c r="ET54">
        <v>48.75</v>
      </c>
      <c r="EU54">
        <v>48.375</v>
      </c>
      <c r="EV54">
        <v>49.5</v>
      </c>
      <c r="EW54">
        <v>1755.59</v>
      </c>
      <c r="EX54">
        <v>39.5</v>
      </c>
      <c r="EY54">
        <v>0</v>
      </c>
      <c r="EZ54">
        <v>118.2000000476837</v>
      </c>
      <c r="FA54">
        <v>0</v>
      </c>
      <c r="FB54">
        <v>764.00507692307701</v>
      </c>
      <c r="FC54">
        <v>0.85456409476385264</v>
      </c>
      <c r="FD54">
        <v>23.179487151451021</v>
      </c>
      <c r="FE54">
        <v>15135.16153846154</v>
      </c>
      <c r="FF54">
        <v>15</v>
      </c>
      <c r="FG54">
        <v>1689271565.0999999</v>
      </c>
      <c r="FH54" t="s">
        <v>619</v>
      </c>
      <c r="FI54">
        <v>1689271545.0999999</v>
      </c>
      <c r="FJ54">
        <v>1689271565.0999999</v>
      </c>
      <c r="FK54">
        <v>41</v>
      </c>
      <c r="FL54">
        <v>0</v>
      </c>
      <c r="FM54">
        <v>1E-3</v>
      </c>
      <c r="FN54">
        <v>0.46</v>
      </c>
      <c r="FO54">
        <v>0.04</v>
      </c>
      <c r="FP54">
        <v>75</v>
      </c>
      <c r="FQ54">
        <v>16</v>
      </c>
      <c r="FR54">
        <v>0.11</v>
      </c>
      <c r="FS54">
        <v>0.01</v>
      </c>
      <c r="FT54">
        <v>1.674147084367831</v>
      </c>
      <c r="FU54">
        <v>-0.60194757124003873</v>
      </c>
      <c r="FV54">
        <v>0.1023117321075131</v>
      </c>
      <c r="FW54">
        <v>1</v>
      </c>
      <c r="FX54">
        <v>0.47095076162098409</v>
      </c>
      <c r="FY54">
        <v>7.9209082194224095E-2</v>
      </c>
      <c r="FZ54">
        <v>1.7457123924240571E-2</v>
      </c>
      <c r="GA54">
        <v>1</v>
      </c>
      <c r="GB54">
        <v>2</v>
      </c>
      <c r="GC54">
        <v>2</v>
      </c>
      <c r="GD54" t="s">
        <v>426</v>
      </c>
      <c r="GE54">
        <v>3.1109399999999998</v>
      </c>
      <c r="GF54">
        <v>2.76694</v>
      </c>
      <c r="GG54">
        <v>1.9254400000000001E-2</v>
      </c>
      <c r="GH54">
        <v>2.0068300000000001E-2</v>
      </c>
      <c r="GI54">
        <v>0.107224</v>
      </c>
      <c r="GJ54">
        <v>8.1585099999999994E-2</v>
      </c>
      <c r="GK54">
        <v>23619.4</v>
      </c>
      <c r="GL54">
        <v>24535.1</v>
      </c>
      <c r="GM54">
        <v>23929.8</v>
      </c>
      <c r="GN54">
        <v>25335.4</v>
      </c>
      <c r="GO54">
        <v>30782.799999999999</v>
      </c>
      <c r="GP54">
        <v>32639.7</v>
      </c>
      <c r="GQ54">
        <v>38132</v>
      </c>
      <c r="GR54">
        <v>39417.4</v>
      </c>
      <c r="GS54">
        <v>2.1748500000000002</v>
      </c>
      <c r="GT54">
        <v>1.8029200000000001</v>
      </c>
      <c r="GU54">
        <v>8.3483799999999997E-2</v>
      </c>
      <c r="GV54">
        <v>0</v>
      </c>
      <c r="GW54">
        <v>26.590800000000002</v>
      </c>
      <c r="GX54">
        <v>999.9</v>
      </c>
      <c r="GY54">
        <v>31.4</v>
      </c>
      <c r="GZ54">
        <v>40.6</v>
      </c>
      <c r="HA54">
        <v>24.3461</v>
      </c>
      <c r="HB54">
        <v>60.8294</v>
      </c>
      <c r="HC54">
        <v>27.732399999999998</v>
      </c>
      <c r="HD54">
        <v>1</v>
      </c>
      <c r="HE54">
        <v>0.25739099999999998</v>
      </c>
      <c r="HF54">
        <v>0.70465999999999995</v>
      </c>
      <c r="HG54">
        <v>20.321400000000001</v>
      </c>
      <c r="HH54">
        <v>5.2499399999999996</v>
      </c>
      <c r="HI54">
        <v>12.0137</v>
      </c>
      <c r="HJ54">
        <v>4.9787999999999997</v>
      </c>
      <c r="HK54">
        <v>3.2923499999999999</v>
      </c>
      <c r="HL54">
        <v>9999</v>
      </c>
      <c r="HM54">
        <v>9999</v>
      </c>
      <c r="HN54">
        <v>9999</v>
      </c>
      <c r="HO54">
        <v>250.8</v>
      </c>
      <c r="HP54">
        <v>1.87605</v>
      </c>
      <c r="HQ54">
        <v>1.87697</v>
      </c>
      <c r="HR54">
        <v>1.88314</v>
      </c>
      <c r="HS54">
        <v>1.88629</v>
      </c>
      <c r="HT54">
        <v>1.8770800000000001</v>
      </c>
      <c r="HU54">
        <v>1.8835599999999999</v>
      </c>
      <c r="HV54">
        <v>1.8825499999999999</v>
      </c>
      <c r="HW54">
        <v>1.88598</v>
      </c>
      <c r="HX54">
        <v>0</v>
      </c>
      <c r="HY54">
        <v>0</v>
      </c>
      <c r="HZ54">
        <v>0</v>
      </c>
      <c r="IA54">
        <v>0</v>
      </c>
      <c r="IB54" t="s">
        <v>427</v>
      </c>
      <c r="IC54" t="s">
        <v>428</v>
      </c>
      <c r="ID54" t="s">
        <v>429</v>
      </c>
      <c r="IE54" t="s">
        <v>429</v>
      </c>
      <c r="IF54" t="s">
        <v>429</v>
      </c>
      <c r="IG54" t="s">
        <v>429</v>
      </c>
      <c r="IH54">
        <v>0</v>
      </c>
      <c r="II54">
        <v>100</v>
      </c>
      <c r="IJ54">
        <v>100</v>
      </c>
      <c r="IK54">
        <v>0.46100000000000002</v>
      </c>
      <c r="IL54">
        <v>4.5100000000000001E-2</v>
      </c>
      <c r="IM54">
        <v>0.48867663043200182</v>
      </c>
      <c r="IN54">
        <v>-4.2852564239613137E-4</v>
      </c>
      <c r="IO54">
        <v>6.4980710991155998E-7</v>
      </c>
      <c r="IP54">
        <v>-2.7237938963984961E-10</v>
      </c>
      <c r="IQ54">
        <v>-6.0833911454645211E-3</v>
      </c>
      <c r="IR54">
        <v>6.6907473102813496E-3</v>
      </c>
      <c r="IS54">
        <v>-3.3673306238274028E-4</v>
      </c>
      <c r="IT54">
        <v>6.1311374003140313E-6</v>
      </c>
      <c r="IU54">
        <v>3</v>
      </c>
      <c r="IV54">
        <v>2101</v>
      </c>
      <c r="IW54">
        <v>1</v>
      </c>
      <c r="IX54">
        <v>32</v>
      </c>
      <c r="IY54">
        <v>1</v>
      </c>
      <c r="IZ54">
        <v>0.7</v>
      </c>
      <c r="JA54">
        <v>0.30761699999999997</v>
      </c>
      <c r="JB54">
        <v>2.7246100000000002</v>
      </c>
      <c r="JC54">
        <v>1.6015600000000001</v>
      </c>
      <c r="JD54">
        <v>2.33521</v>
      </c>
      <c r="JE54">
        <v>1.5502899999999999</v>
      </c>
      <c r="JF54">
        <v>2.3742700000000001</v>
      </c>
      <c r="JG54">
        <v>44.697299999999998</v>
      </c>
      <c r="JH54">
        <v>23.973700000000001</v>
      </c>
      <c r="JI54">
        <v>18</v>
      </c>
      <c r="JJ54">
        <v>586.25800000000004</v>
      </c>
      <c r="JK54">
        <v>404.72699999999998</v>
      </c>
      <c r="JL54">
        <v>25.824000000000002</v>
      </c>
      <c r="JM54">
        <v>30.5092</v>
      </c>
      <c r="JN54">
        <v>29.999500000000001</v>
      </c>
      <c r="JO54">
        <v>30.783100000000001</v>
      </c>
      <c r="JP54">
        <v>30.775400000000001</v>
      </c>
      <c r="JQ54">
        <v>6.1541499999999996</v>
      </c>
      <c r="JR54">
        <v>41.986499999999999</v>
      </c>
      <c r="JS54">
        <v>0</v>
      </c>
      <c r="JT54">
        <v>26.185500000000001</v>
      </c>
      <c r="JU54">
        <v>75</v>
      </c>
      <c r="JV54">
        <v>16.043800000000001</v>
      </c>
      <c r="JW54">
        <v>99.471000000000004</v>
      </c>
      <c r="JX54">
        <v>99.763099999999994</v>
      </c>
    </row>
    <row r="55" spans="1:284" x14ac:dyDescent="0.3">
      <c r="A55">
        <v>39</v>
      </c>
      <c r="B55">
        <v>1689271717.0999999</v>
      </c>
      <c r="C55">
        <v>10441</v>
      </c>
      <c r="D55" t="s">
        <v>620</v>
      </c>
      <c r="E55" t="s">
        <v>621</v>
      </c>
      <c r="F55" t="s">
        <v>416</v>
      </c>
      <c r="G55" t="s">
        <v>417</v>
      </c>
      <c r="H55" t="s">
        <v>509</v>
      </c>
      <c r="I55" t="s">
        <v>752</v>
      </c>
      <c r="J55" t="s">
        <v>31</v>
      </c>
      <c r="K55" t="s">
        <v>31</v>
      </c>
      <c r="L55" t="s">
        <v>591</v>
      </c>
      <c r="M55">
        <v>1689271717.0999999</v>
      </c>
      <c r="N55">
        <f t="shared" si="46"/>
        <v>6.8151427536837705E-3</v>
      </c>
      <c r="O55">
        <f t="shared" si="47"/>
        <v>6.8151427536837703</v>
      </c>
      <c r="P55">
        <f t="shared" si="48"/>
        <v>-0.46194313533818721</v>
      </c>
      <c r="Q55">
        <f t="shared" si="49"/>
        <v>50.122500000000002</v>
      </c>
      <c r="R55">
        <f t="shared" si="50"/>
        <v>50.532888282094568</v>
      </c>
      <c r="S55">
        <f t="shared" si="51"/>
        <v>4.9940798068461216</v>
      </c>
      <c r="T55">
        <f t="shared" si="52"/>
        <v>4.9535218276320006</v>
      </c>
      <c r="U55">
        <f t="shared" si="53"/>
        <v>0.50156231107843952</v>
      </c>
      <c r="V55">
        <f t="shared" si="54"/>
        <v>2.909557739911492</v>
      </c>
      <c r="W55">
        <f t="shared" si="55"/>
        <v>0.4580111409188663</v>
      </c>
      <c r="X55">
        <f t="shared" si="56"/>
        <v>0.28985407355223608</v>
      </c>
      <c r="Y55">
        <f t="shared" si="57"/>
        <v>289.52874532650117</v>
      </c>
      <c r="Z55">
        <f t="shared" si="58"/>
        <v>28.468872632671747</v>
      </c>
      <c r="AA55">
        <f t="shared" si="59"/>
        <v>27.986899999999999</v>
      </c>
      <c r="AB55">
        <f t="shared" si="60"/>
        <v>3.7919425826228021</v>
      </c>
      <c r="AC55">
        <f t="shared" si="61"/>
        <v>60.470869083710724</v>
      </c>
      <c r="AD55">
        <f t="shared" si="62"/>
        <v>2.3672146767001601</v>
      </c>
      <c r="AE55">
        <f t="shared" si="63"/>
        <v>3.9146364399413374</v>
      </c>
      <c r="AF55">
        <f t="shared" si="64"/>
        <v>1.4247279059226421</v>
      </c>
      <c r="AG55">
        <f t="shared" si="65"/>
        <v>-300.54779543745428</v>
      </c>
      <c r="AH55">
        <f t="shared" si="66"/>
        <v>85.849520073199486</v>
      </c>
      <c r="AI55">
        <f t="shared" si="67"/>
        <v>6.4483596469580302</v>
      </c>
      <c r="AJ55">
        <f t="shared" si="68"/>
        <v>81.278829609204379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52007.953678794067</v>
      </c>
      <c r="AP55" t="s">
        <v>421</v>
      </c>
      <c r="AQ55">
        <v>10366.9</v>
      </c>
      <c r="AR55">
        <v>993.59653846153856</v>
      </c>
      <c r="AS55">
        <v>3431.87</v>
      </c>
      <c r="AT55">
        <f t="shared" si="72"/>
        <v>0.71047955241266758</v>
      </c>
      <c r="AU55">
        <v>-3.9894345373445681</v>
      </c>
      <c r="AV55" t="s">
        <v>622</v>
      </c>
      <c r="AW55">
        <v>10031.1</v>
      </c>
      <c r="AX55">
        <v>766.79367999999999</v>
      </c>
      <c r="AY55">
        <v>961.50636239489745</v>
      </c>
      <c r="AZ55">
        <f t="shared" si="73"/>
        <v>0.20250795003572486</v>
      </c>
      <c r="BA55">
        <v>0.5</v>
      </c>
      <c r="BB55">
        <f t="shared" si="74"/>
        <v>1512.9833996510367</v>
      </c>
      <c r="BC55">
        <f t="shared" si="75"/>
        <v>-0.46194313533818721</v>
      </c>
      <c r="BD55">
        <f t="shared" si="76"/>
        <v>153.19558335070664</v>
      </c>
      <c r="BE55">
        <f t="shared" si="77"/>
        <v>2.3314805719745384E-3</v>
      </c>
      <c r="BF55">
        <f t="shared" si="78"/>
        <v>2.5692639531286918</v>
      </c>
      <c r="BG55">
        <f t="shared" si="79"/>
        <v>569.77033756685876</v>
      </c>
      <c r="BH55" t="s">
        <v>623</v>
      </c>
      <c r="BI55">
        <v>602.04999999999995</v>
      </c>
      <c r="BJ55">
        <f t="shared" si="80"/>
        <v>602.04999999999995</v>
      </c>
      <c r="BK55">
        <f t="shared" si="81"/>
        <v>0.37384709706919883</v>
      </c>
      <c r="BL55">
        <f t="shared" si="82"/>
        <v>0.54168656550579231</v>
      </c>
      <c r="BM55">
        <f t="shared" si="83"/>
        <v>0.87297553823391694</v>
      </c>
      <c r="BN55">
        <f t="shared" si="84"/>
        <v>-6.0676726107872092</v>
      </c>
      <c r="BO55">
        <f t="shared" si="85"/>
        <v>1.0131610242135816</v>
      </c>
      <c r="BP55">
        <f t="shared" si="86"/>
        <v>0.42530657889976636</v>
      </c>
      <c r="BQ55">
        <f t="shared" si="87"/>
        <v>0.57469342110023369</v>
      </c>
      <c r="BR55">
        <v>6413</v>
      </c>
      <c r="BS55">
        <v>290.00000000000011</v>
      </c>
      <c r="BT55">
        <v>917.01</v>
      </c>
      <c r="BU55">
        <v>215</v>
      </c>
      <c r="BV55">
        <v>10031.1</v>
      </c>
      <c r="BW55">
        <v>917.29</v>
      </c>
      <c r="BX55">
        <v>-0.28000000000000003</v>
      </c>
      <c r="BY55">
        <v>300.00000000000011</v>
      </c>
      <c r="BZ55">
        <v>38.6</v>
      </c>
      <c r="CA55">
        <v>961.50636239489745</v>
      </c>
      <c r="CB55">
        <v>0.87736351637752175</v>
      </c>
      <c r="CC55">
        <v>-44.354969027168451</v>
      </c>
      <c r="CD55">
        <v>0.72066911649167142</v>
      </c>
      <c r="CE55">
        <v>0.99266252021468981</v>
      </c>
      <c r="CF55">
        <v>-1.089686785317019E-2</v>
      </c>
      <c r="CG55">
        <v>289.99999999999989</v>
      </c>
      <c r="CH55">
        <v>915.88</v>
      </c>
      <c r="CI55">
        <v>665</v>
      </c>
      <c r="CJ55">
        <v>10010.5</v>
      </c>
      <c r="CK55">
        <v>917.2</v>
      </c>
      <c r="CL55">
        <v>-1.32</v>
      </c>
      <c r="CZ55">
        <f t="shared" si="88"/>
        <v>1799.76</v>
      </c>
      <c r="DA55">
        <f t="shared" si="89"/>
        <v>1512.9833996510367</v>
      </c>
      <c r="DB55">
        <f t="shared" si="90"/>
        <v>0.84065842092892207</v>
      </c>
      <c r="DC55">
        <f t="shared" si="91"/>
        <v>0.1608707523928197</v>
      </c>
      <c r="DD55">
        <v>6</v>
      </c>
      <c r="DE55">
        <v>0.5</v>
      </c>
      <c r="DF55" t="s">
        <v>424</v>
      </c>
      <c r="DG55">
        <v>2</v>
      </c>
      <c r="DH55">
        <v>1689271717.0999999</v>
      </c>
      <c r="DI55">
        <v>50.122500000000002</v>
      </c>
      <c r="DJ55">
        <v>49.978099999999998</v>
      </c>
      <c r="DK55">
        <v>23.9528</v>
      </c>
      <c r="DL55">
        <v>15.9717</v>
      </c>
      <c r="DM55">
        <v>49.669400000000003</v>
      </c>
      <c r="DN55">
        <v>23.908300000000001</v>
      </c>
      <c r="DO55">
        <v>500.07400000000001</v>
      </c>
      <c r="DP55">
        <v>98.728499999999997</v>
      </c>
      <c r="DQ55">
        <v>9.9807199999999999E-2</v>
      </c>
      <c r="DR55">
        <v>28.534199999999998</v>
      </c>
      <c r="DS55">
        <v>27.986899999999999</v>
      </c>
      <c r="DT55">
        <v>999.9</v>
      </c>
      <c r="DU55">
        <v>0</v>
      </c>
      <c r="DV55">
        <v>0</v>
      </c>
      <c r="DW55">
        <v>10013.799999999999</v>
      </c>
      <c r="DX55">
        <v>0</v>
      </c>
      <c r="DY55">
        <v>397.71899999999999</v>
      </c>
      <c r="DZ55">
        <v>0.144482</v>
      </c>
      <c r="EA55">
        <v>51.352600000000002</v>
      </c>
      <c r="EB55">
        <v>50.789299999999997</v>
      </c>
      <c r="EC55">
        <v>7.9811399999999999</v>
      </c>
      <c r="ED55">
        <v>49.978099999999998</v>
      </c>
      <c r="EE55">
        <v>15.9717</v>
      </c>
      <c r="EF55">
        <v>2.36483</v>
      </c>
      <c r="EG55">
        <v>1.5768599999999999</v>
      </c>
      <c r="EH55">
        <v>20.1249</v>
      </c>
      <c r="EI55">
        <v>13.734500000000001</v>
      </c>
      <c r="EJ55">
        <v>1799.76</v>
      </c>
      <c r="EK55">
        <v>0.97799100000000005</v>
      </c>
      <c r="EL55">
        <v>2.2008900000000001E-2</v>
      </c>
      <c r="EM55">
        <v>0</v>
      </c>
      <c r="EN55">
        <v>767.24300000000005</v>
      </c>
      <c r="EO55">
        <v>5.0005300000000004</v>
      </c>
      <c r="EP55">
        <v>15193.6</v>
      </c>
      <c r="EQ55">
        <v>16033.1</v>
      </c>
      <c r="ER55">
        <v>48.375</v>
      </c>
      <c r="ES55">
        <v>48.436999999999998</v>
      </c>
      <c r="ET55">
        <v>48.75</v>
      </c>
      <c r="EU55">
        <v>48.436999999999998</v>
      </c>
      <c r="EV55">
        <v>49.561999999999998</v>
      </c>
      <c r="EW55">
        <v>1755.26</v>
      </c>
      <c r="EX55">
        <v>39.5</v>
      </c>
      <c r="EY55">
        <v>0</v>
      </c>
      <c r="EZ55">
        <v>110.4000000953674</v>
      </c>
      <c r="FA55">
        <v>0</v>
      </c>
      <c r="FB55">
        <v>766.79367999999999</v>
      </c>
      <c r="FC55">
        <v>1.2347692271674371</v>
      </c>
      <c r="FD55">
        <v>29.64615381607101</v>
      </c>
      <c r="FE55">
        <v>15192.208000000001</v>
      </c>
      <c r="FF55">
        <v>15</v>
      </c>
      <c r="FG55">
        <v>1689271677.0999999</v>
      </c>
      <c r="FH55" t="s">
        <v>624</v>
      </c>
      <c r="FI55">
        <v>1689271662.0999999</v>
      </c>
      <c r="FJ55">
        <v>1689271677.0999999</v>
      </c>
      <c r="FK55">
        <v>42</v>
      </c>
      <c r="FL55">
        <v>-1.6E-2</v>
      </c>
      <c r="FM55">
        <v>-1E-3</v>
      </c>
      <c r="FN55">
        <v>0.45300000000000001</v>
      </c>
      <c r="FO55">
        <v>3.9E-2</v>
      </c>
      <c r="FP55">
        <v>50</v>
      </c>
      <c r="FQ55">
        <v>16</v>
      </c>
      <c r="FR55">
        <v>0.24</v>
      </c>
      <c r="FS55">
        <v>0.01</v>
      </c>
      <c r="FT55">
        <v>-0.42357564518528201</v>
      </c>
      <c r="FU55">
        <v>-0.44517431164434951</v>
      </c>
      <c r="FV55">
        <v>8.5185986778117312E-2</v>
      </c>
      <c r="FW55">
        <v>1</v>
      </c>
      <c r="FX55">
        <v>0.49059600053568442</v>
      </c>
      <c r="FY55">
        <v>8.5093157533916983E-2</v>
      </c>
      <c r="FZ55">
        <v>1.74279258473743E-2</v>
      </c>
      <c r="GA55">
        <v>1</v>
      </c>
      <c r="GB55">
        <v>2</v>
      </c>
      <c r="GC55">
        <v>2</v>
      </c>
      <c r="GD55" t="s">
        <v>426</v>
      </c>
      <c r="GE55">
        <v>3.1108199999999999</v>
      </c>
      <c r="GF55">
        <v>2.7672300000000001</v>
      </c>
      <c r="GG55">
        <v>1.33729E-2</v>
      </c>
      <c r="GH55">
        <v>1.34751E-2</v>
      </c>
      <c r="GI55">
        <v>0.10734299999999999</v>
      </c>
      <c r="GJ55">
        <v>8.0405000000000004E-2</v>
      </c>
      <c r="GK55">
        <v>23765.4</v>
      </c>
      <c r="GL55">
        <v>24705.599999999999</v>
      </c>
      <c r="GM55">
        <v>23934.1</v>
      </c>
      <c r="GN55">
        <v>25340.7</v>
      </c>
      <c r="GO55">
        <v>30784.3</v>
      </c>
      <c r="GP55">
        <v>32688.2</v>
      </c>
      <c r="GQ55">
        <v>38138.800000000003</v>
      </c>
      <c r="GR55">
        <v>39425.300000000003</v>
      </c>
      <c r="GS55">
        <v>2.1759300000000001</v>
      </c>
      <c r="GT55">
        <v>1.8043199999999999</v>
      </c>
      <c r="GU55">
        <v>8.9377200000000004E-2</v>
      </c>
      <c r="GV55">
        <v>0</v>
      </c>
      <c r="GW55">
        <v>26.5258</v>
      </c>
      <c r="GX55">
        <v>999.9</v>
      </c>
      <c r="GY55">
        <v>31.3</v>
      </c>
      <c r="GZ55">
        <v>40.6</v>
      </c>
      <c r="HA55">
        <v>24.2666</v>
      </c>
      <c r="HB55">
        <v>60.179299999999998</v>
      </c>
      <c r="HC55">
        <v>27.588100000000001</v>
      </c>
      <c r="HD55">
        <v>1</v>
      </c>
      <c r="HE55">
        <v>0.24926799999999999</v>
      </c>
      <c r="HF55">
        <v>0.84232300000000004</v>
      </c>
      <c r="HG55">
        <v>20.3245</v>
      </c>
      <c r="HH55">
        <v>5.2529300000000001</v>
      </c>
      <c r="HI55">
        <v>12.014099999999999</v>
      </c>
      <c r="HJ55">
        <v>4.9801000000000002</v>
      </c>
      <c r="HK55">
        <v>3.2930000000000001</v>
      </c>
      <c r="HL55">
        <v>9999</v>
      </c>
      <c r="HM55">
        <v>9999</v>
      </c>
      <c r="HN55">
        <v>9999</v>
      </c>
      <c r="HO55">
        <v>250.8</v>
      </c>
      <c r="HP55">
        <v>1.8760399999999999</v>
      </c>
      <c r="HQ55">
        <v>1.87697</v>
      </c>
      <c r="HR55">
        <v>1.88313</v>
      </c>
      <c r="HS55">
        <v>1.88629</v>
      </c>
      <c r="HT55">
        <v>1.8770899999999999</v>
      </c>
      <c r="HU55">
        <v>1.8835599999999999</v>
      </c>
      <c r="HV55">
        <v>1.8825400000000001</v>
      </c>
      <c r="HW55">
        <v>1.88598</v>
      </c>
      <c r="HX55">
        <v>0</v>
      </c>
      <c r="HY55">
        <v>0</v>
      </c>
      <c r="HZ55">
        <v>0</v>
      </c>
      <c r="IA55">
        <v>0</v>
      </c>
      <c r="IB55" t="s">
        <v>427</v>
      </c>
      <c r="IC55" t="s">
        <v>428</v>
      </c>
      <c r="ID55" t="s">
        <v>429</v>
      </c>
      <c r="IE55" t="s">
        <v>429</v>
      </c>
      <c r="IF55" t="s">
        <v>429</v>
      </c>
      <c r="IG55" t="s">
        <v>429</v>
      </c>
      <c r="IH55">
        <v>0</v>
      </c>
      <c r="II55">
        <v>100</v>
      </c>
      <c r="IJ55">
        <v>100</v>
      </c>
      <c r="IK55">
        <v>0.45300000000000001</v>
      </c>
      <c r="IL55">
        <v>4.4499999999999998E-2</v>
      </c>
      <c r="IM55">
        <v>0.47289670793831468</v>
      </c>
      <c r="IN55">
        <v>-4.2852564239613137E-4</v>
      </c>
      <c r="IO55">
        <v>6.4980710991155998E-7</v>
      </c>
      <c r="IP55">
        <v>-2.7237938963984961E-10</v>
      </c>
      <c r="IQ55">
        <v>-6.7805700636749937E-3</v>
      </c>
      <c r="IR55">
        <v>6.6907473102813496E-3</v>
      </c>
      <c r="IS55">
        <v>-3.3673306238274028E-4</v>
      </c>
      <c r="IT55">
        <v>6.1311374003140313E-6</v>
      </c>
      <c r="IU55">
        <v>3</v>
      </c>
      <c r="IV55">
        <v>2101</v>
      </c>
      <c r="IW55">
        <v>1</v>
      </c>
      <c r="IX55">
        <v>32</v>
      </c>
      <c r="IY55">
        <v>0.9</v>
      </c>
      <c r="IZ55">
        <v>0.7</v>
      </c>
      <c r="JA55">
        <v>0.25268600000000002</v>
      </c>
      <c r="JB55">
        <v>2.7331500000000002</v>
      </c>
      <c r="JC55">
        <v>1.6015600000000001</v>
      </c>
      <c r="JD55">
        <v>2.33521</v>
      </c>
      <c r="JE55">
        <v>1.5502899999999999</v>
      </c>
      <c r="JF55">
        <v>2.3767100000000001</v>
      </c>
      <c r="JG55">
        <v>44.641199999999998</v>
      </c>
      <c r="JH55">
        <v>23.9649</v>
      </c>
      <c r="JI55">
        <v>18</v>
      </c>
      <c r="JJ55">
        <v>586.28300000000002</v>
      </c>
      <c r="JK55">
        <v>405.06799999999998</v>
      </c>
      <c r="JL55">
        <v>26.353300000000001</v>
      </c>
      <c r="JM55">
        <v>30.4297</v>
      </c>
      <c r="JN55">
        <v>29.9998</v>
      </c>
      <c r="JO55">
        <v>30.706700000000001</v>
      </c>
      <c r="JP55">
        <v>30.698899999999998</v>
      </c>
      <c r="JQ55">
        <v>5.0497199999999998</v>
      </c>
      <c r="JR55">
        <v>42.432699999999997</v>
      </c>
      <c r="JS55">
        <v>0</v>
      </c>
      <c r="JT55">
        <v>26.368200000000002</v>
      </c>
      <c r="JU55">
        <v>50</v>
      </c>
      <c r="JV55">
        <v>15.908099999999999</v>
      </c>
      <c r="JW55">
        <v>99.488799999999998</v>
      </c>
      <c r="JX55">
        <v>99.783299999999997</v>
      </c>
    </row>
    <row r="56" spans="1:284" x14ac:dyDescent="0.3">
      <c r="A56">
        <v>40</v>
      </c>
      <c r="B56">
        <v>1689271829.0999999</v>
      </c>
      <c r="C56">
        <v>10553</v>
      </c>
      <c r="D56" t="s">
        <v>625</v>
      </c>
      <c r="E56" t="s">
        <v>626</v>
      </c>
      <c r="F56" t="s">
        <v>416</v>
      </c>
      <c r="G56" t="s">
        <v>417</v>
      </c>
      <c r="H56" t="s">
        <v>509</v>
      </c>
      <c r="I56" t="s">
        <v>752</v>
      </c>
      <c r="J56" t="s">
        <v>31</v>
      </c>
      <c r="K56" t="s">
        <v>31</v>
      </c>
      <c r="L56" t="s">
        <v>591</v>
      </c>
      <c r="M56">
        <v>1689271829.0999999</v>
      </c>
      <c r="N56">
        <f t="shared" si="46"/>
        <v>7.0866425176931537E-3</v>
      </c>
      <c r="O56">
        <f t="shared" si="47"/>
        <v>7.0866425176931536</v>
      </c>
      <c r="P56">
        <f t="shared" si="48"/>
        <v>-3.2839823065486575</v>
      </c>
      <c r="Q56">
        <f t="shared" si="49"/>
        <v>23.718800000000002</v>
      </c>
      <c r="R56">
        <f t="shared" si="50"/>
        <v>33.875501960348181</v>
      </c>
      <c r="S56">
        <f t="shared" si="51"/>
        <v>3.3478614750103635</v>
      </c>
      <c r="T56">
        <f t="shared" si="52"/>
        <v>2.3440909258384801</v>
      </c>
      <c r="U56">
        <f t="shared" si="53"/>
        <v>0.52668922447963717</v>
      </c>
      <c r="V56">
        <f t="shared" si="54"/>
        <v>2.9097689397595783</v>
      </c>
      <c r="W56">
        <f t="shared" si="55"/>
        <v>0.47889074189451308</v>
      </c>
      <c r="X56">
        <f t="shared" si="56"/>
        <v>0.30323890609846604</v>
      </c>
      <c r="Y56">
        <f t="shared" si="57"/>
        <v>289.54151332653117</v>
      </c>
      <c r="Z56">
        <f t="shared" si="58"/>
        <v>28.514184790888855</v>
      </c>
      <c r="AA56">
        <f t="shared" si="59"/>
        <v>28.004100000000001</v>
      </c>
      <c r="AB56">
        <f t="shared" si="60"/>
        <v>3.7957468012039208</v>
      </c>
      <c r="AC56">
        <f t="shared" si="61"/>
        <v>60.362614914661982</v>
      </c>
      <c r="AD56">
        <f t="shared" si="62"/>
        <v>2.3789674662928202</v>
      </c>
      <c r="AE56">
        <f t="shared" si="63"/>
        <v>3.9411272517867229</v>
      </c>
      <c r="AF56">
        <f t="shared" si="64"/>
        <v>1.4167793349111006</v>
      </c>
      <c r="AG56">
        <f t="shared" si="65"/>
        <v>-312.52093503026811</v>
      </c>
      <c r="AH56">
        <f t="shared" si="66"/>
        <v>101.3860265888098</v>
      </c>
      <c r="AI56">
        <f t="shared" si="67"/>
        <v>7.6198519079411859</v>
      </c>
      <c r="AJ56">
        <f t="shared" si="68"/>
        <v>86.026456793014077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51993.945288022529</v>
      </c>
      <c r="AP56" t="s">
        <v>421</v>
      </c>
      <c r="AQ56">
        <v>10366.9</v>
      </c>
      <c r="AR56">
        <v>993.59653846153856</v>
      </c>
      <c r="AS56">
        <v>3431.87</v>
      </c>
      <c r="AT56">
        <f t="shared" si="72"/>
        <v>0.71047955241266758</v>
      </c>
      <c r="AU56">
        <v>-3.9894345373445681</v>
      </c>
      <c r="AV56" t="s">
        <v>627</v>
      </c>
      <c r="AW56">
        <v>10022.299999999999</v>
      </c>
      <c r="AX56">
        <v>774.30538461538458</v>
      </c>
      <c r="AY56">
        <v>940.99374803046851</v>
      </c>
      <c r="AZ56">
        <f t="shared" si="73"/>
        <v>0.1771407767203218</v>
      </c>
      <c r="BA56">
        <v>0.5</v>
      </c>
      <c r="BB56">
        <f t="shared" si="74"/>
        <v>1513.0505996510524</v>
      </c>
      <c r="BC56">
        <f t="shared" si="75"/>
        <v>-3.2839823065486575</v>
      </c>
      <c r="BD56">
        <f t="shared" si="76"/>
        <v>134.01147921966805</v>
      </c>
      <c r="BE56">
        <f t="shared" si="77"/>
        <v>4.662449695724688E-4</v>
      </c>
      <c r="BF56">
        <f t="shared" si="78"/>
        <v>2.647069927067017</v>
      </c>
      <c r="BG56">
        <f t="shared" si="79"/>
        <v>562.50413220160726</v>
      </c>
      <c r="BH56" t="s">
        <v>628</v>
      </c>
      <c r="BI56">
        <v>608.92999999999995</v>
      </c>
      <c r="BJ56">
        <f t="shared" si="80"/>
        <v>608.92999999999995</v>
      </c>
      <c r="BK56">
        <f t="shared" si="81"/>
        <v>0.3528862425765199</v>
      </c>
      <c r="BL56">
        <f t="shared" si="82"/>
        <v>0.50197699810275409</v>
      </c>
      <c r="BM56">
        <f t="shared" si="83"/>
        <v>0.88236953387940642</v>
      </c>
      <c r="BN56">
        <f t="shared" si="84"/>
        <v>-3.168812187511421</v>
      </c>
      <c r="BO56">
        <f t="shared" si="85"/>
        <v>1.0215737862306387</v>
      </c>
      <c r="BP56">
        <f t="shared" si="86"/>
        <v>0.39476524318185235</v>
      </c>
      <c r="BQ56">
        <f t="shared" si="87"/>
        <v>0.60523475681814765</v>
      </c>
      <c r="BR56">
        <v>6415</v>
      </c>
      <c r="BS56">
        <v>290.00000000000011</v>
      </c>
      <c r="BT56">
        <v>905.9</v>
      </c>
      <c r="BU56">
        <v>295</v>
      </c>
      <c r="BV56">
        <v>10022.299999999999</v>
      </c>
      <c r="BW56">
        <v>904.6</v>
      </c>
      <c r="BX56">
        <v>1.3</v>
      </c>
      <c r="BY56">
        <v>300.00000000000011</v>
      </c>
      <c r="BZ56">
        <v>38.6</v>
      </c>
      <c r="CA56">
        <v>940.99374803046851</v>
      </c>
      <c r="CB56">
        <v>1.0799339126327201</v>
      </c>
      <c r="CC56">
        <v>-36.473937813607982</v>
      </c>
      <c r="CD56">
        <v>0.88708673234654067</v>
      </c>
      <c r="CE56">
        <v>0.98370738393022938</v>
      </c>
      <c r="CF56">
        <v>-1.089705695216907E-2</v>
      </c>
      <c r="CG56">
        <v>289.99999999999989</v>
      </c>
      <c r="CH56">
        <v>903.57</v>
      </c>
      <c r="CI56">
        <v>675</v>
      </c>
      <c r="CJ56">
        <v>10010</v>
      </c>
      <c r="CK56">
        <v>904.56</v>
      </c>
      <c r="CL56">
        <v>-0.99</v>
      </c>
      <c r="CZ56">
        <f t="shared" si="88"/>
        <v>1799.84</v>
      </c>
      <c r="DA56">
        <f t="shared" si="89"/>
        <v>1513.0505996510524</v>
      </c>
      <c r="DB56">
        <f t="shared" si="90"/>
        <v>0.84065839166317702</v>
      </c>
      <c r="DC56">
        <f t="shared" si="91"/>
        <v>0.16087069590993155</v>
      </c>
      <c r="DD56">
        <v>6</v>
      </c>
      <c r="DE56">
        <v>0.5</v>
      </c>
      <c r="DF56" t="s">
        <v>424</v>
      </c>
      <c r="DG56">
        <v>2</v>
      </c>
      <c r="DH56">
        <v>1689271829.0999999</v>
      </c>
      <c r="DI56">
        <v>23.718800000000002</v>
      </c>
      <c r="DJ56">
        <v>19.979800000000001</v>
      </c>
      <c r="DK56">
        <v>24.0717</v>
      </c>
      <c r="DL56">
        <v>15.772600000000001</v>
      </c>
      <c r="DM56">
        <v>23.2242</v>
      </c>
      <c r="DN56">
        <v>24.0305</v>
      </c>
      <c r="DO56">
        <v>500.01</v>
      </c>
      <c r="DP56">
        <v>98.7286</v>
      </c>
      <c r="DQ56">
        <v>9.9794599999999997E-2</v>
      </c>
      <c r="DR56">
        <v>28.650400000000001</v>
      </c>
      <c r="DS56">
        <v>28.004100000000001</v>
      </c>
      <c r="DT56">
        <v>999.9</v>
      </c>
      <c r="DU56">
        <v>0</v>
      </c>
      <c r="DV56">
        <v>0</v>
      </c>
      <c r="DW56">
        <v>10015</v>
      </c>
      <c r="DX56">
        <v>0</v>
      </c>
      <c r="DY56">
        <v>419.52300000000002</v>
      </c>
      <c r="DZ56">
        <v>3.7389999999999999</v>
      </c>
      <c r="EA56">
        <v>24.303799999999999</v>
      </c>
      <c r="EB56">
        <v>20.299900000000001</v>
      </c>
      <c r="EC56">
        <v>8.2991299999999999</v>
      </c>
      <c r="ED56">
        <v>19.979800000000001</v>
      </c>
      <c r="EE56">
        <v>15.772600000000001</v>
      </c>
      <c r="EF56">
        <v>2.3765700000000001</v>
      </c>
      <c r="EG56">
        <v>1.55721</v>
      </c>
      <c r="EH56">
        <v>20.204999999999998</v>
      </c>
      <c r="EI56">
        <v>13.541700000000001</v>
      </c>
      <c r="EJ56">
        <v>1799.84</v>
      </c>
      <c r="EK56">
        <v>0.97799100000000005</v>
      </c>
      <c r="EL56">
        <v>2.2008900000000001E-2</v>
      </c>
      <c r="EM56">
        <v>0</v>
      </c>
      <c r="EN56">
        <v>774.89</v>
      </c>
      <c r="EO56">
        <v>5.0005300000000004</v>
      </c>
      <c r="EP56">
        <v>15334</v>
      </c>
      <c r="EQ56">
        <v>16033.8</v>
      </c>
      <c r="ER56">
        <v>48.311999999999998</v>
      </c>
      <c r="ES56">
        <v>48.375</v>
      </c>
      <c r="ET56">
        <v>48.686999999999998</v>
      </c>
      <c r="EU56">
        <v>48.375</v>
      </c>
      <c r="EV56">
        <v>49.5</v>
      </c>
      <c r="EW56">
        <v>1755.34</v>
      </c>
      <c r="EX56">
        <v>39.5</v>
      </c>
      <c r="EY56">
        <v>0</v>
      </c>
      <c r="EZ56">
        <v>110</v>
      </c>
      <c r="FA56">
        <v>0</v>
      </c>
      <c r="FB56">
        <v>774.30538461538458</v>
      </c>
      <c r="FC56">
        <v>3.4199657952372728</v>
      </c>
      <c r="FD56">
        <v>56.321367545540433</v>
      </c>
      <c r="FE56">
        <v>15329.56923076923</v>
      </c>
      <c r="FF56">
        <v>15</v>
      </c>
      <c r="FG56">
        <v>1689271788.5999999</v>
      </c>
      <c r="FH56" t="s">
        <v>629</v>
      </c>
      <c r="FI56">
        <v>1689271777.5999999</v>
      </c>
      <c r="FJ56">
        <v>1689271788.5999999</v>
      </c>
      <c r="FK56">
        <v>43</v>
      </c>
      <c r="FL56">
        <v>3.1E-2</v>
      </c>
      <c r="FM56">
        <v>-3.0000000000000001E-3</v>
      </c>
      <c r="FN56">
        <v>0.496</v>
      </c>
      <c r="FO56">
        <v>3.5999999999999997E-2</v>
      </c>
      <c r="FP56">
        <v>20</v>
      </c>
      <c r="FQ56">
        <v>16</v>
      </c>
      <c r="FR56">
        <v>0.22</v>
      </c>
      <c r="FS56">
        <v>0.01</v>
      </c>
      <c r="FT56">
        <v>-3.2657739963164749</v>
      </c>
      <c r="FU56">
        <v>-0.50071489697745308</v>
      </c>
      <c r="FV56">
        <v>9.2626538711766654E-2</v>
      </c>
      <c r="FW56">
        <v>1</v>
      </c>
      <c r="FX56">
        <v>0.52109685001781414</v>
      </c>
      <c r="FY56">
        <v>7.966174799324266E-2</v>
      </c>
      <c r="FZ56">
        <v>1.6636621370734919E-2</v>
      </c>
      <c r="GA56">
        <v>1</v>
      </c>
      <c r="GB56">
        <v>2</v>
      </c>
      <c r="GC56">
        <v>2</v>
      </c>
      <c r="GD56" t="s">
        <v>426</v>
      </c>
      <c r="GE56">
        <v>3.11043</v>
      </c>
      <c r="GF56">
        <v>2.7672300000000001</v>
      </c>
      <c r="GG56">
        <v>6.28161E-3</v>
      </c>
      <c r="GH56">
        <v>5.4111599999999999E-3</v>
      </c>
      <c r="GI56">
        <v>0.107751</v>
      </c>
      <c r="GJ56">
        <v>7.9681100000000005E-2</v>
      </c>
      <c r="GK56">
        <v>23941.5</v>
      </c>
      <c r="GL56">
        <v>24913.599999999999</v>
      </c>
      <c r="GM56">
        <v>23939.200000000001</v>
      </c>
      <c r="GN56">
        <v>25346.6</v>
      </c>
      <c r="GO56">
        <v>30776.400000000001</v>
      </c>
      <c r="GP56">
        <v>32721.4</v>
      </c>
      <c r="GQ56">
        <v>38146.400000000001</v>
      </c>
      <c r="GR56">
        <v>39434.199999999997</v>
      </c>
      <c r="GS56">
        <v>2.17672</v>
      </c>
      <c r="GT56">
        <v>1.80613</v>
      </c>
      <c r="GU56">
        <v>9.1962500000000003E-2</v>
      </c>
      <c r="GV56">
        <v>0</v>
      </c>
      <c r="GW56">
        <v>26.500800000000002</v>
      </c>
      <c r="GX56">
        <v>999.9</v>
      </c>
      <c r="GY56">
        <v>31.2</v>
      </c>
      <c r="GZ56">
        <v>40.5</v>
      </c>
      <c r="HA56">
        <v>24.061499999999999</v>
      </c>
      <c r="HB56">
        <v>60.199399999999997</v>
      </c>
      <c r="HC56">
        <v>27.8566</v>
      </c>
      <c r="HD56">
        <v>1</v>
      </c>
      <c r="HE56">
        <v>0.240567</v>
      </c>
      <c r="HF56">
        <v>0.70340400000000003</v>
      </c>
      <c r="HG56">
        <v>20.325399999999998</v>
      </c>
      <c r="HH56">
        <v>5.25413</v>
      </c>
      <c r="HI56">
        <v>12.013999999999999</v>
      </c>
      <c r="HJ56">
        <v>4.9795499999999997</v>
      </c>
      <c r="HK56">
        <v>3.2930000000000001</v>
      </c>
      <c r="HL56">
        <v>9999</v>
      </c>
      <c r="HM56">
        <v>9999</v>
      </c>
      <c r="HN56">
        <v>9999</v>
      </c>
      <c r="HO56">
        <v>250.8</v>
      </c>
      <c r="HP56">
        <v>1.8760399999999999</v>
      </c>
      <c r="HQ56">
        <v>1.87697</v>
      </c>
      <c r="HR56">
        <v>1.8831100000000001</v>
      </c>
      <c r="HS56">
        <v>1.88629</v>
      </c>
      <c r="HT56">
        <v>1.8770899999999999</v>
      </c>
      <c r="HU56">
        <v>1.88358</v>
      </c>
      <c r="HV56">
        <v>1.8825400000000001</v>
      </c>
      <c r="HW56">
        <v>1.8859900000000001</v>
      </c>
      <c r="HX56">
        <v>0</v>
      </c>
      <c r="HY56">
        <v>0</v>
      </c>
      <c r="HZ56">
        <v>0</v>
      </c>
      <c r="IA56">
        <v>0</v>
      </c>
      <c r="IB56" t="s">
        <v>427</v>
      </c>
      <c r="IC56" t="s">
        <v>428</v>
      </c>
      <c r="ID56" t="s">
        <v>429</v>
      </c>
      <c r="IE56" t="s">
        <v>429</v>
      </c>
      <c r="IF56" t="s">
        <v>429</v>
      </c>
      <c r="IG56" t="s">
        <v>429</v>
      </c>
      <c r="IH56">
        <v>0</v>
      </c>
      <c r="II56">
        <v>100</v>
      </c>
      <c r="IJ56">
        <v>100</v>
      </c>
      <c r="IK56">
        <v>0.495</v>
      </c>
      <c r="IL56">
        <v>4.1200000000000001E-2</v>
      </c>
      <c r="IM56">
        <v>0.50416484552212071</v>
      </c>
      <c r="IN56">
        <v>-4.2852564239613137E-4</v>
      </c>
      <c r="IO56">
        <v>6.4980710991155998E-7</v>
      </c>
      <c r="IP56">
        <v>-2.7237938963984961E-10</v>
      </c>
      <c r="IQ56">
        <v>-1.018408791242288E-2</v>
      </c>
      <c r="IR56">
        <v>6.6907473102813496E-3</v>
      </c>
      <c r="IS56">
        <v>-3.3673306238274028E-4</v>
      </c>
      <c r="IT56">
        <v>6.1311374003140313E-6</v>
      </c>
      <c r="IU56">
        <v>3</v>
      </c>
      <c r="IV56">
        <v>2101</v>
      </c>
      <c r="IW56">
        <v>1</v>
      </c>
      <c r="IX56">
        <v>32</v>
      </c>
      <c r="IY56">
        <v>0.9</v>
      </c>
      <c r="IZ56">
        <v>0.7</v>
      </c>
      <c r="JA56">
        <v>0.18798799999999999</v>
      </c>
      <c r="JB56">
        <v>2.7490199999999998</v>
      </c>
      <c r="JC56">
        <v>1.6003400000000001</v>
      </c>
      <c r="JD56">
        <v>2.33521</v>
      </c>
      <c r="JE56">
        <v>1.5502899999999999</v>
      </c>
      <c r="JF56">
        <v>2.4206500000000002</v>
      </c>
      <c r="JG56">
        <v>44.557299999999998</v>
      </c>
      <c r="JH56">
        <v>23.973700000000001</v>
      </c>
      <c r="JI56">
        <v>18</v>
      </c>
      <c r="JJ56">
        <v>586.01800000000003</v>
      </c>
      <c r="JK56">
        <v>405.58300000000003</v>
      </c>
      <c r="JL56">
        <v>26.6615</v>
      </c>
      <c r="JM56">
        <v>30.342700000000001</v>
      </c>
      <c r="JN56">
        <v>29.999700000000001</v>
      </c>
      <c r="JO56">
        <v>30.619499999999999</v>
      </c>
      <c r="JP56">
        <v>30.611799999999999</v>
      </c>
      <c r="JQ56">
        <v>3.7542399999999998</v>
      </c>
      <c r="JR56">
        <v>43.115299999999998</v>
      </c>
      <c r="JS56">
        <v>0</v>
      </c>
      <c r="JT56">
        <v>26.6557</v>
      </c>
      <c r="JU56">
        <v>20</v>
      </c>
      <c r="JV56">
        <v>15.6875</v>
      </c>
      <c r="JW56">
        <v>99.509200000000007</v>
      </c>
      <c r="JX56">
        <v>99.806100000000001</v>
      </c>
    </row>
    <row r="57" spans="1:284" x14ac:dyDescent="0.3">
      <c r="A57">
        <v>41</v>
      </c>
      <c r="B57">
        <v>1689271961.0999999</v>
      </c>
      <c r="C57">
        <v>10685</v>
      </c>
      <c r="D57" t="s">
        <v>630</v>
      </c>
      <c r="E57" t="s">
        <v>631</v>
      </c>
      <c r="F57" t="s">
        <v>416</v>
      </c>
      <c r="G57" t="s">
        <v>417</v>
      </c>
      <c r="H57" t="s">
        <v>509</v>
      </c>
      <c r="I57" t="s">
        <v>752</v>
      </c>
      <c r="J57" t="s">
        <v>31</v>
      </c>
      <c r="K57" t="s">
        <v>31</v>
      </c>
      <c r="L57" t="s">
        <v>591</v>
      </c>
      <c r="M57">
        <v>1689271961.0999999</v>
      </c>
      <c r="N57">
        <f t="shared" si="46"/>
        <v>6.8992967476875508E-3</v>
      </c>
      <c r="O57">
        <f t="shared" si="47"/>
        <v>6.8992967476875506</v>
      </c>
      <c r="P57">
        <f t="shared" si="48"/>
        <v>26.441998034882761</v>
      </c>
      <c r="Q57">
        <f t="shared" si="49"/>
        <v>365.22199999999998</v>
      </c>
      <c r="R57">
        <f t="shared" si="50"/>
        <v>269.04897318275039</v>
      </c>
      <c r="S57">
        <f t="shared" si="51"/>
        <v>26.589712903366799</v>
      </c>
      <c r="T57">
        <f t="shared" si="52"/>
        <v>36.094351192327991</v>
      </c>
      <c r="U57">
        <f t="shared" si="53"/>
        <v>0.51632968691271131</v>
      </c>
      <c r="V57">
        <f t="shared" si="54"/>
        <v>2.9046330471146917</v>
      </c>
      <c r="W57">
        <f t="shared" si="55"/>
        <v>0.47023154001628631</v>
      </c>
      <c r="X57">
        <f t="shared" si="56"/>
        <v>0.29769271919144658</v>
      </c>
      <c r="Y57">
        <f t="shared" si="57"/>
        <v>289.55108932655355</v>
      </c>
      <c r="Z57">
        <f t="shared" si="58"/>
        <v>28.619476049260133</v>
      </c>
      <c r="AA57">
        <f t="shared" si="59"/>
        <v>27.9785</v>
      </c>
      <c r="AB57">
        <f t="shared" si="60"/>
        <v>3.7900859176913495</v>
      </c>
      <c r="AC57">
        <f t="shared" si="61"/>
        <v>60.327259351390438</v>
      </c>
      <c r="AD57">
        <f t="shared" si="62"/>
        <v>2.3853647866735996</v>
      </c>
      <c r="AE57">
        <f t="shared" si="63"/>
        <v>3.9540413609368139</v>
      </c>
      <c r="AF57">
        <f t="shared" si="64"/>
        <v>1.4047211310177499</v>
      </c>
      <c r="AG57">
        <f t="shared" si="65"/>
        <v>-304.25898657302099</v>
      </c>
      <c r="AH57">
        <f t="shared" si="66"/>
        <v>114.04783030969337</v>
      </c>
      <c r="AI57">
        <f t="shared" si="67"/>
        <v>8.5879479719739642</v>
      </c>
      <c r="AJ57">
        <f t="shared" si="68"/>
        <v>107.92788103519989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51837.845252148305</v>
      </c>
      <c r="AP57" t="s">
        <v>421</v>
      </c>
      <c r="AQ57">
        <v>10366.9</v>
      </c>
      <c r="AR57">
        <v>993.59653846153856</v>
      </c>
      <c r="AS57">
        <v>3431.87</v>
      </c>
      <c r="AT57">
        <f t="shared" si="72"/>
        <v>0.71047955241266758</v>
      </c>
      <c r="AU57">
        <v>-3.9894345373445681</v>
      </c>
      <c r="AV57" t="s">
        <v>632</v>
      </c>
      <c r="AW57">
        <v>10034.4</v>
      </c>
      <c r="AX57">
        <v>791.15347999999994</v>
      </c>
      <c r="AY57">
        <v>1161.386308641069</v>
      </c>
      <c r="AZ57">
        <f t="shared" si="73"/>
        <v>0.31878525335318986</v>
      </c>
      <c r="BA57">
        <v>0.5</v>
      </c>
      <c r="BB57">
        <f t="shared" si="74"/>
        <v>1513.1009996510641</v>
      </c>
      <c r="BC57">
        <f t="shared" si="75"/>
        <v>26.441998034882761</v>
      </c>
      <c r="BD57">
        <f t="shared" si="76"/>
        <v>241.17714276136465</v>
      </c>
      <c r="BE57">
        <f t="shared" si="77"/>
        <v>2.0111963827427987E-2</v>
      </c>
      <c r="BF57">
        <f t="shared" si="78"/>
        <v>1.9549771462482708</v>
      </c>
      <c r="BG57">
        <f t="shared" si="79"/>
        <v>634.47817460507758</v>
      </c>
      <c r="BH57" t="s">
        <v>633</v>
      </c>
      <c r="BI57">
        <v>573.65</v>
      </c>
      <c r="BJ57">
        <f t="shared" si="80"/>
        <v>573.65</v>
      </c>
      <c r="BK57">
        <f t="shared" si="81"/>
        <v>0.50606443718866956</v>
      </c>
      <c r="BL57">
        <f t="shared" si="82"/>
        <v>0.62993016289413983</v>
      </c>
      <c r="BM57">
        <f t="shared" si="83"/>
        <v>0.79436981455553834</v>
      </c>
      <c r="BN57">
        <f t="shared" si="84"/>
        <v>2.2065280156527423</v>
      </c>
      <c r="BO57">
        <f t="shared" si="85"/>
        <v>0.93118500741354016</v>
      </c>
      <c r="BP57">
        <f t="shared" si="86"/>
        <v>0.45675010864418286</v>
      </c>
      <c r="BQ57">
        <f t="shared" si="87"/>
        <v>0.54324989135581714</v>
      </c>
      <c r="BR57">
        <v>6417</v>
      </c>
      <c r="BS57">
        <v>290.00000000000011</v>
      </c>
      <c r="BT57">
        <v>1068.23</v>
      </c>
      <c r="BU57">
        <v>205</v>
      </c>
      <c r="BV57">
        <v>10034.4</v>
      </c>
      <c r="BW57">
        <v>1067.47</v>
      </c>
      <c r="BX57">
        <v>0.76</v>
      </c>
      <c r="BY57">
        <v>300.00000000000011</v>
      </c>
      <c r="BZ57">
        <v>38.6</v>
      </c>
      <c r="CA57">
        <v>1161.386308641069</v>
      </c>
      <c r="CB57">
        <v>1.18210606404262</v>
      </c>
      <c r="CC57">
        <v>-94.236442568345353</v>
      </c>
      <c r="CD57">
        <v>0.97115626427678059</v>
      </c>
      <c r="CE57">
        <v>0.99703510752550262</v>
      </c>
      <c r="CF57">
        <v>-1.089915061179089E-2</v>
      </c>
      <c r="CG57">
        <v>289.99999999999989</v>
      </c>
      <c r="CH57">
        <v>1064.1400000000001</v>
      </c>
      <c r="CI57">
        <v>675</v>
      </c>
      <c r="CJ57">
        <v>10011.5</v>
      </c>
      <c r="CK57">
        <v>1067.26</v>
      </c>
      <c r="CL57">
        <v>-3.12</v>
      </c>
      <c r="CZ57">
        <f t="shared" si="88"/>
        <v>1799.9</v>
      </c>
      <c r="DA57">
        <f t="shared" si="89"/>
        <v>1513.1009996510641</v>
      </c>
      <c r="DB57">
        <f t="shared" si="90"/>
        <v>0.84065836971557528</v>
      </c>
      <c r="DC57">
        <f t="shared" si="91"/>
        <v>0.16087065355106037</v>
      </c>
      <c r="DD57">
        <v>6</v>
      </c>
      <c r="DE57">
        <v>0.5</v>
      </c>
      <c r="DF57" t="s">
        <v>424</v>
      </c>
      <c r="DG57">
        <v>2</v>
      </c>
      <c r="DH57">
        <v>1689271961.0999999</v>
      </c>
      <c r="DI57">
        <v>365.22199999999998</v>
      </c>
      <c r="DJ57">
        <v>399.97300000000001</v>
      </c>
      <c r="DK57">
        <v>24.136399999999998</v>
      </c>
      <c r="DL57">
        <v>16.0578</v>
      </c>
      <c r="DM57">
        <v>364.84100000000001</v>
      </c>
      <c r="DN57">
        <v>24.0914</v>
      </c>
      <c r="DO57">
        <v>500.04500000000002</v>
      </c>
      <c r="DP57">
        <v>98.728399999999993</v>
      </c>
      <c r="DQ57">
        <v>0.100124</v>
      </c>
      <c r="DR57">
        <v>28.706800000000001</v>
      </c>
      <c r="DS57">
        <v>27.9785</v>
      </c>
      <c r="DT57">
        <v>999.9</v>
      </c>
      <c r="DU57">
        <v>0</v>
      </c>
      <c r="DV57">
        <v>0</v>
      </c>
      <c r="DW57">
        <v>9985.6200000000008</v>
      </c>
      <c r="DX57">
        <v>0</v>
      </c>
      <c r="DY57">
        <v>372.07</v>
      </c>
      <c r="DZ57">
        <v>-34.751300000000001</v>
      </c>
      <c r="EA57">
        <v>374.255</v>
      </c>
      <c r="EB57">
        <v>406.50099999999998</v>
      </c>
      <c r="EC57">
        <v>8.0785800000000005</v>
      </c>
      <c r="ED57">
        <v>399.97300000000001</v>
      </c>
      <c r="EE57">
        <v>16.0578</v>
      </c>
      <c r="EF57">
        <v>2.3829400000000001</v>
      </c>
      <c r="EG57">
        <v>1.5853600000000001</v>
      </c>
      <c r="EH57">
        <v>20.2483</v>
      </c>
      <c r="EI57">
        <v>13.8172</v>
      </c>
      <c r="EJ57">
        <v>1799.9</v>
      </c>
      <c r="EK57">
        <v>0.97799100000000005</v>
      </c>
      <c r="EL57">
        <v>2.2008900000000001E-2</v>
      </c>
      <c r="EM57">
        <v>0</v>
      </c>
      <c r="EN57">
        <v>790.55600000000004</v>
      </c>
      <c r="EO57">
        <v>5.0005300000000004</v>
      </c>
      <c r="EP57">
        <v>15663.6</v>
      </c>
      <c r="EQ57">
        <v>16034.3</v>
      </c>
      <c r="ER57">
        <v>48.25</v>
      </c>
      <c r="ES57">
        <v>48.436999999999998</v>
      </c>
      <c r="ET57">
        <v>48.625</v>
      </c>
      <c r="EU57">
        <v>48.375</v>
      </c>
      <c r="EV57">
        <v>49.5</v>
      </c>
      <c r="EW57">
        <v>1755.4</v>
      </c>
      <c r="EX57">
        <v>39.5</v>
      </c>
      <c r="EY57">
        <v>0</v>
      </c>
      <c r="EZ57">
        <v>129.79999995231631</v>
      </c>
      <c r="FA57">
        <v>0</v>
      </c>
      <c r="FB57">
        <v>791.15347999999994</v>
      </c>
      <c r="FC57">
        <v>-5.0398461518783337</v>
      </c>
      <c r="FD57">
        <v>-69.246153863418058</v>
      </c>
      <c r="FE57">
        <v>15670.272000000001</v>
      </c>
      <c r="FF57">
        <v>15</v>
      </c>
      <c r="FG57">
        <v>1689271908.5999999</v>
      </c>
      <c r="FH57" t="s">
        <v>634</v>
      </c>
      <c r="FI57">
        <v>1689271903.5999999</v>
      </c>
      <c r="FJ57">
        <v>1689271908.5999999</v>
      </c>
      <c r="FK57">
        <v>44</v>
      </c>
      <c r="FL57">
        <v>-0.04</v>
      </c>
      <c r="FM57">
        <v>4.0000000000000001E-3</v>
      </c>
      <c r="FN57">
        <v>0.379</v>
      </c>
      <c r="FO57">
        <v>3.9E-2</v>
      </c>
      <c r="FP57">
        <v>400</v>
      </c>
      <c r="FQ57">
        <v>16</v>
      </c>
      <c r="FR57">
        <v>0.06</v>
      </c>
      <c r="FS57">
        <v>0.01</v>
      </c>
      <c r="FT57">
        <v>26.63688506382201</v>
      </c>
      <c r="FU57">
        <v>-0.90190382277203829</v>
      </c>
      <c r="FV57">
        <v>0.15360368610573841</v>
      </c>
      <c r="FW57">
        <v>1</v>
      </c>
      <c r="FX57">
        <v>0.52188268350830835</v>
      </c>
      <c r="FY57">
        <v>-3.0766067471819251E-2</v>
      </c>
      <c r="FZ57">
        <v>4.5691991438052441E-3</v>
      </c>
      <c r="GA57">
        <v>1</v>
      </c>
      <c r="GB57">
        <v>2</v>
      </c>
      <c r="GC57">
        <v>2</v>
      </c>
      <c r="GD57" t="s">
        <v>426</v>
      </c>
      <c r="GE57">
        <v>3.1102300000000001</v>
      </c>
      <c r="GF57">
        <v>2.7673000000000001</v>
      </c>
      <c r="GG57">
        <v>8.3064600000000002E-2</v>
      </c>
      <c r="GH57">
        <v>8.92202E-2</v>
      </c>
      <c r="GI57">
        <v>0.10796799999999999</v>
      </c>
      <c r="GJ57">
        <v>8.0760799999999994E-2</v>
      </c>
      <c r="GK57">
        <v>22098.6</v>
      </c>
      <c r="GL57">
        <v>22820.3</v>
      </c>
      <c r="GM57">
        <v>23945.200000000001</v>
      </c>
      <c r="GN57">
        <v>25351.7</v>
      </c>
      <c r="GO57">
        <v>30776.400000000001</v>
      </c>
      <c r="GP57">
        <v>32690.3</v>
      </c>
      <c r="GQ57">
        <v>38155.800000000003</v>
      </c>
      <c r="GR57">
        <v>39443.1</v>
      </c>
      <c r="GS57">
        <v>2.1772499999999999</v>
      </c>
      <c r="GT57">
        <v>1.8101700000000001</v>
      </c>
      <c r="GU57">
        <v>8.1285800000000005E-2</v>
      </c>
      <c r="GV57">
        <v>0</v>
      </c>
      <c r="GW57">
        <v>26.649899999999999</v>
      </c>
      <c r="GX57">
        <v>999.9</v>
      </c>
      <c r="GY57">
        <v>31.1</v>
      </c>
      <c r="GZ57">
        <v>40.5</v>
      </c>
      <c r="HA57">
        <v>23.9877</v>
      </c>
      <c r="HB57">
        <v>60.559399999999997</v>
      </c>
      <c r="HC57">
        <v>27.223600000000001</v>
      </c>
      <c r="HD57">
        <v>1</v>
      </c>
      <c r="HE57">
        <v>0.23241600000000001</v>
      </c>
      <c r="HF57">
        <v>1.4636400000000001</v>
      </c>
      <c r="HG57">
        <v>20.319500000000001</v>
      </c>
      <c r="HH57">
        <v>5.2518799999999999</v>
      </c>
      <c r="HI57">
        <v>12.0144</v>
      </c>
      <c r="HJ57">
        <v>4.9796500000000004</v>
      </c>
      <c r="HK57">
        <v>3.29223</v>
      </c>
      <c r="HL57">
        <v>9999</v>
      </c>
      <c r="HM57">
        <v>9999</v>
      </c>
      <c r="HN57">
        <v>9999</v>
      </c>
      <c r="HO57">
        <v>250.9</v>
      </c>
      <c r="HP57">
        <v>1.87605</v>
      </c>
      <c r="HQ57">
        <v>1.87697</v>
      </c>
      <c r="HR57">
        <v>1.8831800000000001</v>
      </c>
      <c r="HS57">
        <v>1.88629</v>
      </c>
      <c r="HT57">
        <v>1.8771100000000001</v>
      </c>
      <c r="HU57">
        <v>1.88358</v>
      </c>
      <c r="HV57">
        <v>1.8825400000000001</v>
      </c>
      <c r="HW57">
        <v>1.8859900000000001</v>
      </c>
      <c r="HX57">
        <v>0</v>
      </c>
      <c r="HY57">
        <v>0</v>
      </c>
      <c r="HZ57">
        <v>0</v>
      </c>
      <c r="IA57">
        <v>0</v>
      </c>
      <c r="IB57" t="s">
        <v>427</v>
      </c>
      <c r="IC57" t="s">
        <v>428</v>
      </c>
      <c r="ID57" t="s">
        <v>429</v>
      </c>
      <c r="IE57" t="s">
        <v>429</v>
      </c>
      <c r="IF57" t="s">
        <v>429</v>
      </c>
      <c r="IG57" t="s">
        <v>429</v>
      </c>
      <c r="IH57">
        <v>0</v>
      </c>
      <c r="II57">
        <v>100</v>
      </c>
      <c r="IJ57">
        <v>100</v>
      </c>
      <c r="IK57">
        <v>0.38100000000000001</v>
      </c>
      <c r="IL57">
        <v>4.4999999999999998E-2</v>
      </c>
      <c r="IM57">
        <v>0.46376973718670561</v>
      </c>
      <c r="IN57">
        <v>-4.2852564239613137E-4</v>
      </c>
      <c r="IO57">
        <v>6.4980710991155998E-7</v>
      </c>
      <c r="IP57">
        <v>-2.7237938963984961E-10</v>
      </c>
      <c r="IQ57">
        <v>-6.4990496547724427E-3</v>
      </c>
      <c r="IR57">
        <v>6.6907473102813496E-3</v>
      </c>
      <c r="IS57">
        <v>-3.3673306238274028E-4</v>
      </c>
      <c r="IT57">
        <v>6.1311374003140313E-6</v>
      </c>
      <c r="IU57">
        <v>3</v>
      </c>
      <c r="IV57">
        <v>2101</v>
      </c>
      <c r="IW57">
        <v>1</v>
      </c>
      <c r="IX57">
        <v>32</v>
      </c>
      <c r="IY57">
        <v>1</v>
      </c>
      <c r="IZ57">
        <v>0.9</v>
      </c>
      <c r="JA57">
        <v>1.00586</v>
      </c>
      <c r="JB57">
        <v>2.7026400000000002</v>
      </c>
      <c r="JC57">
        <v>1.6015600000000001</v>
      </c>
      <c r="JD57">
        <v>2.33521</v>
      </c>
      <c r="JE57">
        <v>1.5502899999999999</v>
      </c>
      <c r="JF57">
        <v>2.3791500000000001</v>
      </c>
      <c r="JG57">
        <v>44.445599999999999</v>
      </c>
      <c r="JH57">
        <v>23.973700000000001</v>
      </c>
      <c r="JI57">
        <v>18</v>
      </c>
      <c r="JJ57">
        <v>585.41800000000001</v>
      </c>
      <c r="JK57">
        <v>407.42399999999998</v>
      </c>
      <c r="JL57">
        <v>26.105599999999999</v>
      </c>
      <c r="JM57">
        <v>30.243600000000001</v>
      </c>
      <c r="JN57">
        <v>29.999700000000001</v>
      </c>
      <c r="JO57">
        <v>30.516999999999999</v>
      </c>
      <c r="JP57">
        <v>30.511900000000001</v>
      </c>
      <c r="JQ57">
        <v>20.116</v>
      </c>
      <c r="JR57">
        <v>40.407499999999999</v>
      </c>
      <c r="JS57">
        <v>0</v>
      </c>
      <c r="JT57">
        <v>26.111799999999999</v>
      </c>
      <c r="JU57">
        <v>400</v>
      </c>
      <c r="JV57">
        <v>15.999499999999999</v>
      </c>
      <c r="JW57">
        <v>99.534000000000006</v>
      </c>
      <c r="JX57">
        <v>99.827699999999993</v>
      </c>
    </row>
    <row r="58" spans="1:284" x14ac:dyDescent="0.3">
      <c r="A58">
        <v>42</v>
      </c>
      <c r="B58">
        <v>1689272071.5999999</v>
      </c>
      <c r="C58">
        <v>10795.5</v>
      </c>
      <c r="D58" t="s">
        <v>635</v>
      </c>
      <c r="E58" t="s">
        <v>636</v>
      </c>
      <c r="F58" t="s">
        <v>416</v>
      </c>
      <c r="G58" t="s">
        <v>417</v>
      </c>
      <c r="H58" t="s">
        <v>509</v>
      </c>
      <c r="I58" t="s">
        <v>752</v>
      </c>
      <c r="J58" t="s">
        <v>31</v>
      </c>
      <c r="K58" t="s">
        <v>31</v>
      </c>
      <c r="L58" t="s">
        <v>591</v>
      </c>
      <c r="M58">
        <v>1689272071.5999999</v>
      </c>
      <c r="N58">
        <f t="shared" si="46"/>
        <v>6.3009158197317059E-3</v>
      </c>
      <c r="O58">
        <f t="shared" si="47"/>
        <v>6.3009158197317063</v>
      </c>
      <c r="P58">
        <f t="shared" si="48"/>
        <v>26.445137848877945</v>
      </c>
      <c r="Q58">
        <f t="shared" si="49"/>
        <v>365.488</v>
      </c>
      <c r="R58">
        <f t="shared" si="50"/>
        <v>258.96343609635983</v>
      </c>
      <c r="S58">
        <f t="shared" si="51"/>
        <v>25.592001233742149</v>
      </c>
      <c r="T58">
        <f t="shared" si="52"/>
        <v>36.119266441295999</v>
      </c>
      <c r="U58">
        <f t="shared" si="53"/>
        <v>0.45860343664430364</v>
      </c>
      <c r="V58">
        <f t="shared" si="54"/>
        <v>2.9066458638505313</v>
      </c>
      <c r="W58">
        <f t="shared" si="55"/>
        <v>0.42186731269250155</v>
      </c>
      <c r="X58">
        <f t="shared" si="56"/>
        <v>0.26672201015303948</v>
      </c>
      <c r="Y58">
        <f t="shared" si="57"/>
        <v>289.58620132663589</v>
      </c>
      <c r="Z58">
        <f t="shared" si="58"/>
        <v>28.730816728309012</v>
      </c>
      <c r="AA58">
        <f t="shared" si="59"/>
        <v>28.0398</v>
      </c>
      <c r="AB58">
        <f t="shared" si="60"/>
        <v>3.8036533958142567</v>
      </c>
      <c r="AC58">
        <f t="shared" si="61"/>
        <v>60.19243500245345</v>
      </c>
      <c r="AD58">
        <f t="shared" si="62"/>
        <v>2.3737610208633</v>
      </c>
      <c r="AE58">
        <f t="shared" si="63"/>
        <v>3.9436201920831837</v>
      </c>
      <c r="AF58">
        <f t="shared" si="64"/>
        <v>1.4298923749509567</v>
      </c>
      <c r="AG58">
        <f t="shared" si="65"/>
        <v>-277.87038765016825</v>
      </c>
      <c r="AH58">
        <f t="shared" si="66"/>
        <v>97.390971561102134</v>
      </c>
      <c r="AI58">
        <f t="shared" si="67"/>
        <v>7.3291601448116612</v>
      </c>
      <c r="AJ58">
        <f t="shared" si="68"/>
        <v>116.43594538238145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51902.942762031336</v>
      </c>
      <c r="AP58" t="s">
        <v>421</v>
      </c>
      <c r="AQ58">
        <v>10366.9</v>
      </c>
      <c r="AR58">
        <v>993.59653846153856</v>
      </c>
      <c r="AS58">
        <v>3431.87</v>
      </c>
      <c r="AT58">
        <f t="shared" si="72"/>
        <v>0.71047955241266758</v>
      </c>
      <c r="AU58">
        <v>-3.9894345373445681</v>
      </c>
      <c r="AV58" t="s">
        <v>637</v>
      </c>
      <c r="AW58">
        <v>10046.1</v>
      </c>
      <c r="AX58">
        <v>791.48224000000005</v>
      </c>
      <c r="AY58">
        <v>1191.4011269883431</v>
      </c>
      <c r="AZ58">
        <f t="shared" si="73"/>
        <v>0.3356710665527648</v>
      </c>
      <c r="BA58">
        <v>0.5</v>
      </c>
      <c r="BB58">
        <f t="shared" si="74"/>
        <v>1513.2857996511066</v>
      </c>
      <c r="BC58">
        <f t="shared" si="75"/>
        <v>26.445137848877945</v>
      </c>
      <c r="BD58">
        <f t="shared" si="76"/>
        <v>253.98312918402024</v>
      </c>
      <c r="BE58">
        <f t="shared" si="77"/>
        <v>2.011158261925098E-2</v>
      </c>
      <c r="BF58">
        <f t="shared" si="78"/>
        <v>1.8805327796484266</v>
      </c>
      <c r="BG58">
        <f t="shared" si="79"/>
        <v>643.33245269695885</v>
      </c>
      <c r="BH58" t="s">
        <v>638</v>
      </c>
      <c r="BI58">
        <v>570.99</v>
      </c>
      <c r="BJ58">
        <f t="shared" si="80"/>
        <v>570.99</v>
      </c>
      <c r="BK58">
        <f t="shared" si="81"/>
        <v>0.52074075887156124</v>
      </c>
      <c r="BL58">
        <f t="shared" si="82"/>
        <v>0.64460302143461901</v>
      </c>
      <c r="BM58">
        <f t="shared" si="83"/>
        <v>0.78313975874963537</v>
      </c>
      <c r="BN58">
        <f t="shared" si="84"/>
        <v>2.0217877146674481</v>
      </c>
      <c r="BO58">
        <f t="shared" si="85"/>
        <v>0.91887514192030073</v>
      </c>
      <c r="BP58">
        <f t="shared" si="86"/>
        <v>0.46502860153748121</v>
      </c>
      <c r="BQ58">
        <f t="shared" si="87"/>
        <v>0.53497139846251884</v>
      </c>
      <c r="BR58">
        <v>6419</v>
      </c>
      <c r="BS58">
        <v>290.00000000000011</v>
      </c>
      <c r="BT58">
        <v>1085.51</v>
      </c>
      <c r="BU58">
        <v>135</v>
      </c>
      <c r="BV58">
        <v>10046.1</v>
      </c>
      <c r="BW58">
        <v>1081.32</v>
      </c>
      <c r="BX58">
        <v>4.1900000000000004</v>
      </c>
      <c r="BY58">
        <v>300.00000000000011</v>
      </c>
      <c r="BZ58">
        <v>38.6</v>
      </c>
      <c r="CA58">
        <v>1191.4011269883431</v>
      </c>
      <c r="CB58">
        <v>1.201522287906885</v>
      </c>
      <c r="CC58">
        <v>-110.593254242401</v>
      </c>
      <c r="CD58">
        <v>0.98709050585320401</v>
      </c>
      <c r="CE58">
        <v>0.99777440025470854</v>
      </c>
      <c r="CF58">
        <v>-1.089921156840935E-2</v>
      </c>
      <c r="CG58">
        <v>289.99999999999989</v>
      </c>
      <c r="CH58">
        <v>1071.46</v>
      </c>
      <c r="CI58">
        <v>675</v>
      </c>
      <c r="CJ58">
        <v>10011.4</v>
      </c>
      <c r="CK58">
        <v>1080.93</v>
      </c>
      <c r="CL58">
        <v>-9.4700000000000006</v>
      </c>
      <c r="CZ58">
        <f t="shared" si="88"/>
        <v>1800.12</v>
      </c>
      <c r="DA58">
        <f t="shared" si="89"/>
        <v>1513.2857996511066</v>
      </c>
      <c r="DB58">
        <f t="shared" si="90"/>
        <v>0.84065828925355346</v>
      </c>
      <c r="DC58">
        <f t="shared" si="91"/>
        <v>0.1608704982593582</v>
      </c>
      <c r="DD58">
        <v>6</v>
      </c>
      <c r="DE58">
        <v>0.5</v>
      </c>
      <c r="DF58" t="s">
        <v>424</v>
      </c>
      <c r="DG58">
        <v>2</v>
      </c>
      <c r="DH58">
        <v>1689272071.5999999</v>
      </c>
      <c r="DI58">
        <v>365.488</v>
      </c>
      <c r="DJ58">
        <v>399.98200000000003</v>
      </c>
      <c r="DK58">
        <v>24.0199</v>
      </c>
      <c r="DL58">
        <v>16.641200000000001</v>
      </c>
      <c r="DM58">
        <v>365.11399999999998</v>
      </c>
      <c r="DN58">
        <v>23.978400000000001</v>
      </c>
      <c r="DO58">
        <v>500.053</v>
      </c>
      <c r="DP58">
        <v>98.724800000000002</v>
      </c>
      <c r="DQ58">
        <v>9.9967E-2</v>
      </c>
      <c r="DR58">
        <v>28.661300000000001</v>
      </c>
      <c r="DS58">
        <v>28.0398</v>
      </c>
      <c r="DT58">
        <v>999.9</v>
      </c>
      <c r="DU58">
        <v>0</v>
      </c>
      <c r="DV58">
        <v>0</v>
      </c>
      <c r="DW58">
        <v>9997.5</v>
      </c>
      <c r="DX58">
        <v>0</v>
      </c>
      <c r="DY58">
        <v>526.11199999999997</v>
      </c>
      <c r="DZ58">
        <v>-34.494100000000003</v>
      </c>
      <c r="EA58">
        <v>374.483</v>
      </c>
      <c r="EB58">
        <v>406.75099999999998</v>
      </c>
      <c r="EC58">
        <v>7.3786399999999999</v>
      </c>
      <c r="ED58">
        <v>399.98200000000003</v>
      </c>
      <c r="EE58">
        <v>16.641200000000001</v>
      </c>
      <c r="EF58">
        <v>2.3713600000000001</v>
      </c>
      <c r="EG58">
        <v>1.6429</v>
      </c>
      <c r="EH58">
        <v>20.169499999999999</v>
      </c>
      <c r="EI58">
        <v>14.3672</v>
      </c>
      <c r="EJ58">
        <v>1800.12</v>
      </c>
      <c r="EK58">
        <v>0.97799499999999995</v>
      </c>
      <c r="EL58">
        <v>2.2005400000000001E-2</v>
      </c>
      <c r="EM58">
        <v>0</v>
      </c>
      <c r="EN58">
        <v>792.48</v>
      </c>
      <c r="EO58">
        <v>5.0005300000000004</v>
      </c>
      <c r="EP58">
        <v>15822.8</v>
      </c>
      <c r="EQ58">
        <v>16036.3</v>
      </c>
      <c r="ER58">
        <v>48.25</v>
      </c>
      <c r="ES58">
        <v>48.436999999999998</v>
      </c>
      <c r="ET58">
        <v>48.686999999999998</v>
      </c>
      <c r="EU58">
        <v>48.436999999999998</v>
      </c>
      <c r="EV58">
        <v>49.436999999999998</v>
      </c>
      <c r="EW58">
        <v>1755.62</v>
      </c>
      <c r="EX58">
        <v>39.5</v>
      </c>
      <c r="EY58">
        <v>0</v>
      </c>
      <c r="EZ58">
        <v>108.5999999046326</v>
      </c>
      <c r="FA58">
        <v>0</v>
      </c>
      <c r="FB58">
        <v>791.48224000000005</v>
      </c>
      <c r="FC58">
        <v>6.2792307629758897</v>
      </c>
      <c r="FD58">
        <v>195.06153886151719</v>
      </c>
      <c r="FE58">
        <v>15798.34</v>
      </c>
      <c r="FF58">
        <v>15</v>
      </c>
      <c r="FG58">
        <v>1689272029.0999999</v>
      </c>
      <c r="FH58" t="s">
        <v>639</v>
      </c>
      <c r="FI58">
        <v>1689272023.5999999</v>
      </c>
      <c r="FJ58">
        <v>1689272029.0999999</v>
      </c>
      <c r="FK58">
        <v>45</v>
      </c>
      <c r="FL58">
        <v>-7.0000000000000001E-3</v>
      </c>
      <c r="FM58">
        <v>-3.0000000000000001E-3</v>
      </c>
      <c r="FN58">
        <v>0.372</v>
      </c>
      <c r="FO58">
        <v>3.5999999999999997E-2</v>
      </c>
      <c r="FP58">
        <v>400</v>
      </c>
      <c r="FQ58">
        <v>16</v>
      </c>
      <c r="FR58">
        <v>0.06</v>
      </c>
      <c r="FS58">
        <v>0.01</v>
      </c>
      <c r="FT58">
        <v>26.50952008661951</v>
      </c>
      <c r="FU58">
        <v>-0.82863856250573542</v>
      </c>
      <c r="FV58">
        <v>0.13360477689210329</v>
      </c>
      <c r="FW58">
        <v>1</v>
      </c>
      <c r="FX58">
        <v>0.46544839363243751</v>
      </c>
      <c r="FY58">
        <v>-7.6701577990583129E-3</v>
      </c>
      <c r="FZ58">
        <v>5.4751214737142964E-3</v>
      </c>
      <c r="GA58">
        <v>1</v>
      </c>
      <c r="GB58">
        <v>2</v>
      </c>
      <c r="GC58">
        <v>2</v>
      </c>
      <c r="GD58" t="s">
        <v>426</v>
      </c>
      <c r="GE58">
        <v>3.1100699999999999</v>
      </c>
      <c r="GF58">
        <v>2.7672500000000002</v>
      </c>
      <c r="GG58">
        <v>8.3124500000000004E-2</v>
      </c>
      <c r="GH58">
        <v>8.9239700000000005E-2</v>
      </c>
      <c r="GI58">
        <v>0.107626</v>
      </c>
      <c r="GJ58">
        <v>8.2919999999999994E-2</v>
      </c>
      <c r="GK58">
        <v>22100.9</v>
      </c>
      <c r="GL58">
        <v>22823.599999999999</v>
      </c>
      <c r="GM58">
        <v>23949</v>
      </c>
      <c r="GN58">
        <v>25355.7</v>
      </c>
      <c r="GO58">
        <v>30793.200000000001</v>
      </c>
      <c r="GP58">
        <v>32618.1</v>
      </c>
      <c r="GQ58">
        <v>38161.9</v>
      </c>
      <c r="GR58">
        <v>39448.5</v>
      </c>
      <c r="GS58">
        <v>2.1774200000000001</v>
      </c>
      <c r="GT58">
        <v>1.8124</v>
      </c>
      <c r="GU58">
        <v>8.4340600000000002E-2</v>
      </c>
      <c r="GV58">
        <v>0</v>
      </c>
      <c r="GW58">
        <v>26.661300000000001</v>
      </c>
      <c r="GX58">
        <v>999.9</v>
      </c>
      <c r="GY58">
        <v>31.1</v>
      </c>
      <c r="GZ58">
        <v>40.4</v>
      </c>
      <c r="HA58">
        <v>23.857299999999999</v>
      </c>
      <c r="HB58">
        <v>60.419400000000003</v>
      </c>
      <c r="HC58">
        <v>27.752400000000002</v>
      </c>
      <c r="HD58">
        <v>1</v>
      </c>
      <c r="HE58">
        <v>0.226387</v>
      </c>
      <c r="HF58">
        <v>1.5613300000000001</v>
      </c>
      <c r="HG58">
        <v>20.319500000000001</v>
      </c>
      <c r="HH58">
        <v>5.2557799999999997</v>
      </c>
      <c r="HI58">
        <v>12.0137</v>
      </c>
      <c r="HJ58">
        <v>4.9805999999999999</v>
      </c>
      <c r="HK58">
        <v>3.2930000000000001</v>
      </c>
      <c r="HL58">
        <v>9999</v>
      </c>
      <c r="HM58">
        <v>9999</v>
      </c>
      <c r="HN58">
        <v>9999</v>
      </c>
      <c r="HO58">
        <v>250.9</v>
      </c>
      <c r="HP58">
        <v>1.8760600000000001</v>
      </c>
      <c r="HQ58">
        <v>1.87697</v>
      </c>
      <c r="HR58">
        <v>1.8831500000000001</v>
      </c>
      <c r="HS58">
        <v>1.88629</v>
      </c>
      <c r="HT58">
        <v>1.8770800000000001</v>
      </c>
      <c r="HU58">
        <v>1.88358</v>
      </c>
      <c r="HV58">
        <v>1.88253</v>
      </c>
      <c r="HW58">
        <v>1.8859900000000001</v>
      </c>
      <c r="HX58">
        <v>0</v>
      </c>
      <c r="HY58">
        <v>0</v>
      </c>
      <c r="HZ58">
        <v>0</v>
      </c>
      <c r="IA58">
        <v>0</v>
      </c>
      <c r="IB58" t="s">
        <v>427</v>
      </c>
      <c r="IC58" t="s">
        <v>428</v>
      </c>
      <c r="ID58" t="s">
        <v>429</v>
      </c>
      <c r="IE58" t="s">
        <v>429</v>
      </c>
      <c r="IF58" t="s">
        <v>429</v>
      </c>
      <c r="IG58" t="s">
        <v>429</v>
      </c>
      <c r="IH58">
        <v>0</v>
      </c>
      <c r="II58">
        <v>100</v>
      </c>
      <c r="IJ58">
        <v>100</v>
      </c>
      <c r="IK58">
        <v>0.374</v>
      </c>
      <c r="IL58">
        <v>4.1500000000000002E-2</v>
      </c>
      <c r="IM58">
        <v>0.45686052033095309</v>
      </c>
      <c r="IN58">
        <v>-4.2852564239613137E-4</v>
      </c>
      <c r="IO58">
        <v>6.4980710991155998E-7</v>
      </c>
      <c r="IP58">
        <v>-2.7237938963984961E-10</v>
      </c>
      <c r="IQ58">
        <v>-9.9093670515563292E-3</v>
      </c>
      <c r="IR58">
        <v>6.6907473102813496E-3</v>
      </c>
      <c r="IS58">
        <v>-3.3673306238274028E-4</v>
      </c>
      <c r="IT58">
        <v>6.1311374003140313E-6</v>
      </c>
      <c r="IU58">
        <v>3</v>
      </c>
      <c r="IV58">
        <v>2101</v>
      </c>
      <c r="IW58">
        <v>1</v>
      </c>
      <c r="IX58">
        <v>32</v>
      </c>
      <c r="IY58">
        <v>0.8</v>
      </c>
      <c r="IZ58">
        <v>0.7</v>
      </c>
      <c r="JA58">
        <v>1.00586</v>
      </c>
      <c r="JB58">
        <v>2.6977500000000001</v>
      </c>
      <c r="JC58">
        <v>1.6015600000000001</v>
      </c>
      <c r="JD58">
        <v>2.33521</v>
      </c>
      <c r="JE58">
        <v>1.5502899999999999</v>
      </c>
      <c r="JF58">
        <v>2.4133300000000002</v>
      </c>
      <c r="JG58">
        <v>44.389899999999997</v>
      </c>
      <c r="JH58">
        <v>23.973700000000001</v>
      </c>
      <c r="JI58">
        <v>18</v>
      </c>
      <c r="JJ58">
        <v>584.88400000000001</v>
      </c>
      <c r="JK58">
        <v>408.32</v>
      </c>
      <c r="JL58">
        <v>26.068899999999999</v>
      </c>
      <c r="JM58">
        <v>30.183599999999998</v>
      </c>
      <c r="JN58">
        <v>30</v>
      </c>
      <c r="JO58">
        <v>30.447199999999999</v>
      </c>
      <c r="JP58">
        <v>30.4407</v>
      </c>
      <c r="JQ58">
        <v>20.1203</v>
      </c>
      <c r="JR58">
        <v>37.017000000000003</v>
      </c>
      <c r="JS58">
        <v>0</v>
      </c>
      <c r="JT58">
        <v>26.049600000000002</v>
      </c>
      <c r="JU58">
        <v>400</v>
      </c>
      <c r="JV58">
        <v>16.6129</v>
      </c>
      <c r="JW58">
        <v>99.549800000000005</v>
      </c>
      <c r="JX58">
        <v>99.842200000000005</v>
      </c>
    </row>
    <row r="59" spans="1:284" x14ac:dyDescent="0.3">
      <c r="A59">
        <v>43</v>
      </c>
      <c r="B59">
        <v>1689272193.5999999</v>
      </c>
      <c r="C59">
        <v>10917.5</v>
      </c>
      <c r="D59" t="s">
        <v>640</v>
      </c>
      <c r="E59" t="s">
        <v>641</v>
      </c>
      <c r="F59" t="s">
        <v>416</v>
      </c>
      <c r="G59" t="s">
        <v>417</v>
      </c>
      <c r="H59" t="s">
        <v>509</v>
      </c>
      <c r="I59" t="s">
        <v>752</v>
      </c>
      <c r="J59" t="s">
        <v>31</v>
      </c>
      <c r="K59" t="s">
        <v>31</v>
      </c>
      <c r="L59" t="s">
        <v>591</v>
      </c>
      <c r="M59">
        <v>1689272193.5999999</v>
      </c>
      <c r="N59">
        <f t="shared" si="46"/>
        <v>5.5804965442227926E-3</v>
      </c>
      <c r="O59">
        <f t="shared" si="47"/>
        <v>5.5804965442227923</v>
      </c>
      <c r="P59">
        <f t="shared" si="48"/>
        <v>36.108377214598207</v>
      </c>
      <c r="Q59">
        <f t="shared" si="49"/>
        <v>552.91899999999998</v>
      </c>
      <c r="R59">
        <f t="shared" si="50"/>
        <v>384.73885365573113</v>
      </c>
      <c r="S59">
        <f t="shared" si="51"/>
        <v>38.021798975905966</v>
      </c>
      <c r="T59">
        <f t="shared" si="52"/>
        <v>54.642193966639397</v>
      </c>
      <c r="U59">
        <f t="shared" si="53"/>
        <v>0.39193779169268189</v>
      </c>
      <c r="V59">
        <f t="shared" si="54"/>
        <v>2.9053386799109262</v>
      </c>
      <c r="W59">
        <f t="shared" si="55"/>
        <v>0.36475549540595364</v>
      </c>
      <c r="X59">
        <f t="shared" si="56"/>
        <v>0.23025711573185592</v>
      </c>
      <c r="Y59">
        <f t="shared" si="57"/>
        <v>289.55908203282172</v>
      </c>
      <c r="Z59">
        <f t="shared" si="58"/>
        <v>28.833791860869908</v>
      </c>
      <c r="AA59">
        <f t="shared" si="59"/>
        <v>28.075299999999999</v>
      </c>
      <c r="AB59">
        <f t="shared" si="60"/>
        <v>3.8115299399674529</v>
      </c>
      <c r="AC59">
        <f t="shared" si="61"/>
        <v>59.801891980665566</v>
      </c>
      <c r="AD59">
        <f t="shared" si="62"/>
        <v>2.3466874419443395</v>
      </c>
      <c r="AE59">
        <f t="shared" si="63"/>
        <v>3.9241023389411196</v>
      </c>
      <c r="AF59">
        <f t="shared" si="64"/>
        <v>1.4648424980231134</v>
      </c>
      <c r="AG59">
        <f t="shared" si="65"/>
        <v>-246.09989760022515</v>
      </c>
      <c r="AH59">
        <f t="shared" si="66"/>
        <v>78.39462576513499</v>
      </c>
      <c r="AI59">
        <f t="shared" si="67"/>
        <v>5.9007729795391839</v>
      </c>
      <c r="AJ59">
        <f t="shared" si="68"/>
        <v>127.75458317727073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51880.400402883148</v>
      </c>
      <c r="AP59" t="s">
        <v>421</v>
      </c>
      <c r="AQ59">
        <v>10366.9</v>
      </c>
      <c r="AR59">
        <v>993.59653846153856</v>
      </c>
      <c r="AS59">
        <v>3431.87</v>
      </c>
      <c r="AT59">
        <f t="shared" si="72"/>
        <v>0.71047955241266758</v>
      </c>
      <c r="AU59">
        <v>-3.9894345373445681</v>
      </c>
      <c r="AV59" t="s">
        <v>642</v>
      </c>
      <c r="AW59">
        <v>10043.799999999999</v>
      </c>
      <c r="AX59">
        <v>855.36284615384602</v>
      </c>
      <c r="AY59">
        <v>1349.5164503899871</v>
      </c>
      <c r="AZ59">
        <f t="shared" si="73"/>
        <v>0.36617086371443575</v>
      </c>
      <c r="BA59">
        <v>0.5</v>
      </c>
      <c r="BB59">
        <f t="shared" si="74"/>
        <v>1513.1430062346226</v>
      </c>
      <c r="BC59">
        <f t="shared" si="75"/>
        <v>36.108377214598207</v>
      </c>
      <c r="BD59">
        <f t="shared" si="76"/>
        <v>277.03444075819482</v>
      </c>
      <c r="BE59">
        <f t="shared" si="77"/>
        <v>2.6499684158554242E-2</v>
      </c>
      <c r="BF59">
        <f t="shared" si="78"/>
        <v>1.5430368032996178</v>
      </c>
      <c r="BG59">
        <f t="shared" si="79"/>
        <v>686.78273472603701</v>
      </c>
      <c r="BH59" t="s">
        <v>643</v>
      </c>
      <c r="BI59">
        <v>597.01</v>
      </c>
      <c r="BJ59">
        <f t="shared" si="80"/>
        <v>597.01</v>
      </c>
      <c r="BK59">
        <f t="shared" si="81"/>
        <v>0.55761191363953033</v>
      </c>
      <c r="BL59">
        <f t="shared" si="82"/>
        <v>0.65667690154688452</v>
      </c>
      <c r="BM59">
        <f t="shared" si="83"/>
        <v>0.73455251744707439</v>
      </c>
      <c r="BN59">
        <f t="shared" si="84"/>
        <v>1.388384261950149</v>
      </c>
      <c r="BO59">
        <f t="shared" si="85"/>
        <v>0.85402789410508695</v>
      </c>
      <c r="BP59">
        <f t="shared" si="86"/>
        <v>0.45833493792176294</v>
      </c>
      <c r="BQ59">
        <f t="shared" si="87"/>
        <v>0.54166506207823706</v>
      </c>
      <c r="BR59">
        <v>6421</v>
      </c>
      <c r="BS59">
        <v>290.00000000000011</v>
      </c>
      <c r="BT59">
        <v>1223.5</v>
      </c>
      <c r="BU59">
        <v>155</v>
      </c>
      <c r="BV59">
        <v>10043.799999999999</v>
      </c>
      <c r="BW59">
        <v>1223.7</v>
      </c>
      <c r="BX59">
        <v>-0.2</v>
      </c>
      <c r="BY59">
        <v>300.00000000000011</v>
      </c>
      <c r="BZ59">
        <v>38.6</v>
      </c>
      <c r="CA59">
        <v>1349.5164503899871</v>
      </c>
      <c r="CB59">
        <v>1.3127732126839691</v>
      </c>
      <c r="CC59">
        <v>-126.3706653731133</v>
      </c>
      <c r="CD59">
        <v>1.0786264904511931</v>
      </c>
      <c r="CE59">
        <v>0.99796425845944148</v>
      </c>
      <c r="CF59">
        <v>-1.090084293659622E-2</v>
      </c>
      <c r="CG59">
        <v>289.99999999999989</v>
      </c>
      <c r="CH59">
        <v>1218.5999999999999</v>
      </c>
      <c r="CI59">
        <v>725</v>
      </c>
      <c r="CJ59">
        <v>10009</v>
      </c>
      <c r="CK59">
        <v>1223.26</v>
      </c>
      <c r="CL59">
        <v>-4.66</v>
      </c>
      <c r="CZ59">
        <f t="shared" si="88"/>
        <v>1799.95</v>
      </c>
      <c r="DA59">
        <f t="shared" si="89"/>
        <v>1513.1430062346226</v>
      </c>
      <c r="DB59">
        <f t="shared" si="90"/>
        <v>0.84065835508465381</v>
      </c>
      <c r="DC59">
        <f t="shared" si="91"/>
        <v>0.16087062531338187</v>
      </c>
      <c r="DD59">
        <v>6</v>
      </c>
      <c r="DE59">
        <v>0.5</v>
      </c>
      <c r="DF59" t="s">
        <v>424</v>
      </c>
      <c r="DG59">
        <v>2</v>
      </c>
      <c r="DH59">
        <v>1689272193.5999999</v>
      </c>
      <c r="DI59">
        <v>552.91899999999998</v>
      </c>
      <c r="DJ59">
        <v>599.94899999999996</v>
      </c>
      <c r="DK59">
        <v>23.745899999999999</v>
      </c>
      <c r="DL59">
        <v>17.2087</v>
      </c>
      <c r="DM59">
        <v>552.56799999999998</v>
      </c>
      <c r="DN59">
        <v>23.702200000000001</v>
      </c>
      <c r="DO59">
        <v>500.029</v>
      </c>
      <c r="DP59">
        <v>98.724999999999994</v>
      </c>
      <c r="DQ59">
        <v>9.9952600000000003E-2</v>
      </c>
      <c r="DR59">
        <v>28.575800000000001</v>
      </c>
      <c r="DS59">
        <v>28.075299999999999</v>
      </c>
      <c r="DT59">
        <v>999.9</v>
      </c>
      <c r="DU59">
        <v>0</v>
      </c>
      <c r="DV59">
        <v>0</v>
      </c>
      <c r="DW59">
        <v>9990</v>
      </c>
      <c r="DX59">
        <v>0</v>
      </c>
      <c r="DY59">
        <v>590.81200000000001</v>
      </c>
      <c r="DZ59">
        <v>-47.029699999999998</v>
      </c>
      <c r="EA59">
        <v>566.36800000000005</v>
      </c>
      <c r="EB59">
        <v>610.45399999999995</v>
      </c>
      <c r="EC59">
        <v>6.5371699999999997</v>
      </c>
      <c r="ED59">
        <v>599.94899999999996</v>
      </c>
      <c r="EE59">
        <v>17.2087</v>
      </c>
      <c r="EF59">
        <v>2.3443100000000001</v>
      </c>
      <c r="EG59">
        <v>1.6989300000000001</v>
      </c>
      <c r="EH59">
        <v>19.984200000000001</v>
      </c>
      <c r="EI59">
        <v>14.886699999999999</v>
      </c>
      <c r="EJ59">
        <v>1799.95</v>
      </c>
      <c r="EK59">
        <v>0.97799100000000005</v>
      </c>
      <c r="EL59">
        <v>2.2008900000000001E-2</v>
      </c>
      <c r="EM59">
        <v>0</v>
      </c>
      <c r="EN59">
        <v>856.12900000000002</v>
      </c>
      <c r="EO59">
        <v>5.0005300000000004</v>
      </c>
      <c r="EP59">
        <v>17104.3</v>
      </c>
      <c r="EQ59">
        <v>16034.8</v>
      </c>
      <c r="ER59">
        <v>48.25</v>
      </c>
      <c r="ES59">
        <v>48.561999999999998</v>
      </c>
      <c r="ET59">
        <v>48.686999999999998</v>
      </c>
      <c r="EU59">
        <v>48.5</v>
      </c>
      <c r="EV59">
        <v>49.436999999999998</v>
      </c>
      <c r="EW59">
        <v>1755.44</v>
      </c>
      <c r="EX59">
        <v>39.5</v>
      </c>
      <c r="EY59">
        <v>0</v>
      </c>
      <c r="EZ59">
        <v>120.2000000476837</v>
      </c>
      <c r="FA59">
        <v>0</v>
      </c>
      <c r="FB59">
        <v>855.36284615384602</v>
      </c>
      <c r="FC59">
        <v>5.7735384862308106</v>
      </c>
      <c r="FD59">
        <v>131.0564103311406</v>
      </c>
      <c r="FE59">
        <v>17087.915384615389</v>
      </c>
      <c r="FF59">
        <v>15</v>
      </c>
      <c r="FG59">
        <v>1689272147.0999999</v>
      </c>
      <c r="FH59" t="s">
        <v>644</v>
      </c>
      <c r="FI59">
        <v>1689272140.0999999</v>
      </c>
      <c r="FJ59">
        <v>1689272147.0999999</v>
      </c>
      <c r="FK59">
        <v>46</v>
      </c>
      <c r="FL59">
        <v>-2.1999999999999999E-2</v>
      </c>
      <c r="FM59">
        <v>3.0000000000000001E-3</v>
      </c>
      <c r="FN59">
        <v>0.35299999999999998</v>
      </c>
      <c r="FO59">
        <v>3.9E-2</v>
      </c>
      <c r="FP59">
        <v>600</v>
      </c>
      <c r="FQ59">
        <v>17</v>
      </c>
      <c r="FR59">
        <v>7.0000000000000007E-2</v>
      </c>
      <c r="FS59">
        <v>0.01</v>
      </c>
      <c r="FT59">
        <v>36.234296209022951</v>
      </c>
      <c r="FU59">
        <v>-0.89634992648419665</v>
      </c>
      <c r="FV59">
        <v>0.13971522455062579</v>
      </c>
      <c r="FW59">
        <v>1</v>
      </c>
      <c r="FX59">
        <v>0.40351874316853059</v>
      </c>
      <c r="FY59">
        <v>-4.0121187562790921E-2</v>
      </c>
      <c r="FZ59">
        <v>6.2528535256567343E-3</v>
      </c>
      <c r="GA59">
        <v>1</v>
      </c>
      <c r="GB59">
        <v>2</v>
      </c>
      <c r="GC59">
        <v>2</v>
      </c>
      <c r="GD59" t="s">
        <v>426</v>
      </c>
      <c r="GE59">
        <v>3.10989</v>
      </c>
      <c r="GF59">
        <v>2.7671700000000001</v>
      </c>
      <c r="GG59">
        <v>0.113264</v>
      </c>
      <c r="GH59">
        <v>0.120007</v>
      </c>
      <c r="GI59">
        <v>0.106765</v>
      </c>
      <c r="GJ59">
        <v>8.4993200000000005E-2</v>
      </c>
      <c r="GK59">
        <v>21376.7</v>
      </c>
      <c r="GL59">
        <v>22053.9</v>
      </c>
      <c r="GM59">
        <v>23951.5</v>
      </c>
      <c r="GN59">
        <v>25357.200000000001</v>
      </c>
      <c r="GO59">
        <v>30826.1</v>
      </c>
      <c r="GP59">
        <v>32546.3</v>
      </c>
      <c r="GQ59">
        <v>38165.9</v>
      </c>
      <c r="GR59">
        <v>39450.9</v>
      </c>
      <c r="GS59">
        <v>2.1772999999999998</v>
      </c>
      <c r="GT59">
        <v>1.81508</v>
      </c>
      <c r="GU59">
        <v>8.7693300000000002E-2</v>
      </c>
      <c r="GV59">
        <v>0</v>
      </c>
      <c r="GW59">
        <v>26.641999999999999</v>
      </c>
      <c r="GX59">
        <v>999.9</v>
      </c>
      <c r="GY59">
        <v>31.2</v>
      </c>
      <c r="GZ59">
        <v>40.4</v>
      </c>
      <c r="HA59">
        <v>23.9331</v>
      </c>
      <c r="HB59">
        <v>60.429299999999998</v>
      </c>
      <c r="HC59">
        <v>27.447900000000001</v>
      </c>
      <c r="HD59">
        <v>1</v>
      </c>
      <c r="HE59">
        <v>0.223328</v>
      </c>
      <c r="HF59">
        <v>1.8922699999999999</v>
      </c>
      <c r="HG59">
        <v>20.315799999999999</v>
      </c>
      <c r="HH59">
        <v>5.2550299999999996</v>
      </c>
      <c r="HI59">
        <v>12.0138</v>
      </c>
      <c r="HJ59">
        <v>4.9805000000000001</v>
      </c>
      <c r="HK59">
        <v>3.2930000000000001</v>
      </c>
      <c r="HL59">
        <v>9999</v>
      </c>
      <c r="HM59">
        <v>9999</v>
      </c>
      <c r="HN59">
        <v>9999</v>
      </c>
      <c r="HO59">
        <v>250.9</v>
      </c>
      <c r="HP59">
        <v>1.8760600000000001</v>
      </c>
      <c r="HQ59">
        <v>1.8769800000000001</v>
      </c>
      <c r="HR59">
        <v>1.88317</v>
      </c>
      <c r="HS59">
        <v>1.88629</v>
      </c>
      <c r="HT59">
        <v>1.8771</v>
      </c>
      <c r="HU59">
        <v>1.8836200000000001</v>
      </c>
      <c r="HV59">
        <v>1.8825099999999999</v>
      </c>
      <c r="HW59">
        <v>1.8859900000000001</v>
      </c>
      <c r="HX59">
        <v>0</v>
      </c>
      <c r="HY59">
        <v>0</v>
      </c>
      <c r="HZ59">
        <v>0</v>
      </c>
      <c r="IA59">
        <v>0</v>
      </c>
      <c r="IB59" t="s">
        <v>427</v>
      </c>
      <c r="IC59" t="s">
        <v>428</v>
      </c>
      <c r="ID59" t="s">
        <v>429</v>
      </c>
      <c r="IE59" t="s">
        <v>429</v>
      </c>
      <c r="IF59" t="s">
        <v>429</v>
      </c>
      <c r="IG59" t="s">
        <v>429</v>
      </c>
      <c r="IH59">
        <v>0</v>
      </c>
      <c r="II59">
        <v>100</v>
      </c>
      <c r="IJ59">
        <v>100</v>
      </c>
      <c r="IK59">
        <v>0.35099999999999998</v>
      </c>
      <c r="IL59">
        <v>4.3700000000000003E-2</v>
      </c>
      <c r="IM59">
        <v>0.43533044736812643</v>
      </c>
      <c r="IN59">
        <v>-4.2852564239613137E-4</v>
      </c>
      <c r="IO59">
        <v>6.4980710991155998E-7</v>
      </c>
      <c r="IP59">
        <v>-2.7237938963984961E-10</v>
      </c>
      <c r="IQ59">
        <v>-7.3486900325746606E-3</v>
      </c>
      <c r="IR59">
        <v>6.6907473102813496E-3</v>
      </c>
      <c r="IS59">
        <v>-3.3673306238274028E-4</v>
      </c>
      <c r="IT59">
        <v>6.1311374003140313E-6</v>
      </c>
      <c r="IU59">
        <v>3</v>
      </c>
      <c r="IV59">
        <v>2101</v>
      </c>
      <c r="IW59">
        <v>1</v>
      </c>
      <c r="IX59">
        <v>32</v>
      </c>
      <c r="IY59">
        <v>0.9</v>
      </c>
      <c r="IZ59">
        <v>0.8</v>
      </c>
      <c r="JA59">
        <v>1.3964799999999999</v>
      </c>
      <c r="JB59">
        <v>2.6916500000000001</v>
      </c>
      <c r="JC59">
        <v>1.6015600000000001</v>
      </c>
      <c r="JD59">
        <v>2.33521</v>
      </c>
      <c r="JE59">
        <v>1.5502899999999999</v>
      </c>
      <c r="JF59">
        <v>2.4352999999999998</v>
      </c>
      <c r="JG59">
        <v>44.362099999999998</v>
      </c>
      <c r="JH59">
        <v>23.973700000000001</v>
      </c>
      <c r="JI59">
        <v>18</v>
      </c>
      <c r="JJ59">
        <v>584.26599999999996</v>
      </c>
      <c r="JK59">
        <v>409.608</v>
      </c>
      <c r="JL59">
        <v>25.791899999999998</v>
      </c>
      <c r="JM59">
        <v>30.140699999999999</v>
      </c>
      <c r="JN59">
        <v>30.0001</v>
      </c>
      <c r="JO59">
        <v>30.3904</v>
      </c>
      <c r="JP59">
        <v>30.384599999999999</v>
      </c>
      <c r="JQ59">
        <v>27.938199999999998</v>
      </c>
      <c r="JR59">
        <v>34.226900000000001</v>
      </c>
      <c r="JS59">
        <v>0</v>
      </c>
      <c r="JT59">
        <v>25.7624</v>
      </c>
      <c r="JU59">
        <v>600</v>
      </c>
      <c r="JV59">
        <v>17.3552</v>
      </c>
      <c r="JW59">
        <v>99.560199999999995</v>
      </c>
      <c r="JX59">
        <v>99.848100000000002</v>
      </c>
    </row>
    <row r="60" spans="1:284" x14ac:dyDescent="0.3">
      <c r="A60">
        <v>44</v>
      </c>
      <c r="B60">
        <v>1689272383.0999999</v>
      </c>
      <c r="C60">
        <v>11107</v>
      </c>
      <c r="D60" t="s">
        <v>645</v>
      </c>
      <c r="E60" t="s">
        <v>646</v>
      </c>
      <c r="F60" t="s">
        <v>416</v>
      </c>
      <c r="G60" t="s">
        <v>417</v>
      </c>
      <c r="H60" t="s">
        <v>509</v>
      </c>
      <c r="I60" t="s">
        <v>752</v>
      </c>
      <c r="J60" t="s">
        <v>31</v>
      </c>
      <c r="K60" t="s">
        <v>31</v>
      </c>
      <c r="L60" t="s">
        <v>591</v>
      </c>
      <c r="M60">
        <v>1689272383.0999999</v>
      </c>
      <c r="N60">
        <f t="shared" si="46"/>
        <v>3.6399867932437823E-3</v>
      </c>
      <c r="O60">
        <f t="shared" si="47"/>
        <v>3.6399867932437822</v>
      </c>
      <c r="P60">
        <f t="shared" si="48"/>
        <v>37.405544272067011</v>
      </c>
      <c r="Q60">
        <f t="shared" si="49"/>
        <v>751.79200000000003</v>
      </c>
      <c r="R60">
        <f t="shared" si="50"/>
        <v>477.42048303636295</v>
      </c>
      <c r="S60">
        <f t="shared" si="51"/>
        <v>47.178943543279757</v>
      </c>
      <c r="T60">
        <f t="shared" si="52"/>
        <v>74.292481333667212</v>
      </c>
      <c r="U60">
        <f t="shared" si="53"/>
        <v>0.24023386702089722</v>
      </c>
      <c r="V60">
        <f t="shared" si="54"/>
        <v>2.9079863751616446</v>
      </c>
      <c r="W60">
        <f t="shared" si="55"/>
        <v>0.22972775560310665</v>
      </c>
      <c r="X60">
        <f t="shared" si="56"/>
        <v>0.1444854892845612</v>
      </c>
      <c r="Y60">
        <f t="shared" si="57"/>
        <v>289.55529832673534</v>
      </c>
      <c r="Z60">
        <f t="shared" si="58"/>
        <v>28.913466703343158</v>
      </c>
      <c r="AA60">
        <f t="shared" si="59"/>
        <v>28.047499999999999</v>
      </c>
      <c r="AB60">
        <f t="shared" si="60"/>
        <v>3.8053606222599523</v>
      </c>
      <c r="AC60">
        <f t="shared" si="61"/>
        <v>59.770984498396139</v>
      </c>
      <c r="AD60">
        <f t="shared" si="62"/>
        <v>2.2878434215799004</v>
      </c>
      <c r="AE60">
        <f t="shared" si="63"/>
        <v>3.8276823458400475</v>
      </c>
      <c r="AF60">
        <f t="shared" si="64"/>
        <v>1.5175172006800519</v>
      </c>
      <c r="AG60">
        <f t="shared" si="65"/>
        <v>-160.5234175820508</v>
      </c>
      <c r="AH60">
        <f t="shared" si="66"/>
        <v>15.740246290354621</v>
      </c>
      <c r="AI60">
        <f t="shared" si="67"/>
        <v>1.1810075942524694</v>
      </c>
      <c r="AJ60">
        <f t="shared" si="68"/>
        <v>145.95313462929167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52029.613503345397</v>
      </c>
      <c r="AP60" t="s">
        <v>421</v>
      </c>
      <c r="AQ60">
        <v>10366.9</v>
      </c>
      <c r="AR60">
        <v>993.59653846153856</v>
      </c>
      <c r="AS60">
        <v>3431.87</v>
      </c>
      <c r="AT60">
        <f t="shared" si="72"/>
        <v>0.71047955241266758</v>
      </c>
      <c r="AU60">
        <v>-3.9894345373445681</v>
      </c>
      <c r="AV60" t="s">
        <v>647</v>
      </c>
      <c r="AW60">
        <v>10030.799999999999</v>
      </c>
      <c r="AX60">
        <v>848.93584615384611</v>
      </c>
      <c r="AY60">
        <v>1345.5035548669059</v>
      </c>
      <c r="AZ60">
        <f t="shared" si="73"/>
        <v>0.3690571510694961</v>
      </c>
      <c r="BA60">
        <v>0.5</v>
      </c>
      <c r="BB60">
        <f t="shared" si="74"/>
        <v>1513.1258996511581</v>
      </c>
      <c r="BC60">
        <f t="shared" si="75"/>
        <v>37.405544272067011</v>
      </c>
      <c r="BD60">
        <f t="shared" si="76"/>
        <v>279.21496686736231</v>
      </c>
      <c r="BE60">
        <f t="shared" si="77"/>
        <v>2.7357260105689118E-2</v>
      </c>
      <c r="BF60">
        <f t="shared" si="78"/>
        <v>1.5506212804762696</v>
      </c>
      <c r="BG60">
        <f t="shared" si="79"/>
        <v>685.7419165062006</v>
      </c>
      <c r="BH60" t="s">
        <v>648</v>
      </c>
      <c r="BI60">
        <v>591.33000000000004</v>
      </c>
      <c r="BJ60">
        <f t="shared" si="80"/>
        <v>591.33000000000004</v>
      </c>
      <c r="BK60">
        <f t="shared" si="81"/>
        <v>0.5605139816531417</v>
      </c>
      <c r="BL60">
        <f t="shared" si="82"/>
        <v>0.65842630719223838</v>
      </c>
      <c r="BM60">
        <f t="shared" si="83"/>
        <v>0.73449641446101599</v>
      </c>
      <c r="BN60">
        <f t="shared" si="84"/>
        <v>1.4110764649860106</v>
      </c>
      <c r="BO60">
        <f t="shared" si="85"/>
        <v>0.85567368797783372</v>
      </c>
      <c r="BP60">
        <f t="shared" si="86"/>
        <v>0.45862974216007829</v>
      </c>
      <c r="BQ60">
        <f t="shared" si="87"/>
        <v>0.54137025783992176</v>
      </c>
      <c r="BR60">
        <v>6423</v>
      </c>
      <c r="BS60">
        <v>290.00000000000011</v>
      </c>
      <c r="BT60">
        <v>1221.8599999999999</v>
      </c>
      <c r="BU60">
        <v>215</v>
      </c>
      <c r="BV60">
        <v>10030.799999999999</v>
      </c>
      <c r="BW60">
        <v>1221.55</v>
      </c>
      <c r="BX60">
        <v>0.31</v>
      </c>
      <c r="BY60">
        <v>300.00000000000011</v>
      </c>
      <c r="BZ60">
        <v>38.6</v>
      </c>
      <c r="CA60">
        <v>1345.5035548669059</v>
      </c>
      <c r="CB60">
        <v>1.3447866653796141</v>
      </c>
      <c r="CC60">
        <v>-124.3354259164241</v>
      </c>
      <c r="CD60">
        <v>1.1045536461393459</v>
      </c>
      <c r="CE60">
        <v>0.99779512859523334</v>
      </c>
      <c r="CF60">
        <v>-1.089736440489434E-2</v>
      </c>
      <c r="CG60">
        <v>289.99999999999989</v>
      </c>
      <c r="CH60">
        <v>1217.8800000000001</v>
      </c>
      <c r="CI60">
        <v>705</v>
      </c>
      <c r="CJ60">
        <v>10007</v>
      </c>
      <c r="CK60">
        <v>1221.26</v>
      </c>
      <c r="CL60">
        <v>-3.38</v>
      </c>
      <c r="CZ60">
        <f t="shared" si="88"/>
        <v>1799.93</v>
      </c>
      <c r="DA60">
        <f t="shared" si="89"/>
        <v>1513.1258996511581</v>
      </c>
      <c r="DB60">
        <f t="shared" si="90"/>
        <v>0.84065819206922388</v>
      </c>
      <c r="DC60">
        <f t="shared" si="91"/>
        <v>0.16087031069360216</v>
      </c>
      <c r="DD60">
        <v>6</v>
      </c>
      <c r="DE60">
        <v>0.5</v>
      </c>
      <c r="DF60" t="s">
        <v>424</v>
      </c>
      <c r="DG60">
        <v>2</v>
      </c>
      <c r="DH60">
        <v>1689272383.0999999</v>
      </c>
      <c r="DI60">
        <v>751.79200000000003</v>
      </c>
      <c r="DJ60">
        <v>799.94600000000003</v>
      </c>
      <c r="DK60">
        <v>23.151499999999999</v>
      </c>
      <c r="DL60">
        <v>18.886099999999999</v>
      </c>
      <c r="DM60">
        <v>751.34500000000003</v>
      </c>
      <c r="DN60">
        <v>23.109000000000002</v>
      </c>
      <c r="DO60">
        <v>500.17099999999999</v>
      </c>
      <c r="DP60">
        <v>98.720600000000005</v>
      </c>
      <c r="DQ60">
        <v>9.9926600000000004E-2</v>
      </c>
      <c r="DR60">
        <v>28.1479</v>
      </c>
      <c r="DS60">
        <v>28.047499999999999</v>
      </c>
      <c r="DT60">
        <v>999.9</v>
      </c>
      <c r="DU60">
        <v>0</v>
      </c>
      <c r="DV60">
        <v>0</v>
      </c>
      <c r="DW60">
        <v>10005.6</v>
      </c>
      <c r="DX60">
        <v>0</v>
      </c>
      <c r="DY60">
        <v>2.1888100000000001</v>
      </c>
      <c r="DZ60">
        <v>-48.153500000000001</v>
      </c>
      <c r="EA60">
        <v>769.61</v>
      </c>
      <c r="EB60">
        <v>815.34400000000005</v>
      </c>
      <c r="EC60">
        <v>4.26539</v>
      </c>
      <c r="ED60">
        <v>799.94600000000003</v>
      </c>
      <c r="EE60">
        <v>18.886099999999999</v>
      </c>
      <c r="EF60">
        <v>2.2855300000000001</v>
      </c>
      <c r="EG60">
        <v>1.8644499999999999</v>
      </c>
      <c r="EH60">
        <v>19.5748</v>
      </c>
      <c r="EI60">
        <v>16.337800000000001</v>
      </c>
      <c r="EJ60">
        <v>1799.93</v>
      </c>
      <c r="EK60">
        <v>0.97799800000000003</v>
      </c>
      <c r="EL60">
        <v>2.2001799999999998E-2</v>
      </c>
      <c r="EM60">
        <v>0</v>
      </c>
      <c r="EN60">
        <v>849.10900000000004</v>
      </c>
      <c r="EO60">
        <v>5.0005300000000004</v>
      </c>
      <c r="EP60">
        <v>16544.3</v>
      </c>
      <c r="EQ60">
        <v>16034.6</v>
      </c>
      <c r="ER60">
        <v>48.561999999999998</v>
      </c>
      <c r="ES60">
        <v>49</v>
      </c>
      <c r="ET60">
        <v>49</v>
      </c>
      <c r="EU60">
        <v>48.936999999999998</v>
      </c>
      <c r="EV60">
        <v>49.686999999999998</v>
      </c>
      <c r="EW60">
        <v>1755.44</v>
      </c>
      <c r="EX60">
        <v>39.49</v>
      </c>
      <c r="EY60">
        <v>0</v>
      </c>
      <c r="EZ60">
        <v>187.79999995231631</v>
      </c>
      <c r="FA60">
        <v>0</v>
      </c>
      <c r="FB60">
        <v>848.93584615384611</v>
      </c>
      <c r="FC60">
        <v>4.0123076946510459</v>
      </c>
      <c r="FD60">
        <v>57.364102634478023</v>
      </c>
      <c r="FE60">
        <v>16537.719230769231</v>
      </c>
      <c r="FF60">
        <v>15</v>
      </c>
      <c r="FG60">
        <v>1689272273.0999999</v>
      </c>
      <c r="FH60" t="s">
        <v>649</v>
      </c>
      <c r="FI60">
        <v>1689272273.0999999</v>
      </c>
      <c r="FJ60">
        <v>1689272263.0999999</v>
      </c>
      <c r="FK60">
        <v>47</v>
      </c>
      <c r="FL60">
        <v>8.2000000000000003E-2</v>
      </c>
      <c r="FM60">
        <v>-1E-3</v>
      </c>
      <c r="FN60">
        <v>0.45100000000000001</v>
      </c>
      <c r="FO60">
        <v>3.9E-2</v>
      </c>
      <c r="FP60">
        <v>800</v>
      </c>
      <c r="FQ60">
        <v>17</v>
      </c>
      <c r="FR60">
        <v>0.06</v>
      </c>
      <c r="FS60">
        <v>0.01</v>
      </c>
      <c r="FT60">
        <v>37.874838882136117</v>
      </c>
      <c r="FU60">
        <v>-1.579829779611841</v>
      </c>
      <c r="FV60">
        <v>0.23295811081430839</v>
      </c>
      <c r="FW60">
        <v>0</v>
      </c>
      <c r="FX60">
        <v>0.24958536600488229</v>
      </c>
      <c r="FY60">
        <v>-4.4178278577724113E-2</v>
      </c>
      <c r="FZ60">
        <v>6.452755115282531E-3</v>
      </c>
      <c r="GA60">
        <v>1</v>
      </c>
      <c r="GB60">
        <v>1</v>
      </c>
      <c r="GC60">
        <v>2</v>
      </c>
      <c r="GD60" t="s">
        <v>485</v>
      </c>
      <c r="GE60">
        <v>3.1104099999999999</v>
      </c>
      <c r="GF60">
        <v>2.76728</v>
      </c>
      <c r="GG60">
        <v>0.14003399999999999</v>
      </c>
      <c r="GH60">
        <v>0.14593100000000001</v>
      </c>
      <c r="GI60">
        <v>0.104864</v>
      </c>
      <c r="GJ60">
        <v>9.0930399999999995E-2</v>
      </c>
      <c r="GK60">
        <v>20726.8</v>
      </c>
      <c r="GL60">
        <v>21398.3</v>
      </c>
      <c r="GM60">
        <v>23946.799999999999</v>
      </c>
      <c r="GN60">
        <v>25350.9</v>
      </c>
      <c r="GO60">
        <v>30885.9</v>
      </c>
      <c r="GP60">
        <v>32326.9</v>
      </c>
      <c r="GQ60">
        <v>38158.9</v>
      </c>
      <c r="GR60">
        <v>39441</v>
      </c>
      <c r="GS60">
        <v>2.1744300000000001</v>
      </c>
      <c r="GT60">
        <v>1.8168</v>
      </c>
      <c r="GU60">
        <v>8.2254400000000005E-2</v>
      </c>
      <c r="GV60">
        <v>0</v>
      </c>
      <c r="GW60">
        <v>26.703099999999999</v>
      </c>
      <c r="GX60">
        <v>999.9</v>
      </c>
      <c r="GY60">
        <v>31.3</v>
      </c>
      <c r="GZ60">
        <v>40.299999999999997</v>
      </c>
      <c r="HA60">
        <v>23.884799999999998</v>
      </c>
      <c r="HB60">
        <v>60.629399999999997</v>
      </c>
      <c r="HC60">
        <v>27.279599999999999</v>
      </c>
      <c r="HD60">
        <v>1</v>
      </c>
      <c r="HE60">
        <v>0.23419000000000001</v>
      </c>
      <c r="HF60">
        <v>2.5552100000000002</v>
      </c>
      <c r="HG60">
        <v>20.307600000000001</v>
      </c>
      <c r="HH60">
        <v>5.25563</v>
      </c>
      <c r="HI60">
        <v>12.014900000000001</v>
      </c>
      <c r="HJ60">
        <v>4.9801500000000001</v>
      </c>
      <c r="HK60">
        <v>3.2930000000000001</v>
      </c>
      <c r="HL60">
        <v>9999</v>
      </c>
      <c r="HM60">
        <v>9999</v>
      </c>
      <c r="HN60">
        <v>9999</v>
      </c>
      <c r="HO60">
        <v>251</v>
      </c>
      <c r="HP60">
        <v>1.8760300000000001</v>
      </c>
      <c r="HQ60">
        <v>1.87693</v>
      </c>
      <c r="HR60">
        <v>1.8831100000000001</v>
      </c>
      <c r="HS60">
        <v>1.88629</v>
      </c>
      <c r="HT60">
        <v>1.87706</v>
      </c>
      <c r="HU60">
        <v>1.8835500000000001</v>
      </c>
      <c r="HV60">
        <v>1.88249</v>
      </c>
      <c r="HW60">
        <v>1.8859900000000001</v>
      </c>
      <c r="HX60">
        <v>0</v>
      </c>
      <c r="HY60">
        <v>0</v>
      </c>
      <c r="HZ60">
        <v>0</v>
      </c>
      <c r="IA60">
        <v>0</v>
      </c>
      <c r="IB60" t="s">
        <v>427</v>
      </c>
      <c r="IC60" t="s">
        <v>428</v>
      </c>
      <c r="ID60" t="s">
        <v>429</v>
      </c>
      <c r="IE60" t="s">
        <v>429</v>
      </c>
      <c r="IF60" t="s">
        <v>429</v>
      </c>
      <c r="IG60" t="s">
        <v>429</v>
      </c>
      <c r="IH60">
        <v>0</v>
      </c>
      <c r="II60">
        <v>100</v>
      </c>
      <c r="IJ60">
        <v>100</v>
      </c>
      <c r="IK60">
        <v>0.44700000000000001</v>
      </c>
      <c r="IL60">
        <v>4.2500000000000003E-2</v>
      </c>
      <c r="IM60">
        <v>0.51783908261493294</v>
      </c>
      <c r="IN60">
        <v>-4.2852564239613137E-4</v>
      </c>
      <c r="IO60">
        <v>6.4980710991155998E-7</v>
      </c>
      <c r="IP60">
        <v>-2.7237938963984961E-10</v>
      </c>
      <c r="IQ60">
        <v>-7.9141754120730917E-3</v>
      </c>
      <c r="IR60">
        <v>6.6907473102813496E-3</v>
      </c>
      <c r="IS60">
        <v>-3.3673306238274028E-4</v>
      </c>
      <c r="IT60">
        <v>6.1311374003140313E-6</v>
      </c>
      <c r="IU60">
        <v>3</v>
      </c>
      <c r="IV60">
        <v>2101</v>
      </c>
      <c r="IW60">
        <v>1</v>
      </c>
      <c r="IX60">
        <v>32</v>
      </c>
      <c r="IY60">
        <v>1.8</v>
      </c>
      <c r="IZ60">
        <v>2</v>
      </c>
      <c r="JA60">
        <v>1.7675799999999999</v>
      </c>
      <c r="JB60">
        <v>2.6892100000000001</v>
      </c>
      <c r="JC60">
        <v>1.6015600000000001</v>
      </c>
      <c r="JD60">
        <v>2.33521</v>
      </c>
      <c r="JE60">
        <v>1.5502899999999999</v>
      </c>
      <c r="JF60">
        <v>2.2839399999999999</v>
      </c>
      <c r="JG60">
        <v>44.334200000000003</v>
      </c>
      <c r="JH60">
        <v>23.956199999999999</v>
      </c>
      <c r="JI60">
        <v>18</v>
      </c>
      <c r="JJ60">
        <v>582.43899999999996</v>
      </c>
      <c r="JK60">
        <v>410.822</v>
      </c>
      <c r="JL60">
        <v>25.142900000000001</v>
      </c>
      <c r="JM60">
        <v>30.229700000000001</v>
      </c>
      <c r="JN60">
        <v>30.000900000000001</v>
      </c>
      <c r="JO60">
        <v>30.405200000000001</v>
      </c>
      <c r="JP60">
        <v>30.401700000000002</v>
      </c>
      <c r="JQ60">
        <v>35.376300000000001</v>
      </c>
      <c r="JR60">
        <v>26.441199999999998</v>
      </c>
      <c r="JS60">
        <v>0</v>
      </c>
      <c r="JT60">
        <v>25.097799999999999</v>
      </c>
      <c r="JU60">
        <v>800</v>
      </c>
      <c r="JV60">
        <v>18.967400000000001</v>
      </c>
      <c r="JW60">
        <v>99.541499999999999</v>
      </c>
      <c r="JX60">
        <v>99.8232</v>
      </c>
    </row>
    <row r="61" spans="1:284" x14ac:dyDescent="0.3">
      <c r="A61">
        <v>45</v>
      </c>
      <c r="B61">
        <v>1689272566.5999999</v>
      </c>
      <c r="C61">
        <v>11290.5</v>
      </c>
      <c r="D61" t="s">
        <v>650</v>
      </c>
      <c r="E61" t="s">
        <v>651</v>
      </c>
      <c r="F61" t="s">
        <v>416</v>
      </c>
      <c r="G61" t="s">
        <v>417</v>
      </c>
      <c r="H61" t="s">
        <v>509</v>
      </c>
      <c r="I61" t="s">
        <v>752</v>
      </c>
      <c r="J61" t="s">
        <v>31</v>
      </c>
      <c r="K61" t="s">
        <v>31</v>
      </c>
      <c r="L61" t="s">
        <v>591</v>
      </c>
      <c r="M61">
        <v>1689272566.5999999</v>
      </c>
      <c r="N61">
        <f t="shared" si="46"/>
        <v>2.562050745237261E-3</v>
      </c>
      <c r="O61">
        <f t="shared" si="47"/>
        <v>2.562050745237261</v>
      </c>
      <c r="P61">
        <f t="shared" si="48"/>
        <v>38.433068568967805</v>
      </c>
      <c r="Q61">
        <f t="shared" si="49"/>
        <v>950.99300000000005</v>
      </c>
      <c r="R61">
        <f t="shared" si="50"/>
        <v>550.84580491331781</v>
      </c>
      <c r="S61">
        <f t="shared" si="51"/>
        <v>54.449307651591006</v>
      </c>
      <c r="T61">
        <f t="shared" si="52"/>
        <v>94.002550204876016</v>
      </c>
      <c r="U61">
        <f t="shared" si="53"/>
        <v>0.16574210614047585</v>
      </c>
      <c r="V61">
        <f t="shared" si="54"/>
        <v>2.9027663486685755</v>
      </c>
      <c r="W61">
        <f t="shared" si="55"/>
        <v>0.16065845551925781</v>
      </c>
      <c r="X61">
        <f t="shared" si="56"/>
        <v>0.10085529195051002</v>
      </c>
      <c r="Y61">
        <f t="shared" si="57"/>
        <v>289.5531233269021</v>
      </c>
      <c r="Z61">
        <f t="shared" si="58"/>
        <v>29.00519085272273</v>
      </c>
      <c r="AA61">
        <f t="shared" si="59"/>
        <v>27.9922</v>
      </c>
      <c r="AB61">
        <f t="shared" si="60"/>
        <v>3.793114458028692</v>
      </c>
      <c r="AC61">
        <f t="shared" si="61"/>
        <v>59.843130106314824</v>
      </c>
      <c r="AD61">
        <f t="shared" si="62"/>
        <v>2.2650926331263999</v>
      </c>
      <c r="AE61">
        <f t="shared" si="63"/>
        <v>3.7850503960978146</v>
      </c>
      <c r="AF61">
        <f t="shared" si="64"/>
        <v>1.5280218249022921</v>
      </c>
      <c r="AG61">
        <f t="shared" si="65"/>
        <v>-112.98643786496321</v>
      </c>
      <c r="AH61">
        <f t="shared" si="66"/>
        <v>-5.7120287877138711</v>
      </c>
      <c r="AI61">
        <f t="shared" si="67"/>
        <v>-0.42882119355589648</v>
      </c>
      <c r="AJ61">
        <f t="shared" si="68"/>
        <v>170.42583548066912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51914.305941025967</v>
      </c>
      <c r="AP61" t="s">
        <v>421</v>
      </c>
      <c r="AQ61">
        <v>10366.9</v>
      </c>
      <c r="AR61">
        <v>993.59653846153856</v>
      </c>
      <c r="AS61">
        <v>3431.87</v>
      </c>
      <c r="AT61">
        <f t="shared" si="72"/>
        <v>0.71047955241266758</v>
      </c>
      <c r="AU61">
        <v>-3.9894345373445681</v>
      </c>
      <c r="AV61" t="s">
        <v>652</v>
      </c>
      <c r="AW61">
        <v>10018.700000000001</v>
      </c>
      <c r="AX61">
        <v>857.26765384615396</v>
      </c>
      <c r="AY61">
        <v>1374.5059851156</v>
      </c>
      <c r="AZ61">
        <f t="shared" si="73"/>
        <v>0.37630853329892544</v>
      </c>
      <c r="BA61">
        <v>0.5</v>
      </c>
      <c r="BB61">
        <f t="shared" si="74"/>
        <v>1513.1171996512446</v>
      </c>
      <c r="BC61">
        <f t="shared" si="75"/>
        <v>38.433068568967805</v>
      </c>
      <c r="BD61">
        <f t="shared" si="76"/>
        <v>284.69945705506859</v>
      </c>
      <c r="BE61">
        <f t="shared" si="77"/>
        <v>2.803649520082797E-2</v>
      </c>
      <c r="BF61">
        <f t="shared" si="78"/>
        <v>1.4968025146222768</v>
      </c>
      <c r="BG61">
        <f t="shared" si="79"/>
        <v>693.19644067526156</v>
      </c>
      <c r="BH61" t="s">
        <v>653</v>
      </c>
      <c r="BI61">
        <v>597.41</v>
      </c>
      <c r="BJ61">
        <f t="shared" si="80"/>
        <v>597.41</v>
      </c>
      <c r="BK61">
        <f t="shared" si="81"/>
        <v>0.56536384237733528</v>
      </c>
      <c r="BL61">
        <f t="shared" si="82"/>
        <v>0.66560417397151028</v>
      </c>
      <c r="BM61">
        <f t="shared" si="83"/>
        <v>0.72583984776091381</v>
      </c>
      <c r="BN61">
        <f t="shared" si="84"/>
        <v>1.3579036587643289</v>
      </c>
      <c r="BO61">
        <f t="shared" si="85"/>
        <v>0.84377902943924843</v>
      </c>
      <c r="BP61">
        <f t="shared" si="86"/>
        <v>0.46384415390957989</v>
      </c>
      <c r="BQ61">
        <f t="shared" si="87"/>
        <v>0.53615584609042011</v>
      </c>
      <c r="BR61">
        <v>6425</v>
      </c>
      <c r="BS61">
        <v>290.00000000000011</v>
      </c>
      <c r="BT61">
        <v>1245.24</v>
      </c>
      <c r="BU61">
        <v>275</v>
      </c>
      <c r="BV61">
        <v>10018.700000000001</v>
      </c>
      <c r="BW61">
        <v>1244.8599999999999</v>
      </c>
      <c r="BX61">
        <v>0.38</v>
      </c>
      <c r="BY61">
        <v>300.00000000000011</v>
      </c>
      <c r="BZ61">
        <v>38.6</v>
      </c>
      <c r="CA61">
        <v>1374.5059851156</v>
      </c>
      <c r="CB61">
        <v>1.1844667654878021</v>
      </c>
      <c r="CC61">
        <v>-129.88739243404169</v>
      </c>
      <c r="CD61">
        <v>0.97244508465561785</v>
      </c>
      <c r="CE61">
        <v>0.9984329850990743</v>
      </c>
      <c r="CF61">
        <v>-1.0892885205784211E-2</v>
      </c>
      <c r="CG61">
        <v>289.99999999999989</v>
      </c>
      <c r="CH61">
        <v>1240.6199999999999</v>
      </c>
      <c r="CI61">
        <v>655</v>
      </c>
      <c r="CJ61">
        <v>10006.4</v>
      </c>
      <c r="CK61">
        <v>1244.7</v>
      </c>
      <c r="CL61">
        <v>-4.08</v>
      </c>
      <c r="CZ61">
        <f t="shared" si="88"/>
        <v>1799.92</v>
      </c>
      <c r="DA61">
        <f t="shared" si="89"/>
        <v>1513.1171996512446</v>
      </c>
      <c r="DB61">
        <f t="shared" si="90"/>
        <v>0.84065802905198261</v>
      </c>
      <c r="DC61">
        <f t="shared" si="91"/>
        <v>0.16086999607032651</v>
      </c>
      <c r="DD61">
        <v>6</v>
      </c>
      <c r="DE61">
        <v>0.5</v>
      </c>
      <c r="DF61" t="s">
        <v>424</v>
      </c>
      <c r="DG61">
        <v>2</v>
      </c>
      <c r="DH61">
        <v>1689272566.5999999</v>
      </c>
      <c r="DI61">
        <v>950.99300000000005</v>
      </c>
      <c r="DJ61">
        <v>1000.02</v>
      </c>
      <c r="DK61">
        <v>22.915199999999999</v>
      </c>
      <c r="DL61">
        <v>19.912199999999999</v>
      </c>
      <c r="DM61">
        <v>950.51099999999997</v>
      </c>
      <c r="DN61">
        <v>22.870200000000001</v>
      </c>
      <c r="DO61">
        <v>500.16800000000001</v>
      </c>
      <c r="DP61">
        <v>98.746499999999997</v>
      </c>
      <c r="DQ61">
        <v>0.100232</v>
      </c>
      <c r="DR61">
        <v>27.9557</v>
      </c>
      <c r="DS61">
        <v>27.9922</v>
      </c>
      <c r="DT61">
        <v>999.9</v>
      </c>
      <c r="DU61">
        <v>0</v>
      </c>
      <c r="DV61">
        <v>0</v>
      </c>
      <c r="DW61">
        <v>9973.1200000000008</v>
      </c>
      <c r="DX61">
        <v>0</v>
      </c>
      <c r="DY61">
        <v>2.0204399999999998</v>
      </c>
      <c r="DZ61">
        <v>-49.027999999999999</v>
      </c>
      <c r="EA61">
        <v>973.29600000000005</v>
      </c>
      <c r="EB61">
        <v>1020.34</v>
      </c>
      <c r="EC61">
        <v>3.0030000000000001</v>
      </c>
      <c r="ED61">
        <v>1000.02</v>
      </c>
      <c r="EE61">
        <v>19.912199999999999</v>
      </c>
      <c r="EF61">
        <v>2.2627999999999999</v>
      </c>
      <c r="EG61">
        <v>1.9662599999999999</v>
      </c>
      <c r="EH61">
        <v>19.414000000000001</v>
      </c>
      <c r="EI61">
        <v>17.1752</v>
      </c>
      <c r="EJ61">
        <v>1799.92</v>
      </c>
      <c r="EK61">
        <v>0.97800500000000001</v>
      </c>
      <c r="EL61">
        <v>2.19946E-2</v>
      </c>
      <c r="EM61">
        <v>0</v>
      </c>
      <c r="EN61">
        <v>857.52099999999996</v>
      </c>
      <c r="EO61">
        <v>5.0005300000000004</v>
      </c>
      <c r="EP61">
        <v>16698.400000000001</v>
      </c>
      <c r="EQ61">
        <v>16034.6</v>
      </c>
      <c r="ER61">
        <v>49.125</v>
      </c>
      <c r="ES61">
        <v>49.875</v>
      </c>
      <c r="ET61">
        <v>49.686999999999998</v>
      </c>
      <c r="EU61">
        <v>49.75</v>
      </c>
      <c r="EV61">
        <v>50.25</v>
      </c>
      <c r="EW61">
        <v>1755.44</v>
      </c>
      <c r="EX61">
        <v>39.479999999999997</v>
      </c>
      <c r="EY61">
        <v>0</v>
      </c>
      <c r="EZ61">
        <v>181.79999995231631</v>
      </c>
      <c r="FA61">
        <v>0</v>
      </c>
      <c r="FB61">
        <v>857.26765384615396</v>
      </c>
      <c r="FC61">
        <v>3.1040342046679421</v>
      </c>
      <c r="FD61">
        <v>64.694017135414043</v>
      </c>
      <c r="FE61">
        <v>16691.25</v>
      </c>
      <c r="FF61">
        <v>15</v>
      </c>
      <c r="FG61">
        <v>1689272520.5999999</v>
      </c>
      <c r="FH61" t="s">
        <v>654</v>
      </c>
      <c r="FI61">
        <v>1689272519.0999999</v>
      </c>
      <c r="FJ61">
        <v>1689272520.5999999</v>
      </c>
      <c r="FK61">
        <v>48</v>
      </c>
      <c r="FL61">
        <v>1.7000000000000001E-2</v>
      </c>
      <c r="FM61">
        <v>3.0000000000000001E-3</v>
      </c>
      <c r="FN61">
        <v>0.48499999999999999</v>
      </c>
      <c r="FO61">
        <v>4.2999999999999997E-2</v>
      </c>
      <c r="FP61">
        <v>1000</v>
      </c>
      <c r="FQ61">
        <v>20</v>
      </c>
      <c r="FR61">
        <v>0.08</v>
      </c>
      <c r="FS61">
        <v>0.02</v>
      </c>
      <c r="FT61">
        <v>38.608272205693503</v>
      </c>
      <c r="FU61">
        <v>-0.87309448745321128</v>
      </c>
      <c r="FV61">
        <v>0.13331278897257631</v>
      </c>
      <c r="FW61">
        <v>1</v>
      </c>
      <c r="FX61">
        <v>0.17171996262960321</v>
      </c>
      <c r="FY61">
        <v>-2.6013588791762219E-2</v>
      </c>
      <c r="FZ61">
        <v>3.782945858249722E-3</v>
      </c>
      <c r="GA61">
        <v>1</v>
      </c>
      <c r="GB61">
        <v>2</v>
      </c>
      <c r="GC61">
        <v>2</v>
      </c>
      <c r="GD61" t="s">
        <v>426</v>
      </c>
      <c r="GE61">
        <v>3.1114099999999998</v>
      </c>
      <c r="GF61">
        <v>2.7673000000000001</v>
      </c>
      <c r="GG61">
        <v>0.16333</v>
      </c>
      <c r="GH61">
        <v>0.168624</v>
      </c>
      <c r="GI61">
        <v>0.10406</v>
      </c>
      <c r="GJ61">
        <v>9.4431299999999996E-2</v>
      </c>
      <c r="GK61">
        <v>20148.7</v>
      </c>
      <c r="GL61">
        <v>20811.2</v>
      </c>
      <c r="GM61">
        <v>23929.1</v>
      </c>
      <c r="GN61">
        <v>25330.799999999999</v>
      </c>
      <c r="GO61">
        <v>30891.1</v>
      </c>
      <c r="GP61">
        <v>32177.4</v>
      </c>
      <c r="GQ61">
        <v>38131.4</v>
      </c>
      <c r="GR61">
        <v>39410.9</v>
      </c>
      <c r="GS61">
        <v>2.17048</v>
      </c>
      <c r="GT61">
        <v>1.8123199999999999</v>
      </c>
      <c r="GU61">
        <v>9.0710799999999994E-2</v>
      </c>
      <c r="GV61">
        <v>0</v>
      </c>
      <c r="GW61">
        <v>26.5093</v>
      </c>
      <c r="GX61">
        <v>999.9</v>
      </c>
      <c r="GY61">
        <v>31.4</v>
      </c>
      <c r="GZ61">
        <v>40.299999999999997</v>
      </c>
      <c r="HA61">
        <v>23.955400000000001</v>
      </c>
      <c r="HB61">
        <v>60.329300000000003</v>
      </c>
      <c r="HC61">
        <v>27.039300000000001</v>
      </c>
      <c r="HD61">
        <v>1</v>
      </c>
      <c r="HE61">
        <v>0.26471499999999998</v>
      </c>
      <c r="HF61">
        <v>2.4513799999999999</v>
      </c>
      <c r="HG61">
        <v>20.309200000000001</v>
      </c>
      <c r="HH61">
        <v>5.2530799999999997</v>
      </c>
      <c r="HI61">
        <v>12.0131</v>
      </c>
      <c r="HJ61">
        <v>4.9797000000000002</v>
      </c>
      <c r="HK61">
        <v>3.2930000000000001</v>
      </c>
      <c r="HL61">
        <v>9999</v>
      </c>
      <c r="HM61">
        <v>9999</v>
      </c>
      <c r="HN61">
        <v>9999</v>
      </c>
      <c r="HO61">
        <v>251</v>
      </c>
      <c r="HP61">
        <v>1.8760600000000001</v>
      </c>
      <c r="HQ61">
        <v>1.87696</v>
      </c>
      <c r="HR61">
        <v>1.8831</v>
      </c>
      <c r="HS61">
        <v>1.88629</v>
      </c>
      <c r="HT61">
        <v>1.87703</v>
      </c>
      <c r="HU61">
        <v>1.8835500000000001</v>
      </c>
      <c r="HV61">
        <v>1.88249</v>
      </c>
      <c r="HW61">
        <v>1.8859900000000001</v>
      </c>
      <c r="HX61">
        <v>0</v>
      </c>
      <c r="HY61">
        <v>0</v>
      </c>
      <c r="HZ61">
        <v>0</v>
      </c>
      <c r="IA61">
        <v>0</v>
      </c>
      <c r="IB61" t="s">
        <v>427</v>
      </c>
      <c r="IC61" t="s">
        <v>428</v>
      </c>
      <c r="ID61" t="s">
        <v>429</v>
      </c>
      <c r="IE61" t="s">
        <v>429</v>
      </c>
      <c r="IF61" t="s">
        <v>429</v>
      </c>
      <c r="IG61" t="s">
        <v>429</v>
      </c>
      <c r="IH61">
        <v>0</v>
      </c>
      <c r="II61">
        <v>100</v>
      </c>
      <c r="IJ61">
        <v>100</v>
      </c>
      <c r="IK61">
        <v>0.48199999999999998</v>
      </c>
      <c r="IL61">
        <v>4.4999999999999998E-2</v>
      </c>
      <c r="IM61">
        <v>0.53588393233403042</v>
      </c>
      <c r="IN61">
        <v>-4.2852564239613137E-4</v>
      </c>
      <c r="IO61">
        <v>6.4980710991155998E-7</v>
      </c>
      <c r="IP61">
        <v>-2.7237938963984961E-10</v>
      </c>
      <c r="IQ61">
        <v>-5.2067188626054644E-3</v>
      </c>
      <c r="IR61">
        <v>6.6907473102813496E-3</v>
      </c>
      <c r="IS61">
        <v>-3.3673306238274028E-4</v>
      </c>
      <c r="IT61">
        <v>6.1311374003140313E-6</v>
      </c>
      <c r="IU61">
        <v>3</v>
      </c>
      <c r="IV61">
        <v>2101</v>
      </c>
      <c r="IW61">
        <v>1</v>
      </c>
      <c r="IX61">
        <v>32</v>
      </c>
      <c r="IY61">
        <v>0.8</v>
      </c>
      <c r="IZ61">
        <v>0.8</v>
      </c>
      <c r="JA61">
        <v>2.1240199999999998</v>
      </c>
      <c r="JB61">
        <v>2.6879900000000001</v>
      </c>
      <c r="JC61">
        <v>1.6015600000000001</v>
      </c>
      <c r="JD61">
        <v>2.3339799999999999</v>
      </c>
      <c r="JE61">
        <v>1.5502899999999999</v>
      </c>
      <c r="JF61">
        <v>2.3889200000000002</v>
      </c>
      <c r="JG61">
        <v>44.389899999999997</v>
      </c>
      <c r="JH61">
        <v>23.9649</v>
      </c>
      <c r="JI61">
        <v>18</v>
      </c>
      <c r="JJ61">
        <v>582.18499999999995</v>
      </c>
      <c r="JK61">
        <v>409.827</v>
      </c>
      <c r="JL61">
        <v>25.105</v>
      </c>
      <c r="JM61">
        <v>30.610199999999999</v>
      </c>
      <c r="JN61">
        <v>30.000800000000002</v>
      </c>
      <c r="JO61">
        <v>30.6678</v>
      </c>
      <c r="JP61">
        <v>30.6584</v>
      </c>
      <c r="JQ61">
        <v>42.507199999999997</v>
      </c>
      <c r="JR61">
        <v>20.693000000000001</v>
      </c>
      <c r="JS61">
        <v>0.40903600000000001</v>
      </c>
      <c r="JT61">
        <v>25.1083</v>
      </c>
      <c r="JU61">
        <v>1000</v>
      </c>
      <c r="JV61">
        <v>19.937100000000001</v>
      </c>
      <c r="JW61">
        <v>99.468999999999994</v>
      </c>
      <c r="JX61">
        <v>99.745999999999995</v>
      </c>
    </row>
    <row r="62" spans="1:284" x14ac:dyDescent="0.3">
      <c r="A62">
        <v>46</v>
      </c>
      <c r="B62">
        <v>1689272734.0999999</v>
      </c>
      <c r="C62">
        <v>11458</v>
      </c>
      <c r="D62" t="s">
        <v>655</v>
      </c>
      <c r="E62" t="s">
        <v>656</v>
      </c>
      <c r="F62" t="s">
        <v>416</v>
      </c>
      <c r="G62" t="s">
        <v>417</v>
      </c>
      <c r="H62" t="s">
        <v>509</v>
      </c>
      <c r="I62" t="s">
        <v>752</v>
      </c>
      <c r="J62" t="s">
        <v>31</v>
      </c>
      <c r="K62" t="s">
        <v>31</v>
      </c>
      <c r="L62" t="s">
        <v>591</v>
      </c>
      <c r="M62">
        <v>1689272734.0999999</v>
      </c>
      <c r="N62">
        <f t="shared" si="46"/>
        <v>2.0498187516715225E-3</v>
      </c>
      <c r="O62">
        <f t="shared" si="47"/>
        <v>2.0498187516715225</v>
      </c>
      <c r="P62">
        <f t="shared" si="48"/>
        <v>39.409844395703296</v>
      </c>
      <c r="Q62">
        <f t="shared" si="49"/>
        <v>1149.78</v>
      </c>
      <c r="R62">
        <f t="shared" si="50"/>
        <v>637.48048159824782</v>
      </c>
      <c r="S62">
        <f t="shared" si="51"/>
        <v>63.009821920364004</v>
      </c>
      <c r="T62">
        <f t="shared" si="52"/>
        <v>113.64651175822799</v>
      </c>
      <c r="U62">
        <f t="shared" si="53"/>
        <v>0.13157307425306705</v>
      </c>
      <c r="V62">
        <f t="shared" si="54"/>
        <v>2.9071685714830808</v>
      </c>
      <c r="W62">
        <f t="shared" si="55"/>
        <v>0.12835222418241019</v>
      </c>
      <c r="X62">
        <f t="shared" si="56"/>
        <v>8.0502953719374437E-2</v>
      </c>
      <c r="Y62">
        <f t="shared" si="57"/>
        <v>289.56704932659102</v>
      </c>
      <c r="Z62">
        <f t="shared" si="58"/>
        <v>29.130780617979941</v>
      </c>
      <c r="AA62">
        <f t="shared" si="59"/>
        <v>28.025500000000001</v>
      </c>
      <c r="AB62">
        <f t="shared" si="60"/>
        <v>3.8004846051686836</v>
      </c>
      <c r="AC62">
        <f t="shared" si="61"/>
        <v>60.008971306924686</v>
      </c>
      <c r="AD62">
        <f t="shared" si="62"/>
        <v>2.2704295335107805</v>
      </c>
      <c r="AE62">
        <f t="shared" si="63"/>
        <v>3.7834835093211905</v>
      </c>
      <c r="AF62">
        <f t="shared" si="64"/>
        <v>1.5300550716579031</v>
      </c>
      <c r="AG62">
        <f t="shared" si="65"/>
        <v>-90.397006948714136</v>
      </c>
      <c r="AH62">
        <f t="shared" si="66"/>
        <v>-12.052634818784011</v>
      </c>
      <c r="AI62">
        <f t="shared" si="67"/>
        <v>-0.90357962497083866</v>
      </c>
      <c r="AJ62">
        <f t="shared" si="68"/>
        <v>186.21382793412201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52041.162578637894</v>
      </c>
      <c r="AP62" t="s">
        <v>421</v>
      </c>
      <c r="AQ62">
        <v>10366.9</v>
      </c>
      <c r="AR62">
        <v>993.59653846153856</v>
      </c>
      <c r="AS62">
        <v>3431.87</v>
      </c>
      <c r="AT62">
        <f t="shared" si="72"/>
        <v>0.71047955241266758</v>
      </c>
      <c r="AU62">
        <v>-3.9894345373445681</v>
      </c>
      <c r="AV62" t="s">
        <v>657</v>
      </c>
      <c r="AW62">
        <v>10026.200000000001</v>
      </c>
      <c r="AX62">
        <v>849.25561538461545</v>
      </c>
      <c r="AY62">
        <v>1358.3921943402891</v>
      </c>
      <c r="AZ62">
        <f t="shared" si="73"/>
        <v>0.37480823364340565</v>
      </c>
      <c r="BA62">
        <v>0.5</v>
      </c>
      <c r="BB62">
        <f t="shared" si="74"/>
        <v>1513.1849996510834</v>
      </c>
      <c r="BC62">
        <f t="shared" si="75"/>
        <v>39.409844395703296</v>
      </c>
      <c r="BD62">
        <f t="shared" si="76"/>
        <v>283.57709844746</v>
      </c>
      <c r="BE62">
        <f t="shared" si="77"/>
        <v>2.8680748846344008E-2</v>
      </c>
      <c r="BF62">
        <f t="shared" si="78"/>
        <v>1.5264205833181388</v>
      </c>
      <c r="BG62">
        <f t="shared" si="79"/>
        <v>689.07405962630048</v>
      </c>
      <c r="BH62" t="s">
        <v>658</v>
      </c>
      <c r="BI62">
        <v>589.69000000000005</v>
      </c>
      <c r="BJ62">
        <f t="shared" si="80"/>
        <v>589.69000000000005</v>
      </c>
      <c r="BK62">
        <f t="shared" si="81"/>
        <v>0.56589120398591042</v>
      </c>
      <c r="BL62">
        <f t="shared" si="82"/>
        <v>0.6623326727883504</v>
      </c>
      <c r="BM62">
        <f t="shared" si="83"/>
        <v>0.72953782155236846</v>
      </c>
      <c r="BN62">
        <f t="shared" si="84"/>
        <v>1.3956761018143775</v>
      </c>
      <c r="BO62">
        <f t="shared" si="85"/>
        <v>0.85038771834534987</v>
      </c>
      <c r="BP62">
        <f t="shared" si="86"/>
        <v>0.4598979938916018</v>
      </c>
      <c r="BQ62">
        <f t="shared" si="87"/>
        <v>0.5401020061083982</v>
      </c>
      <c r="BR62">
        <v>6427</v>
      </c>
      <c r="BS62">
        <v>290.00000000000011</v>
      </c>
      <c r="BT62">
        <v>1236.07</v>
      </c>
      <c r="BU62">
        <v>195</v>
      </c>
      <c r="BV62">
        <v>10026.200000000001</v>
      </c>
      <c r="BW62">
        <v>1236.1500000000001</v>
      </c>
      <c r="BX62">
        <v>-0.08</v>
      </c>
      <c r="BY62">
        <v>300.00000000000011</v>
      </c>
      <c r="BZ62">
        <v>38.6</v>
      </c>
      <c r="CA62">
        <v>1358.3921943402891</v>
      </c>
      <c r="CB62">
        <v>1.298740320635398</v>
      </c>
      <c r="CC62">
        <v>-122.5622632838088</v>
      </c>
      <c r="CD62">
        <v>1.06585650893787</v>
      </c>
      <c r="CE62">
        <v>0.99788688426096062</v>
      </c>
      <c r="CF62">
        <v>-1.0888811123470539E-2</v>
      </c>
      <c r="CG62">
        <v>289.99999999999989</v>
      </c>
      <c r="CH62">
        <v>1234.31</v>
      </c>
      <c r="CI62">
        <v>675</v>
      </c>
      <c r="CJ62">
        <v>10000.9</v>
      </c>
      <c r="CK62">
        <v>1235.8399999999999</v>
      </c>
      <c r="CL62">
        <v>-1.53</v>
      </c>
      <c r="CZ62">
        <f t="shared" si="88"/>
        <v>1800</v>
      </c>
      <c r="DA62">
        <f t="shared" si="89"/>
        <v>1513.1849996510834</v>
      </c>
      <c r="DB62">
        <f t="shared" si="90"/>
        <v>0.84065833313949079</v>
      </c>
      <c r="DC62">
        <f t="shared" si="91"/>
        <v>0.16087058295921725</v>
      </c>
      <c r="DD62">
        <v>6</v>
      </c>
      <c r="DE62">
        <v>0.5</v>
      </c>
      <c r="DF62" t="s">
        <v>424</v>
      </c>
      <c r="DG62">
        <v>2</v>
      </c>
      <c r="DH62">
        <v>1689272734.0999999</v>
      </c>
      <c r="DI62">
        <v>1149.78</v>
      </c>
      <c r="DJ62">
        <v>1199.8900000000001</v>
      </c>
      <c r="DK62">
        <v>22.970300000000002</v>
      </c>
      <c r="DL62">
        <v>20.567499999999999</v>
      </c>
      <c r="DM62">
        <v>1149</v>
      </c>
      <c r="DN62">
        <v>22.9269</v>
      </c>
      <c r="DO62">
        <v>500.1</v>
      </c>
      <c r="DP62">
        <v>98.742000000000004</v>
      </c>
      <c r="DQ62">
        <v>9.9962599999999999E-2</v>
      </c>
      <c r="DR62">
        <v>27.948599999999999</v>
      </c>
      <c r="DS62">
        <v>28.025500000000001</v>
      </c>
      <c r="DT62">
        <v>999.9</v>
      </c>
      <c r="DU62">
        <v>0</v>
      </c>
      <c r="DV62">
        <v>0</v>
      </c>
      <c r="DW62">
        <v>9998.75</v>
      </c>
      <c r="DX62">
        <v>0</v>
      </c>
      <c r="DY62">
        <v>1.9081999999999999</v>
      </c>
      <c r="DZ62">
        <v>-50.106299999999997</v>
      </c>
      <c r="EA62">
        <v>1176.81</v>
      </c>
      <c r="EB62">
        <v>1225.08</v>
      </c>
      <c r="EC62">
        <v>2.4027799999999999</v>
      </c>
      <c r="ED62">
        <v>1199.8900000000001</v>
      </c>
      <c r="EE62">
        <v>20.567499999999999</v>
      </c>
      <c r="EF62">
        <v>2.2681300000000002</v>
      </c>
      <c r="EG62">
        <v>2.0308799999999998</v>
      </c>
      <c r="EH62">
        <v>19.451899999999998</v>
      </c>
      <c r="EI62">
        <v>17.687200000000001</v>
      </c>
      <c r="EJ62">
        <v>1800</v>
      </c>
      <c r="EK62">
        <v>0.97799199999999997</v>
      </c>
      <c r="EL62">
        <v>2.20079E-2</v>
      </c>
      <c r="EM62">
        <v>0</v>
      </c>
      <c r="EN62">
        <v>848.12199999999996</v>
      </c>
      <c r="EO62">
        <v>5.0005300000000004</v>
      </c>
      <c r="EP62">
        <v>16543.5</v>
      </c>
      <c r="EQ62">
        <v>16035.2</v>
      </c>
      <c r="ER62">
        <v>49.625</v>
      </c>
      <c r="ES62">
        <v>50.625</v>
      </c>
      <c r="ET62">
        <v>50.25</v>
      </c>
      <c r="EU62">
        <v>50.436999999999998</v>
      </c>
      <c r="EV62">
        <v>50.686999999999998</v>
      </c>
      <c r="EW62">
        <v>1755.5</v>
      </c>
      <c r="EX62">
        <v>39.5</v>
      </c>
      <c r="EY62">
        <v>0</v>
      </c>
      <c r="EZ62">
        <v>165.5999999046326</v>
      </c>
      <c r="FA62">
        <v>0</v>
      </c>
      <c r="FB62">
        <v>849.25561538461545</v>
      </c>
      <c r="FC62">
        <v>-6.5117948633106257</v>
      </c>
      <c r="FD62">
        <v>-119.21025621996949</v>
      </c>
      <c r="FE62">
        <v>16558.142307692309</v>
      </c>
      <c r="FF62">
        <v>15</v>
      </c>
      <c r="FG62">
        <v>1689272650.0999999</v>
      </c>
      <c r="FH62" t="s">
        <v>659</v>
      </c>
      <c r="FI62">
        <v>1689272649.0999999</v>
      </c>
      <c r="FJ62">
        <v>1689272650.0999999</v>
      </c>
      <c r="FK62">
        <v>49</v>
      </c>
      <c r="FL62">
        <v>0.28899999999999998</v>
      </c>
      <c r="FM62">
        <v>-2E-3</v>
      </c>
      <c r="FN62">
        <v>0.77500000000000002</v>
      </c>
      <c r="FO62">
        <v>4.1000000000000002E-2</v>
      </c>
      <c r="FP62">
        <v>1200</v>
      </c>
      <c r="FQ62">
        <v>20</v>
      </c>
      <c r="FR62">
        <v>0.04</v>
      </c>
      <c r="FS62">
        <v>0.03</v>
      </c>
      <c r="FT62">
        <v>39.700336691543257</v>
      </c>
      <c r="FU62">
        <v>-0.88362384790501802</v>
      </c>
      <c r="FV62">
        <v>0.1454232234932136</v>
      </c>
      <c r="FW62">
        <v>1</v>
      </c>
      <c r="FX62">
        <v>0.13690494101299169</v>
      </c>
      <c r="FY62">
        <v>-2.0599928556684601E-2</v>
      </c>
      <c r="FZ62">
        <v>3.106636670347242E-3</v>
      </c>
      <c r="GA62">
        <v>1</v>
      </c>
      <c r="GB62">
        <v>2</v>
      </c>
      <c r="GC62">
        <v>2</v>
      </c>
      <c r="GD62" t="s">
        <v>426</v>
      </c>
      <c r="GE62">
        <v>3.11219</v>
      </c>
      <c r="GF62">
        <v>2.7672500000000002</v>
      </c>
      <c r="GG62">
        <v>0.184007</v>
      </c>
      <c r="GH62">
        <v>0.18889900000000001</v>
      </c>
      <c r="GI62">
        <v>0.10416400000000001</v>
      </c>
      <c r="GJ62">
        <v>9.6576999999999996E-2</v>
      </c>
      <c r="GK62">
        <v>19635</v>
      </c>
      <c r="GL62">
        <v>20287.8</v>
      </c>
      <c r="GM62">
        <v>23912.1</v>
      </c>
      <c r="GN62">
        <v>25313.8</v>
      </c>
      <c r="GO62">
        <v>30866.6</v>
      </c>
      <c r="GP62">
        <v>32080.799999999999</v>
      </c>
      <c r="GQ62">
        <v>38105.9</v>
      </c>
      <c r="GR62">
        <v>39386.400000000001</v>
      </c>
      <c r="GS62">
        <v>2.1669200000000002</v>
      </c>
      <c r="GT62">
        <v>1.8083</v>
      </c>
      <c r="GU62">
        <v>0.10253900000000001</v>
      </c>
      <c r="GV62">
        <v>0</v>
      </c>
      <c r="GW62">
        <v>26.3491</v>
      </c>
      <c r="GX62">
        <v>999.9</v>
      </c>
      <c r="GY62">
        <v>31.6</v>
      </c>
      <c r="GZ62">
        <v>40.299999999999997</v>
      </c>
      <c r="HA62">
        <v>24.108799999999999</v>
      </c>
      <c r="HB62">
        <v>60.449300000000001</v>
      </c>
      <c r="HC62">
        <v>27.572099999999999</v>
      </c>
      <c r="HD62">
        <v>1</v>
      </c>
      <c r="HE62">
        <v>0.29357499999999997</v>
      </c>
      <c r="HF62">
        <v>2.77121</v>
      </c>
      <c r="HG62">
        <v>20.304099999999998</v>
      </c>
      <c r="HH62">
        <v>5.2532300000000003</v>
      </c>
      <c r="HI62">
        <v>12.0144</v>
      </c>
      <c r="HJ62">
        <v>4.9802499999999998</v>
      </c>
      <c r="HK62">
        <v>3.2930000000000001</v>
      </c>
      <c r="HL62">
        <v>9999</v>
      </c>
      <c r="HM62">
        <v>9999</v>
      </c>
      <c r="HN62">
        <v>9999</v>
      </c>
      <c r="HO62">
        <v>251.1</v>
      </c>
      <c r="HP62">
        <v>1.8760699999999999</v>
      </c>
      <c r="HQ62">
        <v>1.8769800000000001</v>
      </c>
      <c r="HR62">
        <v>1.8832</v>
      </c>
      <c r="HS62">
        <v>1.88629</v>
      </c>
      <c r="HT62">
        <v>1.87713</v>
      </c>
      <c r="HU62">
        <v>1.88365</v>
      </c>
      <c r="HV62">
        <v>1.8825799999999999</v>
      </c>
      <c r="HW62">
        <v>1.8859900000000001</v>
      </c>
      <c r="HX62">
        <v>0</v>
      </c>
      <c r="HY62">
        <v>0</v>
      </c>
      <c r="HZ62">
        <v>0</v>
      </c>
      <c r="IA62">
        <v>0</v>
      </c>
      <c r="IB62" t="s">
        <v>427</v>
      </c>
      <c r="IC62" t="s">
        <v>428</v>
      </c>
      <c r="ID62" t="s">
        <v>429</v>
      </c>
      <c r="IE62" t="s">
        <v>429</v>
      </c>
      <c r="IF62" t="s">
        <v>429</v>
      </c>
      <c r="IG62" t="s">
        <v>429</v>
      </c>
      <c r="IH62">
        <v>0</v>
      </c>
      <c r="II62">
        <v>100</v>
      </c>
      <c r="IJ62">
        <v>100</v>
      </c>
      <c r="IK62">
        <v>0.78</v>
      </c>
      <c r="IL62">
        <v>4.3400000000000001E-2</v>
      </c>
      <c r="IM62">
        <v>0.82414777018825691</v>
      </c>
      <c r="IN62">
        <v>-4.2852564239613137E-4</v>
      </c>
      <c r="IO62">
        <v>6.4980710991155998E-7</v>
      </c>
      <c r="IP62">
        <v>-2.7237938963984961E-10</v>
      </c>
      <c r="IQ62">
        <v>-6.8751094709667612E-3</v>
      </c>
      <c r="IR62">
        <v>6.6907473102813496E-3</v>
      </c>
      <c r="IS62">
        <v>-3.3673306238274028E-4</v>
      </c>
      <c r="IT62">
        <v>6.1311374003140313E-6</v>
      </c>
      <c r="IU62">
        <v>3</v>
      </c>
      <c r="IV62">
        <v>2101</v>
      </c>
      <c r="IW62">
        <v>1</v>
      </c>
      <c r="IX62">
        <v>32</v>
      </c>
      <c r="IY62">
        <v>1.4</v>
      </c>
      <c r="IZ62">
        <v>1.4</v>
      </c>
      <c r="JA62">
        <v>2.4670399999999999</v>
      </c>
      <c r="JB62">
        <v>2.67822</v>
      </c>
      <c r="JC62">
        <v>1.6015600000000001</v>
      </c>
      <c r="JD62">
        <v>2.33521</v>
      </c>
      <c r="JE62">
        <v>1.5502899999999999</v>
      </c>
      <c r="JF62">
        <v>2.47437</v>
      </c>
      <c r="JG62">
        <v>44.445599999999999</v>
      </c>
      <c r="JH62">
        <v>23.982399999999998</v>
      </c>
      <c r="JI62">
        <v>18</v>
      </c>
      <c r="JJ62">
        <v>582.57399999999996</v>
      </c>
      <c r="JK62">
        <v>409.42700000000002</v>
      </c>
      <c r="JL62">
        <v>25.022200000000002</v>
      </c>
      <c r="JM62">
        <v>30.960799999999999</v>
      </c>
      <c r="JN62">
        <v>30.000900000000001</v>
      </c>
      <c r="JO62">
        <v>30.972000000000001</v>
      </c>
      <c r="JP62">
        <v>30.9605</v>
      </c>
      <c r="JQ62">
        <v>49.389200000000002</v>
      </c>
      <c r="JR62">
        <v>18.669899999999998</v>
      </c>
      <c r="JS62">
        <v>1.2115</v>
      </c>
      <c r="JT62">
        <v>25.010899999999999</v>
      </c>
      <c r="JU62">
        <v>1200</v>
      </c>
      <c r="JV62">
        <v>20.566500000000001</v>
      </c>
      <c r="JW62">
        <v>99.400999999999996</v>
      </c>
      <c r="JX62">
        <v>99.681899999999999</v>
      </c>
    </row>
    <row r="63" spans="1:284" x14ac:dyDescent="0.3">
      <c r="A63">
        <v>47</v>
      </c>
      <c r="B63">
        <v>1689272917.5999999</v>
      </c>
      <c r="C63">
        <v>11641.5</v>
      </c>
      <c r="D63" t="s">
        <v>660</v>
      </c>
      <c r="E63" t="s">
        <v>661</v>
      </c>
      <c r="F63" t="s">
        <v>416</v>
      </c>
      <c r="G63" t="s">
        <v>417</v>
      </c>
      <c r="H63" t="s">
        <v>509</v>
      </c>
      <c r="I63" t="s">
        <v>752</v>
      </c>
      <c r="J63" t="s">
        <v>31</v>
      </c>
      <c r="K63" t="s">
        <v>31</v>
      </c>
      <c r="L63" t="s">
        <v>591</v>
      </c>
      <c r="M63">
        <v>1689272917.5999999</v>
      </c>
      <c r="N63">
        <f t="shared" si="46"/>
        <v>1.7213746975731454E-3</v>
      </c>
      <c r="O63">
        <f t="shared" si="47"/>
        <v>1.7213746975731454</v>
      </c>
      <c r="P63">
        <f t="shared" si="48"/>
        <v>39.619851973799435</v>
      </c>
      <c r="Q63">
        <f t="shared" si="49"/>
        <v>1449.55</v>
      </c>
      <c r="R63">
        <f t="shared" si="50"/>
        <v>829.67792882075946</v>
      </c>
      <c r="S63">
        <f t="shared" si="51"/>
        <v>82.000162495770908</v>
      </c>
      <c r="T63">
        <f t="shared" si="52"/>
        <v>143.26442998753501</v>
      </c>
      <c r="U63">
        <f t="shared" si="53"/>
        <v>0.1092446212131437</v>
      </c>
      <c r="V63">
        <f t="shared" si="54"/>
        <v>2.9081152041520566</v>
      </c>
      <c r="W63">
        <f t="shared" si="55"/>
        <v>0.10701492077578466</v>
      </c>
      <c r="X63">
        <f t="shared" si="56"/>
        <v>6.708086482753127E-2</v>
      </c>
      <c r="Y63">
        <f t="shared" si="57"/>
        <v>289.58083432679513</v>
      </c>
      <c r="Z63">
        <f t="shared" si="58"/>
        <v>29.197567580934603</v>
      </c>
      <c r="AA63">
        <f t="shared" si="59"/>
        <v>28.026299999999999</v>
      </c>
      <c r="AB63">
        <f t="shared" si="60"/>
        <v>3.8006618193308652</v>
      </c>
      <c r="AC63">
        <f t="shared" si="61"/>
        <v>59.789286636950322</v>
      </c>
      <c r="AD63">
        <f t="shared" si="62"/>
        <v>2.2596256330323299</v>
      </c>
      <c r="AE63">
        <f t="shared" si="63"/>
        <v>3.7793152588575305</v>
      </c>
      <c r="AF63">
        <f t="shared" si="64"/>
        <v>1.5410361862985353</v>
      </c>
      <c r="AG63">
        <f t="shared" si="65"/>
        <v>-75.912624162975717</v>
      </c>
      <c r="AH63">
        <f t="shared" si="66"/>
        <v>-15.145170845211128</v>
      </c>
      <c r="AI63">
        <f t="shared" si="67"/>
        <v>-1.1349534378810435</v>
      </c>
      <c r="AJ63">
        <f t="shared" si="68"/>
        <v>197.38808588072723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52071.306741885746</v>
      </c>
      <c r="AP63" t="s">
        <v>421</v>
      </c>
      <c r="AQ63">
        <v>10366.9</v>
      </c>
      <c r="AR63">
        <v>993.59653846153856</v>
      </c>
      <c r="AS63">
        <v>3431.87</v>
      </c>
      <c r="AT63">
        <f t="shared" si="72"/>
        <v>0.71047955241266758</v>
      </c>
      <c r="AU63">
        <v>-3.9894345373445681</v>
      </c>
      <c r="AV63" t="s">
        <v>662</v>
      </c>
      <c r="AW63">
        <v>10021</v>
      </c>
      <c r="AX63">
        <v>815.52257692307694</v>
      </c>
      <c r="AY63">
        <v>1279.9671418003049</v>
      </c>
      <c r="AZ63">
        <f t="shared" si="73"/>
        <v>0.36285663101005505</v>
      </c>
      <c r="BA63">
        <v>0.5</v>
      </c>
      <c r="BB63">
        <f t="shared" si="74"/>
        <v>1513.2602996511891</v>
      </c>
      <c r="BC63">
        <f t="shared" si="75"/>
        <v>39.619851973799435</v>
      </c>
      <c r="BD63">
        <f t="shared" si="76"/>
        <v>274.54826708634846</v>
      </c>
      <c r="BE63">
        <f t="shared" si="77"/>
        <v>2.8818099913938185E-2</v>
      </c>
      <c r="BF63">
        <f t="shared" si="78"/>
        <v>1.6812172656033897</v>
      </c>
      <c r="BG63">
        <f t="shared" si="79"/>
        <v>668.30246751903496</v>
      </c>
      <c r="BH63" t="s">
        <v>663</v>
      </c>
      <c r="BI63">
        <v>579.63</v>
      </c>
      <c r="BJ63">
        <f t="shared" si="80"/>
        <v>579.63</v>
      </c>
      <c r="BK63">
        <f t="shared" si="81"/>
        <v>0.54715243769091115</v>
      </c>
      <c r="BL63">
        <f t="shared" si="82"/>
        <v>0.66317283085017409</v>
      </c>
      <c r="BM63">
        <f t="shared" si="83"/>
        <v>0.75446065485362213</v>
      </c>
      <c r="BN63">
        <f t="shared" si="84"/>
        <v>1.6218304513882187</v>
      </c>
      <c r="BO63">
        <f t="shared" si="85"/>
        <v>0.88255189261746003</v>
      </c>
      <c r="BP63">
        <f t="shared" si="86"/>
        <v>0.47134791705704543</v>
      </c>
      <c r="BQ63">
        <f t="shared" si="87"/>
        <v>0.52865208294295463</v>
      </c>
      <c r="BR63">
        <v>6429</v>
      </c>
      <c r="BS63">
        <v>290.00000000000011</v>
      </c>
      <c r="BT63">
        <v>1169.8800000000001</v>
      </c>
      <c r="BU63">
        <v>205</v>
      </c>
      <c r="BV63">
        <v>10021</v>
      </c>
      <c r="BW63">
        <v>1169.81</v>
      </c>
      <c r="BX63">
        <v>7.0000000000000007E-2</v>
      </c>
      <c r="BY63">
        <v>300.00000000000011</v>
      </c>
      <c r="BZ63">
        <v>38.6</v>
      </c>
      <c r="CA63">
        <v>1279.9671418003049</v>
      </c>
      <c r="CB63">
        <v>1.397195181902539</v>
      </c>
      <c r="CC63">
        <v>-110.387923914997</v>
      </c>
      <c r="CD63">
        <v>1.1462215739349291</v>
      </c>
      <c r="CE63">
        <v>0.99699016332063917</v>
      </c>
      <c r="CF63">
        <v>-1.088468431590657E-2</v>
      </c>
      <c r="CG63">
        <v>289.99999999999989</v>
      </c>
      <c r="CH63">
        <v>1170.1199999999999</v>
      </c>
      <c r="CI63">
        <v>675</v>
      </c>
      <c r="CJ63">
        <v>9997</v>
      </c>
      <c r="CK63">
        <v>1169.55</v>
      </c>
      <c r="CL63">
        <v>0.56999999999999995</v>
      </c>
      <c r="CZ63">
        <f t="shared" si="88"/>
        <v>1800.09</v>
      </c>
      <c r="DA63">
        <f t="shared" si="89"/>
        <v>1513.2602996511891</v>
      </c>
      <c r="DB63">
        <f t="shared" si="90"/>
        <v>0.84065813356620456</v>
      </c>
      <c r="DC63">
        <f t="shared" si="91"/>
        <v>0.16087019778277484</v>
      </c>
      <c r="DD63">
        <v>6</v>
      </c>
      <c r="DE63">
        <v>0.5</v>
      </c>
      <c r="DF63" t="s">
        <v>424</v>
      </c>
      <c r="DG63">
        <v>2</v>
      </c>
      <c r="DH63">
        <v>1689272917.5999999</v>
      </c>
      <c r="DI63">
        <v>1449.55</v>
      </c>
      <c r="DJ63">
        <v>1500.08</v>
      </c>
      <c r="DK63">
        <v>22.8629</v>
      </c>
      <c r="DL63">
        <v>20.844799999999999</v>
      </c>
      <c r="DM63">
        <v>1448.77</v>
      </c>
      <c r="DN63">
        <v>22.816199999999998</v>
      </c>
      <c r="DO63">
        <v>500.08</v>
      </c>
      <c r="DP63">
        <v>98.733800000000002</v>
      </c>
      <c r="DQ63">
        <v>9.9927699999999994E-2</v>
      </c>
      <c r="DR63">
        <v>27.9297</v>
      </c>
      <c r="DS63">
        <v>28.026299999999999</v>
      </c>
      <c r="DT63">
        <v>999.9</v>
      </c>
      <c r="DU63">
        <v>0</v>
      </c>
      <c r="DV63">
        <v>0</v>
      </c>
      <c r="DW63">
        <v>10005</v>
      </c>
      <c r="DX63">
        <v>0</v>
      </c>
      <c r="DY63">
        <v>1.62758</v>
      </c>
      <c r="DZ63">
        <v>-50.5276</v>
      </c>
      <c r="EA63">
        <v>1483.47</v>
      </c>
      <c r="EB63">
        <v>1532.02</v>
      </c>
      <c r="EC63">
        <v>2.0180500000000001</v>
      </c>
      <c r="ED63">
        <v>1500.08</v>
      </c>
      <c r="EE63">
        <v>20.844799999999999</v>
      </c>
      <c r="EF63">
        <v>2.2573400000000001</v>
      </c>
      <c r="EG63">
        <v>2.05809</v>
      </c>
      <c r="EH63">
        <v>19.3752</v>
      </c>
      <c r="EI63">
        <v>17.898499999999999</v>
      </c>
      <c r="EJ63">
        <v>1800.09</v>
      </c>
      <c r="EK63">
        <v>0.97799899999999995</v>
      </c>
      <c r="EL63">
        <v>2.2000800000000001E-2</v>
      </c>
      <c r="EM63">
        <v>0</v>
      </c>
      <c r="EN63">
        <v>814.95100000000002</v>
      </c>
      <c r="EO63">
        <v>5.0005300000000004</v>
      </c>
      <c r="EP63">
        <v>15908.6</v>
      </c>
      <c r="EQ63">
        <v>16036.1</v>
      </c>
      <c r="ER63">
        <v>50</v>
      </c>
      <c r="ES63">
        <v>51.25</v>
      </c>
      <c r="ET63">
        <v>50.75</v>
      </c>
      <c r="EU63">
        <v>51</v>
      </c>
      <c r="EV63">
        <v>51.061999999999998</v>
      </c>
      <c r="EW63">
        <v>1755.6</v>
      </c>
      <c r="EX63">
        <v>39.49</v>
      </c>
      <c r="EY63">
        <v>0</v>
      </c>
      <c r="EZ63">
        <v>181.4000000953674</v>
      </c>
      <c r="FA63">
        <v>0</v>
      </c>
      <c r="FB63">
        <v>815.52257692307694</v>
      </c>
      <c r="FC63">
        <v>-6.141025651793294</v>
      </c>
      <c r="FD63">
        <v>-101.1145298882544</v>
      </c>
      <c r="FE63">
        <v>15918.584615384611</v>
      </c>
      <c r="FF63">
        <v>15</v>
      </c>
      <c r="FG63">
        <v>1689272809.0999999</v>
      </c>
      <c r="FH63" t="s">
        <v>664</v>
      </c>
      <c r="FI63">
        <v>1689272802.5999999</v>
      </c>
      <c r="FJ63">
        <v>1689272809.0999999</v>
      </c>
      <c r="FK63">
        <v>50</v>
      </c>
      <c r="FL63">
        <v>4.5999999999999999E-2</v>
      </c>
      <c r="FM63">
        <v>3.0000000000000001E-3</v>
      </c>
      <c r="FN63">
        <v>0.77100000000000002</v>
      </c>
      <c r="FO63">
        <v>4.4999999999999998E-2</v>
      </c>
      <c r="FP63">
        <v>1500</v>
      </c>
      <c r="FQ63">
        <v>21</v>
      </c>
      <c r="FR63">
        <v>0.06</v>
      </c>
      <c r="FS63">
        <v>0.04</v>
      </c>
      <c r="FT63">
        <v>39.720624267539527</v>
      </c>
      <c r="FU63">
        <v>-0.97628911784720507</v>
      </c>
      <c r="FV63">
        <v>0.16257330821059909</v>
      </c>
      <c r="FW63">
        <v>1</v>
      </c>
      <c r="FX63">
        <v>0.11226806955822199</v>
      </c>
      <c r="FY63">
        <v>-1.123341167318239E-2</v>
      </c>
      <c r="FZ63">
        <v>1.6536020977498561E-3</v>
      </c>
      <c r="GA63">
        <v>1</v>
      </c>
      <c r="GB63">
        <v>2</v>
      </c>
      <c r="GC63">
        <v>2</v>
      </c>
      <c r="GD63" t="s">
        <v>426</v>
      </c>
      <c r="GE63">
        <v>3.11294</v>
      </c>
      <c r="GF63">
        <v>2.76728</v>
      </c>
      <c r="GG63">
        <v>0.21179899999999999</v>
      </c>
      <c r="GH63">
        <v>0.21609500000000001</v>
      </c>
      <c r="GI63">
        <v>0.103728</v>
      </c>
      <c r="GJ63">
        <v>9.7430699999999995E-2</v>
      </c>
      <c r="GK63">
        <v>18955.099999999999</v>
      </c>
      <c r="GL63">
        <v>19596.900000000001</v>
      </c>
      <c r="GM63">
        <v>23900.9</v>
      </c>
      <c r="GN63">
        <v>25303.3</v>
      </c>
      <c r="GO63">
        <v>30866.799999999999</v>
      </c>
      <c r="GP63">
        <v>32037.5</v>
      </c>
      <c r="GQ63">
        <v>38088</v>
      </c>
      <c r="GR63">
        <v>39370.800000000003</v>
      </c>
      <c r="GS63">
        <v>2.16377</v>
      </c>
      <c r="GT63">
        <v>1.8049999999999999</v>
      </c>
      <c r="GU63">
        <v>0.11071599999999999</v>
      </c>
      <c r="GV63">
        <v>0</v>
      </c>
      <c r="GW63">
        <v>26.216000000000001</v>
      </c>
      <c r="GX63">
        <v>999.9</v>
      </c>
      <c r="GY63">
        <v>32</v>
      </c>
      <c r="GZ63">
        <v>40.299999999999997</v>
      </c>
      <c r="HA63">
        <v>24.415800000000001</v>
      </c>
      <c r="HB63">
        <v>60.4193</v>
      </c>
      <c r="HC63">
        <v>27.475999999999999</v>
      </c>
      <c r="HD63">
        <v>1</v>
      </c>
      <c r="HE63">
        <v>0.313496</v>
      </c>
      <c r="HF63">
        <v>3.02155</v>
      </c>
      <c r="HG63">
        <v>20.298999999999999</v>
      </c>
      <c r="HH63">
        <v>5.2545799999999998</v>
      </c>
      <c r="HI63">
        <v>12.0138</v>
      </c>
      <c r="HJ63">
        <v>4.9801500000000001</v>
      </c>
      <c r="HK63">
        <v>3.2930000000000001</v>
      </c>
      <c r="HL63">
        <v>9999</v>
      </c>
      <c r="HM63">
        <v>9999</v>
      </c>
      <c r="HN63">
        <v>9999</v>
      </c>
      <c r="HO63">
        <v>251.1</v>
      </c>
      <c r="HP63">
        <v>1.8760699999999999</v>
      </c>
      <c r="HQ63">
        <v>1.8769800000000001</v>
      </c>
      <c r="HR63">
        <v>1.8831599999999999</v>
      </c>
      <c r="HS63">
        <v>1.88629</v>
      </c>
      <c r="HT63">
        <v>1.87713</v>
      </c>
      <c r="HU63">
        <v>1.8835999999999999</v>
      </c>
      <c r="HV63">
        <v>1.8825400000000001</v>
      </c>
      <c r="HW63">
        <v>1.8859900000000001</v>
      </c>
      <c r="HX63">
        <v>0</v>
      </c>
      <c r="HY63">
        <v>0</v>
      </c>
      <c r="HZ63">
        <v>0</v>
      </c>
      <c r="IA63">
        <v>0</v>
      </c>
      <c r="IB63" t="s">
        <v>427</v>
      </c>
      <c r="IC63" t="s">
        <v>428</v>
      </c>
      <c r="ID63" t="s">
        <v>429</v>
      </c>
      <c r="IE63" t="s">
        <v>429</v>
      </c>
      <c r="IF63" t="s">
        <v>429</v>
      </c>
      <c r="IG63" t="s">
        <v>429</v>
      </c>
      <c r="IH63">
        <v>0</v>
      </c>
      <c r="II63">
        <v>100</v>
      </c>
      <c r="IJ63">
        <v>100</v>
      </c>
      <c r="IK63">
        <v>0.78</v>
      </c>
      <c r="IL63">
        <v>4.6699999999999998E-2</v>
      </c>
      <c r="IM63">
        <v>0.87028034750279104</v>
      </c>
      <c r="IN63">
        <v>-4.2852564239613137E-4</v>
      </c>
      <c r="IO63">
        <v>6.4980710991155998E-7</v>
      </c>
      <c r="IP63">
        <v>-2.7237938963984961E-10</v>
      </c>
      <c r="IQ63">
        <v>-3.5432299899548201E-3</v>
      </c>
      <c r="IR63">
        <v>6.6907473102813496E-3</v>
      </c>
      <c r="IS63">
        <v>-3.3673306238274028E-4</v>
      </c>
      <c r="IT63">
        <v>6.1311374003140313E-6</v>
      </c>
      <c r="IU63">
        <v>3</v>
      </c>
      <c r="IV63">
        <v>2101</v>
      </c>
      <c r="IW63">
        <v>1</v>
      </c>
      <c r="IX63">
        <v>32</v>
      </c>
      <c r="IY63">
        <v>1.9</v>
      </c>
      <c r="IZ63">
        <v>1.8</v>
      </c>
      <c r="JA63">
        <v>2.9589799999999999</v>
      </c>
      <c r="JB63">
        <v>2.6684600000000001</v>
      </c>
      <c r="JC63">
        <v>1.6015600000000001</v>
      </c>
      <c r="JD63">
        <v>2.3339799999999999</v>
      </c>
      <c r="JE63">
        <v>1.5502899999999999</v>
      </c>
      <c r="JF63">
        <v>2.4401899999999999</v>
      </c>
      <c r="JG63">
        <v>44.445599999999999</v>
      </c>
      <c r="JH63">
        <v>23.991199999999999</v>
      </c>
      <c r="JI63">
        <v>18</v>
      </c>
      <c r="JJ63">
        <v>583.14400000000001</v>
      </c>
      <c r="JK63">
        <v>409.43799999999999</v>
      </c>
      <c r="JL63">
        <v>24.844200000000001</v>
      </c>
      <c r="JM63">
        <v>31.2546</v>
      </c>
      <c r="JN63">
        <v>30.000599999999999</v>
      </c>
      <c r="JO63">
        <v>31.268000000000001</v>
      </c>
      <c r="JP63">
        <v>31.257899999999999</v>
      </c>
      <c r="JQ63">
        <v>59.232500000000002</v>
      </c>
      <c r="JR63">
        <v>19.150099999999998</v>
      </c>
      <c r="JS63">
        <v>3.6434299999999999</v>
      </c>
      <c r="JT63">
        <v>24.8247</v>
      </c>
      <c r="JU63">
        <v>1500</v>
      </c>
      <c r="JV63">
        <v>20.7807</v>
      </c>
      <c r="JW63">
        <v>99.354200000000006</v>
      </c>
      <c r="JX63">
        <v>99.641800000000003</v>
      </c>
    </row>
    <row r="64" spans="1:284" x14ac:dyDescent="0.3">
      <c r="A64">
        <v>48</v>
      </c>
      <c r="B64">
        <v>1689273062.0999999</v>
      </c>
      <c r="C64">
        <v>11786</v>
      </c>
      <c r="D64" t="s">
        <v>665</v>
      </c>
      <c r="E64" t="s">
        <v>666</v>
      </c>
      <c r="F64" t="s">
        <v>416</v>
      </c>
      <c r="G64" t="s">
        <v>417</v>
      </c>
      <c r="H64" t="s">
        <v>509</v>
      </c>
      <c r="I64" t="s">
        <v>752</v>
      </c>
      <c r="J64" t="s">
        <v>31</v>
      </c>
      <c r="K64" t="s">
        <v>31</v>
      </c>
      <c r="L64" t="s">
        <v>591</v>
      </c>
      <c r="M64">
        <v>1689273062.0999999</v>
      </c>
      <c r="N64">
        <f t="shared" si="46"/>
        <v>1.5566475008577288E-3</v>
      </c>
      <c r="O64">
        <f t="shared" si="47"/>
        <v>1.5566475008577287</v>
      </c>
      <c r="P64">
        <f t="shared" si="48"/>
        <v>40.640887032675913</v>
      </c>
      <c r="Q64">
        <f t="shared" si="49"/>
        <v>1747.87</v>
      </c>
      <c r="R64">
        <f t="shared" si="50"/>
        <v>1050.897667637938</v>
      </c>
      <c r="S64">
        <f t="shared" si="51"/>
        <v>103.87366483011017</v>
      </c>
      <c r="T64">
        <f t="shared" si="52"/>
        <v>172.76435959238998</v>
      </c>
      <c r="U64">
        <f t="shared" si="53"/>
        <v>9.9906035262407628E-2</v>
      </c>
      <c r="V64">
        <f t="shared" si="54"/>
        <v>2.9008381083950789</v>
      </c>
      <c r="W64">
        <f t="shared" si="55"/>
        <v>9.8033140382348741E-2</v>
      </c>
      <c r="X64">
        <f t="shared" si="56"/>
        <v>6.1436060503600093E-2</v>
      </c>
      <c r="Y64">
        <f t="shared" si="57"/>
        <v>289.57604632678397</v>
      </c>
      <c r="Z64">
        <f t="shared" si="58"/>
        <v>29.160879980421566</v>
      </c>
      <c r="AA64">
        <f t="shared" si="59"/>
        <v>27.9572</v>
      </c>
      <c r="AB64">
        <f t="shared" si="60"/>
        <v>3.7853815009455474</v>
      </c>
      <c r="AC64">
        <f t="shared" si="61"/>
        <v>60.192964623211317</v>
      </c>
      <c r="AD64">
        <f t="shared" si="62"/>
        <v>2.2639053067676995</v>
      </c>
      <c r="AE64">
        <f t="shared" si="63"/>
        <v>3.7610795895151896</v>
      </c>
      <c r="AF64">
        <f t="shared" si="64"/>
        <v>1.5214761941778479</v>
      </c>
      <c r="AG64">
        <f t="shared" si="65"/>
        <v>-68.648154787825831</v>
      </c>
      <c r="AH64">
        <f t="shared" si="66"/>
        <v>-17.265454244617192</v>
      </c>
      <c r="AI64">
        <f t="shared" si="67"/>
        <v>-1.2961073167221155</v>
      </c>
      <c r="AJ64">
        <f t="shared" si="68"/>
        <v>202.36632997761885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51877.96343000661</v>
      </c>
      <c r="AP64" t="s">
        <v>421</v>
      </c>
      <c r="AQ64">
        <v>10366.9</v>
      </c>
      <c r="AR64">
        <v>993.59653846153856</v>
      </c>
      <c r="AS64">
        <v>3431.87</v>
      </c>
      <c r="AT64">
        <f t="shared" si="72"/>
        <v>0.71047955241266758</v>
      </c>
      <c r="AU64">
        <v>-3.9894345373445681</v>
      </c>
      <c r="AV64" t="s">
        <v>667</v>
      </c>
      <c r="AW64">
        <v>10008.9</v>
      </c>
      <c r="AX64">
        <v>801.74411999999995</v>
      </c>
      <c r="AY64">
        <v>1239.198491859157</v>
      </c>
      <c r="AZ64">
        <f t="shared" si="73"/>
        <v>0.35301396405256169</v>
      </c>
      <c r="BA64">
        <v>0.5</v>
      </c>
      <c r="BB64">
        <f t="shared" si="74"/>
        <v>1513.2350996511834</v>
      </c>
      <c r="BC64">
        <f t="shared" si="75"/>
        <v>40.640887032675913</v>
      </c>
      <c r="BD64">
        <f t="shared" si="76"/>
        <v>267.09656053566874</v>
      </c>
      <c r="BE64">
        <f t="shared" si="77"/>
        <v>2.9493316392349242E-2</v>
      </c>
      <c r="BF64">
        <f t="shared" si="78"/>
        <v>1.7694271922903972</v>
      </c>
      <c r="BG64">
        <f t="shared" si="79"/>
        <v>657.01657210219946</v>
      </c>
      <c r="BH64" t="s">
        <v>668</v>
      </c>
      <c r="BI64">
        <v>567.61</v>
      </c>
      <c r="BJ64">
        <f t="shared" si="80"/>
        <v>567.61</v>
      </c>
      <c r="BK64">
        <f t="shared" si="81"/>
        <v>0.54195392931085606</v>
      </c>
      <c r="BL64">
        <f t="shared" si="82"/>
        <v>0.65137264435272413</v>
      </c>
      <c r="BM64">
        <f t="shared" si="83"/>
        <v>0.76552809735877436</v>
      </c>
      <c r="BN64">
        <f t="shared" si="84"/>
        <v>1.7811518426766673</v>
      </c>
      <c r="BO64">
        <f t="shared" si="85"/>
        <v>0.89927218695041167</v>
      </c>
      <c r="BP64">
        <f t="shared" si="86"/>
        <v>0.46115165354882776</v>
      </c>
      <c r="BQ64">
        <f t="shared" si="87"/>
        <v>0.53884834645117219</v>
      </c>
      <c r="BR64">
        <v>6431</v>
      </c>
      <c r="BS64">
        <v>290.00000000000011</v>
      </c>
      <c r="BT64">
        <v>1136.32</v>
      </c>
      <c r="BU64">
        <v>285</v>
      </c>
      <c r="BV64">
        <v>10008.9</v>
      </c>
      <c r="BW64">
        <v>1136.07</v>
      </c>
      <c r="BX64">
        <v>0.25</v>
      </c>
      <c r="BY64">
        <v>300.00000000000011</v>
      </c>
      <c r="BZ64">
        <v>38.6</v>
      </c>
      <c r="CA64">
        <v>1239.198491859157</v>
      </c>
      <c r="CB64">
        <v>1.4013736636961649</v>
      </c>
      <c r="CC64">
        <v>-103.21624747534921</v>
      </c>
      <c r="CD64">
        <v>1.149517903743235</v>
      </c>
      <c r="CE64">
        <v>0.99653911054900379</v>
      </c>
      <c r="CF64">
        <v>-1.088321779755283E-2</v>
      </c>
      <c r="CG64">
        <v>289.99999999999989</v>
      </c>
      <c r="CH64">
        <v>1136.67</v>
      </c>
      <c r="CI64">
        <v>695</v>
      </c>
      <c r="CJ64">
        <v>9994.17</v>
      </c>
      <c r="CK64">
        <v>1135.92</v>
      </c>
      <c r="CL64">
        <v>0.75</v>
      </c>
      <c r="CZ64">
        <f t="shared" si="88"/>
        <v>1800.06</v>
      </c>
      <c r="DA64">
        <f t="shared" si="89"/>
        <v>1513.2350996511834</v>
      </c>
      <c r="DB64">
        <f t="shared" si="90"/>
        <v>0.84065814453472854</v>
      </c>
      <c r="DC64">
        <f t="shared" si="91"/>
        <v>0.16087021895202602</v>
      </c>
      <c r="DD64">
        <v>6</v>
      </c>
      <c r="DE64">
        <v>0.5</v>
      </c>
      <c r="DF64" t="s">
        <v>424</v>
      </c>
      <c r="DG64">
        <v>2</v>
      </c>
      <c r="DH64">
        <v>1689273062.0999999</v>
      </c>
      <c r="DI64">
        <v>1747.87</v>
      </c>
      <c r="DJ64">
        <v>1799.89</v>
      </c>
      <c r="DK64">
        <v>22.9041</v>
      </c>
      <c r="DL64">
        <v>21.0794</v>
      </c>
      <c r="DM64">
        <v>1747.48</v>
      </c>
      <c r="DN64">
        <v>22.8596</v>
      </c>
      <c r="DO64">
        <v>500.13499999999999</v>
      </c>
      <c r="DP64">
        <v>98.742599999999996</v>
      </c>
      <c r="DQ64">
        <v>0.10019699999999999</v>
      </c>
      <c r="DR64">
        <v>27.846800000000002</v>
      </c>
      <c r="DS64">
        <v>27.9572</v>
      </c>
      <c r="DT64">
        <v>999.9</v>
      </c>
      <c r="DU64">
        <v>0</v>
      </c>
      <c r="DV64">
        <v>0</v>
      </c>
      <c r="DW64">
        <v>9962.5</v>
      </c>
      <c r="DX64">
        <v>0</v>
      </c>
      <c r="DY64">
        <v>444.613</v>
      </c>
      <c r="DZ64">
        <v>-52.0197</v>
      </c>
      <c r="EA64">
        <v>1788.84</v>
      </c>
      <c r="EB64">
        <v>1838.65</v>
      </c>
      <c r="EC64">
        <v>1.82467</v>
      </c>
      <c r="ED64">
        <v>1799.89</v>
      </c>
      <c r="EE64">
        <v>21.0794</v>
      </c>
      <c r="EF64">
        <v>2.2616100000000001</v>
      </c>
      <c r="EG64">
        <v>2.0814300000000001</v>
      </c>
      <c r="EH64">
        <v>19.4055</v>
      </c>
      <c r="EI64">
        <v>18.0778</v>
      </c>
      <c r="EJ64">
        <v>1800.06</v>
      </c>
      <c r="EK64">
        <v>0.97799899999999995</v>
      </c>
      <c r="EL64">
        <v>2.2000800000000001E-2</v>
      </c>
      <c r="EM64">
        <v>0</v>
      </c>
      <c r="EN64">
        <v>800.34400000000005</v>
      </c>
      <c r="EO64">
        <v>5.0005300000000004</v>
      </c>
      <c r="EP64">
        <v>16040.7</v>
      </c>
      <c r="EQ64">
        <v>16035.8</v>
      </c>
      <c r="ER64">
        <v>50.186999999999998</v>
      </c>
      <c r="ES64">
        <v>51.561999999999998</v>
      </c>
      <c r="ET64">
        <v>50.936999999999998</v>
      </c>
      <c r="EU64">
        <v>51.25</v>
      </c>
      <c r="EV64">
        <v>51.25</v>
      </c>
      <c r="EW64">
        <v>1755.57</v>
      </c>
      <c r="EX64">
        <v>39.49</v>
      </c>
      <c r="EY64">
        <v>0</v>
      </c>
      <c r="EZ64">
        <v>142.4000000953674</v>
      </c>
      <c r="FA64">
        <v>0</v>
      </c>
      <c r="FB64">
        <v>801.74411999999995</v>
      </c>
      <c r="FC64">
        <v>-10.88346153161544</v>
      </c>
      <c r="FD64">
        <v>-234.69230734902999</v>
      </c>
      <c r="FE64">
        <v>16068.432000000001</v>
      </c>
      <c r="FF64">
        <v>15</v>
      </c>
      <c r="FG64">
        <v>1689273000.5999999</v>
      </c>
      <c r="FH64" t="s">
        <v>669</v>
      </c>
      <c r="FI64">
        <v>1689273000.5999999</v>
      </c>
      <c r="FJ64">
        <v>1689272999.5999999</v>
      </c>
      <c r="FK64">
        <v>51</v>
      </c>
      <c r="FL64">
        <v>-0.25700000000000001</v>
      </c>
      <c r="FM64">
        <v>-2E-3</v>
      </c>
      <c r="FN64">
        <v>0.35899999999999999</v>
      </c>
      <c r="FO64">
        <v>4.2999999999999997E-2</v>
      </c>
      <c r="FP64">
        <v>1800</v>
      </c>
      <c r="FQ64">
        <v>21</v>
      </c>
      <c r="FR64">
        <v>0.08</v>
      </c>
      <c r="FS64">
        <v>0.08</v>
      </c>
      <c r="FT64">
        <v>41.026945351202151</v>
      </c>
      <c r="FU64">
        <v>-0.99446149628914471</v>
      </c>
      <c r="FV64">
        <v>0.19971606599542649</v>
      </c>
      <c r="FW64">
        <v>1</v>
      </c>
      <c r="FX64">
        <v>0.10324681515948619</v>
      </c>
      <c r="FY64">
        <v>-1.1285691308979511E-2</v>
      </c>
      <c r="FZ64">
        <v>1.7127716820364079E-3</v>
      </c>
      <c r="GA64">
        <v>1</v>
      </c>
      <c r="GB64">
        <v>2</v>
      </c>
      <c r="GC64">
        <v>2</v>
      </c>
      <c r="GD64" t="s">
        <v>426</v>
      </c>
      <c r="GE64">
        <v>3.1133999999999999</v>
      </c>
      <c r="GF64">
        <v>2.7671899999999998</v>
      </c>
      <c r="GG64">
        <v>0.236369</v>
      </c>
      <c r="GH64">
        <v>0.240254</v>
      </c>
      <c r="GI64">
        <v>0.103837</v>
      </c>
      <c r="GJ64">
        <v>9.8183900000000005E-2</v>
      </c>
      <c r="GK64">
        <v>18359.2</v>
      </c>
      <c r="GL64">
        <v>18989.099999999999</v>
      </c>
      <c r="GM64">
        <v>23896.7</v>
      </c>
      <c r="GN64">
        <v>25300.7</v>
      </c>
      <c r="GO64">
        <v>30858.799999999999</v>
      </c>
      <c r="GP64">
        <v>32009.200000000001</v>
      </c>
      <c r="GQ64">
        <v>38082.800000000003</v>
      </c>
      <c r="GR64">
        <v>39369.1</v>
      </c>
      <c r="GS64">
        <v>2.1625800000000002</v>
      </c>
      <c r="GT64">
        <v>1.8043199999999999</v>
      </c>
      <c r="GU64">
        <v>0.11233600000000001</v>
      </c>
      <c r="GV64">
        <v>0</v>
      </c>
      <c r="GW64">
        <v>26.120200000000001</v>
      </c>
      <c r="GX64">
        <v>999.9</v>
      </c>
      <c r="GY64">
        <v>32.5</v>
      </c>
      <c r="GZ64">
        <v>40.299999999999997</v>
      </c>
      <c r="HA64">
        <v>24.793500000000002</v>
      </c>
      <c r="HB64">
        <v>60.619300000000003</v>
      </c>
      <c r="HC64">
        <v>27.407900000000001</v>
      </c>
      <c r="HD64">
        <v>1</v>
      </c>
      <c r="HE64">
        <v>0.31764999999999999</v>
      </c>
      <c r="HF64">
        <v>2.2001300000000001</v>
      </c>
      <c r="HG64">
        <v>20.310300000000002</v>
      </c>
      <c r="HH64">
        <v>5.2526299999999999</v>
      </c>
      <c r="HI64">
        <v>12.0108</v>
      </c>
      <c r="HJ64">
        <v>4.9772999999999996</v>
      </c>
      <c r="HK64">
        <v>3.2930000000000001</v>
      </c>
      <c r="HL64">
        <v>9999</v>
      </c>
      <c r="HM64">
        <v>9999</v>
      </c>
      <c r="HN64">
        <v>9999</v>
      </c>
      <c r="HO64">
        <v>251.2</v>
      </c>
      <c r="HP64">
        <v>1.8760699999999999</v>
      </c>
      <c r="HQ64">
        <v>1.8769499999999999</v>
      </c>
      <c r="HR64">
        <v>1.88314</v>
      </c>
      <c r="HS64">
        <v>1.88629</v>
      </c>
      <c r="HT64">
        <v>1.87706</v>
      </c>
      <c r="HU64">
        <v>1.88358</v>
      </c>
      <c r="HV64">
        <v>1.88253</v>
      </c>
      <c r="HW64">
        <v>1.88598</v>
      </c>
      <c r="HX64">
        <v>0</v>
      </c>
      <c r="HY64">
        <v>0</v>
      </c>
      <c r="HZ64">
        <v>0</v>
      </c>
      <c r="IA64">
        <v>0</v>
      </c>
      <c r="IB64" t="s">
        <v>427</v>
      </c>
      <c r="IC64" t="s">
        <v>428</v>
      </c>
      <c r="ID64" t="s">
        <v>429</v>
      </c>
      <c r="IE64" t="s">
        <v>429</v>
      </c>
      <c r="IF64" t="s">
        <v>429</v>
      </c>
      <c r="IG64" t="s">
        <v>429</v>
      </c>
      <c r="IH64">
        <v>0</v>
      </c>
      <c r="II64">
        <v>100</v>
      </c>
      <c r="IJ64">
        <v>100</v>
      </c>
      <c r="IK64">
        <v>0.39</v>
      </c>
      <c r="IL64">
        <v>4.4499999999999998E-2</v>
      </c>
      <c r="IM64">
        <v>0.61317511910602873</v>
      </c>
      <c r="IN64">
        <v>-4.2852564239613137E-4</v>
      </c>
      <c r="IO64">
        <v>6.4980710991155998E-7</v>
      </c>
      <c r="IP64">
        <v>-2.7237938963984961E-10</v>
      </c>
      <c r="IQ64">
        <v>-5.7455983827083053E-3</v>
      </c>
      <c r="IR64">
        <v>6.6907473102813496E-3</v>
      </c>
      <c r="IS64">
        <v>-3.3673306238274028E-4</v>
      </c>
      <c r="IT64">
        <v>6.1311374003140313E-6</v>
      </c>
      <c r="IU64">
        <v>3</v>
      </c>
      <c r="IV64">
        <v>2101</v>
      </c>
      <c r="IW64">
        <v>1</v>
      </c>
      <c r="IX64">
        <v>32</v>
      </c>
      <c r="IY64">
        <v>1</v>
      </c>
      <c r="IZ64">
        <v>1</v>
      </c>
      <c r="JA64">
        <v>3.4265099999999999</v>
      </c>
      <c r="JB64">
        <v>2.66357</v>
      </c>
      <c r="JC64">
        <v>1.6015600000000001</v>
      </c>
      <c r="JD64">
        <v>2.3327599999999999</v>
      </c>
      <c r="JE64">
        <v>1.5502899999999999</v>
      </c>
      <c r="JF64">
        <v>2.4499499999999999</v>
      </c>
      <c r="JG64">
        <v>44.389899999999997</v>
      </c>
      <c r="JH64">
        <v>24.026199999999999</v>
      </c>
      <c r="JI64">
        <v>18</v>
      </c>
      <c r="JJ64">
        <v>583.83100000000002</v>
      </c>
      <c r="JK64">
        <v>410.15600000000001</v>
      </c>
      <c r="JL64">
        <v>24.997</v>
      </c>
      <c r="JM64">
        <v>31.371099999999998</v>
      </c>
      <c r="JN64">
        <v>29.999600000000001</v>
      </c>
      <c r="JO64">
        <v>31.432200000000002</v>
      </c>
      <c r="JP64">
        <v>31.420400000000001</v>
      </c>
      <c r="JQ64">
        <v>68.571399999999997</v>
      </c>
      <c r="JR64">
        <v>19.798300000000001</v>
      </c>
      <c r="JS64">
        <v>5.6222000000000003</v>
      </c>
      <c r="JT64">
        <v>25.033899999999999</v>
      </c>
      <c r="JU64">
        <v>1800</v>
      </c>
      <c r="JV64">
        <v>21.0318</v>
      </c>
      <c r="JW64">
        <v>99.339299999999994</v>
      </c>
      <c r="JX64">
        <v>99.635099999999994</v>
      </c>
    </row>
    <row r="65" spans="1:284" x14ac:dyDescent="0.3">
      <c r="A65">
        <v>49</v>
      </c>
      <c r="B65">
        <v>1689275018.5999999</v>
      </c>
      <c r="C65">
        <v>13742.5</v>
      </c>
      <c r="D65" t="s">
        <v>670</v>
      </c>
      <c r="E65" t="s">
        <v>671</v>
      </c>
      <c r="F65" t="s">
        <v>416</v>
      </c>
      <c r="G65" t="s">
        <v>417</v>
      </c>
      <c r="H65" t="s">
        <v>31</v>
      </c>
      <c r="I65" t="s">
        <v>752</v>
      </c>
      <c r="J65" t="s">
        <v>672</v>
      </c>
      <c r="K65" t="s">
        <v>509</v>
      </c>
      <c r="L65" t="s">
        <v>673</v>
      </c>
      <c r="M65">
        <v>1689275018.5999999</v>
      </c>
      <c r="N65">
        <f t="shared" si="46"/>
        <v>5.4821221609397319E-3</v>
      </c>
      <c r="O65">
        <f t="shared" si="47"/>
        <v>5.4821221609397321</v>
      </c>
      <c r="P65">
        <f t="shared" si="48"/>
        <v>27.741225671624797</v>
      </c>
      <c r="Q65">
        <f t="shared" si="49"/>
        <v>364.29300000000001</v>
      </c>
      <c r="R65">
        <f t="shared" si="50"/>
        <v>234.25371233285102</v>
      </c>
      <c r="S65">
        <f t="shared" si="51"/>
        <v>23.149905968102672</v>
      </c>
      <c r="T65">
        <f t="shared" si="52"/>
        <v>36.000918025389005</v>
      </c>
      <c r="U65">
        <f t="shared" si="53"/>
        <v>0.38409711212520053</v>
      </c>
      <c r="V65">
        <f t="shared" si="54"/>
        <v>2.9108931516400935</v>
      </c>
      <c r="W65">
        <f t="shared" si="55"/>
        <v>0.35799886175949841</v>
      </c>
      <c r="X65">
        <f t="shared" si="56"/>
        <v>0.22594616824455374</v>
      </c>
      <c r="Y65">
        <f t="shared" si="57"/>
        <v>289.54935232706509</v>
      </c>
      <c r="Z65">
        <f t="shared" si="58"/>
        <v>28.565242634589008</v>
      </c>
      <c r="AA65">
        <f t="shared" si="59"/>
        <v>27.99</v>
      </c>
      <c r="AB65">
        <f t="shared" si="60"/>
        <v>3.7926279808294892</v>
      </c>
      <c r="AC65">
        <f t="shared" si="61"/>
        <v>60.299552815095836</v>
      </c>
      <c r="AD65">
        <f t="shared" si="62"/>
        <v>2.3261605599032</v>
      </c>
      <c r="AE65">
        <f t="shared" si="63"/>
        <v>3.8576746448455448</v>
      </c>
      <c r="AF65">
        <f t="shared" si="64"/>
        <v>1.4664674209262891</v>
      </c>
      <c r="AG65">
        <f t="shared" si="65"/>
        <v>-241.76158729744219</v>
      </c>
      <c r="AH65">
        <f t="shared" si="66"/>
        <v>45.824164904636703</v>
      </c>
      <c r="AI65">
        <f t="shared" si="67"/>
        <v>3.4361145758427778</v>
      </c>
      <c r="AJ65">
        <f t="shared" si="68"/>
        <v>97.0480445101024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52089.531395895596</v>
      </c>
      <c r="AP65" t="s">
        <v>421</v>
      </c>
      <c r="AQ65">
        <v>10366.9</v>
      </c>
      <c r="AR65">
        <v>993.59653846153856</v>
      </c>
      <c r="AS65">
        <v>3431.87</v>
      </c>
      <c r="AT65">
        <f t="shared" si="72"/>
        <v>0.71047955241266758</v>
      </c>
      <c r="AU65">
        <v>-3.9894345373445681</v>
      </c>
      <c r="AV65" t="s">
        <v>674</v>
      </c>
      <c r="AW65">
        <v>10007.700000000001</v>
      </c>
      <c r="AX65">
        <v>859.7202692307693</v>
      </c>
      <c r="AY65">
        <v>1381.681094277789</v>
      </c>
      <c r="AZ65">
        <f t="shared" si="73"/>
        <v>0.37777228566614429</v>
      </c>
      <c r="BA65">
        <v>0.5</v>
      </c>
      <c r="BB65">
        <f t="shared" si="74"/>
        <v>1513.1000996513289</v>
      </c>
      <c r="BC65">
        <f t="shared" si="75"/>
        <v>27.741225671624797</v>
      </c>
      <c r="BD65">
        <f t="shared" si="76"/>
        <v>285.8036415434766</v>
      </c>
      <c r="BE65">
        <f t="shared" si="77"/>
        <v>2.0970628589794697E-2</v>
      </c>
      <c r="BF65">
        <f t="shared" si="78"/>
        <v>1.4838365482549023</v>
      </c>
      <c r="BG65">
        <f t="shared" si="79"/>
        <v>695.01666790322849</v>
      </c>
      <c r="BH65" t="s">
        <v>675</v>
      </c>
      <c r="BI65">
        <v>612.24</v>
      </c>
      <c r="BJ65">
        <f t="shared" si="80"/>
        <v>612.24</v>
      </c>
      <c r="BK65">
        <f t="shared" si="81"/>
        <v>0.55688761861504621</v>
      </c>
      <c r="BL65">
        <f t="shared" si="82"/>
        <v>0.67836359265024881</v>
      </c>
      <c r="BM65">
        <f t="shared" si="83"/>
        <v>0.72711274377212987</v>
      </c>
      <c r="BN65">
        <f t="shared" si="84"/>
        <v>1.3449667533127929</v>
      </c>
      <c r="BO65">
        <f t="shared" si="85"/>
        <v>0.84083632868177804</v>
      </c>
      <c r="BP65">
        <f t="shared" si="86"/>
        <v>0.48308890790232872</v>
      </c>
      <c r="BQ65">
        <f t="shared" si="87"/>
        <v>0.51691109209767128</v>
      </c>
      <c r="BR65">
        <v>6433</v>
      </c>
      <c r="BS65">
        <v>290.00000000000011</v>
      </c>
      <c r="BT65">
        <v>1246.67</v>
      </c>
      <c r="BU65">
        <v>265</v>
      </c>
      <c r="BV65">
        <v>10007.700000000001</v>
      </c>
      <c r="BW65">
        <v>1245.52</v>
      </c>
      <c r="BX65">
        <v>1.1499999999999999</v>
      </c>
      <c r="BY65">
        <v>300.00000000000011</v>
      </c>
      <c r="BZ65">
        <v>38.6</v>
      </c>
      <c r="CA65">
        <v>1381.681094277789</v>
      </c>
      <c r="CB65">
        <v>1.5241140033778471</v>
      </c>
      <c r="CC65">
        <v>-136.27050275581499</v>
      </c>
      <c r="CD65">
        <v>1.249789716653777</v>
      </c>
      <c r="CE65">
        <v>0.99765033168724848</v>
      </c>
      <c r="CF65">
        <v>-1.087924160177977E-2</v>
      </c>
      <c r="CG65">
        <v>289.99999999999989</v>
      </c>
      <c r="CH65">
        <v>1243.07</v>
      </c>
      <c r="CI65">
        <v>715</v>
      </c>
      <c r="CJ65">
        <v>9989.69</v>
      </c>
      <c r="CK65">
        <v>1245.27</v>
      </c>
      <c r="CL65">
        <v>-2.2000000000000002</v>
      </c>
      <c r="CZ65">
        <f t="shared" si="88"/>
        <v>1799.9</v>
      </c>
      <c r="DA65">
        <f t="shared" si="89"/>
        <v>1513.1000996513289</v>
      </c>
      <c r="DB65">
        <f t="shared" si="90"/>
        <v>0.8406578696879432</v>
      </c>
      <c r="DC65">
        <f t="shared" si="91"/>
        <v>0.16086968849773048</v>
      </c>
      <c r="DD65">
        <v>6</v>
      </c>
      <c r="DE65">
        <v>0.5</v>
      </c>
      <c r="DF65" t="s">
        <v>424</v>
      </c>
      <c r="DG65">
        <v>2</v>
      </c>
      <c r="DH65">
        <v>1689275018.5999999</v>
      </c>
      <c r="DI65">
        <v>364.29300000000001</v>
      </c>
      <c r="DJ65">
        <v>399.96899999999999</v>
      </c>
      <c r="DK65">
        <v>23.538399999999999</v>
      </c>
      <c r="DL65">
        <v>17.116499999999998</v>
      </c>
      <c r="DM65">
        <v>363.875</v>
      </c>
      <c r="DN65">
        <v>23.492799999999999</v>
      </c>
      <c r="DO65">
        <v>500.14</v>
      </c>
      <c r="DP65">
        <v>98.724100000000007</v>
      </c>
      <c r="DQ65">
        <v>9.9973000000000006E-2</v>
      </c>
      <c r="DR65">
        <v>28.282</v>
      </c>
      <c r="DS65">
        <v>27.99</v>
      </c>
      <c r="DT65">
        <v>999.9</v>
      </c>
      <c r="DU65">
        <v>0</v>
      </c>
      <c r="DV65">
        <v>0</v>
      </c>
      <c r="DW65">
        <v>10021.9</v>
      </c>
      <c r="DX65">
        <v>0</v>
      </c>
      <c r="DY65">
        <v>426.02499999999998</v>
      </c>
      <c r="DZ65">
        <v>-35.676200000000001</v>
      </c>
      <c r="EA65">
        <v>373.07499999999999</v>
      </c>
      <c r="EB65">
        <v>406.935</v>
      </c>
      <c r="EC65">
        <v>6.4218500000000001</v>
      </c>
      <c r="ED65">
        <v>399.96899999999999</v>
      </c>
      <c r="EE65">
        <v>17.116499999999998</v>
      </c>
      <c r="EF65">
        <v>2.3238099999999999</v>
      </c>
      <c r="EG65">
        <v>1.68981</v>
      </c>
      <c r="EH65">
        <v>19.842400000000001</v>
      </c>
      <c r="EI65">
        <v>14.8032</v>
      </c>
      <c r="EJ65">
        <v>1799.9</v>
      </c>
      <c r="EK65">
        <v>0.97801000000000005</v>
      </c>
      <c r="EL65">
        <v>2.1990200000000001E-2</v>
      </c>
      <c r="EM65">
        <v>0</v>
      </c>
      <c r="EN65">
        <v>859.53300000000002</v>
      </c>
      <c r="EO65">
        <v>5.0005300000000004</v>
      </c>
      <c r="EP65">
        <v>17077.3</v>
      </c>
      <c r="EQ65">
        <v>16034.4</v>
      </c>
      <c r="ER65">
        <v>48.936999999999998</v>
      </c>
      <c r="ES65">
        <v>49.875</v>
      </c>
      <c r="ET65">
        <v>49.625</v>
      </c>
      <c r="EU65">
        <v>49.25</v>
      </c>
      <c r="EV65">
        <v>50</v>
      </c>
      <c r="EW65">
        <v>1755.43</v>
      </c>
      <c r="EX65">
        <v>39.47</v>
      </c>
      <c r="EY65">
        <v>0</v>
      </c>
      <c r="EZ65">
        <v>1954.400000095367</v>
      </c>
      <c r="FA65">
        <v>0</v>
      </c>
      <c r="FB65">
        <v>859.7202692307693</v>
      </c>
      <c r="FC65">
        <v>-0.41316239143038458</v>
      </c>
      <c r="FD65">
        <v>-17.948717875538211</v>
      </c>
      <c r="FE65">
        <v>17080.06923076923</v>
      </c>
      <c r="FF65">
        <v>15</v>
      </c>
      <c r="FG65">
        <v>1689274981.5999999</v>
      </c>
      <c r="FH65" t="s">
        <v>676</v>
      </c>
      <c r="FI65">
        <v>1689274965.5999999</v>
      </c>
      <c r="FJ65">
        <v>1689274981.5999999</v>
      </c>
      <c r="FK65">
        <v>53</v>
      </c>
      <c r="FL65">
        <v>-6.5000000000000002E-2</v>
      </c>
      <c r="FM65">
        <v>1E-3</v>
      </c>
      <c r="FN65">
        <v>0.41599999999999998</v>
      </c>
      <c r="FO65">
        <v>4.1000000000000002E-2</v>
      </c>
      <c r="FP65">
        <v>400</v>
      </c>
      <c r="FQ65">
        <v>17</v>
      </c>
      <c r="FR65">
        <v>0.06</v>
      </c>
      <c r="FS65">
        <v>0.01</v>
      </c>
      <c r="FT65">
        <v>27.878547326597989</v>
      </c>
      <c r="FU65">
        <v>-0.68791447350005108</v>
      </c>
      <c r="FV65">
        <v>0.1714711915604149</v>
      </c>
      <c r="FW65">
        <v>1</v>
      </c>
      <c r="FX65">
        <v>0.37756602909249121</v>
      </c>
      <c r="FY65">
        <v>9.6301215844168286E-2</v>
      </c>
      <c r="FZ65">
        <v>1.867029365814794E-2</v>
      </c>
      <c r="GA65">
        <v>1</v>
      </c>
      <c r="GB65">
        <v>2</v>
      </c>
      <c r="GC65">
        <v>2</v>
      </c>
      <c r="GD65" t="s">
        <v>426</v>
      </c>
      <c r="GE65">
        <v>3.10981</v>
      </c>
      <c r="GF65">
        <v>2.7674699999999999</v>
      </c>
      <c r="GG65">
        <v>8.2951300000000006E-2</v>
      </c>
      <c r="GH65">
        <v>8.9296399999999998E-2</v>
      </c>
      <c r="GI65">
        <v>0.106144</v>
      </c>
      <c r="GJ65">
        <v>8.4698200000000001E-2</v>
      </c>
      <c r="GK65">
        <v>22115.599999999999</v>
      </c>
      <c r="GL65">
        <v>22834.3</v>
      </c>
      <c r="GM65">
        <v>23959.8</v>
      </c>
      <c r="GN65">
        <v>25368.400000000001</v>
      </c>
      <c r="GO65">
        <v>30857.9</v>
      </c>
      <c r="GP65">
        <v>32572.3</v>
      </c>
      <c r="GQ65">
        <v>38178.6</v>
      </c>
      <c r="GR65">
        <v>39469.5</v>
      </c>
      <c r="GS65">
        <v>2.1838799999999998</v>
      </c>
      <c r="GT65">
        <v>1.8260700000000001</v>
      </c>
      <c r="GU65">
        <v>7.6007099999999994E-2</v>
      </c>
      <c r="GV65">
        <v>0</v>
      </c>
      <c r="GW65">
        <v>26.747699999999998</v>
      </c>
      <c r="GX65">
        <v>999.9</v>
      </c>
      <c r="GY65">
        <v>31.1</v>
      </c>
      <c r="GZ65">
        <v>39.4</v>
      </c>
      <c r="HA65">
        <v>22.614899999999999</v>
      </c>
      <c r="HB65">
        <v>60.043999999999997</v>
      </c>
      <c r="HC65">
        <v>26.975200000000001</v>
      </c>
      <c r="HD65">
        <v>1</v>
      </c>
      <c r="HE65">
        <v>0.20980699999999999</v>
      </c>
      <c r="HF65">
        <v>1.1971099999999999</v>
      </c>
      <c r="HG65">
        <v>20.321999999999999</v>
      </c>
      <c r="HH65">
        <v>5.2542799999999996</v>
      </c>
      <c r="HI65">
        <v>12.0159</v>
      </c>
      <c r="HJ65">
        <v>4.9806999999999997</v>
      </c>
      <c r="HK65">
        <v>3.2930000000000001</v>
      </c>
      <c r="HL65">
        <v>9999</v>
      </c>
      <c r="HM65">
        <v>9999</v>
      </c>
      <c r="HN65">
        <v>9999</v>
      </c>
      <c r="HO65">
        <v>251.7</v>
      </c>
      <c r="HP65">
        <v>1.87602</v>
      </c>
      <c r="HQ65">
        <v>1.87683</v>
      </c>
      <c r="HR65">
        <v>1.8830899999999999</v>
      </c>
      <c r="HS65">
        <v>1.88628</v>
      </c>
      <c r="HT65">
        <v>1.877</v>
      </c>
      <c r="HU65">
        <v>1.8835900000000001</v>
      </c>
      <c r="HV65">
        <v>1.8825000000000001</v>
      </c>
      <c r="HW65">
        <v>1.88595</v>
      </c>
      <c r="HX65">
        <v>0</v>
      </c>
      <c r="HY65">
        <v>0</v>
      </c>
      <c r="HZ65">
        <v>0</v>
      </c>
      <c r="IA65">
        <v>0</v>
      </c>
      <c r="IB65" t="s">
        <v>427</v>
      </c>
      <c r="IC65" t="s">
        <v>428</v>
      </c>
      <c r="ID65" t="s">
        <v>429</v>
      </c>
      <c r="IE65" t="s">
        <v>429</v>
      </c>
      <c r="IF65" t="s">
        <v>429</v>
      </c>
      <c r="IG65" t="s">
        <v>429</v>
      </c>
      <c r="IH65">
        <v>0</v>
      </c>
      <c r="II65">
        <v>100</v>
      </c>
      <c r="IJ65">
        <v>100</v>
      </c>
      <c r="IK65">
        <v>0.41799999999999998</v>
      </c>
      <c r="IL65">
        <v>4.5600000000000002E-2</v>
      </c>
      <c r="IM65">
        <v>0.50115844666096787</v>
      </c>
      <c r="IN65">
        <v>-4.2852564239613137E-4</v>
      </c>
      <c r="IO65">
        <v>6.4980710991155998E-7</v>
      </c>
      <c r="IP65">
        <v>-2.7237938963984961E-10</v>
      </c>
      <c r="IQ65">
        <v>-5.3000982643821703E-3</v>
      </c>
      <c r="IR65">
        <v>6.6907473102813496E-3</v>
      </c>
      <c r="IS65">
        <v>-3.3673306238274028E-4</v>
      </c>
      <c r="IT65">
        <v>6.1311374003140313E-6</v>
      </c>
      <c r="IU65">
        <v>3</v>
      </c>
      <c r="IV65">
        <v>2101</v>
      </c>
      <c r="IW65">
        <v>1</v>
      </c>
      <c r="IX65">
        <v>32</v>
      </c>
      <c r="IY65">
        <v>0.9</v>
      </c>
      <c r="IZ65">
        <v>0.6</v>
      </c>
      <c r="JA65">
        <v>1.00708</v>
      </c>
      <c r="JB65">
        <v>2.68066</v>
      </c>
      <c r="JC65">
        <v>1.6015600000000001</v>
      </c>
      <c r="JD65">
        <v>2.33765</v>
      </c>
      <c r="JE65">
        <v>1.5502899999999999</v>
      </c>
      <c r="JF65">
        <v>2.3925800000000002</v>
      </c>
      <c r="JG65">
        <v>42.617100000000001</v>
      </c>
      <c r="JH65">
        <v>24.148800000000001</v>
      </c>
      <c r="JI65">
        <v>18</v>
      </c>
      <c r="JJ65">
        <v>587.03200000000004</v>
      </c>
      <c r="JK65">
        <v>415.21699999999998</v>
      </c>
      <c r="JL65">
        <v>25.662099999999999</v>
      </c>
      <c r="JM65">
        <v>30.020600000000002</v>
      </c>
      <c r="JN65">
        <v>30</v>
      </c>
      <c r="JO65">
        <v>30.2056</v>
      </c>
      <c r="JP65">
        <v>30.193899999999999</v>
      </c>
      <c r="JQ65">
        <v>20.130400000000002</v>
      </c>
      <c r="JR65">
        <v>31.305599999999998</v>
      </c>
      <c r="JS65">
        <v>0</v>
      </c>
      <c r="JT65">
        <v>25.6968</v>
      </c>
      <c r="JU65">
        <v>400</v>
      </c>
      <c r="JV65">
        <v>17.077999999999999</v>
      </c>
      <c r="JW65">
        <v>99.593900000000005</v>
      </c>
      <c r="JX65">
        <v>99.894099999999995</v>
      </c>
    </row>
    <row r="66" spans="1:284" x14ac:dyDescent="0.3">
      <c r="A66">
        <v>50</v>
      </c>
      <c r="B66">
        <v>1689275136.5999999</v>
      </c>
      <c r="C66">
        <v>13860.5</v>
      </c>
      <c r="D66" t="s">
        <v>677</v>
      </c>
      <c r="E66" t="s">
        <v>678</v>
      </c>
      <c r="F66" t="s">
        <v>416</v>
      </c>
      <c r="G66" t="s">
        <v>417</v>
      </c>
      <c r="H66" t="s">
        <v>31</v>
      </c>
      <c r="I66" t="s">
        <v>752</v>
      </c>
      <c r="J66" t="s">
        <v>672</v>
      </c>
      <c r="K66" t="s">
        <v>509</v>
      </c>
      <c r="L66" t="s">
        <v>673</v>
      </c>
      <c r="M66">
        <v>1689275136.5999999</v>
      </c>
      <c r="N66">
        <f t="shared" si="46"/>
        <v>5.4773969375482854E-3</v>
      </c>
      <c r="O66">
        <f t="shared" si="47"/>
        <v>5.4773969375482849</v>
      </c>
      <c r="P66">
        <f t="shared" si="48"/>
        <v>20.181243465366251</v>
      </c>
      <c r="Q66">
        <f t="shared" si="49"/>
        <v>273.99599999999998</v>
      </c>
      <c r="R66">
        <f t="shared" si="50"/>
        <v>179.82733219066017</v>
      </c>
      <c r="S66">
        <f t="shared" si="51"/>
        <v>17.770496128293896</v>
      </c>
      <c r="T66">
        <f t="shared" si="52"/>
        <v>27.0762224955084</v>
      </c>
      <c r="U66">
        <f t="shared" si="53"/>
        <v>0.38696281764431062</v>
      </c>
      <c r="V66">
        <f t="shared" si="54"/>
        <v>2.9055753071458335</v>
      </c>
      <c r="W66">
        <f t="shared" si="55"/>
        <v>0.36044317748425092</v>
      </c>
      <c r="X66">
        <f t="shared" si="56"/>
        <v>0.22750803668272673</v>
      </c>
      <c r="Y66">
        <f t="shared" si="57"/>
        <v>289.58837632646919</v>
      </c>
      <c r="Z66">
        <f t="shared" si="58"/>
        <v>28.504306153069216</v>
      </c>
      <c r="AA66">
        <f t="shared" si="59"/>
        <v>27.953299999999999</v>
      </c>
      <c r="AB66">
        <f t="shared" si="60"/>
        <v>3.7845206808989347</v>
      </c>
      <c r="AC66">
        <f t="shared" si="61"/>
        <v>60.601837774800558</v>
      </c>
      <c r="AD66">
        <f t="shared" si="62"/>
        <v>2.3292808670259002</v>
      </c>
      <c r="AE66">
        <f t="shared" si="63"/>
        <v>3.8435812387103239</v>
      </c>
      <c r="AF66">
        <f t="shared" si="64"/>
        <v>1.4552398138730345</v>
      </c>
      <c r="AG66">
        <f t="shared" si="65"/>
        <v>-241.55320494587937</v>
      </c>
      <c r="AH66">
        <f t="shared" si="66"/>
        <v>41.636340929861667</v>
      </c>
      <c r="AI66">
        <f t="shared" si="67"/>
        <v>3.1262540249434356</v>
      </c>
      <c r="AJ66">
        <f t="shared" si="68"/>
        <v>92.797766335394897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51948.477604836749</v>
      </c>
      <c r="AP66" t="s">
        <v>421</v>
      </c>
      <c r="AQ66">
        <v>10366.9</v>
      </c>
      <c r="AR66">
        <v>993.59653846153856</v>
      </c>
      <c r="AS66">
        <v>3431.87</v>
      </c>
      <c r="AT66">
        <f t="shared" si="72"/>
        <v>0.71047955241266758</v>
      </c>
      <c r="AU66">
        <v>-3.9894345373445681</v>
      </c>
      <c r="AV66" t="s">
        <v>679</v>
      </c>
      <c r="AW66">
        <v>10014.799999999999</v>
      </c>
      <c r="AX66">
        <v>817.86969230769216</v>
      </c>
      <c r="AY66">
        <v>1252.6656672007989</v>
      </c>
      <c r="AZ66">
        <f t="shared" si="73"/>
        <v>0.34709658472934757</v>
      </c>
      <c r="BA66">
        <v>0.5</v>
      </c>
      <c r="BB66">
        <f t="shared" si="74"/>
        <v>1513.2944996510205</v>
      </c>
      <c r="BC66">
        <f t="shared" si="75"/>
        <v>20.181243465366251</v>
      </c>
      <c r="BD66">
        <f t="shared" si="76"/>
        <v>262.62967625928803</v>
      </c>
      <c r="BE66">
        <f t="shared" si="77"/>
        <v>1.5972223521782968E-2</v>
      </c>
      <c r="BF66">
        <f t="shared" si="78"/>
        <v>1.7396535962136179</v>
      </c>
      <c r="BG66">
        <f t="shared" si="79"/>
        <v>660.78305225777683</v>
      </c>
      <c r="BH66" t="s">
        <v>680</v>
      </c>
      <c r="BI66">
        <v>605.42999999999995</v>
      </c>
      <c r="BJ66">
        <f t="shared" si="80"/>
        <v>605.42999999999995</v>
      </c>
      <c r="BK66">
        <f t="shared" si="81"/>
        <v>0.51668668196767054</v>
      </c>
      <c r="BL66">
        <f t="shared" si="82"/>
        <v>0.67177381736939301</v>
      </c>
      <c r="BM66">
        <f t="shared" si="83"/>
        <v>0.77100675506969929</v>
      </c>
      <c r="BN66">
        <f t="shared" si="84"/>
        <v>1.6783009886550642</v>
      </c>
      <c r="BO66">
        <f t="shared" si="85"/>
        <v>0.8937489445602228</v>
      </c>
      <c r="BP66">
        <f t="shared" si="86"/>
        <v>0.49728217841448241</v>
      </c>
      <c r="BQ66">
        <f t="shared" si="87"/>
        <v>0.50271782158551759</v>
      </c>
      <c r="BR66">
        <v>6435</v>
      </c>
      <c r="BS66">
        <v>290.00000000000011</v>
      </c>
      <c r="BT66">
        <v>1143.3499999999999</v>
      </c>
      <c r="BU66">
        <v>205</v>
      </c>
      <c r="BV66">
        <v>10014.799999999999</v>
      </c>
      <c r="BW66">
        <v>1142.3599999999999</v>
      </c>
      <c r="BX66">
        <v>0.99</v>
      </c>
      <c r="BY66">
        <v>300.00000000000011</v>
      </c>
      <c r="BZ66">
        <v>38.6</v>
      </c>
      <c r="CA66">
        <v>1252.6656672007989</v>
      </c>
      <c r="CB66">
        <v>1.3577421987714871</v>
      </c>
      <c r="CC66">
        <v>-110.47012153948489</v>
      </c>
      <c r="CD66">
        <v>1.1132408625446699</v>
      </c>
      <c r="CE66">
        <v>0.99716460544697694</v>
      </c>
      <c r="CF66">
        <v>-1.087775150166854E-2</v>
      </c>
      <c r="CG66">
        <v>289.99999999999989</v>
      </c>
      <c r="CH66">
        <v>1142.46</v>
      </c>
      <c r="CI66">
        <v>685</v>
      </c>
      <c r="CJ66">
        <v>9990.8700000000008</v>
      </c>
      <c r="CK66">
        <v>1142.0899999999999</v>
      </c>
      <c r="CL66">
        <v>0.37</v>
      </c>
      <c r="CZ66">
        <f t="shared" si="88"/>
        <v>1800.13</v>
      </c>
      <c r="DA66">
        <f t="shared" si="89"/>
        <v>1513.2944996510205</v>
      </c>
      <c r="DB66">
        <f t="shared" si="90"/>
        <v>0.84065845225123759</v>
      </c>
      <c r="DC66">
        <f t="shared" si="91"/>
        <v>0.16087081284488852</v>
      </c>
      <c r="DD66">
        <v>6</v>
      </c>
      <c r="DE66">
        <v>0.5</v>
      </c>
      <c r="DF66" t="s">
        <v>424</v>
      </c>
      <c r="DG66">
        <v>2</v>
      </c>
      <c r="DH66">
        <v>1689275136.5999999</v>
      </c>
      <c r="DI66">
        <v>273.99599999999998</v>
      </c>
      <c r="DJ66">
        <v>300.01100000000002</v>
      </c>
      <c r="DK66">
        <v>23.571000000000002</v>
      </c>
      <c r="DL66">
        <v>17.1539</v>
      </c>
      <c r="DM66">
        <v>273.50400000000002</v>
      </c>
      <c r="DN66">
        <v>23.525700000000001</v>
      </c>
      <c r="DO66">
        <v>500.06599999999997</v>
      </c>
      <c r="DP66">
        <v>98.719800000000006</v>
      </c>
      <c r="DQ66">
        <v>9.9972900000000003E-2</v>
      </c>
      <c r="DR66">
        <v>28.219100000000001</v>
      </c>
      <c r="DS66">
        <v>27.953299999999999</v>
      </c>
      <c r="DT66">
        <v>999.9</v>
      </c>
      <c r="DU66">
        <v>0</v>
      </c>
      <c r="DV66">
        <v>0</v>
      </c>
      <c r="DW66">
        <v>9991.8799999999992</v>
      </c>
      <c r="DX66">
        <v>0</v>
      </c>
      <c r="DY66">
        <v>463.44400000000002</v>
      </c>
      <c r="DZ66">
        <v>-26.014500000000002</v>
      </c>
      <c r="EA66">
        <v>280.61099999999999</v>
      </c>
      <c r="EB66">
        <v>305.24700000000001</v>
      </c>
      <c r="EC66">
        <v>6.4171699999999996</v>
      </c>
      <c r="ED66">
        <v>300.01100000000002</v>
      </c>
      <c r="EE66">
        <v>17.1539</v>
      </c>
      <c r="EF66">
        <v>2.3269299999999999</v>
      </c>
      <c r="EG66">
        <v>1.69343</v>
      </c>
      <c r="EH66">
        <v>19.864000000000001</v>
      </c>
      <c r="EI66">
        <v>14.8363</v>
      </c>
      <c r="EJ66">
        <v>1800.13</v>
      </c>
      <c r="EK66">
        <v>0.977993</v>
      </c>
      <c r="EL66">
        <v>2.2006899999999999E-2</v>
      </c>
      <c r="EM66">
        <v>0</v>
      </c>
      <c r="EN66">
        <v>817.428</v>
      </c>
      <c r="EO66">
        <v>5.0005300000000004</v>
      </c>
      <c r="EP66">
        <v>16295</v>
      </c>
      <c r="EQ66">
        <v>16036.4</v>
      </c>
      <c r="ER66">
        <v>48.936999999999998</v>
      </c>
      <c r="ES66">
        <v>49.875</v>
      </c>
      <c r="ET66">
        <v>49.625</v>
      </c>
      <c r="EU66">
        <v>49.186999999999998</v>
      </c>
      <c r="EV66">
        <v>50</v>
      </c>
      <c r="EW66">
        <v>1755.62</v>
      </c>
      <c r="EX66">
        <v>39.51</v>
      </c>
      <c r="EY66">
        <v>0</v>
      </c>
      <c r="EZ66">
        <v>115.80000019073491</v>
      </c>
      <c r="FA66">
        <v>0</v>
      </c>
      <c r="FB66">
        <v>817.86969230769216</v>
      </c>
      <c r="FC66">
        <v>-5.3602735032275914</v>
      </c>
      <c r="FD66">
        <v>-60.676923033725551</v>
      </c>
      <c r="FE66">
        <v>16299.52307692308</v>
      </c>
      <c r="FF66">
        <v>15</v>
      </c>
      <c r="FG66">
        <v>1689275099.0999999</v>
      </c>
      <c r="FH66" t="s">
        <v>681</v>
      </c>
      <c r="FI66">
        <v>1689275085.0999999</v>
      </c>
      <c r="FJ66">
        <v>1689275099.0999999</v>
      </c>
      <c r="FK66">
        <v>54</v>
      </c>
      <c r="FL66">
        <v>6.5000000000000002E-2</v>
      </c>
      <c r="FM66">
        <v>0</v>
      </c>
      <c r="FN66">
        <v>0.48899999999999999</v>
      </c>
      <c r="FO66">
        <v>4.1000000000000002E-2</v>
      </c>
      <c r="FP66">
        <v>300</v>
      </c>
      <c r="FQ66">
        <v>17</v>
      </c>
      <c r="FR66">
        <v>0.06</v>
      </c>
      <c r="FS66">
        <v>0.01</v>
      </c>
      <c r="FT66">
        <v>20.277468594621471</v>
      </c>
      <c r="FU66">
        <v>-0.7429903561629535</v>
      </c>
      <c r="FV66">
        <v>0.14592294724206811</v>
      </c>
      <c r="FW66">
        <v>1</v>
      </c>
      <c r="FX66">
        <v>0.37774184613641409</v>
      </c>
      <c r="FY66">
        <v>9.759109745341478E-2</v>
      </c>
      <c r="FZ66">
        <v>1.8937791873384648E-2</v>
      </c>
      <c r="GA66">
        <v>1</v>
      </c>
      <c r="GB66">
        <v>2</v>
      </c>
      <c r="GC66">
        <v>2</v>
      </c>
      <c r="GD66" t="s">
        <v>426</v>
      </c>
      <c r="GE66">
        <v>3.1096400000000002</v>
      </c>
      <c r="GF66">
        <v>2.7672099999999999</v>
      </c>
      <c r="GG66">
        <v>6.58831E-2</v>
      </c>
      <c r="GH66">
        <v>7.11783E-2</v>
      </c>
      <c r="GI66">
        <v>0.106243</v>
      </c>
      <c r="GJ66">
        <v>8.4828200000000006E-2</v>
      </c>
      <c r="GK66">
        <v>22527.4</v>
      </c>
      <c r="GL66">
        <v>23289.9</v>
      </c>
      <c r="GM66">
        <v>23960.1</v>
      </c>
      <c r="GN66">
        <v>25369.9</v>
      </c>
      <c r="GO66">
        <v>30854.799999999999</v>
      </c>
      <c r="GP66">
        <v>32569.599999999999</v>
      </c>
      <c r="GQ66">
        <v>38178.9</v>
      </c>
      <c r="GR66">
        <v>39471.800000000003</v>
      </c>
      <c r="GS66">
        <v>2.1838000000000002</v>
      </c>
      <c r="GT66">
        <v>1.8261499999999999</v>
      </c>
      <c r="GU66">
        <v>7.2706499999999993E-2</v>
      </c>
      <c r="GV66">
        <v>0</v>
      </c>
      <c r="GW66">
        <v>26.765000000000001</v>
      </c>
      <c r="GX66">
        <v>999.9</v>
      </c>
      <c r="GY66">
        <v>31.4</v>
      </c>
      <c r="GZ66">
        <v>39.4</v>
      </c>
      <c r="HA66">
        <v>22.836500000000001</v>
      </c>
      <c r="HB66">
        <v>60.514000000000003</v>
      </c>
      <c r="HC66">
        <v>26.750800000000002</v>
      </c>
      <c r="HD66">
        <v>1</v>
      </c>
      <c r="HE66">
        <v>0.20889199999999999</v>
      </c>
      <c r="HF66">
        <v>0.283219</v>
      </c>
      <c r="HG66">
        <v>20.325199999999999</v>
      </c>
      <c r="HH66">
        <v>5.2512800000000004</v>
      </c>
      <c r="HI66">
        <v>12.0146</v>
      </c>
      <c r="HJ66">
        <v>4.9789500000000002</v>
      </c>
      <c r="HK66">
        <v>3.2923300000000002</v>
      </c>
      <c r="HL66">
        <v>9999</v>
      </c>
      <c r="HM66">
        <v>9999</v>
      </c>
      <c r="HN66">
        <v>9999</v>
      </c>
      <c r="HO66">
        <v>251.7</v>
      </c>
      <c r="HP66">
        <v>1.87595</v>
      </c>
      <c r="HQ66">
        <v>1.87683</v>
      </c>
      <c r="HR66">
        <v>1.8830899999999999</v>
      </c>
      <c r="HS66">
        <v>1.8862699999999999</v>
      </c>
      <c r="HT66">
        <v>1.8769800000000001</v>
      </c>
      <c r="HU66">
        <v>1.88354</v>
      </c>
      <c r="HV66">
        <v>1.8824799999999999</v>
      </c>
      <c r="HW66">
        <v>1.8859399999999999</v>
      </c>
      <c r="HX66">
        <v>0</v>
      </c>
      <c r="HY66">
        <v>0</v>
      </c>
      <c r="HZ66">
        <v>0</v>
      </c>
      <c r="IA66">
        <v>0</v>
      </c>
      <c r="IB66" t="s">
        <v>427</v>
      </c>
      <c r="IC66" t="s">
        <v>428</v>
      </c>
      <c r="ID66" t="s">
        <v>429</v>
      </c>
      <c r="IE66" t="s">
        <v>429</v>
      </c>
      <c r="IF66" t="s">
        <v>429</v>
      </c>
      <c r="IG66" t="s">
        <v>429</v>
      </c>
      <c r="IH66">
        <v>0</v>
      </c>
      <c r="II66">
        <v>100</v>
      </c>
      <c r="IJ66">
        <v>100</v>
      </c>
      <c r="IK66">
        <v>0.49199999999999999</v>
      </c>
      <c r="IL66">
        <v>4.53E-2</v>
      </c>
      <c r="IM66">
        <v>0.5666173432699656</v>
      </c>
      <c r="IN66">
        <v>-4.2852564239613137E-4</v>
      </c>
      <c r="IO66">
        <v>6.4980710991155998E-7</v>
      </c>
      <c r="IP66">
        <v>-2.7237938963984961E-10</v>
      </c>
      <c r="IQ66">
        <v>-5.5559675386240206E-3</v>
      </c>
      <c r="IR66">
        <v>6.6907473102813496E-3</v>
      </c>
      <c r="IS66">
        <v>-3.3673306238274028E-4</v>
      </c>
      <c r="IT66">
        <v>6.1311374003140313E-6</v>
      </c>
      <c r="IU66">
        <v>3</v>
      </c>
      <c r="IV66">
        <v>2101</v>
      </c>
      <c r="IW66">
        <v>1</v>
      </c>
      <c r="IX66">
        <v>32</v>
      </c>
      <c r="IY66">
        <v>0.9</v>
      </c>
      <c r="IZ66">
        <v>0.6</v>
      </c>
      <c r="JA66">
        <v>0.80078099999999997</v>
      </c>
      <c r="JB66">
        <v>2.68066</v>
      </c>
      <c r="JC66">
        <v>1.6015600000000001</v>
      </c>
      <c r="JD66">
        <v>2.33643</v>
      </c>
      <c r="JE66">
        <v>1.5502899999999999</v>
      </c>
      <c r="JF66">
        <v>2.4218799999999998</v>
      </c>
      <c r="JG66">
        <v>42.510300000000001</v>
      </c>
      <c r="JH66">
        <v>24.157499999999999</v>
      </c>
      <c r="JI66">
        <v>18</v>
      </c>
      <c r="JJ66">
        <v>587.03</v>
      </c>
      <c r="JK66">
        <v>415.31700000000001</v>
      </c>
      <c r="JL66">
        <v>25.428100000000001</v>
      </c>
      <c r="JM66">
        <v>30.021899999999999</v>
      </c>
      <c r="JN66">
        <v>29.998799999999999</v>
      </c>
      <c r="JO66">
        <v>30.210799999999999</v>
      </c>
      <c r="JP66">
        <v>30.200900000000001</v>
      </c>
      <c r="JQ66">
        <v>16.0032</v>
      </c>
      <c r="JR66">
        <v>32.280700000000003</v>
      </c>
      <c r="JS66">
        <v>0</v>
      </c>
      <c r="JT66">
        <v>25.612500000000001</v>
      </c>
      <c r="JU66">
        <v>300</v>
      </c>
      <c r="JV66">
        <v>17.009599999999999</v>
      </c>
      <c r="JW66">
        <v>99.594899999999996</v>
      </c>
      <c r="JX66">
        <v>99.899900000000002</v>
      </c>
    </row>
    <row r="67" spans="1:284" x14ac:dyDescent="0.3">
      <c r="A67">
        <v>51</v>
      </c>
      <c r="B67">
        <v>1689275253.5999999</v>
      </c>
      <c r="C67">
        <v>13977.5</v>
      </c>
      <c r="D67" t="s">
        <v>682</v>
      </c>
      <c r="E67" t="s">
        <v>683</v>
      </c>
      <c r="F67" t="s">
        <v>416</v>
      </c>
      <c r="G67" t="s">
        <v>417</v>
      </c>
      <c r="H67" t="s">
        <v>31</v>
      </c>
      <c r="I67" t="s">
        <v>752</v>
      </c>
      <c r="J67" t="s">
        <v>672</v>
      </c>
      <c r="K67" t="s">
        <v>509</v>
      </c>
      <c r="L67" t="s">
        <v>673</v>
      </c>
      <c r="M67">
        <v>1689275253.5999999</v>
      </c>
      <c r="N67">
        <f t="shared" si="46"/>
        <v>5.5789646180786547E-3</v>
      </c>
      <c r="O67">
        <f t="shared" si="47"/>
        <v>5.578964618078655</v>
      </c>
      <c r="P67">
        <f t="shared" si="48"/>
        <v>12.229923479390854</v>
      </c>
      <c r="Q67">
        <f t="shared" si="49"/>
        <v>184.041</v>
      </c>
      <c r="R67">
        <f t="shared" si="50"/>
        <v>127.20065345428469</v>
      </c>
      <c r="S67">
        <f t="shared" si="51"/>
        <v>12.568924638589515</v>
      </c>
      <c r="T67">
        <f t="shared" si="52"/>
        <v>18.185421195513001</v>
      </c>
      <c r="U67">
        <f t="shared" si="53"/>
        <v>0.39226761347380701</v>
      </c>
      <c r="V67">
        <f t="shared" si="54"/>
        <v>2.9048831328775648</v>
      </c>
      <c r="W67">
        <f t="shared" si="55"/>
        <v>0.36503730076806379</v>
      </c>
      <c r="X67">
        <f t="shared" si="56"/>
        <v>0.23043713421070067</v>
      </c>
      <c r="Y67">
        <f t="shared" si="57"/>
        <v>289.5367253265199</v>
      </c>
      <c r="Z67">
        <f t="shared" si="58"/>
        <v>28.510256205690741</v>
      </c>
      <c r="AA67">
        <f t="shared" si="59"/>
        <v>27.985199999999999</v>
      </c>
      <c r="AB67">
        <f t="shared" si="60"/>
        <v>3.7915667649723219</v>
      </c>
      <c r="AC67">
        <f t="shared" si="61"/>
        <v>60.457268249799547</v>
      </c>
      <c r="AD67">
        <f t="shared" si="62"/>
        <v>2.3281639419488003</v>
      </c>
      <c r="AE67">
        <f t="shared" si="63"/>
        <v>3.8509248091217212</v>
      </c>
      <c r="AF67">
        <f t="shared" si="64"/>
        <v>1.4634028230235216</v>
      </c>
      <c r="AG67">
        <f t="shared" si="65"/>
        <v>-246.03233965726866</v>
      </c>
      <c r="AH67">
        <f t="shared" si="66"/>
        <v>41.767369457900756</v>
      </c>
      <c r="AI67">
        <f t="shared" si="67"/>
        <v>3.1378507545510073</v>
      </c>
      <c r="AJ67">
        <f t="shared" si="68"/>
        <v>88.409605881702973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51922.898099378071</v>
      </c>
      <c r="AP67" t="s">
        <v>421</v>
      </c>
      <c r="AQ67">
        <v>10366.9</v>
      </c>
      <c r="AR67">
        <v>993.59653846153856</v>
      </c>
      <c r="AS67">
        <v>3431.87</v>
      </c>
      <c r="AT67">
        <f t="shared" si="72"/>
        <v>0.71047955241266758</v>
      </c>
      <c r="AU67">
        <v>-3.9894345373445681</v>
      </c>
      <c r="AV67" t="s">
        <v>684</v>
      </c>
      <c r="AW67">
        <v>10018.9</v>
      </c>
      <c r="AX67">
        <v>797.61307692307685</v>
      </c>
      <c r="AY67">
        <v>1150.1933619693839</v>
      </c>
      <c r="AZ67">
        <f t="shared" si="73"/>
        <v>0.30654001031844946</v>
      </c>
      <c r="BA67">
        <v>0.5</v>
      </c>
      <c r="BB67">
        <f t="shared" si="74"/>
        <v>1513.0253996510464</v>
      </c>
      <c r="BC67">
        <f t="shared" si="75"/>
        <v>12.229923479390854</v>
      </c>
      <c r="BD67">
        <f t="shared" si="76"/>
        <v>231.90141081055395</v>
      </c>
      <c r="BE67">
        <f t="shared" si="77"/>
        <v>1.0719818729068355E-2</v>
      </c>
      <c r="BF67">
        <f t="shared" si="78"/>
        <v>1.9837330952109515</v>
      </c>
      <c r="BG67">
        <f t="shared" si="79"/>
        <v>631.12290436489297</v>
      </c>
      <c r="BH67" t="s">
        <v>685</v>
      </c>
      <c r="BI67">
        <v>608.84</v>
      </c>
      <c r="BJ67">
        <f t="shared" si="80"/>
        <v>608.84</v>
      </c>
      <c r="BK67">
        <f t="shared" si="81"/>
        <v>0.47066291622694456</v>
      </c>
      <c r="BL67">
        <f t="shared" si="82"/>
        <v>0.65129416350839464</v>
      </c>
      <c r="BM67">
        <f t="shared" si="83"/>
        <v>0.8082367661805282</v>
      </c>
      <c r="BN67">
        <f t="shared" si="84"/>
        <v>2.2515162003183491</v>
      </c>
      <c r="BO67">
        <f t="shared" si="85"/>
        <v>0.93577552888221227</v>
      </c>
      <c r="BP67">
        <f t="shared" si="86"/>
        <v>0.49715074888208416</v>
      </c>
      <c r="BQ67">
        <f t="shared" si="87"/>
        <v>0.5028492511179159</v>
      </c>
      <c r="BR67">
        <v>6437</v>
      </c>
      <c r="BS67">
        <v>290.00000000000011</v>
      </c>
      <c r="BT67">
        <v>1065.94</v>
      </c>
      <c r="BU67">
        <v>175</v>
      </c>
      <c r="BV67">
        <v>10018.9</v>
      </c>
      <c r="BW67">
        <v>1065.44</v>
      </c>
      <c r="BX67">
        <v>0.5</v>
      </c>
      <c r="BY67">
        <v>300.00000000000011</v>
      </c>
      <c r="BZ67">
        <v>38.6</v>
      </c>
      <c r="CA67">
        <v>1150.1933619693839</v>
      </c>
      <c r="CB67">
        <v>1.2326431061307119</v>
      </c>
      <c r="CC67">
        <v>-84.918207295587436</v>
      </c>
      <c r="CD67">
        <v>1.010595545622355</v>
      </c>
      <c r="CE67">
        <v>0.99605004348035908</v>
      </c>
      <c r="CF67">
        <v>-1.0876847830923251E-2</v>
      </c>
      <c r="CG67">
        <v>289.99999999999989</v>
      </c>
      <c r="CH67">
        <v>1067.8499999999999</v>
      </c>
      <c r="CI67">
        <v>755</v>
      </c>
      <c r="CJ67">
        <v>9985.08</v>
      </c>
      <c r="CK67">
        <v>1065.1500000000001</v>
      </c>
      <c r="CL67">
        <v>2.7</v>
      </c>
      <c r="CZ67">
        <f t="shared" si="88"/>
        <v>1799.81</v>
      </c>
      <c r="DA67">
        <f t="shared" si="89"/>
        <v>1513.0253996510464</v>
      </c>
      <c r="DB67">
        <f t="shared" si="90"/>
        <v>0.84065840263752645</v>
      </c>
      <c r="DC67">
        <f t="shared" si="91"/>
        <v>0.16087071709042616</v>
      </c>
      <c r="DD67">
        <v>6</v>
      </c>
      <c r="DE67">
        <v>0.5</v>
      </c>
      <c r="DF67" t="s">
        <v>424</v>
      </c>
      <c r="DG67">
        <v>2</v>
      </c>
      <c r="DH67">
        <v>1689275253.5999999</v>
      </c>
      <c r="DI67">
        <v>184.041</v>
      </c>
      <c r="DJ67">
        <v>199.94800000000001</v>
      </c>
      <c r="DK67">
        <v>23.561599999999999</v>
      </c>
      <c r="DL67">
        <v>17.024999999999999</v>
      </c>
      <c r="DM67">
        <v>183.59399999999999</v>
      </c>
      <c r="DN67">
        <v>23.5183</v>
      </c>
      <c r="DO67">
        <v>500.03199999999998</v>
      </c>
      <c r="DP67">
        <v>98.711600000000004</v>
      </c>
      <c r="DQ67">
        <v>0.100193</v>
      </c>
      <c r="DR67">
        <v>28.251899999999999</v>
      </c>
      <c r="DS67">
        <v>27.985199999999999</v>
      </c>
      <c r="DT67">
        <v>999.9</v>
      </c>
      <c r="DU67">
        <v>0</v>
      </c>
      <c r="DV67">
        <v>0</v>
      </c>
      <c r="DW67">
        <v>9988.75</v>
      </c>
      <c r="DX67">
        <v>0</v>
      </c>
      <c r="DY67">
        <v>599.58399999999995</v>
      </c>
      <c r="DZ67">
        <v>-15.906599999999999</v>
      </c>
      <c r="EA67">
        <v>188.482</v>
      </c>
      <c r="EB67">
        <v>203.411</v>
      </c>
      <c r="EC67">
        <v>6.5365500000000001</v>
      </c>
      <c r="ED67">
        <v>199.94800000000001</v>
      </c>
      <c r="EE67">
        <v>17.024999999999999</v>
      </c>
      <c r="EF67">
        <v>2.3258000000000001</v>
      </c>
      <c r="EG67">
        <v>1.6805699999999999</v>
      </c>
      <c r="EH67">
        <v>19.856200000000001</v>
      </c>
      <c r="EI67">
        <v>14.7181</v>
      </c>
      <c r="EJ67">
        <v>1799.81</v>
      </c>
      <c r="EK67">
        <v>0.97799000000000003</v>
      </c>
      <c r="EL67">
        <v>2.2010100000000001E-2</v>
      </c>
      <c r="EM67">
        <v>0</v>
      </c>
      <c r="EN67">
        <v>796.99800000000005</v>
      </c>
      <c r="EO67">
        <v>5.0005300000000004</v>
      </c>
      <c r="EP67">
        <v>15987.2</v>
      </c>
      <c r="EQ67">
        <v>16033.5</v>
      </c>
      <c r="ER67">
        <v>48.936999999999998</v>
      </c>
      <c r="ES67">
        <v>49.875</v>
      </c>
      <c r="ET67">
        <v>49.686999999999998</v>
      </c>
      <c r="EU67">
        <v>49.186999999999998</v>
      </c>
      <c r="EV67">
        <v>50.061999999999998</v>
      </c>
      <c r="EW67">
        <v>1755.31</v>
      </c>
      <c r="EX67">
        <v>39.5</v>
      </c>
      <c r="EY67">
        <v>0</v>
      </c>
      <c r="EZ67">
        <v>115.2000000476837</v>
      </c>
      <c r="FA67">
        <v>0</v>
      </c>
      <c r="FB67">
        <v>797.61307692307685</v>
      </c>
      <c r="FC67">
        <v>-6.2257094214202153</v>
      </c>
      <c r="FD67">
        <v>-35.54871793980567</v>
      </c>
      <c r="FE67">
        <v>15992.56923076923</v>
      </c>
      <c r="FF67">
        <v>15</v>
      </c>
      <c r="FG67">
        <v>1689275213.5999999</v>
      </c>
      <c r="FH67" t="s">
        <v>686</v>
      </c>
      <c r="FI67">
        <v>1689275203.0999999</v>
      </c>
      <c r="FJ67">
        <v>1689275213.5999999</v>
      </c>
      <c r="FK67">
        <v>55</v>
      </c>
      <c r="FL67">
        <v>-6.0999999999999999E-2</v>
      </c>
      <c r="FM67">
        <v>-2E-3</v>
      </c>
      <c r="FN67">
        <v>0.44400000000000001</v>
      </c>
      <c r="FO67">
        <v>3.9E-2</v>
      </c>
      <c r="FP67">
        <v>200</v>
      </c>
      <c r="FQ67">
        <v>17</v>
      </c>
      <c r="FR67">
        <v>0.15</v>
      </c>
      <c r="FS67">
        <v>0.01</v>
      </c>
      <c r="FT67">
        <v>12.348494350509659</v>
      </c>
      <c r="FU67">
        <v>-0.62349910386275265</v>
      </c>
      <c r="FV67">
        <v>9.7867070210214568E-2</v>
      </c>
      <c r="FW67">
        <v>1</v>
      </c>
      <c r="FX67">
        <v>0.3890112722791384</v>
      </c>
      <c r="FY67">
        <v>6.8500376022448503E-2</v>
      </c>
      <c r="FZ67">
        <v>1.448406206619781E-2</v>
      </c>
      <c r="GA67">
        <v>1</v>
      </c>
      <c r="GB67">
        <v>2</v>
      </c>
      <c r="GC67">
        <v>2</v>
      </c>
      <c r="GD67" t="s">
        <v>426</v>
      </c>
      <c r="GE67">
        <v>3.1095600000000001</v>
      </c>
      <c r="GF67">
        <v>2.7673999999999999</v>
      </c>
      <c r="GG67">
        <v>4.66805E-2</v>
      </c>
      <c r="GH67">
        <v>5.04439E-2</v>
      </c>
      <c r="GI67">
        <v>0.10621</v>
      </c>
      <c r="GJ67">
        <v>8.4354299999999993E-2</v>
      </c>
      <c r="GK67">
        <v>22991.1</v>
      </c>
      <c r="GL67">
        <v>23810.6</v>
      </c>
      <c r="GM67">
        <v>23960.9</v>
      </c>
      <c r="GN67">
        <v>25370.9</v>
      </c>
      <c r="GO67">
        <v>30856.9</v>
      </c>
      <c r="GP67">
        <v>32587.4</v>
      </c>
      <c r="GQ67">
        <v>38180.1</v>
      </c>
      <c r="GR67">
        <v>39472.800000000003</v>
      </c>
      <c r="GS67">
        <v>2.1839499999999998</v>
      </c>
      <c r="GT67">
        <v>1.82595</v>
      </c>
      <c r="GU67">
        <v>7.7649999999999997E-2</v>
      </c>
      <c r="GV67">
        <v>0</v>
      </c>
      <c r="GW67">
        <v>26.716000000000001</v>
      </c>
      <c r="GX67">
        <v>999.9</v>
      </c>
      <c r="GY67">
        <v>31.6</v>
      </c>
      <c r="GZ67">
        <v>39.299999999999997</v>
      </c>
      <c r="HA67">
        <v>22.8597</v>
      </c>
      <c r="HB67">
        <v>60.454000000000001</v>
      </c>
      <c r="HC67">
        <v>27.107399999999998</v>
      </c>
      <c r="HD67">
        <v>1</v>
      </c>
      <c r="HE67">
        <v>0.208371</v>
      </c>
      <c r="HF67">
        <v>0.54932199999999998</v>
      </c>
      <c r="HG67">
        <v>20.3247</v>
      </c>
      <c r="HH67">
        <v>5.2539800000000003</v>
      </c>
      <c r="HI67">
        <v>12.0153</v>
      </c>
      <c r="HJ67">
        <v>4.9801500000000001</v>
      </c>
      <c r="HK67">
        <v>3.2930000000000001</v>
      </c>
      <c r="HL67">
        <v>9999</v>
      </c>
      <c r="HM67">
        <v>9999</v>
      </c>
      <c r="HN67">
        <v>9999</v>
      </c>
      <c r="HO67">
        <v>251.8</v>
      </c>
      <c r="HP67">
        <v>1.8759699999999999</v>
      </c>
      <c r="HQ67">
        <v>1.87683</v>
      </c>
      <c r="HR67">
        <v>1.8830899999999999</v>
      </c>
      <c r="HS67">
        <v>1.8862300000000001</v>
      </c>
      <c r="HT67">
        <v>1.8769800000000001</v>
      </c>
      <c r="HU67">
        <v>1.8835500000000001</v>
      </c>
      <c r="HV67">
        <v>1.8824799999999999</v>
      </c>
      <c r="HW67">
        <v>1.88591</v>
      </c>
      <c r="HX67">
        <v>0</v>
      </c>
      <c r="HY67">
        <v>0</v>
      </c>
      <c r="HZ67">
        <v>0</v>
      </c>
      <c r="IA67">
        <v>0</v>
      </c>
      <c r="IB67" t="s">
        <v>427</v>
      </c>
      <c r="IC67" t="s">
        <v>428</v>
      </c>
      <c r="ID67" t="s">
        <v>429</v>
      </c>
      <c r="IE67" t="s">
        <v>429</v>
      </c>
      <c r="IF67" t="s">
        <v>429</v>
      </c>
      <c r="IG67" t="s">
        <v>429</v>
      </c>
      <c r="IH67">
        <v>0</v>
      </c>
      <c r="II67">
        <v>100</v>
      </c>
      <c r="IJ67">
        <v>100</v>
      </c>
      <c r="IK67">
        <v>0.44700000000000001</v>
      </c>
      <c r="IL67">
        <v>4.3299999999999998E-2</v>
      </c>
      <c r="IM67">
        <v>0.50565273402813127</v>
      </c>
      <c r="IN67">
        <v>-4.2852564239613137E-4</v>
      </c>
      <c r="IO67">
        <v>6.4980710991155998E-7</v>
      </c>
      <c r="IP67">
        <v>-2.7237938963984961E-10</v>
      </c>
      <c r="IQ67">
        <v>-7.6212369833732248E-3</v>
      </c>
      <c r="IR67">
        <v>6.6907473102813496E-3</v>
      </c>
      <c r="IS67">
        <v>-3.3673306238274028E-4</v>
      </c>
      <c r="IT67">
        <v>6.1311374003140313E-6</v>
      </c>
      <c r="IU67">
        <v>3</v>
      </c>
      <c r="IV67">
        <v>2101</v>
      </c>
      <c r="IW67">
        <v>1</v>
      </c>
      <c r="IX67">
        <v>32</v>
      </c>
      <c r="IY67">
        <v>0.8</v>
      </c>
      <c r="IZ67">
        <v>0.7</v>
      </c>
      <c r="JA67">
        <v>0.58593799999999996</v>
      </c>
      <c r="JB67">
        <v>2.6953100000000001</v>
      </c>
      <c r="JC67">
        <v>1.6015600000000001</v>
      </c>
      <c r="JD67">
        <v>2.33643</v>
      </c>
      <c r="JE67">
        <v>1.5502899999999999</v>
      </c>
      <c r="JF67">
        <v>2.2875999999999999</v>
      </c>
      <c r="JG67">
        <v>42.430399999999999</v>
      </c>
      <c r="JH67">
        <v>24.157499999999999</v>
      </c>
      <c r="JI67">
        <v>18</v>
      </c>
      <c r="JJ67">
        <v>587.15800000000002</v>
      </c>
      <c r="JK67">
        <v>415.209</v>
      </c>
      <c r="JL67">
        <v>25.426600000000001</v>
      </c>
      <c r="JM67">
        <v>30.019600000000001</v>
      </c>
      <c r="JN67">
        <v>29.999199999999998</v>
      </c>
      <c r="JO67">
        <v>30.2134</v>
      </c>
      <c r="JP67">
        <v>30.203499999999998</v>
      </c>
      <c r="JQ67">
        <v>11.718400000000001</v>
      </c>
      <c r="JR67">
        <v>33.0642</v>
      </c>
      <c r="JS67">
        <v>0</v>
      </c>
      <c r="JT67">
        <v>25.640799999999999</v>
      </c>
      <c r="JU67">
        <v>200</v>
      </c>
      <c r="JV67">
        <v>17.024899999999999</v>
      </c>
      <c r="JW67">
        <v>99.597999999999999</v>
      </c>
      <c r="JX67">
        <v>99.903199999999998</v>
      </c>
    </row>
    <row r="68" spans="1:284" x14ac:dyDescent="0.3">
      <c r="A68">
        <v>52</v>
      </c>
      <c r="B68">
        <v>1689275400.5999999</v>
      </c>
      <c r="C68">
        <v>14124.5</v>
      </c>
      <c r="D68" t="s">
        <v>687</v>
      </c>
      <c r="E68" t="s">
        <v>688</v>
      </c>
      <c r="F68" t="s">
        <v>416</v>
      </c>
      <c r="G68" t="s">
        <v>417</v>
      </c>
      <c r="H68" t="s">
        <v>31</v>
      </c>
      <c r="I68" t="s">
        <v>752</v>
      </c>
      <c r="J68" t="s">
        <v>672</v>
      </c>
      <c r="K68" t="s">
        <v>509</v>
      </c>
      <c r="L68" t="s">
        <v>673</v>
      </c>
      <c r="M68">
        <v>1689275400.5999999</v>
      </c>
      <c r="N68">
        <f t="shared" si="46"/>
        <v>5.9785362648951184E-3</v>
      </c>
      <c r="O68">
        <f t="shared" si="47"/>
        <v>5.9785362648951184</v>
      </c>
      <c r="P68">
        <f t="shared" si="48"/>
        <v>8.3398800098917558</v>
      </c>
      <c r="Q68">
        <f t="shared" si="49"/>
        <v>138.93899999999999</v>
      </c>
      <c r="R68">
        <f t="shared" si="50"/>
        <v>102.41166222865816</v>
      </c>
      <c r="S68">
        <f t="shared" si="51"/>
        <v>10.119644442053628</v>
      </c>
      <c r="T68">
        <f t="shared" si="52"/>
        <v>13.729034843661001</v>
      </c>
      <c r="U68">
        <f t="shared" si="53"/>
        <v>0.42437225109164239</v>
      </c>
      <c r="V68">
        <f t="shared" si="54"/>
        <v>2.902508408040001</v>
      </c>
      <c r="W68">
        <f t="shared" si="55"/>
        <v>0.39267131248633513</v>
      </c>
      <c r="X68">
        <f t="shared" si="56"/>
        <v>0.24807014160079954</v>
      </c>
      <c r="Y68">
        <f t="shared" si="57"/>
        <v>289.58302203181898</v>
      </c>
      <c r="Z68">
        <f t="shared" si="58"/>
        <v>28.431000471191105</v>
      </c>
      <c r="AA68">
        <f t="shared" si="59"/>
        <v>27.978999999999999</v>
      </c>
      <c r="AB68">
        <f t="shared" si="60"/>
        <v>3.7901964112565563</v>
      </c>
      <c r="AC68">
        <f t="shared" si="61"/>
        <v>60.477732740679954</v>
      </c>
      <c r="AD68">
        <f t="shared" si="62"/>
        <v>2.3323420632965002</v>
      </c>
      <c r="AE68">
        <f t="shared" si="63"/>
        <v>3.8565302593224784</v>
      </c>
      <c r="AF68">
        <f t="shared" si="64"/>
        <v>1.4578543479600561</v>
      </c>
      <c r="AG68">
        <f t="shared" si="65"/>
        <v>-263.65344928187471</v>
      </c>
      <c r="AH68">
        <f t="shared" si="66"/>
        <v>46.615401918358152</v>
      </c>
      <c r="AI68">
        <f t="shared" si="67"/>
        <v>3.5052618278413497</v>
      </c>
      <c r="AJ68">
        <f t="shared" si="68"/>
        <v>76.050236496143782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51850.901994606844</v>
      </c>
      <c r="AP68" t="s">
        <v>421</v>
      </c>
      <c r="AQ68">
        <v>10366.9</v>
      </c>
      <c r="AR68">
        <v>993.59653846153856</v>
      </c>
      <c r="AS68">
        <v>3431.87</v>
      </c>
      <c r="AT68">
        <f t="shared" si="72"/>
        <v>0.71047955241266758</v>
      </c>
      <c r="AU68">
        <v>-3.9894345373445681</v>
      </c>
      <c r="AV68" t="s">
        <v>689</v>
      </c>
      <c r="AW68">
        <v>10004.5</v>
      </c>
      <c r="AX68">
        <v>790.58515384615384</v>
      </c>
      <c r="AY68">
        <v>1107.0192282804469</v>
      </c>
      <c r="AZ68">
        <f t="shared" si="73"/>
        <v>0.28584334070313833</v>
      </c>
      <c r="BA68">
        <v>0.5</v>
      </c>
      <c r="BB68">
        <f t="shared" si="74"/>
        <v>1513.269006234103</v>
      </c>
      <c r="BC68">
        <f t="shared" si="75"/>
        <v>8.3398800098917558</v>
      </c>
      <c r="BD68">
        <f t="shared" si="76"/>
        <v>216.27893406223714</v>
      </c>
      <c r="BE68">
        <f t="shared" si="77"/>
        <v>8.1474704738180408E-3</v>
      </c>
      <c r="BF68">
        <f t="shared" si="78"/>
        <v>2.1000997203370946</v>
      </c>
      <c r="BG68">
        <f t="shared" si="79"/>
        <v>617.89991383104598</v>
      </c>
      <c r="BH68" t="s">
        <v>690</v>
      </c>
      <c r="BI68">
        <v>608.38</v>
      </c>
      <c r="BJ68">
        <f t="shared" si="80"/>
        <v>608.38</v>
      </c>
      <c r="BK68">
        <f t="shared" si="81"/>
        <v>0.45043411671809197</v>
      </c>
      <c r="BL68">
        <f t="shared" si="82"/>
        <v>0.63459522734605789</v>
      </c>
      <c r="BM68">
        <f t="shared" si="83"/>
        <v>0.82339614155515095</v>
      </c>
      <c r="BN68">
        <f t="shared" si="84"/>
        <v>2.7898657221012346</v>
      </c>
      <c r="BO68">
        <f t="shared" si="85"/>
        <v>0.95348237529216961</v>
      </c>
      <c r="BP68">
        <f t="shared" si="86"/>
        <v>0.4883408732564235</v>
      </c>
      <c r="BQ68">
        <f t="shared" si="87"/>
        <v>0.5116591267435765</v>
      </c>
      <c r="BR68">
        <v>6439</v>
      </c>
      <c r="BS68">
        <v>290.00000000000011</v>
      </c>
      <c r="BT68">
        <v>1028.79</v>
      </c>
      <c r="BU68">
        <v>275</v>
      </c>
      <c r="BV68">
        <v>10004.5</v>
      </c>
      <c r="BW68">
        <v>1029.17</v>
      </c>
      <c r="BX68">
        <v>-0.38</v>
      </c>
      <c r="BY68">
        <v>300.00000000000011</v>
      </c>
      <c r="BZ68">
        <v>38.6</v>
      </c>
      <c r="CA68">
        <v>1107.0192282804469</v>
      </c>
      <c r="CB68">
        <v>1.5909720514300301</v>
      </c>
      <c r="CC68">
        <v>-77.882537672063464</v>
      </c>
      <c r="CD68">
        <v>1.304375000389757</v>
      </c>
      <c r="CE68">
        <v>0.99220734918335574</v>
      </c>
      <c r="CF68">
        <v>-1.087664649610679E-2</v>
      </c>
      <c r="CG68">
        <v>289.99999999999989</v>
      </c>
      <c r="CH68">
        <v>1031.51</v>
      </c>
      <c r="CI68">
        <v>835</v>
      </c>
      <c r="CJ68">
        <v>9980.4500000000007</v>
      </c>
      <c r="CK68">
        <v>1028.98</v>
      </c>
      <c r="CL68">
        <v>2.5299999999999998</v>
      </c>
      <c r="CZ68">
        <f t="shared" si="88"/>
        <v>1800.1</v>
      </c>
      <c r="DA68">
        <f t="shared" si="89"/>
        <v>1513.269006234103</v>
      </c>
      <c r="DB68">
        <f t="shared" si="90"/>
        <v>0.84065830022448929</v>
      </c>
      <c r="DC68">
        <f t="shared" si="91"/>
        <v>0.16087051943326428</v>
      </c>
      <c r="DD68">
        <v>6</v>
      </c>
      <c r="DE68">
        <v>0.5</v>
      </c>
      <c r="DF68" t="s">
        <v>424</v>
      </c>
      <c r="DG68">
        <v>2</v>
      </c>
      <c r="DH68">
        <v>1689275400.5999999</v>
      </c>
      <c r="DI68">
        <v>138.93899999999999</v>
      </c>
      <c r="DJ68">
        <v>149.94300000000001</v>
      </c>
      <c r="DK68">
        <v>23.6035</v>
      </c>
      <c r="DL68">
        <v>16.599</v>
      </c>
      <c r="DM68">
        <v>138.53100000000001</v>
      </c>
      <c r="DN68">
        <v>23.5578</v>
      </c>
      <c r="DO68">
        <v>500.029</v>
      </c>
      <c r="DP68">
        <v>98.713300000000004</v>
      </c>
      <c r="DQ68">
        <v>0.10009899999999999</v>
      </c>
      <c r="DR68">
        <v>28.276900000000001</v>
      </c>
      <c r="DS68">
        <v>27.978999999999999</v>
      </c>
      <c r="DT68">
        <v>999.9</v>
      </c>
      <c r="DU68">
        <v>0</v>
      </c>
      <c r="DV68">
        <v>0</v>
      </c>
      <c r="DW68">
        <v>9975</v>
      </c>
      <c r="DX68">
        <v>0</v>
      </c>
      <c r="DY68">
        <v>714.553</v>
      </c>
      <c r="DZ68">
        <v>-11.004</v>
      </c>
      <c r="EA68">
        <v>142.297</v>
      </c>
      <c r="EB68">
        <v>152.47300000000001</v>
      </c>
      <c r="EC68">
        <v>7.0044899999999997</v>
      </c>
      <c r="ED68">
        <v>149.94300000000001</v>
      </c>
      <c r="EE68">
        <v>16.599</v>
      </c>
      <c r="EF68">
        <v>2.3299699999999999</v>
      </c>
      <c r="EG68">
        <v>1.6385400000000001</v>
      </c>
      <c r="EH68">
        <v>19.885100000000001</v>
      </c>
      <c r="EI68">
        <v>14.3261</v>
      </c>
      <c r="EJ68">
        <v>1800.1</v>
      </c>
      <c r="EK68">
        <v>0.977993</v>
      </c>
      <c r="EL68">
        <v>2.2006899999999999E-2</v>
      </c>
      <c r="EM68">
        <v>0</v>
      </c>
      <c r="EN68">
        <v>790.41600000000005</v>
      </c>
      <c r="EO68">
        <v>5.0005300000000004</v>
      </c>
      <c r="EP68">
        <v>15978.1</v>
      </c>
      <c r="EQ68">
        <v>16036.1</v>
      </c>
      <c r="ER68">
        <v>48.936999999999998</v>
      </c>
      <c r="ES68">
        <v>49.875</v>
      </c>
      <c r="ET68">
        <v>49.686999999999998</v>
      </c>
      <c r="EU68">
        <v>49.186999999999998</v>
      </c>
      <c r="EV68">
        <v>50.061999999999998</v>
      </c>
      <c r="EW68">
        <v>1755.59</v>
      </c>
      <c r="EX68">
        <v>39.5</v>
      </c>
      <c r="EY68">
        <v>0</v>
      </c>
      <c r="EZ68">
        <v>145.20000004768369</v>
      </c>
      <c r="FA68">
        <v>0</v>
      </c>
      <c r="FB68">
        <v>790.58515384615384</v>
      </c>
      <c r="FC68">
        <v>-1.2820512870875851</v>
      </c>
      <c r="FD68">
        <v>-5.4085470193772034</v>
      </c>
      <c r="FE68">
        <v>15977.64615384615</v>
      </c>
      <c r="FF68">
        <v>15</v>
      </c>
      <c r="FG68">
        <v>1689275362.0999999</v>
      </c>
      <c r="FH68" t="s">
        <v>691</v>
      </c>
      <c r="FI68">
        <v>1689275340.0999999</v>
      </c>
      <c r="FJ68">
        <v>1689275362.0999999</v>
      </c>
      <c r="FK68">
        <v>56</v>
      </c>
      <c r="FL68">
        <v>-5.0999999999999997E-2</v>
      </c>
      <c r="FM68">
        <v>2E-3</v>
      </c>
      <c r="FN68">
        <v>0.40400000000000003</v>
      </c>
      <c r="FO68">
        <v>4.1000000000000002E-2</v>
      </c>
      <c r="FP68">
        <v>150</v>
      </c>
      <c r="FQ68">
        <v>17</v>
      </c>
      <c r="FR68">
        <v>0.12</v>
      </c>
      <c r="FS68">
        <v>0.01</v>
      </c>
      <c r="FT68">
        <v>8.4134459520619362</v>
      </c>
      <c r="FU68">
        <v>-0.41650765882836838</v>
      </c>
      <c r="FV68">
        <v>7.4071915049867265E-2</v>
      </c>
      <c r="FW68">
        <v>1</v>
      </c>
      <c r="FX68">
        <v>0.41518445505016383</v>
      </c>
      <c r="FY68">
        <v>0.1002023485555882</v>
      </c>
      <c r="FZ68">
        <v>1.8474601499014809E-2</v>
      </c>
      <c r="GA68">
        <v>1</v>
      </c>
      <c r="GB68">
        <v>2</v>
      </c>
      <c r="GC68">
        <v>2</v>
      </c>
      <c r="GD68" t="s">
        <v>426</v>
      </c>
      <c r="GE68">
        <v>3.1095899999999999</v>
      </c>
      <c r="GF68">
        <v>2.7671899999999998</v>
      </c>
      <c r="GG68">
        <v>3.60954E-2</v>
      </c>
      <c r="GH68">
        <v>3.8912200000000001E-2</v>
      </c>
      <c r="GI68">
        <v>0.106335</v>
      </c>
      <c r="GJ68">
        <v>8.2801299999999994E-2</v>
      </c>
      <c r="GK68">
        <v>23246.5</v>
      </c>
      <c r="GL68">
        <v>24099.4</v>
      </c>
      <c r="GM68">
        <v>23961.3</v>
      </c>
      <c r="GN68">
        <v>25370.7</v>
      </c>
      <c r="GO68">
        <v>30853.3</v>
      </c>
      <c r="GP68">
        <v>32642.2</v>
      </c>
      <c r="GQ68">
        <v>38181</v>
      </c>
      <c r="GR68">
        <v>39472.300000000003</v>
      </c>
      <c r="GS68">
        <v>2.1842299999999999</v>
      </c>
      <c r="GT68">
        <v>1.82528</v>
      </c>
      <c r="GU68">
        <v>7.4639899999999995E-2</v>
      </c>
      <c r="GV68">
        <v>0</v>
      </c>
      <c r="GW68">
        <v>26.7591</v>
      </c>
      <c r="GX68">
        <v>999.9</v>
      </c>
      <c r="GY68">
        <v>31.9</v>
      </c>
      <c r="GZ68">
        <v>39.299999999999997</v>
      </c>
      <c r="HA68">
        <v>23.075199999999999</v>
      </c>
      <c r="HB68">
        <v>60.664000000000001</v>
      </c>
      <c r="HC68">
        <v>26.806899999999999</v>
      </c>
      <c r="HD68">
        <v>1</v>
      </c>
      <c r="HE68">
        <v>0.20813300000000001</v>
      </c>
      <c r="HF68">
        <v>1.1633100000000001</v>
      </c>
      <c r="HG68">
        <v>20.322099999999999</v>
      </c>
      <c r="HH68">
        <v>5.2544300000000002</v>
      </c>
      <c r="HI68">
        <v>12.0159</v>
      </c>
      <c r="HJ68">
        <v>4.9810999999999996</v>
      </c>
      <c r="HK68">
        <v>3.2930000000000001</v>
      </c>
      <c r="HL68">
        <v>9999</v>
      </c>
      <c r="HM68">
        <v>9999</v>
      </c>
      <c r="HN68">
        <v>9999</v>
      </c>
      <c r="HO68">
        <v>251.8</v>
      </c>
      <c r="HP68">
        <v>1.87598</v>
      </c>
      <c r="HQ68">
        <v>1.87683</v>
      </c>
      <c r="HR68">
        <v>1.8831</v>
      </c>
      <c r="HS68">
        <v>1.8862699999999999</v>
      </c>
      <c r="HT68">
        <v>1.8769899999999999</v>
      </c>
      <c r="HU68">
        <v>1.8835599999999999</v>
      </c>
      <c r="HV68">
        <v>1.8824799999999999</v>
      </c>
      <c r="HW68">
        <v>1.8858900000000001</v>
      </c>
      <c r="HX68">
        <v>0</v>
      </c>
      <c r="HY68">
        <v>0</v>
      </c>
      <c r="HZ68">
        <v>0</v>
      </c>
      <c r="IA68">
        <v>0</v>
      </c>
      <c r="IB68" t="s">
        <v>427</v>
      </c>
      <c r="IC68" t="s">
        <v>428</v>
      </c>
      <c r="ID68" t="s">
        <v>429</v>
      </c>
      <c r="IE68" t="s">
        <v>429</v>
      </c>
      <c r="IF68" t="s">
        <v>429</v>
      </c>
      <c r="IG68" t="s">
        <v>429</v>
      </c>
      <c r="IH68">
        <v>0</v>
      </c>
      <c r="II68">
        <v>100</v>
      </c>
      <c r="IJ68">
        <v>100</v>
      </c>
      <c r="IK68">
        <v>0.40799999999999997</v>
      </c>
      <c r="IL68">
        <v>4.5699999999999998E-2</v>
      </c>
      <c r="IM68">
        <v>0.45491858085658532</v>
      </c>
      <c r="IN68">
        <v>-4.2852564239613137E-4</v>
      </c>
      <c r="IO68">
        <v>6.4980710991155998E-7</v>
      </c>
      <c r="IP68">
        <v>-2.7237938963984961E-10</v>
      </c>
      <c r="IQ68">
        <v>-5.201103356458096E-3</v>
      </c>
      <c r="IR68">
        <v>6.6907473102813496E-3</v>
      </c>
      <c r="IS68">
        <v>-3.3673306238274028E-4</v>
      </c>
      <c r="IT68">
        <v>6.1311374003140313E-6</v>
      </c>
      <c r="IU68">
        <v>3</v>
      </c>
      <c r="IV68">
        <v>2101</v>
      </c>
      <c r="IW68">
        <v>1</v>
      </c>
      <c r="IX68">
        <v>32</v>
      </c>
      <c r="IY68">
        <v>1</v>
      </c>
      <c r="IZ68">
        <v>0.6</v>
      </c>
      <c r="JA68">
        <v>0.476074</v>
      </c>
      <c r="JB68">
        <v>2.6989700000000001</v>
      </c>
      <c r="JC68">
        <v>1.6015600000000001</v>
      </c>
      <c r="JD68">
        <v>2.33765</v>
      </c>
      <c r="JE68">
        <v>1.5502899999999999</v>
      </c>
      <c r="JF68">
        <v>2.4206500000000002</v>
      </c>
      <c r="JG68">
        <v>42.3506</v>
      </c>
      <c r="JH68">
        <v>24.157499999999999</v>
      </c>
      <c r="JI68">
        <v>18</v>
      </c>
      <c r="JJ68">
        <v>587.44399999999996</v>
      </c>
      <c r="JK68">
        <v>414.85300000000001</v>
      </c>
      <c r="JL68">
        <v>25.752300000000002</v>
      </c>
      <c r="JM68">
        <v>30.030999999999999</v>
      </c>
      <c r="JN68">
        <v>30.0001</v>
      </c>
      <c r="JO68">
        <v>30.223800000000001</v>
      </c>
      <c r="JP68">
        <v>30.213799999999999</v>
      </c>
      <c r="JQ68">
        <v>9.5153400000000001</v>
      </c>
      <c r="JR68">
        <v>37.142600000000002</v>
      </c>
      <c r="JS68">
        <v>0</v>
      </c>
      <c r="JT68">
        <v>25.764099999999999</v>
      </c>
      <c r="JU68">
        <v>150</v>
      </c>
      <c r="JV68">
        <v>16.502600000000001</v>
      </c>
      <c r="JW68">
        <v>99.6</v>
      </c>
      <c r="JX68">
        <v>99.902100000000004</v>
      </c>
    </row>
    <row r="69" spans="1:284" x14ac:dyDescent="0.3">
      <c r="A69">
        <v>53</v>
      </c>
      <c r="B69">
        <v>1689275524.0999999</v>
      </c>
      <c r="C69">
        <v>14248</v>
      </c>
      <c r="D69" t="s">
        <v>692</v>
      </c>
      <c r="E69" t="s">
        <v>693</v>
      </c>
      <c r="F69" t="s">
        <v>416</v>
      </c>
      <c r="G69" t="s">
        <v>417</v>
      </c>
      <c r="H69" t="s">
        <v>31</v>
      </c>
      <c r="I69" t="s">
        <v>752</v>
      </c>
      <c r="J69" t="s">
        <v>672</v>
      </c>
      <c r="K69" t="s">
        <v>509</v>
      </c>
      <c r="L69" t="s">
        <v>673</v>
      </c>
      <c r="M69">
        <v>1689275524.0999999</v>
      </c>
      <c r="N69">
        <f t="shared" si="46"/>
        <v>6.2874013183950349E-3</v>
      </c>
      <c r="O69">
        <f t="shared" si="47"/>
        <v>6.2874013183950348</v>
      </c>
      <c r="P69">
        <f t="shared" si="48"/>
        <v>4.1228906734813195</v>
      </c>
      <c r="Q69">
        <f t="shared" si="49"/>
        <v>94.280299999999997</v>
      </c>
      <c r="R69">
        <f t="shared" si="50"/>
        <v>76.585371912066066</v>
      </c>
      <c r="S69">
        <f t="shared" si="51"/>
        <v>7.5673857410690966</v>
      </c>
      <c r="T69">
        <f t="shared" si="52"/>
        <v>9.3158181526217998</v>
      </c>
      <c r="U69">
        <f t="shared" si="53"/>
        <v>0.45238777756198933</v>
      </c>
      <c r="V69">
        <f t="shared" si="54"/>
        <v>2.9068171922825008</v>
      </c>
      <c r="W69">
        <f t="shared" si="55"/>
        <v>0.4166010305602646</v>
      </c>
      <c r="X69">
        <f t="shared" si="56"/>
        <v>0.26335462770731233</v>
      </c>
      <c r="Y69">
        <f t="shared" si="57"/>
        <v>289.53353332651238</v>
      </c>
      <c r="Z69">
        <f t="shared" si="58"/>
        <v>28.357455684960851</v>
      </c>
      <c r="AA69">
        <f t="shared" si="59"/>
        <v>27.955500000000001</v>
      </c>
      <c r="AB69">
        <f t="shared" si="60"/>
        <v>3.7850062506939834</v>
      </c>
      <c r="AC69">
        <f t="shared" si="61"/>
        <v>60.648110770215624</v>
      </c>
      <c r="AD69">
        <f t="shared" si="62"/>
        <v>2.3399743017695998</v>
      </c>
      <c r="AE69">
        <f t="shared" si="63"/>
        <v>3.8582806159211218</v>
      </c>
      <c r="AF69">
        <f t="shared" si="64"/>
        <v>1.4450319489243837</v>
      </c>
      <c r="AG69">
        <f t="shared" si="65"/>
        <v>-277.27439814122101</v>
      </c>
      <c r="AH69">
        <f t="shared" si="66"/>
        <v>51.589698532434035</v>
      </c>
      <c r="AI69">
        <f t="shared" si="67"/>
        <v>3.8732528169271858</v>
      </c>
      <c r="AJ69">
        <f t="shared" si="68"/>
        <v>67.722086534652561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51972.387055621031</v>
      </c>
      <c r="AP69" t="s">
        <v>421</v>
      </c>
      <c r="AQ69">
        <v>10366.9</v>
      </c>
      <c r="AR69">
        <v>993.59653846153856</v>
      </c>
      <c r="AS69">
        <v>3431.87</v>
      </c>
      <c r="AT69">
        <f t="shared" si="72"/>
        <v>0.71047955241266758</v>
      </c>
      <c r="AU69">
        <v>-3.9894345373445681</v>
      </c>
      <c r="AV69" t="s">
        <v>694</v>
      </c>
      <c r="AW69">
        <v>10003</v>
      </c>
      <c r="AX69">
        <v>789.99044000000004</v>
      </c>
      <c r="AY69">
        <v>1066.3634832677251</v>
      </c>
      <c r="AZ69">
        <f t="shared" si="73"/>
        <v>0.25917339406711271</v>
      </c>
      <c r="BA69">
        <v>0.5</v>
      </c>
      <c r="BB69">
        <f t="shared" si="74"/>
        <v>1513.0085996510425</v>
      </c>
      <c r="BC69">
        <f t="shared" si="75"/>
        <v>4.1228906734813195</v>
      </c>
      <c r="BD69">
        <f t="shared" si="76"/>
        <v>196.06578701214499</v>
      </c>
      <c r="BE69">
        <f t="shared" si="77"/>
        <v>5.3617178466116439E-3</v>
      </c>
      <c r="BF69">
        <f t="shared" si="78"/>
        <v>2.2182928746617461</v>
      </c>
      <c r="BG69">
        <f t="shared" si="79"/>
        <v>605.02474981263504</v>
      </c>
      <c r="BH69" t="s">
        <v>695</v>
      </c>
      <c r="BI69">
        <v>611.32000000000005</v>
      </c>
      <c r="BJ69">
        <f t="shared" si="80"/>
        <v>611.32000000000005</v>
      </c>
      <c r="BK69">
        <f t="shared" si="81"/>
        <v>0.4267245553770338</v>
      </c>
      <c r="BL69">
        <f t="shared" si="82"/>
        <v>0.6073552384116242</v>
      </c>
      <c r="BM69">
        <f t="shared" si="83"/>
        <v>0.83866852802902792</v>
      </c>
      <c r="BN69">
        <f t="shared" si="84"/>
        <v>3.7980575384034574</v>
      </c>
      <c r="BO69">
        <f t="shared" si="85"/>
        <v>0.97015636434796215</v>
      </c>
      <c r="BP69">
        <f t="shared" si="86"/>
        <v>0.46999100944284106</v>
      </c>
      <c r="BQ69">
        <f t="shared" si="87"/>
        <v>0.530008990557159</v>
      </c>
      <c r="BR69">
        <v>6441</v>
      </c>
      <c r="BS69">
        <v>290.00000000000011</v>
      </c>
      <c r="BT69">
        <v>1002.14</v>
      </c>
      <c r="BU69">
        <v>285</v>
      </c>
      <c r="BV69">
        <v>10003</v>
      </c>
      <c r="BW69">
        <v>1001.72</v>
      </c>
      <c r="BX69">
        <v>0.42</v>
      </c>
      <c r="BY69">
        <v>300.00000000000011</v>
      </c>
      <c r="BZ69">
        <v>38.6</v>
      </c>
      <c r="CA69">
        <v>1066.3634832677251</v>
      </c>
      <c r="CB69">
        <v>1.4384023264505561</v>
      </c>
      <c r="CC69">
        <v>-64.666724310762049</v>
      </c>
      <c r="CD69">
        <v>1.179246023548701</v>
      </c>
      <c r="CE69">
        <v>0.99077470930888822</v>
      </c>
      <c r="CF69">
        <v>-1.087617463848722E-2</v>
      </c>
      <c r="CG69">
        <v>289.99999999999989</v>
      </c>
      <c r="CH69">
        <v>1005.01</v>
      </c>
      <c r="CI69">
        <v>815</v>
      </c>
      <c r="CJ69">
        <v>9981.11</v>
      </c>
      <c r="CK69">
        <v>1001.57</v>
      </c>
      <c r="CL69">
        <v>3.44</v>
      </c>
      <c r="CZ69">
        <f t="shared" si="88"/>
        <v>1799.79</v>
      </c>
      <c r="DA69">
        <f t="shared" si="89"/>
        <v>1513.0085996510425</v>
      </c>
      <c r="DB69">
        <f t="shared" si="90"/>
        <v>0.84065840995396268</v>
      </c>
      <c r="DC69">
        <f t="shared" si="91"/>
        <v>0.1608707312111482</v>
      </c>
      <c r="DD69">
        <v>6</v>
      </c>
      <c r="DE69">
        <v>0.5</v>
      </c>
      <c r="DF69" t="s">
        <v>424</v>
      </c>
      <c r="DG69">
        <v>2</v>
      </c>
      <c r="DH69">
        <v>1689275524.0999999</v>
      </c>
      <c r="DI69">
        <v>94.280299999999997</v>
      </c>
      <c r="DJ69">
        <v>99.937100000000001</v>
      </c>
      <c r="DK69">
        <v>23.6816</v>
      </c>
      <c r="DL69">
        <v>16.318000000000001</v>
      </c>
      <c r="DM69">
        <v>93.778499999999994</v>
      </c>
      <c r="DN69">
        <v>23.634899999999998</v>
      </c>
      <c r="DO69">
        <v>500.17700000000002</v>
      </c>
      <c r="DP69">
        <v>98.709800000000001</v>
      </c>
      <c r="DQ69">
        <v>0.100006</v>
      </c>
      <c r="DR69">
        <v>28.284700000000001</v>
      </c>
      <c r="DS69">
        <v>27.955500000000001</v>
      </c>
      <c r="DT69">
        <v>999.9</v>
      </c>
      <c r="DU69">
        <v>0</v>
      </c>
      <c r="DV69">
        <v>0</v>
      </c>
      <c r="DW69">
        <v>10000</v>
      </c>
      <c r="DX69">
        <v>0</v>
      </c>
      <c r="DY69">
        <v>754.31899999999996</v>
      </c>
      <c r="DZ69">
        <v>-5.6567499999999997</v>
      </c>
      <c r="EA69">
        <v>96.5672</v>
      </c>
      <c r="EB69">
        <v>101.595</v>
      </c>
      <c r="EC69">
        <v>7.3635799999999998</v>
      </c>
      <c r="ED69">
        <v>99.937100000000001</v>
      </c>
      <c r="EE69">
        <v>16.318000000000001</v>
      </c>
      <c r="EF69">
        <v>2.3376100000000002</v>
      </c>
      <c r="EG69">
        <v>1.6107499999999999</v>
      </c>
      <c r="EH69">
        <v>19.937899999999999</v>
      </c>
      <c r="EI69">
        <v>14.061999999999999</v>
      </c>
      <c r="EJ69">
        <v>1799.79</v>
      </c>
      <c r="EK69">
        <v>0.97799000000000003</v>
      </c>
      <c r="EL69">
        <v>2.2010399999999999E-2</v>
      </c>
      <c r="EM69">
        <v>0</v>
      </c>
      <c r="EN69">
        <v>789.76800000000003</v>
      </c>
      <c r="EO69">
        <v>5.0005300000000004</v>
      </c>
      <c r="EP69">
        <v>16035.2</v>
      </c>
      <c r="EQ69">
        <v>16033.3</v>
      </c>
      <c r="ER69">
        <v>49</v>
      </c>
      <c r="ES69">
        <v>50</v>
      </c>
      <c r="ET69">
        <v>49.686999999999998</v>
      </c>
      <c r="EU69">
        <v>49.311999999999998</v>
      </c>
      <c r="EV69">
        <v>50.061999999999998</v>
      </c>
      <c r="EW69">
        <v>1755.29</v>
      </c>
      <c r="EX69">
        <v>39.5</v>
      </c>
      <c r="EY69">
        <v>0</v>
      </c>
      <c r="EZ69">
        <v>121.7999999523163</v>
      </c>
      <c r="FA69">
        <v>0</v>
      </c>
      <c r="FB69">
        <v>789.99044000000004</v>
      </c>
      <c r="FC69">
        <v>-1.202999998261594</v>
      </c>
      <c r="FD69">
        <v>-7.5615384375882337</v>
      </c>
      <c r="FE69">
        <v>16038.508</v>
      </c>
      <c r="FF69">
        <v>15</v>
      </c>
      <c r="FG69">
        <v>1689275484.5999999</v>
      </c>
      <c r="FH69" t="s">
        <v>696</v>
      </c>
      <c r="FI69">
        <v>1689275465.0999999</v>
      </c>
      <c r="FJ69">
        <v>1689275484.5999999</v>
      </c>
      <c r="FK69">
        <v>57</v>
      </c>
      <c r="FL69">
        <v>8.2000000000000003E-2</v>
      </c>
      <c r="FM69">
        <v>1E-3</v>
      </c>
      <c r="FN69">
        <v>0.5</v>
      </c>
      <c r="FO69">
        <v>4.2000000000000003E-2</v>
      </c>
      <c r="FP69">
        <v>100</v>
      </c>
      <c r="FQ69">
        <v>16</v>
      </c>
      <c r="FR69">
        <v>0.16</v>
      </c>
      <c r="FS69">
        <v>0.01</v>
      </c>
      <c r="FT69">
        <v>4.1850485419472179</v>
      </c>
      <c r="FU69">
        <v>-0.44913534776212333</v>
      </c>
      <c r="FV69">
        <v>7.7132098002497471E-2</v>
      </c>
      <c r="FW69">
        <v>1</v>
      </c>
      <c r="FX69">
        <v>0.44025600761273481</v>
      </c>
      <c r="FY69">
        <v>9.7014817758041147E-2</v>
      </c>
      <c r="FZ69">
        <v>1.7937229115008151E-2</v>
      </c>
      <c r="GA69">
        <v>1</v>
      </c>
      <c r="GB69">
        <v>2</v>
      </c>
      <c r="GC69">
        <v>2</v>
      </c>
      <c r="GD69" t="s">
        <v>426</v>
      </c>
      <c r="GE69">
        <v>3.1100699999999999</v>
      </c>
      <c r="GF69">
        <v>2.7673100000000002</v>
      </c>
      <c r="GG69">
        <v>2.4933500000000001E-2</v>
      </c>
      <c r="GH69">
        <v>2.65548E-2</v>
      </c>
      <c r="GI69">
        <v>0.106569</v>
      </c>
      <c r="GJ69">
        <v>8.1760299999999994E-2</v>
      </c>
      <c r="GK69">
        <v>23514.1</v>
      </c>
      <c r="GL69">
        <v>24407.5</v>
      </c>
      <c r="GM69">
        <v>23960</v>
      </c>
      <c r="GN69">
        <v>25369.3</v>
      </c>
      <c r="GO69">
        <v>30843.9</v>
      </c>
      <c r="GP69">
        <v>32677.200000000001</v>
      </c>
      <c r="GQ69">
        <v>38179.300000000003</v>
      </c>
      <c r="GR69">
        <v>39469.800000000003</v>
      </c>
      <c r="GS69">
        <v>2.18432</v>
      </c>
      <c r="GT69">
        <v>1.8244</v>
      </c>
      <c r="GU69">
        <v>7.1592600000000006E-2</v>
      </c>
      <c r="GV69">
        <v>0</v>
      </c>
      <c r="GW69">
        <v>26.785399999999999</v>
      </c>
      <c r="GX69">
        <v>999.9</v>
      </c>
      <c r="GY69">
        <v>32</v>
      </c>
      <c r="GZ69">
        <v>39.200000000000003</v>
      </c>
      <c r="HA69">
        <v>23.023700000000002</v>
      </c>
      <c r="HB69">
        <v>60.444000000000003</v>
      </c>
      <c r="HC69">
        <v>26.834900000000001</v>
      </c>
      <c r="HD69">
        <v>1</v>
      </c>
      <c r="HE69">
        <v>0.21002499999999999</v>
      </c>
      <c r="HF69">
        <v>0.96296000000000004</v>
      </c>
      <c r="HG69">
        <v>20.323799999999999</v>
      </c>
      <c r="HH69">
        <v>5.2533799999999999</v>
      </c>
      <c r="HI69">
        <v>12.015599999999999</v>
      </c>
      <c r="HJ69">
        <v>4.9797500000000001</v>
      </c>
      <c r="HK69">
        <v>3.2930000000000001</v>
      </c>
      <c r="HL69">
        <v>9999</v>
      </c>
      <c r="HM69">
        <v>9999</v>
      </c>
      <c r="HN69">
        <v>9999</v>
      </c>
      <c r="HO69">
        <v>251.8</v>
      </c>
      <c r="HP69">
        <v>1.8760300000000001</v>
      </c>
      <c r="HQ69">
        <v>1.8768400000000001</v>
      </c>
      <c r="HR69">
        <v>1.8831</v>
      </c>
      <c r="HS69">
        <v>1.8862699999999999</v>
      </c>
      <c r="HT69">
        <v>1.8769800000000001</v>
      </c>
      <c r="HU69">
        <v>1.88354</v>
      </c>
      <c r="HV69">
        <v>1.8824799999999999</v>
      </c>
      <c r="HW69">
        <v>1.8858999999999999</v>
      </c>
      <c r="HX69">
        <v>0</v>
      </c>
      <c r="HY69">
        <v>0</v>
      </c>
      <c r="HZ69">
        <v>0</v>
      </c>
      <c r="IA69">
        <v>0</v>
      </c>
      <c r="IB69" t="s">
        <v>427</v>
      </c>
      <c r="IC69" t="s">
        <v>428</v>
      </c>
      <c r="ID69" t="s">
        <v>429</v>
      </c>
      <c r="IE69" t="s">
        <v>429</v>
      </c>
      <c r="IF69" t="s">
        <v>429</v>
      </c>
      <c r="IG69" t="s">
        <v>429</v>
      </c>
      <c r="IH69">
        <v>0</v>
      </c>
      <c r="II69">
        <v>100</v>
      </c>
      <c r="IJ69">
        <v>100</v>
      </c>
      <c r="IK69">
        <v>0.502</v>
      </c>
      <c r="IL69">
        <v>4.6699999999999998E-2</v>
      </c>
      <c r="IM69">
        <v>0.53650824868464086</v>
      </c>
      <c r="IN69">
        <v>-4.2852564239613137E-4</v>
      </c>
      <c r="IO69">
        <v>6.4980710991155998E-7</v>
      </c>
      <c r="IP69">
        <v>-2.7237938963984961E-10</v>
      </c>
      <c r="IQ69">
        <v>-4.2493902040840869E-3</v>
      </c>
      <c r="IR69">
        <v>6.6907473102813496E-3</v>
      </c>
      <c r="IS69">
        <v>-3.3673306238274028E-4</v>
      </c>
      <c r="IT69">
        <v>6.1311374003140313E-6</v>
      </c>
      <c r="IU69">
        <v>3</v>
      </c>
      <c r="IV69">
        <v>2101</v>
      </c>
      <c r="IW69">
        <v>1</v>
      </c>
      <c r="IX69">
        <v>32</v>
      </c>
      <c r="IY69">
        <v>1</v>
      </c>
      <c r="IZ69">
        <v>0.7</v>
      </c>
      <c r="JA69">
        <v>0.36498999999999998</v>
      </c>
      <c r="JB69">
        <v>2.7087400000000001</v>
      </c>
      <c r="JC69">
        <v>1.6015600000000001</v>
      </c>
      <c r="JD69">
        <v>2.33643</v>
      </c>
      <c r="JE69">
        <v>1.5502899999999999</v>
      </c>
      <c r="JF69">
        <v>2.3986800000000001</v>
      </c>
      <c r="JG69">
        <v>42.377200000000002</v>
      </c>
      <c r="JH69">
        <v>24.1663</v>
      </c>
      <c r="JI69">
        <v>18</v>
      </c>
      <c r="JJ69">
        <v>587.80700000000002</v>
      </c>
      <c r="JK69">
        <v>414.52199999999999</v>
      </c>
      <c r="JL69">
        <v>25.6843</v>
      </c>
      <c r="JM69">
        <v>30.068899999999999</v>
      </c>
      <c r="JN69">
        <v>29.999500000000001</v>
      </c>
      <c r="JO69">
        <v>30.254899999999999</v>
      </c>
      <c r="JP69">
        <v>30.244900000000001</v>
      </c>
      <c r="JQ69">
        <v>7.28498</v>
      </c>
      <c r="JR69">
        <v>38.5182</v>
      </c>
      <c r="JS69">
        <v>0</v>
      </c>
      <c r="JT69">
        <v>25.708400000000001</v>
      </c>
      <c r="JU69">
        <v>100</v>
      </c>
      <c r="JV69">
        <v>16.184699999999999</v>
      </c>
      <c r="JW69">
        <v>99.595299999999995</v>
      </c>
      <c r="JX69">
        <v>99.896000000000001</v>
      </c>
    </row>
    <row r="70" spans="1:284" x14ac:dyDescent="0.3">
      <c r="A70">
        <v>54</v>
      </c>
      <c r="B70">
        <v>1689275647.0999999</v>
      </c>
      <c r="C70">
        <v>14371</v>
      </c>
      <c r="D70" t="s">
        <v>697</v>
      </c>
      <c r="E70" t="s">
        <v>698</v>
      </c>
      <c r="F70" t="s">
        <v>416</v>
      </c>
      <c r="G70" t="s">
        <v>417</v>
      </c>
      <c r="H70" t="s">
        <v>31</v>
      </c>
      <c r="I70" t="s">
        <v>752</v>
      </c>
      <c r="J70" t="s">
        <v>672</v>
      </c>
      <c r="K70" t="s">
        <v>509</v>
      </c>
      <c r="L70" t="s">
        <v>673</v>
      </c>
      <c r="M70">
        <v>1689275647.0999999</v>
      </c>
      <c r="N70">
        <f t="shared" si="46"/>
        <v>6.5887035453098411E-3</v>
      </c>
      <c r="O70">
        <f t="shared" si="47"/>
        <v>6.5887035453098415</v>
      </c>
      <c r="P70">
        <f t="shared" si="48"/>
        <v>1.9630276704267962</v>
      </c>
      <c r="Q70">
        <f t="shared" si="49"/>
        <v>72.024699999999996</v>
      </c>
      <c r="R70">
        <f t="shared" si="50"/>
        <v>63.315779755162566</v>
      </c>
      <c r="S70">
        <f t="shared" si="51"/>
        <v>6.2563937288249241</v>
      </c>
      <c r="T70">
        <f t="shared" si="52"/>
        <v>7.1169443564146393</v>
      </c>
      <c r="U70">
        <f t="shared" si="53"/>
        <v>0.47691988181501266</v>
      </c>
      <c r="V70">
        <f t="shared" si="54"/>
        <v>2.9049008223923107</v>
      </c>
      <c r="W70">
        <f t="shared" si="55"/>
        <v>0.43730465239645655</v>
      </c>
      <c r="X70">
        <f t="shared" si="56"/>
        <v>0.27659994030237545</v>
      </c>
      <c r="Y70">
        <f t="shared" si="57"/>
        <v>289.57502932660975</v>
      </c>
      <c r="Z70">
        <f t="shared" si="58"/>
        <v>28.26493989350303</v>
      </c>
      <c r="AA70">
        <f t="shared" si="59"/>
        <v>27.930199999999999</v>
      </c>
      <c r="AB70">
        <f t="shared" si="60"/>
        <v>3.7794254784173549</v>
      </c>
      <c r="AC70">
        <f t="shared" si="61"/>
        <v>60.612995478697364</v>
      </c>
      <c r="AD70">
        <f t="shared" si="62"/>
        <v>2.3367290920327202</v>
      </c>
      <c r="AE70">
        <f t="shared" si="63"/>
        <v>3.855161873420315</v>
      </c>
      <c r="AF70">
        <f t="shared" si="64"/>
        <v>1.4426963863846347</v>
      </c>
      <c r="AG70">
        <f t="shared" si="65"/>
        <v>-290.561826348164</v>
      </c>
      <c r="AH70">
        <f t="shared" si="66"/>
        <v>53.341029874399254</v>
      </c>
      <c r="AI70">
        <f t="shared" si="67"/>
        <v>4.0065988663217711</v>
      </c>
      <c r="AJ70">
        <f t="shared" si="68"/>
        <v>56.360831719166782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51920.166727953219</v>
      </c>
      <c r="AP70" t="s">
        <v>421</v>
      </c>
      <c r="AQ70">
        <v>10366.9</v>
      </c>
      <c r="AR70">
        <v>993.59653846153856</v>
      </c>
      <c r="AS70">
        <v>3431.87</v>
      </c>
      <c r="AT70">
        <f t="shared" si="72"/>
        <v>0.71047955241266758</v>
      </c>
      <c r="AU70">
        <v>-3.9894345373445681</v>
      </c>
      <c r="AV70" t="s">
        <v>699</v>
      </c>
      <c r="AW70">
        <v>10021.6</v>
      </c>
      <c r="AX70">
        <v>790.01353846153847</v>
      </c>
      <c r="AY70">
        <v>1044.2412715396649</v>
      </c>
      <c r="AZ70">
        <f t="shared" si="73"/>
        <v>0.24345689066980125</v>
      </c>
      <c r="BA70">
        <v>0.5</v>
      </c>
      <c r="BB70">
        <f t="shared" si="74"/>
        <v>1513.2269996510931</v>
      </c>
      <c r="BC70">
        <f t="shared" si="75"/>
        <v>1.9630276704267962</v>
      </c>
      <c r="BD70">
        <f t="shared" si="76"/>
        <v>184.20277010632378</v>
      </c>
      <c r="BE70">
        <f t="shared" si="77"/>
        <v>3.9336214653477846E-3</v>
      </c>
      <c r="BF70">
        <f t="shared" si="78"/>
        <v>2.2864722871371801</v>
      </c>
      <c r="BG70">
        <f t="shared" si="79"/>
        <v>597.83887382400326</v>
      </c>
      <c r="BH70" t="s">
        <v>700</v>
      </c>
      <c r="BI70">
        <v>613.03</v>
      </c>
      <c r="BJ70">
        <f t="shared" si="80"/>
        <v>613.03</v>
      </c>
      <c r="BK70">
        <f t="shared" si="81"/>
        <v>0.41294218423666817</v>
      </c>
      <c r="BL70">
        <f t="shared" si="82"/>
        <v>0.58956653004544968</v>
      </c>
      <c r="BM70">
        <f t="shared" si="83"/>
        <v>0.84702527580860743</v>
      </c>
      <c r="BN70">
        <f t="shared" si="84"/>
        <v>5.0198257079555679</v>
      </c>
      <c r="BO70">
        <f t="shared" si="85"/>
        <v>0.97922926452795345</v>
      </c>
      <c r="BP70">
        <f t="shared" si="86"/>
        <v>0.4574883243363021</v>
      </c>
      <c r="BQ70">
        <f t="shared" si="87"/>
        <v>0.54251167566369785</v>
      </c>
      <c r="BR70">
        <v>6443</v>
      </c>
      <c r="BS70">
        <v>290.00000000000011</v>
      </c>
      <c r="BT70">
        <v>985.53</v>
      </c>
      <c r="BU70">
        <v>155</v>
      </c>
      <c r="BV70">
        <v>10021.6</v>
      </c>
      <c r="BW70">
        <v>985.77</v>
      </c>
      <c r="BX70">
        <v>-0.24</v>
      </c>
      <c r="BY70">
        <v>300.00000000000011</v>
      </c>
      <c r="BZ70">
        <v>38.6</v>
      </c>
      <c r="CA70">
        <v>1044.2412715396649</v>
      </c>
      <c r="CB70">
        <v>0.92011871207334472</v>
      </c>
      <c r="CC70">
        <v>-58.601390721605661</v>
      </c>
      <c r="CD70">
        <v>0.7543092329579083</v>
      </c>
      <c r="CE70">
        <v>0.99538224462264568</v>
      </c>
      <c r="CF70">
        <v>-1.0875738820912129E-2</v>
      </c>
      <c r="CG70">
        <v>289.99999999999989</v>
      </c>
      <c r="CH70">
        <v>988.82</v>
      </c>
      <c r="CI70">
        <v>865</v>
      </c>
      <c r="CJ70">
        <v>9978.1299999999992</v>
      </c>
      <c r="CK70">
        <v>985.51</v>
      </c>
      <c r="CL70">
        <v>3.31</v>
      </c>
      <c r="CZ70">
        <f t="shared" si="88"/>
        <v>1800.05</v>
      </c>
      <c r="DA70">
        <f t="shared" si="89"/>
        <v>1513.2269996510931</v>
      </c>
      <c r="DB70">
        <f t="shared" si="90"/>
        <v>0.84065831485297249</v>
      </c>
      <c r="DC70">
        <f t="shared" si="91"/>
        <v>0.1608705476662369</v>
      </c>
      <c r="DD70">
        <v>6</v>
      </c>
      <c r="DE70">
        <v>0.5</v>
      </c>
      <c r="DF70" t="s">
        <v>424</v>
      </c>
      <c r="DG70">
        <v>2</v>
      </c>
      <c r="DH70">
        <v>1689275647.0999999</v>
      </c>
      <c r="DI70">
        <v>72.024699999999996</v>
      </c>
      <c r="DJ70">
        <v>74.9495</v>
      </c>
      <c r="DK70">
        <v>23.648099999999999</v>
      </c>
      <c r="DL70">
        <v>15.929399999999999</v>
      </c>
      <c r="DM70">
        <v>71.566199999999995</v>
      </c>
      <c r="DN70">
        <v>23.6004</v>
      </c>
      <c r="DO70">
        <v>500.05</v>
      </c>
      <c r="DP70">
        <v>98.712599999999995</v>
      </c>
      <c r="DQ70">
        <v>9.9951200000000004E-2</v>
      </c>
      <c r="DR70">
        <v>28.270800000000001</v>
      </c>
      <c r="DS70">
        <v>27.930199999999999</v>
      </c>
      <c r="DT70">
        <v>999.9</v>
      </c>
      <c r="DU70">
        <v>0</v>
      </c>
      <c r="DV70">
        <v>0</v>
      </c>
      <c r="DW70">
        <v>9988.75</v>
      </c>
      <c r="DX70">
        <v>0</v>
      </c>
      <c r="DY70">
        <v>735.91600000000005</v>
      </c>
      <c r="DZ70">
        <v>-2.9248099999999999</v>
      </c>
      <c r="EA70">
        <v>73.769099999999995</v>
      </c>
      <c r="EB70">
        <v>76.162700000000001</v>
      </c>
      <c r="EC70">
        <v>7.7186599999999999</v>
      </c>
      <c r="ED70">
        <v>74.9495</v>
      </c>
      <c r="EE70">
        <v>15.929399999999999</v>
      </c>
      <c r="EF70">
        <v>2.3343600000000002</v>
      </c>
      <c r="EG70">
        <v>1.57243</v>
      </c>
      <c r="EH70">
        <v>19.915500000000002</v>
      </c>
      <c r="EI70">
        <v>13.6913</v>
      </c>
      <c r="EJ70">
        <v>1800.05</v>
      </c>
      <c r="EK70">
        <v>0.977993</v>
      </c>
      <c r="EL70">
        <v>2.2006899999999999E-2</v>
      </c>
      <c r="EM70">
        <v>0</v>
      </c>
      <c r="EN70">
        <v>789.93399999999997</v>
      </c>
      <c r="EO70">
        <v>5.0005300000000004</v>
      </c>
      <c r="EP70">
        <v>16084.3</v>
      </c>
      <c r="EQ70">
        <v>16035.6</v>
      </c>
      <c r="ER70">
        <v>49.061999999999998</v>
      </c>
      <c r="ES70">
        <v>50.061999999999998</v>
      </c>
      <c r="ET70">
        <v>49.75</v>
      </c>
      <c r="EU70">
        <v>49.5</v>
      </c>
      <c r="EV70">
        <v>50.125</v>
      </c>
      <c r="EW70">
        <v>1755.55</v>
      </c>
      <c r="EX70">
        <v>39.5</v>
      </c>
      <c r="EY70">
        <v>0</v>
      </c>
      <c r="EZ70">
        <v>121.2000000476837</v>
      </c>
      <c r="FA70">
        <v>0</v>
      </c>
      <c r="FB70">
        <v>790.01353846153847</v>
      </c>
      <c r="FC70">
        <v>-1.063453007653165</v>
      </c>
      <c r="FD70">
        <v>21.398290618571199</v>
      </c>
      <c r="FE70">
        <v>16081.51153846154</v>
      </c>
      <c r="FF70">
        <v>15</v>
      </c>
      <c r="FG70">
        <v>1689275607.5999999</v>
      </c>
      <c r="FH70" t="s">
        <v>701</v>
      </c>
      <c r="FI70">
        <v>1689275585.5999999</v>
      </c>
      <c r="FJ70">
        <v>1689275607.5999999</v>
      </c>
      <c r="FK70">
        <v>58</v>
      </c>
      <c r="FL70">
        <v>-5.0999999999999997E-2</v>
      </c>
      <c r="FM70">
        <v>1E-3</v>
      </c>
      <c r="FN70">
        <v>0.45700000000000002</v>
      </c>
      <c r="FO70">
        <v>4.2999999999999997E-2</v>
      </c>
      <c r="FP70">
        <v>75</v>
      </c>
      <c r="FQ70">
        <v>16</v>
      </c>
      <c r="FR70">
        <v>0.33</v>
      </c>
      <c r="FS70">
        <v>0.01</v>
      </c>
      <c r="FT70">
        <v>2.0241958821601038</v>
      </c>
      <c r="FU70">
        <v>-0.42078495312758518</v>
      </c>
      <c r="FV70">
        <v>6.9707217896934945E-2</v>
      </c>
      <c r="FW70">
        <v>1</v>
      </c>
      <c r="FX70">
        <v>0.46786269968727351</v>
      </c>
      <c r="FY70">
        <v>0.1045048083801727</v>
      </c>
      <c r="FZ70">
        <v>1.8926089816506831E-2</v>
      </c>
      <c r="GA70">
        <v>1</v>
      </c>
      <c r="GB70">
        <v>2</v>
      </c>
      <c r="GC70">
        <v>2</v>
      </c>
      <c r="GD70" t="s">
        <v>426</v>
      </c>
      <c r="GE70">
        <v>3.1099700000000001</v>
      </c>
      <c r="GF70">
        <v>2.7671600000000001</v>
      </c>
      <c r="GG70">
        <v>1.91757E-2</v>
      </c>
      <c r="GH70">
        <v>2.00953E-2</v>
      </c>
      <c r="GI70">
        <v>0.106448</v>
      </c>
      <c r="GJ70">
        <v>8.0312700000000001E-2</v>
      </c>
      <c r="GK70">
        <v>23649.200000000001</v>
      </c>
      <c r="GL70">
        <v>24565.3</v>
      </c>
      <c r="GM70">
        <v>23956.7</v>
      </c>
      <c r="GN70">
        <v>25365.5</v>
      </c>
      <c r="GO70">
        <v>30843.7</v>
      </c>
      <c r="GP70">
        <v>32724.1</v>
      </c>
      <c r="GQ70">
        <v>38174</v>
      </c>
      <c r="GR70">
        <v>39464.300000000003</v>
      </c>
      <c r="GS70">
        <v>2.1837200000000001</v>
      </c>
      <c r="GT70">
        <v>1.8228</v>
      </c>
      <c r="GU70">
        <v>6.6921099999999997E-2</v>
      </c>
      <c r="GV70">
        <v>0</v>
      </c>
      <c r="GW70">
        <v>26.836500000000001</v>
      </c>
      <c r="GX70">
        <v>999.9</v>
      </c>
      <c r="GY70">
        <v>32</v>
      </c>
      <c r="GZ70">
        <v>39.200000000000003</v>
      </c>
      <c r="HA70">
        <v>23.0246</v>
      </c>
      <c r="HB70">
        <v>60.234000000000002</v>
      </c>
      <c r="HC70">
        <v>26.806899999999999</v>
      </c>
      <c r="HD70">
        <v>1</v>
      </c>
      <c r="HE70">
        <v>0.21666199999999999</v>
      </c>
      <c r="HF70">
        <v>1.1150199999999999</v>
      </c>
      <c r="HG70">
        <v>20.322399999999998</v>
      </c>
      <c r="HH70">
        <v>5.2538299999999998</v>
      </c>
      <c r="HI70">
        <v>12.015000000000001</v>
      </c>
      <c r="HJ70">
        <v>4.98055</v>
      </c>
      <c r="HK70">
        <v>3.2930000000000001</v>
      </c>
      <c r="HL70">
        <v>9999</v>
      </c>
      <c r="HM70">
        <v>9999</v>
      </c>
      <c r="HN70">
        <v>9999</v>
      </c>
      <c r="HO70">
        <v>251.9</v>
      </c>
      <c r="HP70">
        <v>1.8759600000000001</v>
      </c>
      <c r="HQ70">
        <v>1.87683</v>
      </c>
      <c r="HR70">
        <v>1.8830899999999999</v>
      </c>
      <c r="HS70">
        <v>1.88628</v>
      </c>
      <c r="HT70">
        <v>1.8769800000000001</v>
      </c>
      <c r="HU70">
        <v>1.88354</v>
      </c>
      <c r="HV70">
        <v>1.8824799999999999</v>
      </c>
      <c r="HW70">
        <v>1.88588</v>
      </c>
      <c r="HX70">
        <v>0</v>
      </c>
      <c r="HY70">
        <v>0</v>
      </c>
      <c r="HZ70">
        <v>0</v>
      </c>
      <c r="IA70">
        <v>0</v>
      </c>
      <c r="IB70" t="s">
        <v>427</v>
      </c>
      <c r="IC70" t="s">
        <v>428</v>
      </c>
      <c r="ID70" t="s">
        <v>429</v>
      </c>
      <c r="IE70" t="s">
        <v>429</v>
      </c>
      <c r="IF70" t="s">
        <v>429</v>
      </c>
      <c r="IG70" t="s">
        <v>429</v>
      </c>
      <c r="IH70">
        <v>0</v>
      </c>
      <c r="II70">
        <v>100</v>
      </c>
      <c r="IJ70">
        <v>100</v>
      </c>
      <c r="IK70">
        <v>0.45900000000000002</v>
      </c>
      <c r="IL70">
        <v>4.7699999999999999E-2</v>
      </c>
      <c r="IM70">
        <v>0.4858715097093379</v>
      </c>
      <c r="IN70">
        <v>-4.2852564239613137E-4</v>
      </c>
      <c r="IO70">
        <v>6.4980710991155998E-7</v>
      </c>
      <c r="IP70">
        <v>-2.7237938963984961E-10</v>
      </c>
      <c r="IQ70">
        <v>-3.2750878565650631E-3</v>
      </c>
      <c r="IR70">
        <v>6.6907473102813496E-3</v>
      </c>
      <c r="IS70">
        <v>-3.3673306238274028E-4</v>
      </c>
      <c r="IT70">
        <v>6.1311374003140313E-6</v>
      </c>
      <c r="IU70">
        <v>3</v>
      </c>
      <c r="IV70">
        <v>2101</v>
      </c>
      <c r="IW70">
        <v>1</v>
      </c>
      <c r="IX70">
        <v>32</v>
      </c>
      <c r="IY70">
        <v>1</v>
      </c>
      <c r="IZ70">
        <v>0.7</v>
      </c>
      <c r="JA70">
        <v>0.308838</v>
      </c>
      <c r="JB70">
        <v>2.7124000000000001</v>
      </c>
      <c r="JC70">
        <v>1.6015600000000001</v>
      </c>
      <c r="JD70">
        <v>2.33643</v>
      </c>
      <c r="JE70">
        <v>1.5502899999999999</v>
      </c>
      <c r="JF70">
        <v>2.4108900000000002</v>
      </c>
      <c r="JG70">
        <v>42.403799999999997</v>
      </c>
      <c r="JH70">
        <v>24.183800000000002</v>
      </c>
      <c r="JI70">
        <v>18</v>
      </c>
      <c r="JJ70">
        <v>587.93899999999996</v>
      </c>
      <c r="JK70">
        <v>413.91699999999997</v>
      </c>
      <c r="JL70">
        <v>25.788799999999998</v>
      </c>
      <c r="JM70">
        <v>30.1464</v>
      </c>
      <c r="JN70">
        <v>30.0001</v>
      </c>
      <c r="JO70">
        <v>30.3125</v>
      </c>
      <c r="JP70">
        <v>30.302099999999999</v>
      </c>
      <c r="JQ70">
        <v>6.1754800000000003</v>
      </c>
      <c r="JR70">
        <v>40.403300000000002</v>
      </c>
      <c r="JS70">
        <v>0</v>
      </c>
      <c r="JT70">
        <v>25.807099999999998</v>
      </c>
      <c r="JU70">
        <v>75</v>
      </c>
      <c r="JV70">
        <v>15.8102</v>
      </c>
      <c r="JW70">
        <v>99.581400000000002</v>
      </c>
      <c r="JX70">
        <v>99.881600000000006</v>
      </c>
    </row>
    <row r="71" spans="1:284" x14ac:dyDescent="0.3">
      <c r="A71">
        <v>55</v>
      </c>
      <c r="B71">
        <v>1689275761.0999999</v>
      </c>
      <c r="C71">
        <v>14485</v>
      </c>
      <c r="D71" t="s">
        <v>702</v>
      </c>
      <c r="E71" t="s">
        <v>703</v>
      </c>
      <c r="F71" t="s">
        <v>416</v>
      </c>
      <c r="G71" t="s">
        <v>417</v>
      </c>
      <c r="H71" t="s">
        <v>31</v>
      </c>
      <c r="I71" t="s">
        <v>752</v>
      </c>
      <c r="J71" t="s">
        <v>672</v>
      </c>
      <c r="K71" t="s">
        <v>509</v>
      </c>
      <c r="L71" t="s">
        <v>673</v>
      </c>
      <c r="M71">
        <v>1689275761.0999999</v>
      </c>
      <c r="N71">
        <f t="shared" si="46"/>
        <v>6.812617192053446E-3</v>
      </c>
      <c r="O71">
        <f t="shared" si="47"/>
        <v>6.8126171920534464</v>
      </c>
      <c r="P71">
        <f t="shared" si="48"/>
        <v>-0.28039071284691897</v>
      </c>
      <c r="Q71">
        <f t="shared" si="49"/>
        <v>49.8812</v>
      </c>
      <c r="R71">
        <f t="shared" si="50"/>
        <v>49.676517591707032</v>
      </c>
      <c r="S71">
        <f t="shared" si="51"/>
        <v>4.9086837954051603</v>
      </c>
      <c r="T71">
        <f t="shared" si="52"/>
        <v>4.9289090702331997</v>
      </c>
      <c r="U71">
        <f t="shared" si="53"/>
        <v>0.49624007874616549</v>
      </c>
      <c r="V71">
        <f t="shared" si="54"/>
        <v>2.9018397970611791</v>
      </c>
      <c r="W71">
        <f t="shared" si="55"/>
        <v>0.45346317157405958</v>
      </c>
      <c r="X71">
        <f t="shared" si="56"/>
        <v>0.28694989899886669</v>
      </c>
      <c r="Y71">
        <f t="shared" si="57"/>
        <v>289.57183732660224</v>
      </c>
      <c r="Z71">
        <f t="shared" si="58"/>
        <v>28.253919407588459</v>
      </c>
      <c r="AA71">
        <f t="shared" si="59"/>
        <v>27.9557</v>
      </c>
      <c r="AB71">
        <f t="shared" si="60"/>
        <v>3.7850503960978146</v>
      </c>
      <c r="AC71">
        <f t="shared" si="61"/>
        <v>60.700134969050787</v>
      </c>
      <c r="AD71">
        <f t="shared" si="62"/>
        <v>2.3465904352358002</v>
      </c>
      <c r="AE71">
        <f t="shared" si="63"/>
        <v>3.8658735049473241</v>
      </c>
      <c r="AF71">
        <f t="shared" si="64"/>
        <v>1.4384599608620143</v>
      </c>
      <c r="AG71">
        <f t="shared" si="65"/>
        <v>-300.43641816955699</v>
      </c>
      <c r="AH71">
        <f t="shared" si="66"/>
        <v>56.757878534088078</v>
      </c>
      <c r="AI71">
        <f t="shared" si="67"/>
        <v>4.2693020157803048</v>
      </c>
      <c r="AJ71">
        <f t="shared" si="68"/>
        <v>50.16259970691361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51824.669671956937</v>
      </c>
      <c r="AP71" t="s">
        <v>421</v>
      </c>
      <c r="AQ71">
        <v>10366.9</v>
      </c>
      <c r="AR71">
        <v>993.59653846153856</v>
      </c>
      <c r="AS71">
        <v>3431.87</v>
      </c>
      <c r="AT71">
        <f t="shared" si="72"/>
        <v>0.71047955241266758</v>
      </c>
      <c r="AU71">
        <v>-3.9894345373445681</v>
      </c>
      <c r="AV71" t="s">
        <v>704</v>
      </c>
      <c r="AW71">
        <v>10002.200000000001</v>
      </c>
      <c r="AX71">
        <v>792.41419999999994</v>
      </c>
      <c r="AY71">
        <v>1024.372393745705</v>
      </c>
      <c r="AZ71">
        <f t="shared" si="73"/>
        <v>0.22643932534879252</v>
      </c>
      <c r="BA71">
        <v>0.5</v>
      </c>
      <c r="BB71">
        <f t="shared" si="74"/>
        <v>1513.2101996510892</v>
      </c>
      <c r="BC71">
        <f t="shared" si="75"/>
        <v>-0.28039071284691897</v>
      </c>
      <c r="BD71">
        <f t="shared" si="76"/>
        <v>171.32514835995212</v>
      </c>
      <c r="BE71">
        <f t="shared" si="77"/>
        <v>2.4511094528393133E-3</v>
      </c>
      <c r="BF71">
        <f t="shared" si="78"/>
        <v>2.3502171875708933</v>
      </c>
      <c r="BG71">
        <f t="shared" si="79"/>
        <v>591.27308545220717</v>
      </c>
      <c r="BH71" t="s">
        <v>705</v>
      </c>
      <c r="BI71">
        <v>607.79</v>
      </c>
      <c r="BJ71">
        <f t="shared" si="80"/>
        <v>607.79</v>
      </c>
      <c r="BK71">
        <f t="shared" si="81"/>
        <v>0.40667085162499939</v>
      </c>
      <c r="BL71">
        <f t="shared" si="82"/>
        <v>0.55681228306374286</v>
      </c>
      <c r="BM71">
        <f t="shared" si="83"/>
        <v>0.85248916682753129</v>
      </c>
      <c r="BN71">
        <f t="shared" si="84"/>
        <v>7.5370186012358404</v>
      </c>
      <c r="BO71">
        <f t="shared" si="85"/>
        <v>0.98737801326650687</v>
      </c>
      <c r="BP71">
        <f t="shared" si="86"/>
        <v>0.42708085938302509</v>
      </c>
      <c r="BQ71">
        <f t="shared" si="87"/>
        <v>0.57291914061697491</v>
      </c>
      <c r="BR71">
        <v>6445</v>
      </c>
      <c r="BS71">
        <v>290.00000000000011</v>
      </c>
      <c r="BT71">
        <v>974.35</v>
      </c>
      <c r="BU71">
        <v>295</v>
      </c>
      <c r="BV71">
        <v>10002.200000000001</v>
      </c>
      <c r="BW71">
        <v>973.7</v>
      </c>
      <c r="BX71">
        <v>0.65</v>
      </c>
      <c r="BY71">
        <v>300.00000000000011</v>
      </c>
      <c r="BZ71">
        <v>38.6</v>
      </c>
      <c r="CA71">
        <v>1024.372393745705</v>
      </c>
      <c r="CB71">
        <v>0.88522124343406561</v>
      </c>
      <c r="CC71">
        <v>-50.680022995414213</v>
      </c>
      <c r="CD71">
        <v>0.72567716141930305</v>
      </c>
      <c r="CE71">
        <v>0.9942919828052369</v>
      </c>
      <c r="CF71">
        <v>-1.087527519466073E-2</v>
      </c>
      <c r="CG71">
        <v>289.99999999999989</v>
      </c>
      <c r="CH71">
        <v>977.4</v>
      </c>
      <c r="CI71">
        <v>895</v>
      </c>
      <c r="CJ71">
        <v>9976.8799999999992</v>
      </c>
      <c r="CK71">
        <v>973.57</v>
      </c>
      <c r="CL71">
        <v>3.83</v>
      </c>
      <c r="CZ71">
        <f t="shared" si="88"/>
        <v>1800.03</v>
      </c>
      <c r="DA71">
        <f t="shared" si="89"/>
        <v>1513.2101996510892</v>
      </c>
      <c r="DB71">
        <f t="shared" si="90"/>
        <v>0.84065832216745784</v>
      </c>
      <c r="DC71">
        <f t="shared" si="91"/>
        <v>0.16087056178319376</v>
      </c>
      <c r="DD71">
        <v>6</v>
      </c>
      <c r="DE71">
        <v>0.5</v>
      </c>
      <c r="DF71" t="s">
        <v>424</v>
      </c>
      <c r="DG71">
        <v>2</v>
      </c>
      <c r="DH71">
        <v>1689275761.0999999</v>
      </c>
      <c r="DI71">
        <v>49.8812</v>
      </c>
      <c r="DJ71">
        <v>49.952500000000001</v>
      </c>
      <c r="DK71">
        <v>23.747800000000002</v>
      </c>
      <c r="DL71">
        <v>15.768700000000001</v>
      </c>
      <c r="DM71">
        <v>49.396299999999997</v>
      </c>
      <c r="DN71">
        <v>23.7041</v>
      </c>
      <c r="DO71">
        <v>500.11900000000003</v>
      </c>
      <c r="DP71">
        <v>98.712599999999995</v>
      </c>
      <c r="DQ71">
        <v>0.10036100000000001</v>
      </c>
      <c r="DR71">
        <v>28.3185</v>
      </c>
      <c r="DS71">
        <v>27.9557</v>
      </c>
      <c r="DT71">
        <v>999.9</v>
      </c>
      <c r="DU71">
        <v>0</v>
      </c>
      <c r="DV71">
        <v>0</v>
      </c>
      <c r="DW71">
        <v>9971.25</v>
      </c>
      <c r="DX71">
        <v>0</v>
      </c>
      <c r="DY71">
        <v>830.10799999999995</v>
      </c>
      <c r="DZ71">
        <v>-7.1315799999999999E-2</v>
      </c>
      <c r="EA71">
        <v>51.0946</v>
      </c>
      <c r="EB71">
        <v>50.752800000000001</v>
      </c>
      <c r="EC71">
        <v>7.9791299999999996</v>
      </c>
      <c r="ED71">
        <v>49.952500000000001</v>
      </c>
      <c r="EE71">
        <v>15.768700000000001</v>
      </c>
      <c r="EF71">
        <v>2.3442099999999999</v>
      </c>
      <c r="EG71">
        <v>1.55657</v>
      </c>
      <c r="EH71">
        <v>19.9834</v>
      </c>
      <c r="EI71">
        <v>13.535399999999999</v>
      </c>
      <c r="EJ71">
        <v>1800.03</v>
      </c>
      <c r="EK71">
        <v>0.977993</v>
      </c>
      <c r="EL71">
        <v>2.2006899999999999E-2</v>
      </c>
      <c r="EM71">
        <v>0</v>
      </c>
      <c r="EN71">
        <v>792.327</v>
      </c>
      <c r="EO71">
        <v>5.0005300000000004</v>
      </c>
      <c r="EP71">
        <v>16201.7</v>
      </c>
      <c r="EQ71">
        <v>16035.5</v>
      </c>
      <c r="ER71">
        <v>49.125</v>
      </c>
      <c r="ES71">
        <v>50.125</v>
      </c>
      <c r="ET71">
        <v>49.75</v>
      </c>
      <c r="EU71">
        <v>49.5</v>
      </c>
      <c r="EV71">
        <v>50.186999999999998</v>
      </c>
      <c r="EW71">
        <v>1755.53</v>
      </c>
      <c r="EX71">
        <v>39.5</v>
      </c>
      <c r="EY71">
        <v>0</v>
      </c>
      <c r="EZ71">
        <v>112.2000000476837</v>
      </c>
      <c r="FA71">
        <v>0</v>
      </c>
      <c r="FB71">
        <v>792.41419999999994</v>
      </c>
      <c r="FC71">
        <v>2.6410000002994058</v>
      </c>
      <c r="FD71">
        <v>66.207692247192128</v>
      </c>
      <c r="FE71">
        <v>16194.624</v>
      </c>
      <c r="FF71">
        <v>15</v>
      </c>
      <c r="FG71">
        <v>1689275721.0999999</v>
      </c>
      <c r="FH71" t="s">
        <v>706</v>
      </c>
      <c r="FI71">
        <v>1689275706.5999999</v>
      </c>
      <c r="FJ71">
        <v>1689275721.0999999</v>
      </c>
      <c r="FK71">
        <v>59</v>
      </c>
      <c r="FL71">
        <v>1.9E-2</v>
      </c>
      <c r="FM71">
        <v>-4.0000000000000001E-3</v>
      </c>
      <c r="FN71">
        <v>0.48499999999999999</v>
      </c>
      <c r="FO71">
        <v>3.7999999999999999E-2</v>
      </c>
      <c r="FP71">
        <v>50</v>
      </c>
      <c r="FQ71">
        <v>16</v>
      </c>
      <c r="FR71">
        <v>0.21</v>
      </c>
      <c r="FS71">
        <v>0.01</v>
      </c>
      <c r="FT71">
        <v>-0.22454062795733329</v>
      </c>
      <c r="FU71">
        <v>-0.41965709328714368</v>
      </c>
      <c r="FV71">
        <v>7.4792609191147427E-2</v>
      </c>
      <c r="FW71">
        <v>1</v>
      </c>
      <c r="FX71">
        <v>0.48336459971884782</v>
      </c>
      <c r="FY71">
        <v>0.1048572081883247</v>
      </c>
      <c r="FZ71">
        <v>1.937420854926462E-2</v>
      </c>
      <c r="GA71">
        <v>1</v>
      </c>
      <c r="GB71">
        <v>2</v>
      </c>
      <c r="GC71">
        <v>2</v>
      </c>
      <c r="GD71" t="s">
        <v>426</v>
      </c>
      <c r="GE71">
        <v>3.1103200000000002</v>
      </c>
      <c r="GF71">
        <v>2.76742</v>
      </c>
      <c r="GG71">
        <v>1.3312900000000001E-2</v>
      </c>
      <c r="GH71">
        <v>1.34813E-2</v>
      </c>
      <c r="GI71">
        <v>0.106765</v>
      </c>
      <c r="GJ71">
        <v>7.9703700000000002E-2</v>
      </c>
      <c r="GK71">
        <v>23787.4</v>
      </c>
      <c r="GL71">
        <v>24728.2</v>
      </c>
      <c r="GM71">
        <v>23953.9</v>
      </c>
      <c r="GN71">
        <v>25362.9</v>
      </c>
      <c r="GO71">
        <v>30829.5</v>
      </c>
      <c r="GP71">
        <v>32742.799999999999</v>
      </c>
      <c r="GQ71">
        <v>38170</v>
      </c>
      <c r="GR71">
        <v>39460.800000000003</v>
      </c>
      <c r="GS71">
        <v>2.18377</v>
      </c>
      <c r="GT71">
        <v>1.8218000000000001</v>
      </c>
      <c r="GU71">
        <v>6.3955799999999993E-2</v>
      </c>
      <c r="GV71">
        <v>0</v>
      </c>
      <c r="GW71">
        <v>26.910499999999999</v>
      </c>
      <c r="GX71">
        <v>999.9</v>
      </c>
      <c r="GY71">
        <v>32</v>
      </c>
      <c r="GZ71">
        <v>39.200000000000003</v>
      </c>
      <c r="HA71">
        <v>23.027000000000001</v>
      </c>
      <c r="HB71">
        <v>60.713999999999999</v>
      </c>
      <c r="HC71">
        <v>26.710699999999999</v>
      </c>
      <c r="HD71">
        <v>1</v>
      </c>
      <c r="HE71">
        <v>0.22049299999999999</v>
      </c>
      <c r="HF71">
        <v>0.64917199999999997</v>
      </c>
      <c r="HG71">
        <v>20.3249</v>
      </c>
      <c r="HH71">
        <v>5.2535299999999996</v>
      </c>
      <c r="HI71">
        <v>12.015599999999999</v>
      </c>
      <c r="HJ71">
        <v>4.9797500000000001</v>
      </c>
      <c r="HK71">
        <v>3.2930000000000001</v>
      </c>
      <c r="HL71">
        <v>9999</v>
      </c>
      <c r="HM71">
        <v>9999</v>
      </c>
      <c r="HN71">
        <v>9999</v>
      </c>
      <c r="HO71">
        <v>251.9</v>
      </c>
      <c r="HP71">
        <v>1.8759600000000001</v>
      </c>
      <c r="HQ71">
        <v>1.8768199999999999</v>
      </c>
      <c r="HR71">
        <v>1.8830899999999999</v>
      </c>
      <c r="HS71">
        <v>1.88626</v>
      </c>
      <c r="HT71">
        <v>1.8769800000000001</v>
      </c>
      <c r="HU71">
        <v>1.88354</v>
      </c>
      <c r="HV71">
        <v>1.8824799999999999</v>
      </c>
      <c r="HW71">
        <v>1.8858600000000001</v>
      </c>
      <c r="HX71">
        <v>0</v>
      </c>
      <c r="HY71">
        <v>0</v>
      </c>
      <c r="HZ71">
        <v>0</v>
      </c>
      <c r="IA71">
        <v>0</v>
      </c>
      <c r="IB71" t="s">
        <v>427</v>
      </c>
      <c r="IC71" t="s">
        <v>428</v>
      </c>
      <c r="ID71" t="s">
        <v>429</v>
      </c>
      <c r="IE71" t="s">
        <v>429</v>
      </c>
      <c r="IF71" t="s">
        <v>429</v>
      </c>
      <c r="IG71" t="s">
        <v>429</v>
      </c>
      <c r="IH71">
        <v>0</v>
      </c>
      <c r="II71">
        <v>100</v>
      </c>
      <c r="IJ71">
        <v>100</v>
      </c>
      <c r="IK71">
        <v>0.48499999999999999</v>
      </c>
      <c r="IL71">
        <v>4.3700000000000003E-2</v>
      </c>
      <c r="IM71">
        <v>0.50447687137956887</v>
      </c>
      <c r="IN71">
        <v>-4.2852564239613137E-4</v>
      </c>
      <c r="IO71">
        <v>6.4980710991155998E-7</v>
      </c>
      <c r="IP71">
        <v>-2.7237938963984961E-10</v>
      </c>
      <c r="IQ71">
        <v>-7.3986561277991688E-3</v>
      </c>
      <c r="IR71">
        <v>6.6907473102813496E-3</v>
      </c>
      <c r="IS71">
        <v>-3.3673306238274028E-4</v>
      </c>
      <c r="IT71">
        <v>6.1311374003140313E-6</v>
      </c>
      <c r="IU71">
        <v>3</v>
      </c>
      <c r="IV71">
        <v>2101</v>
      </c>
      <c r="IW71">
        <v>1</v>
      </c>
      <c r="IX71">
        <v>32</v>
      </c>
      <c r="IY71">
        <v>0.9</v>
      </c>
      <c r="IZ71">
        <v>0.7</v>
      </c>
      <c r="JA71">
        <v>0.25390600000000002</v>
      </c>
      <c r="JB71">
        <v>2.7246100000000002</v>
      </c>
      <c r="JC71">
        <v>1.6015600000000001</v>
      </c>
      <c r="JD71">
        <v>2.33887</v>
      </c>
      <c r="JE71">
        <v>1.5502899999999999</v>
      </c>
      <c r="JF71">
        <v>2.4035600000000001</v>
      </c>
      <c r="JG71">
        <v>42.403799999999997</v>
      </c>
      <c r="JH71">
        <v>24.183800000000002</v>
      </c>
      <c r="JI71">
        <v>18</v>
      </c>
      <c r="JJ71">
        <v>588.46500000000003</v>
      </c>
      <c r="JK71">
        <v>413.65800000000002</v>
      </c>
      <c r="JL71">
        <v>25.613299999999999</v>
      </c>
      <c r="JM71">
        <v>30.207100000000001</v>
      </c>
      <c r="JN71">
        <v>29.998100000000001</v>
      </c>
      <c r="JO71">
        <v>30.364599999999999</v>
      </c>
      <c r="JP71">
        <v>30.354199999999999</v>
      </c>
      <c r="JQ71">
        <v>5.0730199999999996</v>
      </c>
      <c r="JR71">
        <v>40.829799999999999</v>
      </c>
      <c r="JS71">
        <v>0</v>
      </c>
      <c r="JT71">
        <v>25.698599999999999</v>
      </c>
      <c r="JU71">
        <v>50</v>
      </c>
      <c r="JV71">
        <v>15.682600000000001</v>
      </c>
      <c r="JW71">
        <v>99.570499999999996</v>
      </c>
      <c r="JX71">
        <v>99.872299999999996</v>
      </c>
    </row>
    <row r="72" spans="1:284" x14ac:dyDescent="0.3">
      <c r="A72">
        <v>56</v>
      </c>
      <c r="B72">
        <v>1689275878.5999999</v>
      </c>
      <c r="C72">
        <v>14602.5</v>
      </c>
      <c r="D72" t="s">
        <v>707</v>
      </c>
      <c r="E72" t="s">
        <v>708</v>
      </c>
      <c r="F72" t="s">
        <v>416</v>
      </c>
      <c r="G72" t="s">
        <v>417</v>
      </c>
      <c r="H72" t="s">
        <v>31</v>
      </c>
      <c r="I72" t="s">
        <v>752</v>
      </c>
      <c r="J72" t="s">
        <v>672</v>
      </c>
      <c r="K72" t="s">
        <v>509</v>
      </c>
      <c r="L72" t="s">
        <v>673</v>
      </c>
      <c r="M72">
        <v>1689275878.5999999</v>
      </c>
      <c r="N72">
        <f t="shared" si="46"/>
        <v>7.0035837508908372E-3</v>
      </c>
      <c r="O72">
        <f t="shared" si="47"/>
        <v>7.0035837508908374</v>
      </c>
      <c r="P72">
        <f t="shared" si="48"/>
        <v>-3.276289281460659</v>
      </c>
      <c r="Q72">
        <f t="shared" si="49"/>
        <v>23.655000000000001</v>
      </c>
      <c r="R72">
        <f t="shared" si="50"/>
        <v>34.101894859101243</v>
      </c>
      <c r="S72">
        <f t="shared" si="51"/>
        <v>3.3697257802593734</v>
      </c>
      <c r="T72">
        <f t="shared" si="52"/>
        <v>2.3374320887850004</v>
      </c>
      <c r="U72">
        <f t="shared" si="53"/>
        <v>0.50986580740760756</v>
      </c>
      <c r="V72">
        <f t="shared" si="54"/>
        <v>2.9051317137519126</v>
      </c>
      <c r="W72">
        <f t="shared" si="55"/>
        <v>0.46486781546990552</v>
      </c>
      <c r="X72">
        <f t="shared" si="56"/>
        <v>0.29425362251195902</v>
      </c>
      <c r="Y72">
        <f t="shared" si="57"/>
        <v>289.56704932659102</v>
      </c>
      <c r="Z72">
        <f t="shared" si="58"/>
        <v>28.233254804212809</v>
      </c>
      <c r="AA72">
        <f t="shared" si="59"/>
        <v>27.982500000000002</v>
      </c>
      <c r="AB72">
        <f t="shared" si="60"/>
        <v>3.790969944907626</v>
      </c>
      <c r="AC72">
        <f t="shared" si="61"/>
        <v>60.646599023216382</v>
      </c>
      <c r="AD72">
        <f t="shared" si="62"/>
        <v>2.3485189575384</v>
      </c>
      <c r="AE72">
        <f t="shared" si="63"/>
        <v>3.8724660498099053</v>
      </c>
      <c r="AF72">
        <f t="shared" si="64"/>
        <v>1.4424509873692259</v>
      </c>
      <c r="AG72">
        <f t="shared" si="65"/>
        <v>-308.85804341428593</v>
      </c>
      <c r="AH72">
        <f t="shared" si="66"/>
        <v>57.213819685689671</v>
      </c>
      <c r="AI72">
        <f t="shared" si="67"/>
        <v>4.2999225024661847</v>
      </c>
      <c r="AJ72">
        <f t="shared" si="68"/>
        <v>42.222748100460947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51913.500106829088</v>
      </c>
      <c r="AP72" t="s">
        <v>421</v>
      </c>
      <c r="AQ72">
        <v>10366.9</v>
      </c>
      <c r="AR72">
        <v>993.59653846153856</v>
      </c>
      <c r="AS72">
        <v>3431.87</v>
      </c>
      <c r="AT72">
        <f t="shared" si="72"/>
        <v>0.71047955241266758</v>
      </c>
      <c r="AU72">
        <v>-3.9894345373445681</v>
      </c>
      <c r="AV72" t="s">
        <v>709</v>
      </c>
      <c r="AW72">
        <v>10001.9</v>
      </c>
      <c r="AX72">
        <v>799.83532000000002</v>
      </c>
      <c r="AY72">
        <v>1004.406410693912</v>
      </c>
      <c r="AZ72">
        <f t="shared" si="73"/>
        <v>0.20367362107195275</v>
      </c>
      <c r="BA72">
        <v>0.5</v>
      </c>
      <c r="BB72">
        <f t="shared" si="74"/>
        <v>1513.1849996510834</v>
      </c>
      <c r="BC72">
        <f t="shared" si="75"/>
        <v>-3.276289281460659</v>
      </c>
      <c r="BD72">
        <f t="shared" si="76"/>
        <v>154.09793411534886</v>
      </c>
      <c r="BE72">
        <f t="shared" si="77"/>
        <v>4.712875531070881E-4</v>
      </c>
      <c r="BF72">
        <f t="shared" si="78"/>
        <v>2.4168141137500618</v>
      </c>
      <c r="BG72">
        <f t="shared" si="79"/>
        <v>584.56582930976992</v>
      </c>
      <c r="BH72" t="s">
        <v>710</v>
      </c>
      <c r="BI72">
        <v>613.47</v>
      </c>
      <c r="BJ72">
        <f t="shared" si="80"/>
        <v>613.47</v>
      </c>
      <c r="BK72">
        <f t="shared" si="81"/>
        <v>0.38922134161193433</v>
      </c>
      <c r="BL72">
        <f t="shared" si="82"/>
        <v>0.52328482356196593</v>
      </c>
      <c r="BM72">
        <f t="shared" si="83"/>
        <v>0.86129136719631283</v>
      </c>
      <c r="BN72">
        <f t="shared" si="84"/>
        <v>18.924468883291876</v>
      </c>
      <c r="BO72">
        <f t="shared" si="85"/>
        <v>0.9955665874222519</v>
      </c>
      <c r="BP72">
        <f t="shared" si="86"/>
        <v>0.40135704523596083</v>
      </c>
      <c r="BQ72">
        <f t="shared" si="87"/>
        <v>0.59864295476403917</v>
      </c>
      <c r="BR72">
        <v>6447</v>
      </c>
      <c r="BS72">
        <v>290.00000000000011</v>
      </c>
      <c r="BT72">
        <v>961.8</v>
      </c>
      <c r="BU72">
        <v>295</v>
      </c>
      <c r="BV72">
        <v>10001.9</v>
      </c>
      <c r="BW72">
        <v>961.73</v>
      </c>
      <c r="BX72">
        <v>7.0000000000000007E-2</v>
      </c>
      <c r="BY72">
        <v>300.00000000000011</v>
      </c>
      <c r="BZ72">
        <v>38.6</v>
      </c>
      <c r="CA72">
        <v>1004.406410693912</v>
      </c>
      <c r="CB72">
        <v>1.390128781428664</v>
      </c>
      <c r="CC72">
        <v>-42.688364937398212</v>
      </c>
      <c r="CD72">
        <v>1.139548806281286</v>
      </c>
      <c r="CE72">
        <v>0.98043748188906898</v>
      </c>
      <c r="CF72">
        <v>-1.0874843159065631E-2</v>
      </c>
      <c r="CG72">
        <v>289.99999999999989</v>
      </c>
      <c r="CH72">
        <v>965.65</v>
      </c>
      <c r="CI72">
        <v>825</v>
      </c>
      <c r="CJ72">
        <v>9979.41</v>
      </c>
      <c r="CK72">
        <v>961.63</v>
      </c>
      <c r="CL72">
        <v>4.0199999999999996</v>
      </c>
      <c r="CZ72">
        <f t="shared" si="88"/>
        <v>1800</v>
      </c>
      <c r="DA72">
        <f t="shared" si="89"/>
        <v>1513.1849996510834</v>
      </c>
      <c r="DB72">
        <f t="shared" si="90"/>
        <v>0.84065833313949079</v>
      </c>
      <c r="DC72">
        <f t="shared" si="91"/>
        <v>0.16087058295921725</v>
      </c>
      <c r="DD72">
        <v>6</v>
      </c>
      <c r="DE72">
        <v>0.5</v>
      </c>
      <c r="DF72" t="s">
        <v>424</v>
      </c>
      <c r="DG72">
        <v>2</v>
      </c>
      <c r="DH72">
        <v>1689275878.5999999</v>
      </c>
      <c r="DI72">
        <v>23.655000000000001</v>
      </c>
      <c r="DJ72">
        <v>19.923100000000002</v>
      </c>
      <c r="DK72">
        <v>23.767199999999999</v>
      </c>
      <c r="DL72">
        <v>15.564500000000001</v>
      </c>
      <c r="DM72">
        <v>23.136099999999999</v>
      </c>
      <c r="DN72">
        <v>23.7239</v>
      </c>
      <c r="DO72">
        <v>500.113</v>
      </c>
      <c r="DP72">
        <v>98.713300000000004</v>
      </c>
      <c r="DQ72">
        <v>0.100147</v>
      </c>
      <c r="DR72">
        <v>28.347799999999999</v>
      </c>
      <c r="DS72">
        <v>27.982500000000002</v>
      </c>
      <c r="DT72">
        <v>999.9</v>
      </c>
      <c r="DU72">
        <v>0</v>
      </c>
      <c r="DV72">
        <v>0</v>
      </c>
      <c r="DW72">
        <v>9990</v>
      </c>
      <c r="DX72">
        <v>0</v>
      </c>
      <c r="DY72">
        <v>755.85199999999998</v>
      </c>
      <c r="DZ72">
        <v>3.7318699999999998</v>
      </c>
      <c r="EA72">
        <v>24.230899999999998</v>
      </c>
      <c r="EB72">
        <v>20.238099999999999</v>
      </c>
      <c r="EC72">
        <v>8.2026500000000002</v>
      </c>
      <c r="ED72">
        <v>19.923100000000002</v>
      </c>
      <c r="EE72">
        <v>15.564500000000001</v>
      </c>
      <c r="EF72">
        <v>2.3461400000000001</v>
      </c>
      <c r="EG72">
        <v>1.5364199999999999</v>
      </c>
      <c r="EH72">
        <v>19.996700000000001</v>
      </c>
      <c r="EI72">
        <v>13.3355</v>
      </c>
      <c r="EJ72">
        <v>1800</v>
      </c>
      <c r="EK72">
        <v>0.977993</v>
      </c>
      <c r="EL72">
        <v>2.2006899999999999E-2</v>
      </c>
      <c r="EM72">
        <v>0</v>
      </c>
      <c r="EN72">
        <v>800.49</v>
      </c>
      <c r="EO72">
        <v>5.0005300000000004</v>
      </c>
      <c r="EP72">
        <v>16312.8</v>
      </c>
      <c r="EQ72">
        <v>16035.3</v>
      </c>
      <c r="ER72">
        <v>49.125</v>
      </c>
      <c r="ES72">
        <v>50.186999999999998</v>
      </c>
      <c r="ET72">
        <v>49.811999999999998</v>
      </c>
      <c r="EU72">
        <v>49.5</v>
      </c>
      <c r="EV72">
        <v>50.25</v>
      </c>
      <c r="EW72">
        <v>1755.5</v>
      </c>
      <c r="EX72">
        <v>39.5</v>
      </c>
      <c r="EY72">
        <v>0</v>
      </c>
      <c r="EZ72">
        <v>115.7999999523163</v>
      </c>
      <c r="FA72">
        <v>0</v>
      </c>
      <c r="FB72">
        <v>799.83532000000002</v>
      </c>
      <c r="FC72">
        <v>4.1346153979499638</v>
      </c>
      <c r="FD72">
        <v>32.576923117212637</v>
      </c>
      <c r="FE72">
        <v>16309.523999999999</v>
      </c>
      <c r="FF72">
        <v>15</v>
      </c>
      <c r="FG72">
        <v>1689275837.0999999</v>
      </c>
      <c r="FH72" t="s">
        <v>711</v>
      </c>
      <c r="FI72">
        <v>1689275827.5999999</v>
      </c>
      <c r="FJ72">
        <v>1689275837.0999999</v>
      </c>
      <c r="FK72">
        <v>60</v>
      </c>
      <c r="FL72">
        <v>2.4E-2</v>
      </c>
      <c r="FM72">
        <v>0</v>
      </c>
      <c r="FN72">
        <v>0.52</v>
      </c>
      <c r="FO72">
        <v>3.7999999999999999E-2</v>
      </c>
      <c r="FP72">
        <v>20</v>
      </c>
      <c r="FQ72">
        <v>16</v>
      </c>
      <c r="FR72">
        <v>0.56000000000000005</v>
      </c>
      <c r="FS72">
        <v>0.01</v>
      </c>
      <c r="FT72">
        <v>-3.2655509176540161</v>
      </c>
      <c r="FU72">
        <v>-0.55490321966027834</v>
      </c>
      <c r="FV72">
        <v>9.6448904442954994E-2</v>
      </c>
      <c r="FW72">
        <v>1</v>
      </c>
      <c r="FX72">
        <v>0.51072207243679224</v>
      </c>
      <c r="FY72">
        <v>4.4273498700332037E-2</v>
      </c>
      <c r="FZ72">
        <v>1.2670656076048651E-2</v>
      </c>
      <c r="GA72">
        <v>1</v>
      </c>
      <c r="GB72">
        <v>2</v>
      </c>
      <c r="GC72">
        <v>2</v>
      </c>
      <c r="GD72" t="s">
        <v>426</v>
      </c>
      <c r="GE72">
        <v>3.1104699999999998</v>
      </c>
      <c r="GF72">
        <v>2.76736</v>
      </c>
      <c r="GG72">
        <v>6.2610399999999998E-3</v>
      </c>
      <c r="GH72">
        <v>5.3986800000000003E-3</v>
      </c>
      <c r="GI72">
        <v>0.10681499999999999</v>
      </c>
      <c r="GJ72">
        <v>7.8930399999999998E-2</v>
      </c>
      <c r="GK72">
        <v>23954.6</v>
      </c>
      <c r="GL72">
        <v>24927.4</v>
      </c>
      <c r="GM72">
        <v>23951.5</v>
      </c>
      <c r="GN72">
        <v>25360</v>
      </c>
      <c r="GO72">
        <v>30824.9</v>
      </c>
      <c r="GP72">
        <v>32766.2</v>
      </c>
      <c r="GQ72">
        <v>38166.400000000001</v>
      </c>
      <c r="GR72">
        <v>39455.9</v>
      </c>
      <c r="GS72">
        <v>2.1827999999999999</v>
      </c>
      <c r="GT72">
        <v>1.8208200000000001</v>
      </c>
      <c r="GU72">
        <v>5.9362499999999999E-2</v>
      </c>
      <c r="GV72">
        <v>0</v>
      </c>
      <c r="GW72">
        <v>27.012499999999999</v>
      </c>
      <c r="GX72">
        <v>999.9</v>
      </c>
      <c r="GY72">
        <v>32</v>
      </c>
      <c r="GZ72">
        <v>39.299999999999997</v>
      </c>
      <c r="HA72">
        <v>23.1511</v>
      </c>
      <c r="HB72">
        <v>60.774000000000001</v>
      </c>
      <c r="HC72">
        <v>26.7468</v>
      </c>
      <c r="HD72">
        <v>1</v>
      </c>
      <c r="HE72">
        <v>0.22833800000000001</v>
      </c>
      <c r="HF72">
        <v>1.72377</v>
      </c>
      <c r="HG72">
        <v>20.314</v>
      </c>
      <c r="HH72">
        <v>5.25413</v>
      </c>
      <c r="HI72">
        <v>12.014699999999999</v>
      </c>
      <c r="HJ72">
        <v>4.9805000000000001</v>
      </c>
      <c r="HK72">
        <v>3.2930000000000001</v>
      </c>
      <c r="HL72">
        <v>9999</v>
      </c>
      <c r="HM72">
        <v>9999</v>
      </c>
      <c r="HN72">
        <v>9999</v>
      </c>
      <c r="HO72">
        <v>251.9</v>
      </c>
      <c r="HP72">
        <v>1.8759600000000001</v>
      </c>
      <c r="HQ72">
        <v>1.87683</v>
      </c>
      <c r="HR72">
        <v>1.8830899999999999</v>
      </c>
      <c r="HS72">
        <v>1.88628</v>
      </c>
      <c r="HT72">
        <v>1.8769899999999999</v>
      </c>
      <c r="HU72">
        <v>1.88354</v>
      </c>
      <c r="HV72">
        <v>1.8824799999999999</v>
      </c>
      <c r="HW72">
        <v>1.88591</v>
      </c>
      <c r="HX72">
        <v>0</v>
      </c>
      <c r="HY72">
        <v>0</v>
      </c>
      <c r="HZ72">
        <v>0</v>
      </c>
      <c r="IA72">
        <v>0</v>
      </c>
      <c r="IB72" t="s">
        <v>427</v>
      </c>
      <c r="IC72" t="s">
        <v>428</v>
      </c>
      <c r="ID72" t="s">
        <v>429</v>
      </c>
      <c r="IE72" t="s">
        <v>429</v>
      </c>
      <c r="IF72" t="s">
        <v>429</v>
      </c>
      <c r="IG72" t="s">
        <v>429</v>
      </c>
      <c r="IH72">
        <v>0</v>
      </c>
      <c r="II72">
        <v>100</v>
      </c>
      <c r="IJ72">
        <v>100</v>
      </c>
      <c r="IK72">
        <v>0.51900000000000002</v>
      </c>
      <c r="IL72">
        <v>4.3299999999999998E-2</v>
      </c>
      <c r="IM72">
        <v>0.52845929274845804</v>
      </c>
      <c r="IN72">
        <v>-4.2852564239613137E-4</v>
      </c>
      <c r="IO72">
        <v>6.4980710991155998E-7</v>
      </c>
      <c r="IP72">
        <v>-2.7237938963984961E-10</v>
      </c>
      <c r="IQ72">
        <v>-7.7601757060378586E-3</v>
      </c>
      <c r="IR72">
        <v>6.6907473102813496E-3</v>
      </c>
      <c r="IS72">
        <v>-3.3673306238274028E-4</v>
      </c>
      <c r="IT72">
        <v>6.1311374003140313E-6</v>
      </c>
      <c r="IU72">
        <v>3</v>
      </c>
      <c r="IV72">
        <v>2101</v>
      </c>
      <c r="IW72">
        <v>1</v>
      </c>
      <c r="IX72">
        <v>32</v>
      </c>
      <c r="IY72">
        <v>0.8</v>
      </c>
      <c r="IZ72">
        <v>0.7</v>
      </c>
      <c r="JA72">
        <v>0.18920899999999999</v>
      </c>
      <c r="JB72">
        <v>2.7514599999999998</v>
      </c>
      <c r="JC72">
        <v>1.6015600000000001</v>
      </c>
      <c r="JD72">
        <v>2.33765</v>
      </c>
      <c r="JE72">
        <v>1.5502899999999999</v>
      </c>
      <c r="JF72">
        <v>2.3156699999999999</v>
      </c>
      <c r="JG72">
        <v>42.403799999999997</v>
      </c>
      <c r="JH72">
        <v>24.1751</v>
      </c>
      <c r="JI72">
        <v>18</v>
      </c>
      <c r="JJ72">
        <v>588.303</v>
      </c>
      <c r="JK72">
        <v>413.416</v>
      </c>
      <c r="JL72">
        <v>25.2943</v>
      </c>
      <c r="JM72">
        <v>30.266999999999999</v>
      </c>
      <c r="JN72">
        <v>30.0001</v>
      </c>
      <c r="JO72">
        <v>30.418500000000002</v>
      </c>
      <c r="JP72">
        <v>30.406500000000001</v>
      </c>
      <c r="JQ72">
        <v>3.78233</v>
      </c>
      <c r="JR72">
        <v>41.866999999999997</v>
      </c>
      <c r="JS72">
        <v>0</v>
      </c>
      <c r="JT72">
        <v>25.6831</v>
      </c>
      <c r="JU72">
        <v>20</v>
      </c>
      <c r="JV72">
        <v>15.487299999999999</v>
      </c>
      <c r="JW72">
        <v>99.561000000000007</v>
      </c>
      <c r="JX72">
        <v>99.860299999999995</v>
      </c>
    </row>
    <row r="73" spans="1:284" x14ac:dyDescent="0.3">
      <c r="A73">
        <v>57</v>
      </c>
      <c r="B73">
        <v>1689276010.0999999</v>
      </c>
      <c r="C73">
        <v>14734</v>
      </c>
      <c r="D73" t="s">
        <v>712</v>
      </c>
      <c r="E73" t="s">
        <v>713</v>
      </c>
      <c r="F73" t="s">
        <v>416</v>
      </c>
      <c r="G73" t="s">
        <v>417</v>
      </c>
      <c r="H73" t="s">
        <v>31</v>
      </c>
      <c r="I73" t="s">
        <v>752</v>
      </c>
      <c r="J73" t="s">
        <v>672</v>
      </c>
      <c r="K73" t="s">
        <v>509</v>
      </c>
      <c r="L73" t="s">
        <v>673</v>
      </c>
      <c r="M73">
        <v>1689276010.0999999</v>
      </c>
      <c r="N73">
        <f t="shared" si="46"/>
        <v>6.9936028913558327E-3</v>
      </c>
      <c r="O73">
        <f t="shared" si="47"/>
        <v>6.9936028913558328</v>
      </c>
      <c r="P73">
        <f t="shared" si="48"/>
        <v>28.861121343638654</v>
      </c>
      <c r="Q73">
        <f t="shared" si="49"/>
        <v>362.30799999999999</v>
      </c>
      <c r="R73">
        <f t="shared" si="50"/>
        <v>256.02671717587003</v>
      </c>
      <c r="S73">
        <f t="shared" si="51"/>
        <v>25.300749830308892</v>
      </c>
      <c r="T73">
        <f t="shared" si="52"/>
        <v>35.803544921535597</v>
      </c>
      <c r="U73">
        <f t="shared" si="53"/>
        <v>0.50544590234844278</v>
      </c>
      <c r="V73">
        <f t="shared" si="54"/>
        <v>2.9054846513753403</v>
      </c>
      <c r="W73">
        <f t="shared" si="55"/>
        <v>0.4611933292286568</v>
      </c>
      <c r="X73">
        <f t="shared" si="56"/>
        <v>0.29189819930860494</v>
      </c>
      <c r="Y73">
        <f t="shared" si="57"/>
        <v>289.54310932653493</v>
      </c>
      <c r="Z73">
        <f t="shared" si="58"/>
        <v>28.301844016732186</v>
      </c>
      <c r="AA73">
        <f t="shared" si="59"/>
        <v>27.998100000000001</v>
      </c>
      <c r="AB73">
        <f t="shared" si="60"/>
        <v>3.7944193702110809</v>
      </c>
      <c r="AC73">
        <f t="shared" si="61"/>
        <v>60.257047108402496</v>
      </c>
      <c r="AD73">
        <f t="shared" si="62"/>
        <v>2.3424171913305898</v>
      </c>
      <c r="AE73">
        <f t="shared" si="63"/>
        <v>3.8873746785443681</v>
      </c>
      <c r="AF73">
        <f t="shared" si="64"/>
        <v>1.4520021788804911</v>
      </c>
      <c r="AG73">
        <f t="shared" si="65"/>
        <v>-308.41788750879221</v>
      </c>
      <c r="AH73">
        <f t="shared" si="66"/>
        <v>65.131115128673244</v>
      </c>
      <c r="AI73">
        <f t="shared" si="67"/>
        <v>4.8963471233328608</v>
      </c>
      <c r="AJ73">
        <f t="shared" si="68"/>
        <v>51.152684069748844</v>
      </c>
      <c r="AK73">
        <v>0</v>
      </c>
      <c r="AL73">
        <v>0</v>
      </c>
      <c r="AM73">
        <f t="shared" si="69"/>
        <v>1</v>
      </c>
      <c r="AN73">
        <f t="shared" si="70"/>
        <v>0</v>
      </c>
      <c r="AO73">
        <f t="shared" si="71"/>
        <v>51912.342216334197</v>
      </c>
      <c r="AP73" t="s">
        <v>421</v>
      </c>
      <c r="AQ73">
        <v>10366.9</v>
      </c>
      <c r="AR73">
        <v>993.59653846153856</v>
      </c>
      <c r="AS73">
        <v>3431.87</v>
      </c>
      <c r="AT73">
        <f t="shared" si="72"/>
        <v>0.71047955241266758</v>
      </c>
      <c r="AU73">
        <v>-3.9894345373445681</v>
      </c>
      <c r="AV73" t="s">
        <v>714</v>
      </c>
      <c r="AW73">
        <v>10003.5</v>
      </c>
      <c r="AX73">
        <v>812.15673076923099</v>
      </c>
      <c r="AY73">
        <v>1234.5478702499961</v>
      </c>
      <c r="AZ73">
        <f t="shared" si="73"/>
        <v>0.34214237427280225</v>
      </c>
      <c r="BA73">
        <v>0.5</v>
      </c>
      <c r="BB73">
        <f t="shared" si="74"/>
        <v>1513.0589996510541</v>
      </c>
      <c r="BC73">
        <f t="shared" si="75"/>
        <v>28.861121343638654</v>
      </c>
      <c r="BD73">
        <f t="shared" si="76"/>
        <v>258.84079927772137</v>
      </c>
      <c r="BE73">
        <f t="shared" si="77"/>
        <v>2.1711351565642391E-2</v>
      </c>
      <c r="BF73">
        <f t="shared" si="78"/>
        <v>1.7798598034963569</v>
      </c>
      <c r="BG73">
        <f t="shared" si="79"/>
        <v>655.70694304987239</v>
      </c>
      <c r="BH73" t="s">
        <v>715</v>
      </c>
      <c r="BI73">
        <v>582.1</v>
      </c>
      <c r="BJ73">
        <f t="shared" si="80"/>
        <v>582.1</v>
      </c>
      <c r="BK73">
        <f t="shared" si="81"/>
        <v>0.52849134972617573</v>
      </c>
      <c r="BL73">
        <f t="shared" si="82"/>
        <v>0.64739446435608572</v>
      </c>
      <c r="BM73">
        <f t="shared" si="83"/>
        <v>0.77105244625004965</v>
      </c>
      <c r="BN73">
        <f t="shared" si="84"/>
        <v>1.7530143383959467</v>
      </c>
      <c r="BO73">
        <f t="shared" si="85"/>
        <v>0.9011795290441188</v>
      </c>
      <c r="BP73">
        <f t="shared" si="86"/>
        <v>0.46400935118120257</v>
      </c>
      <c r="BQ73">
        <f t="shared" si="87"/>
        <v>0.53599064881879743</v>
      </c>
      <c r="BR73">
        <v>6449</v>
      </c>
      <c r="BS73">
        <v>290.00000000000011</v>
      </c>
      <c r="BT73">
        <v>1126.3900000000001</v>
      </c>
      <c r="BU73">
        <v>275</v>
      </c>
      <c r="BV73">
        <v>10003.5</v>
      </c>
      <c r="BW73">
        <v>1125.7</v>
      </c>
      <c r="BX73">
        <v>0.69</v>
      </c>
      <c r="BY73">
        <v>300.00000000000011</v>
      </c>
      <c r="BZ73">
        <v>38.6</v>
      </c>
      <c r="CA73">
        <v>1234.5478702499961</v>
      </c>
      <c r="CB73">
        <v>1.433665585505399</v>
      </c>
      <c r="CC73">
        <v>-108.883020698121</v>
      </c>
      <c r="CD73">
        <v>1.175259444138848</v>
      </c>
      <c r="CE73">
        <v>0.99674844745100122</v>
      </c>
      <c r="CF73">
        <v>-1.0875849610678541E-2</v>
      </c>
      <c r="CG73">
        <v>289.99999999999989</v>
      </c>
      <c r="CH73">
        <v>1126.6099999999999</v>
      </c>
      <c r="CI73">
        <v>755</v>
      </c>
      <c r="CJ73">
        <v>9983.7999999999993</v>
      </c>
      <c r="CK73">
        <v>1125.49</v>
      </c>
      <c r="CL73">
        <v>1.1200000000000001</v>
      </c>
      <c r="CZ73">
        <f t="shared" si="88"/>
        <v>1799.85</v>
      </c>
      <c r="DA73">
        <f t="shared" si="89"/>
        <v>1513.0589996510541</v>
      </c>
      <c r="DB73">
        <f t="shared" si="90"/>
        <v>0.8406583880051417</v>
      </c>
      <c r="DC73">
        <f t="shared" si="91"/>
        <v>0.16087068884992356</v>
      </c>
      <c r="DD73">
        <v>6</v>
      </c>
      <c r="DE73">
        <v>0.5</v>
      </c>
      <c r="DF73" t="s">
        <v>424</v>
      </c>
      <c r="DG73">
        <v>2</v>
      </c>
      <c r="DH73">
        <v>1689276010.0999999</v>
      </c>
      <c r="DI73">
        <v>362.30799999999999</v>
      </c>
      <c r="DJ73">
        <v>399.976</v>
      </c>
      <c r="DK73">
        <v>23.703700000000001</v>
      </c>
      <c r="DL73">
        <v>15.5116</v>
      </c>
      <c r="DM73">
        <v>361.96600000000001</v>
      </c>
      <c r="DN73">
        <v>23.657800000000002</v>
      </c>
      <c r="DO73">
        <v>500.07900000000001</v>
      </c>
      <c r="DP73">
        <v>98.7209</v>
      </c>
      <c r="DQ73">
        <v>9.9840700000000004E-2</v>
      </c>
      <c r="DR73">
        <v>28.413900000000002</v>
      </c>
      <c r="DS73">
        <v>27.998100000000001</v>
      </c>
      <c r="DT73">
        <v>999.9</v>
      </c>
      <c r="DU73">
        <v>0</v>
      </c>
      <c r="DV73">
        <v>0</v>
      </c>
      <c r="DW73">
        <v>9991.25</v>
      </c>
      <c r="DX73">
        <v>0</v>
      </c>
      <c r="DY73">
        <v>654.54399999999998</v>
      </c>
      <c r="DZ73">
        <v>-37.668199999999999</v>
      </c>
      <c r="EA73">
        <v>371.10399999999998</v>
      </c>
      <c r="EB73">
        <v>406.27800000000002</v>
      </c>
      <c r="EC73">
        <v>8.1921099999999996</v>
      </c>
      <c r="ED73">
        <v>399.976</v>
      </c>
      <c r="EE73">
        <v>15.5116</v>
      </c>
      <c r="EF73">
        <v>2.3400500000000002</v>
      </c>
      <c r="EG73">
        <v>1.53132</v>
      </c>
      <c r="EH73">
        <v>19.954799999999999</v>
      </c>
      <c r="EI73">
        <v>13.2845</v>
      </c>
      <c r="EJ73">
        <v>1799.85</v>
      </c>
      <c r="EK73">
        <v>0.977993</v>
      </c>
      <c r="EL73">
        <v>2.20068E-2</v>
      </c>
      <c r="EM73">
        <v>0</v>
      </c>
      <c r="EN73">
        <v>812.36199999999997</v>
      </c>
      <c r="EO73">
        <v>5.0005300000000004</v>
      </c>
      <c r="EP73">
        <v>16539.8</v>
      </c>
      <c r="EQ73">
        <v>16033.9</v>
      </c>
      <c r="ER73">
        <v>49.25</v>
      </c>
      <c r="ES73">
        <v>50.311999999999998</v>
      </c>
      <c r="ET73">
        <v>49.936999999999998</v>
      </c>
      <c r="EU73">
        <v>49.75</v>
      </c>
      <c r="EV73">
        <v>50.375</v>
      </c>
      <c r="EW73">
        <v>1755.35</v>
      </c>
      <c r="EX73">
        <v>39.5</v>
      </c>
      <c r="EY73">
        <v>0</v>
      </c>
      <c r="EZ73">
        <v>129.5999999046326</v>
      </c>
      <c r="FA73">
        <v>0</v>
      </c>
      <c r="FB73">
        <v>812.15673076923099</v>
      </c>
      <c r="FC73">
        <v>1.8506324827477429</v>
      </c>
      <c r="FD73">
        <v>14.42393151889417</v>
      </c>
      <c r="FE73">
        <v>16539.488461538462</v>
      </c>
      <c r="FF73">
        <v>15</v>
      </c>
      <c r="FG73">
        <v>1689275965.5999999</v>
      </c>
      <c r="FH73" t="s">
        <v>716</v>
      </c>
      <c r="FI73">
        <v>1689275951.5999999</v>
      </c>
      <c r="FJ73">
        <v>1689275965.5999999</v>
      </c>
      <c r="FK73">
        <v>61</v>
      </c>
      <c r="FL73">
        <v>-0.104</v>
      </c>
      <c r="FM73">
        <v>3.0000000000000001E-3</v>
      </c>
      <c r="FN73">
        <v>0.34</v>
      </c>
      <c r="FO73">
        <v>0.04</v>
      </c>
      <c r="FP73">
        <v>400</v>
      </c>
      <c r="FQ73">
        <v>15</v>
      </c>
      <c r="FR73">
        <v>0.04</v>
      </c>
      <c r="FS73">
        <v>0.02</v>
      </c>
      <c r="FT73">
        <v>28.94995148675752</v>
      </c>
      <c r="FU73">
        <v>-0.91166341245020488</v>
      </c>
      <c r="FV73">
        <v>0.15822645649940531</v>
      </c>
      <c r="FW73">
        <v>1</v>
      </c>
      <c r="FX73">
        <v>0.51125444146339982</v>
      </c>
      <c r="FY73">
        <v>-5.7733888868669193E-3</v>
      </c>
      <c r="FZ73">
        <v>6.3891284548940946E-3</v>
      </c>
      <c r="GA73">
        <v>1</v>
      </c>
      <c r="GB73">
        <v>2</v>
      </c>
      <c r="GC73">
        <v>2</v>
      </c>
      <c r="GD73" t="s">
        <v>426</v>
      </c>
      <c r="GE73">
        <v>3.1106799999999999</v>
      </c>
      <c r="GF73">
        <v>2.7670699999999999</v>
      </c>
      <c r="GG73">
        <v>8.2544599999999996E-2</v>
      </c>
      <c r="GH73">
        <v>8.9212399999999997E-2</v>
      </c>
      <c r="GI73">
        <v>0.10659</v>
      </c>
      <c r="GJ73">
        <v>7.8719800000000006E-2</v>
      </c>
      <c r="GK73">
        <v>22111</v>
      </c>
      <c r="GL73">
        <v>22820.7</v>
      </c>
      <c r="GM73">
        <v>23945.5</v>
      </c>
      <c r="GN73">
        <v>25352.5</v>
      </c>
      <c r="GO73">
        <v>30825.1</v>
      </c>
      <c r="GP73">
        <v>32764.7</v>
      </c>
      <c r="GQ73">
        <v>38157.4</v>
      </c>
      <c r="GR73">
        <v>39445.4</v>
      </c>
      <c r="GS73">
        <v>2.1821000000000002</v>
      </c>
      <c r="GT73">
        <v>1.81985</v>
      </c>
      <c r="GU73">
        <v>5.2921500000000003E-2</v>
      </c>
      <c r="GV73">
        <v>0</v>
      </c>
      <c r="GW73">
        <v>27.133400000000002</v>
      </c>
      <c r="GX73">
        <v>999.9</v>
      </c>
      <c r="GY73">
        <v>32</v>
      </c>
      <c r="GZ73">
        <v>39.299999999999997</v>
      </c>
      <c r="HA73">
        <v>23.1478</v>
      </c>
      <c r="HB73">
        <v>60.323999999999998</v>
      </c>
      <c r="HC73">
        <v>26.678699999999999</v>
      </c>
      <c r="HD73">
        <v>1</v>
      </c>
      <c r="HE73">
        <v>0.23930899999999999</v>
      </c>
      <c r="HF73">
        <v>2.11904</v>
      </c>
      <c r="HG73">
        <v>20.311599999999999</v>
      </c>
      <c r="HH73">
        <v>5.2527799999999996</v>
      </c>
      <c r="HI73">
        <v>12.0153</v>
      </c>
      <c r="HJ73">
        <v>4.9805000000000001</v>
      </c>
      <c r="HK73">
        <v>3.2930000000000001</v>
      </c>
      <c r="HL73">
        <v>9999</v>
      </c>
      <c r="HM73">
        <v>9999</v>
      </c>
      <c r="HN73">
        <v>9999</v>
      </c>
      <c r="HO73">
        <v>252</v>
      </c>
      <c r="HP73">
        <v>1.8759300000000001</v>
      </c>
      <c r="HQ73">
        <v>1.8768199999999999</v>
      </c>
      <c r="HR73">
        <v>1.8830899999999999</v>
      </c>
      <c r="HS73">
        <v>1.8862300000000001</v>
      </c>
      <c r="HT73">
        <v>1.8769800000000001</v>
      </c>
      <c r="HU73">
        <v>1.88354</v>
      </c>
      <c r="HV73">
        <v>1.8824799999999999</v>
      </c>
      <c r="HW73">
        <v>1.8858600000000001</v>
      </c>
      <c r="HX73">
        <v>0</v>
      </c>
      <c r="HY73">
        <v>0</v>
      </c>
      <c r="HZ73">
        <v>0</v>
      </c>
      <c r="IA73">
        <v>0</v>
      </c>
      <c r="IB73" t="s">
        <v>427</v>
      </c>
      <c r="IC73" t="s">
        <v>428</v>
      </c>
      <c r="ID73" t="s">
        <v>429</v>
      </c>
      <c r="IE73" t="s">
        <v>429</v>
      </c>
      <c r="IF73" t="s">
        <v>429</v>
      </c>
      <c r="IG73" t="s">
        <v>429</v>
      </c>
      <c r="IH73">
        <v>0</v>
      </c>
      <c r="II73">
        <v>100</v>
      </c>
      <c r="IJ73">
        <v>100</v>
      </c>
      <c r="IK73">
        <v>0.34200000000000003</v>
      </c>
      <c r="IL73">
        <v>4.5900000000000003E-2</v>
      </c>
      <c r="IM73">
        <v>0.42466985365595228</v>
      </c>
      <c r="IN73">
        <v>-4.2852564239613137E-4</v>
      </c>
      <c r="IO73">
        <v>6.4980710991155998E-7</v>
      </c>
      <c r="IP73">
        <v>-2.7237938963984961E-10</v>
      </c>
      <c r="IQ73">
        <v>-5.0675685744795192E-3</v>
      </c>
      <c r="IR73">
        <v>6.6907473102813496E-3</v>
      </c>
      <c r="IS73">
        <v>-3.3673306238274028E-4</v>
      </c>
      <c r="IT73">
        <v>6.1311374003140313E-6</v>
      </c>
      <c r="IU73">
        <v>3</v>
      </c>
      <c r="IV73">
        <v>2101</v>
      </c>
      <c r="IW73">
        <v>1</v>
      </c>
      <c r="IX73">
        <v>32</v>
      </c>
      <c r="IY73">
        <v>1</v>
      </c>
      <c r="IZ73">
        <v>0.7</v>
      </c>
      <c r="JA73">
        <v>1.00464</v>
      </c>
      <c r="JB73">
        <v>2.6928700000000001</v>
      </c>
      <c r="JC73">
        <v>1.6015600000000001</v>
      </c>
      <c r="JD73">
        <v>2.33643</v>
      </c>
      <c r="JE73">
        <v>1.5502899999999999</v>
      </c>
      <c r="JF73">
        <v>2.4401899999999999</v>
      </c>
      <c r="JG73">
        <v>42.457099999999997</v>
      </c>
      <c r="JH73">
        <v>24.183800000000002</v>
      </c>
      <c r="JI73">
        <v>18</v>
      </c>
      <c r="JJ73">
        <v>588.68100000000004</v>
      </c>
      <c r="JK73">
        <v>413.46499999999997</v>
      </c>
      <c r="JL73">
        <v>25.3324</v>
      </c>
      <c r="JM73">
        <v>30.374300000000002</v>
      </c>
      <c r="JN73">
        <v>30.0002</v>
      </c>
      <c r="JO73">
        <v>30.509699999999999</v>
      </c>
      <c r="JP73">
        <v>30.498999999999999</v>
      </c>
      <c r="JQ73">
        <v>20.101600000000001</v>
      </c>
      <c r="JR73">
        <v>42.455500000000001</v>
      </c>
      <c r="JS73">
        <v>0</v>
      </c>
      <c r="JT73">
        <v>25.3443</v>
      </c>
      <c r="JU73">
        <v>400</v>
      </c>
      <c r="JV73">
        <v>15.510300000000001</v>
      </c>
      <c r="JW73">
        <v>99.536900000000003</v>
      </c>
      <c r="JX73">
        <v>99.832599999999999</v>
      </c>
    </row>
    <row r="74" spans="1:284" x14ac:dyDescent="0.3">
      <c r="A74">
        <v>58</v>
      </c>
      <c r="B74">
        <v>1689276122.5999999</v>
      </c>
      <c r="C74">
        <v>14846.5</v>
      </c>
      <c r="D74" t="s">
        <v>717</v>
      </c>
      <c r="E74" t="s">
        <v>718</v>
      </c>
      <c r="F74" t="s">
        <v>416</v>
      </c>
      <c r="G74" t="s">
        <v>417</v>
      </c>
      <c r="H74" t="s">
        <v>31</v>
      </c>
      <c r="I74" t="s">
        <v>752</v>
      </c>
      <c r="J74" t="s">
        <v>672</v>
      </c>
      <c r="K74" t="s">
        <v>509</v>
      </c>
      <c r="L74" t="s">
        <v>673</v>
      </c>
      <c r="M74">
        <v>1689276122.5999999</v>
      </c>
      <c r="N74">
        <f t="shared" si="46"/>
        <v>6.5526780975913145E-3</v>
      </c>
      <c r="O74">
        <f t="shared" si="47"/>
        <v>6.5526780975913148</v>
      </c>
      <c r="P74">
        <f t="shared" si="48"/>
        <v>28.77567535591626</v>
      </c>
      <c r="Q74">
        <f t="shared" si="49"/>
        <v>362.59100000000001</v>
      </c>
      <c r="R74">
        <f t="shared" si="50"/>
        <v>248.80040760344039</v>
      </c>
      <c r="S74">
        <f t="shared" si="51"/>
        <v>24.587132021279032</v>
      </c>
      <c r="T74">
        <f t="shared" si="52"/>
        <v>35.832227417155998</v>
      </c>
      <c r="U74">
        <f t="shared" si="53"/>
        <v>0.46561929511795508</v>
      </c>
      <c r="V74">
        <f t="shared" si="54"/>
        <v>2.9020148137503381</v>
      </c>
      <c r="W74">
        <f t="shared" si="55"/>
        <v>0.42774509954290751</v>
      </c>
      <c r="X74">
        <f t="shared" si="56"/>
        <v>0.27048634030730406</v>
      </c>
      <c r="Y74">
        <f t="shared" si="57"/>
        <v>289.56545332658726</v>
      </c>
      <c r="Z74">
        <f t="shared" si="58"/>
        <v>28.357720721699049</v>
      </c>
      <c r="AA74">
        <f t="shared" si="59"/>
        <v>28.0138</v>
      </c>
      <c r="AB74">
        <f t="shared" si="60"/>
        <v>3.797893671601734</v>
      </c>
      <c r="AC74">
        <f t="shared" si="61"/>
        <v>60.170799922803511</v>
      </c>
      <c r="AD74">
        <f t="shared" si="62"/>
        <v>2.3309610491067998</v>
      </c>
      <c r="AE74">
        <f t="shared" si="63"/>
        <v>3.8739073638663943</v>
      </c>
      <c r="AF74">
        <f t="shared" si="64"/>
        <v>1.4669326224949342</v>
      </c>
      <c r="AG74">
        <f t="shared" si="65"/>
        <v>-288.97310410377696</v>
      </c>
      <c r="AH74">
        <f t="shared" si="66"/>
        <v>53.256745066284189</v>
      </c>
      <c r="AI74">
        <f t="shared" si="67"/>
        <v>4.0075784420939096</v>
      </c>
      <c r="AJ74">
        <f t="shared" si="68"/>
        <v>57.856672731188404</v>
      </c>
      <c r="AK74">
        <v>0</v>
      </c>
      <c r="AL74">
        <v>0</v>
      </c>
      <c r="AM74">
        <f t="shared" si="69"/>
        <v>1</v>
      </c>
      <c r="AN74">
        <f t="shared" si="70"/>
        <v>0</v>
      </c>
      <c r="AO74">
        <f t="shared" si="71"/>
        <v>51823.727189517376</v>
      </c>
      <c r="AP74" t="s">
        <v>421</v>
      </c>
      <c r="AQ74">
        <v>10366.9</v>
      </c>
      <c r="AR74">
        <v>993.59653846153856</v>
      </c>
      <c r="AS74">
        <v>3431.87</v>
      </c>
      <c r="AT74">
        <f t="shared" si="72"/>
        <v>0.71047955241266758</v>
      </c>
      <c r="AU74">
        <v>-3.9894345373445681</v>
      </c>
      <c r="AV74" t="s">
        <v>719</v>
      </c>
      <c r="AW74">
        <v>10007.799999999999</v>
      </c>
      <c r="AX74">
        <v>820.18884615384616</v>
      </c>
      <c r="AY74">
        <v>1276.2531304840129</v>
      </c>
      <c r="AZ74">
        <f t="shared" si="73"/>
        <v>0.35734626104870482</v>
      </c>
      <c r="BA74">
        <v>0.5</v>
      </c>
      <c r="BB74">
        <f t="shared" si="74"/>
        <v>1513.1765996510812</v>
      </c>
      <c r="BC74">
        <f t="shared" si="75"/>
        <v>28.77567535591626</v>
      </c>
      <c r="BD74">
        <f t="shared" si="76"/>
        <v>270.36400009585338</v>
      </c>
      <c r="BE74">
        <f t="shared" si="77"/>
        <v>2.165319626328879E-2</v>
      </c>
      <c r="BF74">
        <f t="shared" si="78"/>
        <v>1.6890198488277004</v>
      </c>
      <c r="BG74">
        <f t="shared" si="79"/>
        <v>667.28856936713055</v>
      </c>
      <c r="BH74" t="s">
        <v>720</v>
      </c>
      <c r="BI74">
        <v>590.47</v>
      </c>
      <c r="BJ74">
        <f t="shared" si="80"/>
        <v>590.47</v>
      </c>
      <c r="BK74">
        <f t="shared" si="81"/>
        <v>0.53734099772506172</v>
      </c>
      <c r="BL74">
        <f t="shared" si="82"/>
        <v>0.6650269801887444</v>
      </c>
      <c r="BM74">
        <f t="shared" si="83"/>
        <v>0.75864604403321845</v>
      </c>
      <c r="BN74">
        <f t="shared" si="84"/>
        <v>1.6134924753281699</v>
      </c>
      <c r="BO74">
        <f t="shared" si="85"/>
        <v>0.88407510622531704</v>
      </c>
      <c r="BP74">
        <f t="shared" si="86"/>
        <v>0.47876593644677728</v>
      </c>
      <c r="BQ74">
        <f t="shared" si="87"/>
        <v>0.52123406355322266</v>
      </c>
      <c r="BR74">
        <v>6451</v>
      </c>
      <c r="BS74">
        <v>290.00000000000011</v>
      </c>
      <c r="BT74">
        <v>1153.82</v>
      </c>
      <c r="BU74">
        <v>235</v>
      </c>
      <c r="BV74">
        <v>10007.799999999999</v>
      </c>
      <c r="BW74">
        <v>1153.17</v>
      </c>
      <c r="BX74">
        <v>0.65</v>
      </c>
      <c r="BY74">
        <v>300.00000000000011</v>
      </c>
      <c r="BZ74">
        <v>38.6</v>
      </c>
      <c r="CA74">
        <v>1276.2531304840129</v>
      </c>
      <c r="CB74">
        <v>1.74198672926603</v>
      </c>
      <c r="CC74">
        <v>-123.18408877199479</v>
      </c>
      <c r="CD74">
        <v>1.4278758352455481</v>
      </c>
      <c r="CE74">
        <v>0.99625200591036456</v>
      </c>
      <c r="CF74">
        <v>-1.0875051390433821E-2</v>
      </c>
      <c r="CG74">
        <v>289.99999999999989</v>
      </c>
      <c r="CH74">
        <v>1148.97</v>
      </c>
      <c r="CI74">
        <v>665</v>
      </c>
      <c r="CJ74">
        <v>9989.4500000000007</v>
      </c>
      <c r="CK74">
        <v>1152.94</v>
      </c>
      <c r="CL74">
        <v>-3.97</v>
      </c>
      <c r="CZ74">
        <f t="shared" si="88"/>
        <v>1799.99</v>
      </c>
      <c r="DA74">
        <f t="shared" si="89"/>
        <v>1513.1765996510812</v>
      </c>
      <c r="DB74">
        <f t="shared" si="90"/>
        <v>0.84065833679691626</v>
      </c>
      <c r="DC74">
        <f t="shared" si="91"/>
        <v>0.16087059001804857</v>
      </c>
      <c r="DD74">
        <v>6</v>
      </c>
      <c r="DE74">
        <v>0.5</v>
      </c>
      <c r="DF74" t="s">
        <v>424</v>
      </c>
      <c r="DG74">
        <v>2</v>
      </c>
      <c r="DH74">
        <v>1689276122.5999999</v>
      </c>
      <c r="DI74">
        <v>362.59100000000001</v>
      </c>
      <c r="DJ74">
        <v>399.96300000000002</v>
      </c>
      <c r="DK74">
        <v>23.587299999999999</v>
      </c>
      <c r="DL74">
        <v>15.9116</v>
      </c>
      <c r="DM74">
        <v>362.233</v>
      </c>
      <c r="DN74">
        <v>23.543700000000001</v>
      </c>
      <c r="DO74">
        <v>500.13299999999998</v>
      </c>
      <c r="DP74">
        <v>98.722499999999997</v>
      </c>
      <c r="DQ74">
        <v>0.100216</v>
      </c>
      <c r="DR74">
        <v>28.354199999999999</v>
      </c>
      <c r="DS74">
        <v>28.0138</v>
      </c>
      <c r="DT74">
        <v>999.9</v>
      </c>
      <c r="DU74">
        <v>0</v>
      </c>
      <c r="DV74">
        <v>0</v>
      </c>
      <c r="DW74">
        <v>9971.25</v>
      </c>
      <c r="DX74">
        <v>0</v>
      </c>
      <c r="DY74">
        <v>580.14499999999998</v>
      </c>
      <c r="DZ74">
        <v>-37.372100000000003</v>
      </c>
      <c r="EA74">
        <v>371.35</v>
      </c>
      <c r="EB74">
        <v>406.43</v>
      </c>
      <c r="EC74">
        <v>7.6757200000000001</v>
      </c>
      <c r="ED74">
        <v>399.96300000000002</v>
      </c>
      <c r="EE74">
        <v>15.9116</v>
      </c>
      <c r="EF74">
        <v>2.3285999999999998</v>
      </c>
      <c r="EG74">
        <v>1.5708299999999999</v>
      </c>
      <c r="EH74">
        <v>19.875599999999999</v>
      </c>
      <c r="EI74">
        <v>13.675599999999999</v>
      </c>
      <c r="EJ74">
        <v>1799.99</v>
      </c>
      <c r="EK74">
        <v>0.97799700000000001</v>
      </c>
      <c r="EL74">
        <v>2.20033E-2</v>
      </c>
      <c r="EM74">
        <v>0</v>
      </c>
      <c r="EN74">
        <v>820.65899999999999</v>
      </c>
      <c r="EO74">
        <v>5.0005300000000004</v>
      </c>
      <c r="EP74">
        <v>16664.8</v>
      </c>
      <c r="EQ74">
        <v>16035.2</v>
      </c>
      <c r="ER74">
        <v>49.436999999999998</v>
      </c>
      <c r="ES74">
        <v>50.5</v>
      </c>
      <c r="ET74">
        <v>50.061999999999998</v>
      </c>
      <c r="EU74">
        <v>49.936999999999998</v>
      </c>
      <c r="EV74">
        <v>50.5</v>
      </c>
      <c r="EW74">
        <v>1755.49</v>
      </c>
      <c r="EX74">
        <v>39.5</v>
      </c>
      <c r="EY74">
        <v>0</v>
      </c>
      <c r="EZ74">
        <v>110.5999999046326</v>
      </c>
      <c r="FA74">
        <v>0</v>
      </c>
      <c r="FB74">
        <v>820.18884615384616</v>
      </c>
      <c r="FC74">
        <v>3.5089914536922819</v>
      </c>
      <c r="FD74">
        <v>55.972649578249872</v>
      </c>
      <c r="FE74">
        <v>16658.415384615389</v>
      </c>
      <c r="FF74">
        <v>15</v>
      </c>
      <c r="FG74">
        <v>1689276081.5999999</v>
      </c>
      <c r="FH74" t="s">
        <v>721</v>
      </c>
      <c r="FI74">
        <v>1689276078.5999999</v>
      </c>
      <c r="FJ74">
        <v>1689276081.5999999</v>
      </c>
      <c r="FK74">
        <v>62</v>
      </c>
      <c r="FL74">
        <v>1.6E-2</v>
      </c>
      <c r="FM74">
        <v>-2E-3</v>
      </c>
      <c r="FN74">
        <v>0.35599999999999998</v>
      </c>
      <c r="FO74">
        <v>3.7999999999999999E-2</v>
      </c>
      <c r="FP74">
        <v>400</v>
      </c>
      <c r="FQ74">
        <v>15</v>
      </c>
      <c r="FR74">
        <v>0.03</v>
      </c>
      <c r="FS74">
        <v>0.01</v>
      </c>
      <c r="FT74">
        <v>28.81654875941538</v>
      </c>
      <c r="FU74">
        <v>-0.80695396733921687</v>
      </c>
      <c r="FV74">
        <v>0.15079694662483489</v>
      </c>
      <c r="FW74">
        <v>1</v>
      </c>
      <c r="FX74">
        <v>0.47136938298949149</v>
      </c>
      <c r="FY74">
        <v>2.050405661347366E-2</v>
      </c>
      <c r="FZ74">
        <v>8.8645596299813893E-3</v>
      </c>
      <c r="GA74">
        <v>1</v>
      </c>
      <c r="GB74">
        <v>2</v>
      </c>
      <c r="GC74">
        <v>2</v>
      </c>
      <c r="GD74" t="s">
        <v>426</v>
      </c>
      <c r="GE74">
        <v>3.1111</v>
      </c>
      <c r="GF74">
        <v>2.7672699999999999</v>
      </c>
      <c r="GG74">
        <v>8.2572599999999996E-2</v>
      </c>
      <c r="GH74">
        <v>8.9193999999999996E-2</v>
      </c>
      <c r="GI74">
        <v>0.10620599999999999</v>
      </c>
      <c r="GJ74">
        <v>8.0197599999999994E-2</v>
      </c>
      <c r="GK74">
        <v>22104.9</v>
      </c>
      <c r="GL74">
        <v>22815.5</v>
      </c>
      <c r="GM74">
        <v>23940</v>
      </c>
      <c r="GN74">
        <v>25346.799999999999</v>
      </c>
      <c r="GO74">
        <v>30831.599999999999</v>
      </c>
      <c r="GP74">
        <v>32705.200000000001</v>
      </c>
      <c r="GQ74">
        <v>38149</v>
      </c>
      <c r="GR74">
        <v>39437.199999999997</v>
      </c>
      <c r="GS74">
        <v>2.1806199999999998</v>
      </c>
      <c r="GT74">
        <v>1.8186</v>
      </c>
      <c r="GU74">
        <v>5.2511700000000001E-2</v>
      </c>
      <c r="GV74">
        <v>0</v>
      </c>
      <c r="GW74">
        <v>27.155899999999999</v>
      </c>
      <c r="GX74">
        <v>999.9</v>
      </c>
      <c r="GY74">
        <v>32.1</v>
      </c>
      <c r="GZ74">
        <v>39.299999999999997</v>
      </c>
      <c r="HA74">
        <v>23.22</v>
      </c>
      <c r="HB74">
        <v>60.433999999999997</v>
      </c>
      <c r="HC74">
        <v>27.087299999999999</v>
      </c>
      <c r="HD74">
        <v>1</v>
      </c>
      <c r="HE74">
        <v>0.24842700000000001</v>
      </c>
      <c r="HF74">
        <v>2.2016200000000001</v>
      </c>
      <c r="HG74">
        <v>20.310199999999998</v>
      </c>
      <c r="HH74">
        <v>5.2529300000000001</v>
      </c>
      <c r="HI74">
        <v>12.015499999999999</v>
      </c>
      <c r="HJ74">
        <v>4.9794999999999998</v>
      </c>
      <c r="HK74">
        <v>3.2930000000000001</v>
      </c>
      <c r="HL74">
        <v>9999</v>
      </c>
      <c r="HM74">
        <v>9999</v>
      </c>
      <c r="HN74">
        <v>9999</v>
      </c>
      <c r="HO74">
        <v>252</v>
      </c>
      <c r="HP74">
        <v>1.8759300000000001</v>
      </c>
      <c r="HQ74">
        <v>1.87683</v>
      </c>
      <c r="HR74">
        <v>1.8830899999999999</v>
      </c>
      <c r="HS74">
        <v>1.8862099999999999</v>
      </c>
      <c r="HT74">
        <v>1.8769800000000001</v>
      </c>
      <c r="HU74">
        <v>1.88354</v>
      </c>
      <c r="HV74">
        <v>1.8824799999999999</v>
      </c>
      <c r="HW74">
        <v>1.8858699999999999</v>
      </c>
      <c r="HX74">
        <v>0</v>
      </c>
      <c r="HY74">
        <v>0</v>
      </c>
      <c r="HZ74">
        <v>0</v>
      </c>
      <c r="IA74">
        <v>0</v>
      </c>
      <c r="IB74" t="s">
        <v>427</v>
      </c>
      <c r="IC74" t="s">
        <v>428</v>
      </c>
      <c r="ID74" t="s">
        <v>429</v>
      </c>
      <c r="IE74" t="s">
        <v>429</v>
      </c>
      <c r="IF74" t="s">
        <v>429</v>
      </c>
      <c r="IG74" t="s">
        <v>429</v>
      </c>
      <c r="IH74">
        <v>0</v>
      </c>
      <c r="II74">
        <v>100</v>
      </c>
      <c r="IJ74">
        <v>100</v>
      </c>
      <c r="IK74">
        <v>0.35799999999999998</v>
      </c>
      <c r="IL74">
        <v>4.36E-2</v>
      </c>
      <c r="IM74">
        <v>0.44046425085545149</v>
      </c>
      <c r="IN74">
        <v>-4.2852564239613137E-4</v>
      </c>
      <c r="IO74">
        <v>6.4980710991155998E-7</v>
      </c>
      <c r="IP74">
        <v>-2.7237938963984961E-10</v>
      </c>
      <c r="IQ74">
        <v>-7.3267977248973517E-3</v>
      </c>
      <c r="IR74">
        <v>6.6907473102813496E-3</v>
      </c>
      <c r="IS74">
        <v>-3.3673306238274028E-4</v>
      </c>
      <c r="IT74">
        <v>6.1311374003140313E-6</v>
      </c>
      <c r="IU74">
        <v>3</v>
      </c>
      <c r="IV74">
        <v>2101</v>
      </c>
      <c r="IW74">
        <v>1</v>
      </c>
      <c r="IX74">
        <v>32</v>
      </c>
      <c r="IY74">
        <v>0.7</v>
      </c>
      <c r="IZ74">
        <v>0.7</v>
      </c>
      <c r="JA74">
        <v>1.00464</v>
      </c>
      <c r="JB74">
        <v>2.7002000000000002</v>
      </c>
      <c r="JC74">
        <v>1.6015600000000001</v>
      </c>
      <c r="JD74">
        <v>2.33765</v>
      </c>
      <c r="JE74">
        <v>1.5502899999999999</v>
      </c>
      <c r="JF74">
        <v>2.3645</v>
      </c>
      <c r="JG74">
        <v>42.536999999999999</v>
      </c>
      <c r="JH74">
        <v>24.1751</v>
      </c>
      <c r="JI74">
        <v>18</v>
      </c>
      <c r="JJ74">
        <v>588.553</v>
      </c>
      <c r="JK74">
        <v>413.34399999999999</v>
      </c>
      <c r="JL74">
        <v>25.223199999999999</v>
      </c>
      <c r="JM74">
        <v>30.4815</v>
      </c>
      <c r="JN74">
        <v>30.000299999999999</v>
      </c>
      <c r="JO74">
        <v>30.603999999999999</v>
      </c>
      <c r="JP74">
        <v>30.592700000000001</v>
      </c>
      <c r="JQ74">
        <v>20.099399999999999</v>
      </c>
      <c r="JR74">
        <v>40.608899999999998</v>
      </c>
      <c r="JS74">
        <v>0</v>
      </c>
      <c r="JT74">
        <v>25.2178</v>
      </c>
      <c r="JU74">
        <v>400</v>
      </c>
      <c r="JV74">
        <v>15.8881</v>
      </c>
      <c r="JW74">
        <v>99.514799999999994</v>
      </c>
      <c r="JX74">
        <v>99.811000000000007</v>
      </c>
    </row>
    <row r="75" spans="1:284" x14ac:dyDescent="0.3">
      <c r="A75">
        <v>59</v>
      </c>
      <c r="B75">
        <v>1689276257.5999999</v>
      </c>
      <c r="C75">
        <v>14981.5</v>
      </c>
      <c r="D75" t="s">
        <v>722</v>
      </c>
      <c r="E75" t="s">
        <v>723</v>
      </c>
      <c r="F75" t="s">
        <v>416</v>
      </c>
      <c r="G75" t="s">
        <v>417</v>
      </c>
      <c r="H75" t="s">
        <v>31</v>
      </c>
      <c r="I75" t="s">
        <v>752</v>
      </c>
      <c r="J75" t="s">
        <v>672</v>
      </c>
      <c r="K75" t="s">
        <v>509</v>
      </c>
      <c r="L75" t="s">
        <v>673</v>
      </c>
      <c r="M75">
        <v>1689276257.5999999</v>
      </c>
      <c r="N75">
        <f t="shared" si="46"/>
        <v>5.9120462574345665E-3</v>
      </c>
      <c r="O75">
        <f t="shared" si="47"/>
        <v>5.9120462574345662</v>
      </c>
      <c r="P75">
        <f t="shared" si="48"/>
        <v>38.930487049795353</v>
      </c>
      <c r="Q75">
        <f t="shared" si="49"/>
        <v>549.40800000000002</v>
      </c>
      <c r="R75">
        <f t="shared" si="50"/>
        <v>377.25991428684387</v>
      </c>
      <c r="S75">
        <f t="shared" si="51"/>
        <v>37.28146720345994</v>
      </c>
      <c r="T75">
        <f t="shared" si="52"/>
        <v>54.293434201823999</v>
      </c>
      <c r="U75">
        <f t="shared" si="53"/>
        <v>0.41333621846918944</v>
      </c>
      <c r="V75">
        <f t="shared" si="54"/>
        <v>2.9088788133017993</v>
      </c>
      <c r="W75">
        <f t="shared" si="55"/>
        <v>0.38326076327093733</v>
      </c>
      <c r="X75">
        <f t="shared" si="56"/>
        <v>0.24205752079346482</v>
      </c>
      <c r="Y75">
        <f t="shared" si="57"/>
        <v>289.5983903268363</v>
      </c>
      <c r="Z75">
        <f t="shared" si="58"/>
        <v>28.458667215924272</v>
      </c>
      <c r="AA75">
        <f t="shared" si="59"/>
        <v>27.982800000000001</v>
      </c>
      <c r="AB75">
        <f t="shared" si="60"/>
        <v>3.791036254200387</v>
      </c>
      <c r="AC75">
        <f t="shared" si="61"/>
        <v>59.958544899758479</v>
      </c>
      <c r="AD75">
        <f t="shared" si="62"/>
        <v>2.3137322966795999</v>
      </c>
      <c r="AE75">
        <f t="shared" si="63"/>
        <v>3.8588866700281108</v>
      </c>
      <c r="AF75">
        <f t="shared" si="64"/>
        <v>1.4773039575207871</v>
      </c>
      <c r="AG75">
        <f t="shared" si="65"/>
        <v>-260.72123995286438</v>
      </c>
      <c r="AH75">
        <f t="shared" si="66"/>
        <v>47.76843035789863</v>
      </c>
      <c r="AI75">
        <f t="shared" si="67"/>
        <v>3.584353209904013</v>
      </c>
      <c r="AJ75">
        <f t="shared" si="68"/>
        <v>80.229933941774561</v>
      </c>
      <c r="AK75">
        <v>0</v>
      </c>
      <c r="AL75">
        <v>0</v>
      </c>
      <c r="AM75">
        <f t="shared" si="69"/>
        <v>1</v>
      </c>
      <c r="AN75">
        <f t="shared" si="70"/>
        <v>0</v>
      </c>
      <c r="AO75">
        <f t="shared" si="71"/>
        <v>52031.023543164752</v>
      </c>
      <c r="AP75" t="s">
        <v>421</v>
      </c>
      <c r="AQ75">
        <v>10366.9</v>
      </c>
      <c r="AR75">
        <v>993.59653846153856</v>
      </c>
      <c r="AS75">
        <v>3431.87</v>
      </c>
      <c r="AT75">
        <f t="shared" si="72"/>
        <v>0.71047955241266758</v>
      </c>
      <c r="AU75">
        <v>-3.9894345373445681</v>
      </c>
      <c r="AV75" t="s">
        <v>724</v>
      </c>
      <c r="AW75">
        <v>10002.6</v>
      </c>
      <c r="AX75">
        <v>856.77919999999995</v>
      </c>
      <c r="AY75">
        <v>1395.6209096933369</v>
      </c>
      <c r="AZ75">
        <f t="shared" si="73"/>
        <v>0.38609460918132699</v>
      </c>
      <c r="BA75">
        <v>0.5</v>
      </c>
      <c r="BB75">
        <f t="shared" si="74"/>
        <v>1513.3526996512107</v>
      </c>
      <c r="BC75">
        <f t="shared" si="75"/>
        <v>38.930487049795353</v>
      </c>
      <c r="BD75">
        <f t="shared" si="76"/>
        <v>292.14865956267016</v>
      </c>
      <c r="BE75">
        <f t="shared" si="77"/>
        <v>2.8360818728530284E-2</v>
      </c>
      <c r="BF75">
        <f t="shared" si="78"/>
        <v>1.4590273591946203</v>
      </c>
      <c r="BG75">
        <f t="shared" si="79"/>
        <v>698.52628480702674</v>
      </c>
      <c r="BH75" t="s">
        <v>725</v>
      </c>
      <c r="BI75">
        <v>599.78</v>
      </c>
      <c r="BJ75">
        <f t="shared" si="80"/>
        <v>599.78</v>
      </c>
      <c r="BK75">
        <f t="shared" si="81"/>
        <v>0.57024146325538283</v>
      </c>
      <c r="BL75">
        <f t="shared" si="82"/>
        <v>0.6770721423468542</v>
      </c>
      <c r="BM75">
        <f t="shared" si="83"/>
        <v>0.71899165997784775</v>
      </c>
      <c r="BN75">
        <f t="shared" si="84"/>
        <v>1.3403210060184454</v>
      </c>
      <c r="BO75">
        <f t="shared" si="85"/>
        <v>0.83511924418102967</v>
      </c>
      <c r="BP75">
        <f t="shared" si="86"/>
        <v>0.47397781077878198</v>
      </c>
      <c r="BQ75">
        <f t="shared" si="87"/>
        <v>0.52602218922121802</v>
      </c>
      <c r="BR75">
        <v>6453</v>
      </c>
      <c r="BS75">
        <v>290.00000000000011</v>
      </c>
      <c r="BT75">
        <v>1258.68</v>
      </c>
      <c r="BU75">
        <v>275</v>
      </c>
      <c r="BV75">
        <v>10002.6</v>
      </c>
      <c r="BW75">
        <v>1258.9000000000001</v>
      </c>
      <c r="BX75">
        <v>-0.22</v>
      </c>
      <c r="BY75">
        <v>300.00000000000011</v>
      </c>
      <c r="BZ75">
        <v>38.6</v>
      </c>
      <c r="CA75">
        <v>1395.6209096933369</v>
      </c>
      <c r="CB75">
        <v>1.3768507050316201</v>
      </c>
      <c r="CC75">
        <v>-136.75473939176689</v>
      </c>
      <c r="CD75">
        <v>1.128577268695679</v>
      </c>
      <c r="CE75">
        <v>0.99809669462737127</v>
      </c>
      <c r="CF75">
        <v>-1.0875135928809799E-2</v>
      </c>
      <c r="CG75">
        <v>289.99999999999989</v>
      </c>
      <c r="CH75">
        <v>1260.1400000000001</v>
      </c>
      <c r="CI75">
        <v>885</v>
      </c>
      <c r="CJ75">
        <v>9975.75</v>
      </c>
      <c r="CK75">
        <v>1258.53</v>
      </c>
      <c r="CL75">
        <v>1.61</v>
      </c>
      <c r="CZ75">
        <f t="shared" si="88"/>
        <v>1800.2</v>
      </c>
      <c r="DA75">
        <f t="shared" si="89"/>
        <v>1513.3526996512107</v>
      </c>
      <c r="DB75">
        <f t="shared" si="90"/>
        <v>0.84065809335141128</v>
      </c>
      <c r="DC75">
        <f t="shared" si="91"/>
        <v>0.16087012016822369</v>
      </c>
      <c r="DD75">
        <v>6</v>
      </c>
      <c r="DE75">
        <v>0.5</v>
      </c>
      <c r="DF75" t="s">
        <v>424</v>
      </c>
      <c r="DG75">
        <v>2</v>
      </c>
      <c r="DH75">
        <v>1689276257.5999999</v>
      </c>
      <c r="DI75">
        <v>549.40800000000002</v>
      </c>
      <c r="DJ75">
        <v>600.01099999999997</v>
      </c>
      <c r="DK75">
        <v>23.4132</v>
      </c>
      <c r="DL75">
        <v>16.4864</v>
      </c>
      <c r="DM75">
        <v>549.07600000000002</v>
      </c>
      <c r="DN75">
        <v>23.370200000000001</v>
      </c>
      <c r="DO75">
        <v>500.11200000000002</v>
      </c>
      <c r="DP75">
        <v>98.721699999999998</v>
      </c>
      <c r="DQ75">
        <v>0.10000299999999999</v>
      </c>
      <c r="DR75">
        <v>28.287400000000002</v>
      </c>
      <c r="DS75">
        <v>27.982800000000001</v>
      </c>
      <c r="DT75">
        <v>999.9</v>
      </c>
      <c r="DU75">
        <v>0</v>
      </c>
      <c r="DV75">
        <v>0</v>
      </c>
      <c r="DW75">
        <v>10010.6</v>
      </c>
      <c r="DX75">
        <v>0</v>
      </c>
      <c r="DY75">
        <v>507.221</v>
      </c>
      <c r="DZ75">
        <v>-50.6036</v>
      </c>
      <c r="EA75">
        <v>562.57899999999995</v>
      </c>
      <c r="EB75">
        <v>610.06899999999996</v>
      </c>
      <c r="EC75">
        <v>6.9268700000000001</v>
      </c>
      <c r="ED75">
        <v>600.01099999999997</v>
      </c>
      <c r="EE75">
        <v>16.4864</v>
      </c>
      <c r="EF75">
        <v>2.3113899999999998</v>
      </c>
      <c r="EG75">
        <v>1.6275599999999999</v>
      </c>
      <c r="EH75">
        <v>19.756</v>
      </c>
      <c r="EI75">
        <v>14.222200000000001</v>
      </c>
      <c r="EJ75">
        <v>1800.2</v>
      </c>
      <c r="EK75">
        <v>0.97799999999999998</v>
      </c>
      <c r="EL75">
        <v>2.19998E-2</v>
      </c>
      <c r="EM75">
        <v>0</v>
      </c>
      <c r="EN75">
        <v>857.01199999999994</v>
      </c>
      <c r="EO75">
        <v>5.0005300000000004</v>
      </c>
      <c r="EP75">
        <v>17256.8</v>
      </c>
      <c r="EQ75">
        <v>16037.1</v>
      </c>
      <c r="ER75">
        <v>49.5</v>
      </c>
      <c r="ES75">
        <v>50.561999999999998</v>
      </c>
      <c r="ET75">
        <v>50.186999999999998</v>
      </c>
      <c r="EU75">
        <v>50</v>
      </c>
      <c r="EV75">
        <v>50.561999999999998</v>
      </c>
      <c r="EW75">
        <v>1755.71</v>
      </c>
      <c r="EX75">
        <v>39.49</v>
      </c>
      <c r="EY75">
        <v>0</v>
      </c>
      <c r="EZ75">
        <v>132.79999995231631</v>
      </c>
      <c r="FA75">
        <v>0</v>
      </c>
      <c r="FB75">
        <v>856.77919999999995</v>
      </c>
      <c r="FC75">
        <v>-2.1692307670252919</v>
      </c>
      <c r="FD75">
        <v>-79.746153998821541</v>
      </c>
      <c r="FE75">
        <v>17261.12</v>
      </c>
      <c r="FF75">
        <v>15</v>
      </c>
      <c r="FG75">
        <v>1689276208.5999999</v>
      </c>
      <c r="FH75" t="s">
        <v>726</v>
      </c>
      <c r="FI75">
        <v>1689276206.0999999</v>
      </c>
      <c r="FJ75">
        <v>1689276208.5999999</v>
      </c>
      <c r="FK75">
        <v>63</v>
      </c>
      <c r="FL75">
        <v>-2.5000000000000001E-2</v>
      </c>
      <c r="FM75">
        <v>0</v>
      </c>
      <c r="FN75">
        <v>0.33400000000000002</v>
      </c>
      <c r="FO75">
        <v>3.7999999999999999E-2</v>
      </c>
      <c r="FP75">
        <v>600</v>
      </c>
      <c r="FQ75">
        <v>16</v>
      </c>
      <c r="FR75">
        <v>0.04</v>
      </c>
      <c r="FS75">
        <v>0.01</v>
      </c>
      <c r="FT75">
        <v>39.13620444999755</v>
      </c>
      <c r="FU75">
        <v>-0.96192810142613294</v>
      </c>
      <c r="FV75">
        <v>0.14654622772784509</v>
      </c>
      <c r="FW75">
        <v>1</v>
      </c>
      <c r="FX75">
        <v>0.42153179494137261</v>
      </c>
      <c r="FY75">
        <v>-3.061646956239834E-2</v>
      </c>
      <c r="FZ75">
        <v>4.4381311530245068E-3</v>
      </c>
      <c r="GA75">
        <v>1</v>
      </c>
      <c r="GB75">
        <v>2</v>
      </c>
      <c r="GC75">
        <v>2</v>
      </c>
      <c r="GD75" t="s">
        <v>426</v>
      </c>
      <c r="GE75">
        <v>3.1112799999999998</v>
      </c>
      <c r="GF75">
        <v>2.7673999999999999</v>
      </c>
      <c r="GG75">
        <v>0.112663</v>
      </c>
      <c r="GH75">
        <v>0.119917</v>
      </c>
      <c r="GI75">
        <v>0.105629</v>
      </c>
      <c r="GJ75">
        <v>8.2300799999999993E-2</v>
      </c>
      <c r="GK75">
        <v>21375.8</v>
      </c>
      <c r="GL75">
        <v>22041.5</v>
      </c>
      <c r="GM75">
        <v>23935.9</v>
      </c>
      <c r="GN75">
        <v>25342.3</v>
      </c>
      <c r="GO75">
        <v>30846</v>
      </c>
      <c r="GP75">
        <v>32625.599999999999</v>
      </c>
      <c r="GQ75">
        <v>38142.400000000001</v>
      </c>
      <c r="GR75">
        <v>39431.5</v>
      </c>
      <c r="GS75">
        <v>2.17943</v>
      </c>
      <c r="GT75">
        <v>1.81833</v>
      </c>
      <c r="GU75">
        <v>5.73993E-2</v>
      </c>
      <c r="GV75">
        <v>0</v>
      </c>
      <c r="GW75">
        <v>27.044899999999998</v>
      </c>
      <c r="GX75">
        <v>999.9</v>
      </c>
      <c r="GY75">
        <v>32.200000000000003</v>
      </c>
      <c r="GZ75">
        <v>39.299999999999997</v>
      </c>
      <c r="HA75">
        <v>23.292200000000001</v>
      </c>
      <c r="HB75">
        <v>60.283999999999999</v>
      </c>
      <c r="HC75">
        <v>27.115400000000001</v>
      </c>
      <c r="HD75">
        <v>1</v>
      </c>
      <c r="HE75">
        <v>0.25449699999999997</v>
      </c>
      <c r="HF75">
        <v>1.72777</v>
      </c>
      <c r="HG75">
        <v>20.316400000000002</v>
      </c>
      <c r="HH75">
        <v>5.2536800000000001</v>
      </c>
      <c r="HI75">
        <v>12.015000000000001</v>
      </c>
      <c r="HJ75">
        <v>4.9800500000000003</v>
      </c>
      <c r="HK75">
        <v>3.2930000000000001</v>
      </c>
      <c r="HL75">
        <v>9999</v>
      </c>
      <c r="HM75">
        <v>9999</v>
      </c>
      <c r="HN75">
        <v>9999</v>
      </c>
      <c r="HO75">
        <v>252</v>
      </c>
      <c r="HP75">
        <v>1.87592</v>
      </c>
      <c r="HQ75">
        <v>1.87683</v>
      </c>
      <c r="HR75">
        <v>1.8830899999999999</v>
      </c>
      <c r="HS75">
        <v>1.8862099999999999</v>
      </c>
      <c r="HT75">
        <v>1.8769800000000001</v>
      </c>
      <c r="HU75">
        <v>1.8835500000000001</v>
      </c>
      <c r="HV75">
        <v>1.8824799999999999</v>
      </c>
      <c r="HW75">
        <v>1.88588</v>
      </c>
      <c r="HX75">
        <v>0</v>
      </c>
      <c r="HY75">
        <v>0</v>
      </c>
      <c r="HZ75">
        <v>0</v>
      </c>
      <c r="IA75">
        <v>0</v>
      </c>
      <c r="IB75" t="s">
        <v>427</v>
      </c>
      <c r="IC75" t="s">
        <v>428</v>
      </c>
      <c r="ID75" t="s">
        <v>429</v>
      </c>
      <c r="IE75" t="s">
        <v>429</v>
      </c>
      <c r="IF75" t="s">
        <v>429</v>
      </c>
      <c r="IG75" t="s">
        <v>429</v>
      </c>
      <c r="IH75">
        <v>0</v>
      </c>
      <c r="II75">
        <v>100</v>
      </c>
      <c r="IJ75">
        <v>100</v>
      </c>
      <c r="IK75">
        <v>0.33200000000000002</v>
      </c>
      <c r="IL75">
        <v>4.2999999999999997E-2</v>
      </c>
      <c r="IM75">
        <v>0.41587919882036273</v>
      </c>
      <c r="IN75">
        <v>-4.2852564239613137E-4</v>
      </c>
      <c r="IO75">
        <v>6.4980710991155998E-7</v>
      </c>
      <c r="IP75">
        <v>-2.7237938963984961E-10</v>
      </c>
      <c r="IQ75">
        <v>-7.6814540041341469E-3</v>
      </c>
      <c r="IR75">
        <v>6.6907473102813496E-3</v>
      </c>
      <c r="IS75">
        <v>-3.3673306238274028E-4</v>
      </c>
      <c r="IT75">
        <v>6.1311374003140313E-6</v>
      </c>
      <c r="IU75">
        <v>3</v>
      </c>
      <c r="IV75">
        <v>2101</v>
      </c>
      <c r="IW75">
        <v>1</v>
      </c>
      <c r="IX75">
        <v>32</v>
      </c>
      <c r="IY75">
        <v>0.9</v>
      </c>
      <c r="IZ75">
        <v>0.8</v>
      </c>
      <c r="JA75">
        <v>1.3940399999999999</v>
      </c>
      <c r="JB75">
        <v>2.6928700000000001</v>
      </c>
      <c r="JC75">
        <v>1.6015600000000001</v>
      </c>
      <c r="JD75">
        <v>2.33765</v>
      </c>
      <c r="JE75">
        <v>1.5502899999999999</v>
      </c>
      <c r="JF75">
        <v>2.2949199999999998</v>
      </c>
      <c r="JG75">
        <v>42.590400000000002</v>
      </c>
      <c r="JH75">
        <v>24.1751</v>
      </c>
      <c r="JI75">
        <v>18</v>
      </c>
      <c r="JJ75">
        <v>588.63</v>
      </c>
      <c r="JK75">
        <v>413.85899999999998</v>
      </c>
      <c r="JL75">
        <v>25.470400000000001</v>
      </c>
      <c r="JM75">
        <v>30.573599999999999</v>
      </c>
      <c r="JN75">
        <v>30.0002</v>
      </c>
      <c r="JO75">
        <v>30.700099999999999</v>
      </c>
      <c r="JP75">
        <v>30.688300000000002</v>
      </c>
      <c r="JQ75">
        <v>27.896699999999999</v>
      </c>
      <c r="JR75">
        <v>38.268099999999997</v>
      </c>
      <c r="JS75">
        <v>0</v>
      </c>
      <c r="JT75">
        <v>25.477799999999998</v>
      </c>
      <c r="JU75">
        <v>600</v>
      </c>
      <c r="JV75">
        <v>16.45</v>
      </c>
      <c r="JW75">
        <v>99.497500000000002</v>
      </c>
      <c r="JX75">
        <v>99.795400000000001</v>
      </c>
    </row>
    <row r="76" spans="1:284" x14ac:dyDescent="0.3">
      <c r="A76">
        <v>60</v>
      </c>
      <c r="B76">
        <v>1689276433.0999999</v>
      </c>
      <c r="C76">
        <v>15157</v>
      </c>
      <c r="D76" t="s">
        <v>727</v>
      </c>
      <c r="E76" t="s">
        <v>728</v>
      </c>
      <c r="F76" t="s">
        <v>416</v>
      </c>
      <c r="G76" t="s">
        <v>417</v>
      </c>
      <c r="H76" t="s">
        <v>31</v>
      </c>
      <c r="I76" t="s">
        <v>752</v>
      </c>
      <c r="J76" t="s">
        <v>672</v>
      </c>
      <c r="K76" t="s">
        <v>509</v>
      </c>
      <c r="L76" t="s">
        <v>673</v>
      </c>
      <c r="M76">
        <v>1689276433.0999999</v>
      </c>
      <c r="N76">
        <f t="shared" si="46"/>
        <v>4.7730114647706844E-3</v>
      </c>
      <c r="O76">
        <f t="shared" si="47"/>
        <v>4.7730114647706845</v>
      </c>
      <c r="P76">
        <f t="shared" si="48"/>
        <v>42.258633587436222</v>
      </c>
      <c r="Q76">
        <f t="shared" si="49"/>
        <v>745.02700000000004</v>
      </c>
      <c r="R76">
        <f t="shared" si="50"/>
        <v>509.85273767458062</v>
      </c>
      <c r="S76">
        <f t="shared" si="51"/>
        <v>50.385137020789905</v>
      </c>
      <c r="T76">
        <f t="shared" si="52"/>
        <v>73.625744661877803</v>
      </c>
      <c r="U76">
        <f t="shared" si="53"/>
        <v>0.32412086011480373</v>
      </c>
      <c r="V76">
        <f t="shared" si="54"/>
        <v>2.9109801023577542</v>
      </c>
      <c r="W76">
        <f t="shared" si="55"/>
        <v>0.30532325767088381</v>
      </c>
      <c r="X76">
        <f t="shared" si="56"/>
        <v>0.19242501635758077</v>
      </c>
      <c r="Y76">
        <f t="shared" si="57"/>
        <v>289.54412632670909</v>
      </c>
      <c r="Z76">
        <f t="shared" si="58"/>
        <v>28.738653347449635</v>
      </c>
      <c r="AA76">
        <f t="shared" si="59"/>
        <v>28.0199</v>
      </c>
      <c r="AB76">
        <f t="shared" si="60"/>
        <v>3.7992443078712386</v>
      </c>
      <c r="AC76">
        <f t="shared" si="61"/>
        <v>59.716398494567535</v>
      </c>
      <c r="AD76">
        <f t="shared" si="62"/>
        <v>2.3020700717208595</v>
      </c>
      <c r="AE76">
        <f t="shared" si="63"/>
        <v>3.8550048726235242</v>
      </c>
      <c r="AF76">
        <f t="shared" si="64"/>
        <v>1.497174236150379</v>
      </c>
      <c r="AG76">
        <f t="shared" si="65"/>
        <v>-210.48980559638719</v>
      </c>
      <c r="AH76">
        <f t="shared" si="66"/>
        <v>39.265577171433407</v>
      </c>
      <c r="AI76">
        <f t="shared" si="67"/>
        <v>2.9444962259999357</v>
      </c>
      <c r="AJ76">
        <f t="shared" si="68"/>
        <v>121.26439412775527</v>
      </c>
      <c r="AK76">
        <v>0</v>
      </c>
      <c r="AL76">
        <v>0</v>
      </c>
      <c r="AM76">
        <f t="shared" si="69"/>
        <v>1</v>
      </c>
      <c r="AN76">
        <f t="shared" si="70"/>
        <v>0</v>
      </c>
      <c r="AO76">
        <f t="shared" si="71"/>
        <v>52094.050753387193</v>
      </c>
      <c r="AP76" t="s">
        <v>421</v>
      </c>
      <c r="AQ76">
        <v>10366.9</v>
      </c>
      <c r="AR76">
        <v>993.59653846153856</v>
      </c>
      <c r="AS76">
        <v>3431.87</v>
      </c>
      <c r="AT76">
        <f t="shared" si="72"/>
        <v>0.71047955241266758</v>
      </c>
      <c r="AU76">
        <v>-3.9894345373445681</v>
      </c>
      <c r="AV76" t="s">
        <v>729</v>
      </c>
      <c r="AW76">
        <v>10003.6</v>
      </c>
      <c r="AX76">
        <v>842.57963999999993</v>
      </c>
      <c r="AY76">
        <v>1380.128402028661</v>
      </c>
      <c r="AZ76">
        <f t="shared" si="73"/>
        <v>0.38949184817768701</v>
      </c>
      <c r="BA76">
        <v>0.5</v>
      </c>
      <c r="BB76">
        <f t="shared" si="74"/>
        <v>1513.0670996511444</v>
      </c>
      <c r="BC76">
        <f t="shared" si="75"/>
        <v>42.258633587436222</v>
      </c>
      <c r="BD76">
        <f t="shared" si="76"/>
        <v>294.66365052998839</v>
      </c>
      <c r="BE76">
        <f t="shared" si="77"/>
        <v>3.0565774733614805E-2</v>
      </c>
      <c r="BF76">
        <f t="shared" si="78"/>
        <v>1.4866309503923465</v>
      </c>
      <c r="BG76">
        <f t="shared" si="79"/>
        <v>694.62356811394091</v>
      </c>
      <c r="BH76" t="s">
        <v>730</v>
      </c>
      <c r="BI76">
        <v>592.19000000000005</v>
      </c>
      <c r="BJ76">
        <f t="shared" si="80"/>
        <v>592.19000000000005</v>
      </c>
      <c r="BK76">
        <f t="shared" si="81"/>
        <v>0.57091673562435519</v>
      </c>
      <c r="BL76">
        <f t="shared" si="82"/>
        <v>0.68222180902043139</v>
      </c>
      <c r="BM76">
        <f t="shared" si="83"/>
        <v>0.72252563597706043</v>
      </c>
      <c r="BN76">
        <f t="shared" si="84"/>
        <v>1.3906971525397003</v>
      </c>
      <c r="BO76">
        <f t="shared" si="85"/>
        <v>0.84147312856235768</v>
      </c>
      <c r="BP76">
        <f t="shared" si="86"/>
        <v>0.47948575292397205</v>
      </c>
      <c r="BQ76">
        <f t="shared" si="87"/>
        <v>0.520514247076028</v>
      </c>
      <c r="BR76">
        <v>6455</v>
      </c>
      <c r="BS76">
        <v>290.00000000000011</v>
      </c>
      <c r="BT76">
        <v>1247.22</v>
      </c>
      <c r="BU76">
        <v>265</v>
      </c>
      <c r="BV76">
        <v>10003.6</v>
      </c>
      <c r="BW76">
        <v>1247.3599999999999</v>
      </c>
      <c r="BX76">
        <v>-0.14000000000000001</v>
      </c>
      <c r="BY76">
        <v>300.00000000000011</v>
      </c>
      <c r="BZ76">
        <v>38.6</v>
      </c>
      <c r="CA76">
        <v>1380.128402028661</v>
      </c>
      <c r="CB76">
        <v>1.8053832378830099</v>
      </c>
      <c r="CC76">
        <v>-132.81150380079089</v>
      </c>
      <c r="CD76">
        <v>1.4797979866221469</v>
      </c>
      <c r="CE76">
        <v>0.9965359474111547</v>
      </c>
      <c r="CF76">
        <v>-1.087496863181314E-2</v>
      </c>
      <c r="CG76">
        <v>289.99999999999989</v>
      </c>
      <c r="CH76">
        <v>1250.3800000000001</v>
      </c>
      <c r="CI76">
        <v>815</v>
      </c>
      <c r="CJ76">
        <v>9978.91</v>
      </c>
      <c r="CK76">
        <v>1247.04</v>
      </c>
      <c r="CL76">
        <v>3.34</v>
      </c>
      <c r="CZ76">
        <f t="shared" si="88"/>
        <v>1799.86</v>
      </c>
      <c r="DA76">
        <f t="shared" si="89"/>
        <v>1513.0670996511444</v>
      </c>
      <c r="DB76">
        <f t="shared" si="90"/>
        <v>0.84065821766756554</v>
      </c>
      <c r="DC76">
        <f t="shared" si="91"/>
        <v>0.16087036009840161</v>
      </c>
      <c r="DD76">
        <v>6</v>
      </c>
      <c r="DE76">
        <v>0.5</v>
      </c>
      <c r="DF76" t="s">
        <v>424</v>
      </c>
      <c r="DG76">
        <v>2</v>
      </c>
      <c r="DH76">
        <v>1689276433.0999999</v>
      </c>
      <c r="DI76">
        <v>745.02700000000004</v>
      </c>
      <c r="DJ76">
        <v>799.98699999999997</v>
      </c>
      <c r="DK76">
        <v>23.294899999999998</v>
      </c>
      <c r="DL76">
        <v>17.702500000000001</v>
      </c>
      <c r="DM76">
        <v>744.48</v>
      </c>
      <c r="DN76">
        <v>23.2559</v>
      </c>
      <c r="DO76">
        <v>500.16</v>
      </c>
      <c r="DP76">
        <v>98.723100000000002</v>
      </c>
      <c r="DQ76">
        <v>9.9821400000000005E-2</v>
      </c>
      <c r="DR76">
        <v>28.270099999999999</v>
      </c>
      <c r="DS76">
        <v>28.0199</v>
      </c>
      <c r="DT76">
        <v>999.9</v>
      </c>
      <c r="DU76">
        <v>0</v>
      </c>
      <c r="DV76">
        <v>0</v>
      </c>
      <c r="DW76">
        <v>10022.5</v>
      </c>
      <c r="DX76">
        <v>0</v>
      </c>
      <c r="DY76">
        <v>623.43600000000004</v>
      </c>
      <c r="DZ76">
        <v>-55.161999999999999</v>
      </c>
      <c r="EA76">
        <v>762.59199999999998</v>
      </c>
      <c r="EB76">
        <v>814.404</v>
      </c>
      <c r="EC76">
        <v>5.5963099999999999</v>
      </c>
      <c r="ED76">
        <v>799.98699999999997</v>
      </c>
      <c r="EE76">
        <v>17.702500000000001</v>
      </c>
      <c r="EF76">
        <v>2.3001299999999998</v>
      </c>
      <c r="EG76">
        <v>1.7476400000000001</v>
      </c>
      <c r="EH76">
        <v>19.677299999999999</v>
      </c>
      <c r="EI76">
        <v>15.3262</v>
      </c>
      <c r="EJ76">
        <v>1799.86</v>
      </c>
      <c r="EK76">
        <v>0.97799700000000001</v>
      </c>
      <c r="EL76">
        <v>2.20033E-2</v>
      </c>
      <c r="EM76">
        <v>0</v>
      </c>
      <c r="EN76">
        <v>841.95699999999999</v>
      </c>
      <c r="EO76">
        <v>5.0005300000000004</v>
      </c>
      <c r="EP76">
        <v>17017.900000000001</v>
      </c>
      <c r="EQ76">
        <v>16034</v>
      </c>
      <c r="ER76">
        <v>49.436999999999998</v>
      </c>
      <c r="ES76">
        <v>50.436999999999998</v>
      </c>
      <c r="ET76">
        <v>50.186999999999998</v>
      </c>
      <c r="EU76">
        <v>49.936999999999998</v>
      </c>
      <c r="EV76">
        <v>50.561999999999998</v>
      </c>
      <c r="EW76">
        <v>1755.37</v>
      </c>
      <c r="EX76">
        <v>39.49</v>
      </c>
      <c r="EY76">
        <v>0</v>
      </c>
      <c r="EZ76">
        <v>173.4000000953674</v>
      </c>
      <c r="FA76">
        <v>0</v>
      </c>
      <c r="FB76">
        <v>842.57963999999993</v>
      </c>
      <c r="FC76">
        <v>-3.5576923247789618</v>
      </c>
      <c r="FD76">
        <v>-14.638461603691191</v>
      </c>
      <c r="FE76">
        <v>17021.416000000001</v>
      </c>
      <c r="FF76">
        <v>15</v>
      </c>
      <c r="FG76">
        <v>1689276465.0999999</v>
      </c>
      <c r="FH76" t="s">
        <v>731</v>
      </c>
      <c r="FI76">
        <v>1689276455.0999999</v>
      </c>
      <c r="FJ76">
        <v>1689276465.0999999</v>
      </c>
      <c r="FK76">
        <v>64</v>
      </c>
      <c r="FL76">
        <v>0.19800000000000001</v>
      </c>
      <c r="FM76">
        <v>0</v>
      </c>
      <c r="FN76">
        <v>0.54700000000000004</v>
      </c>
      <c r="FO76">
        <v>3.9E-2</v>
      </c>
      <c r="FP76">
        <v>800</v>
      </c>
      <c r="FQ76">
        <v>18</v>
      </c>
      <c r="FR76">
        <v>0.06</v>
      </c>
      <c r="FS76">
        <v>0.01</v>
      </c>
      <c r="FT76">
        <v>42.591952679304988</v>
      </c>
      <c r="FU76">
        <v>-0.94664861994027638</v>
      </c>
      <c r="FV76">
        <v>0.1531658873193496</v>
      </c>
      <c r="FW76">
        <v>1</v>
      </c>
      <c r="FX76">
        <v>0.33551585999129718</v>
      </c>
      <c r="FY76">
        <v>-3.4891308215095618E-2</v>
      </c>
      <c r="FZ76">
        <v>5.2008733956722432E-3</v>
      </c>
      <c r="GA76">
        <v>1</v>
      </c>
      <c r="GB76">
        <v>2</v>
      </c>
      <c r="GC76">
        <v>2</v>
      </c>
      <c r="GD76" t="s">
        <v>426</v>
      </c>
      <c r="GE76">
        <v>3.11138</v>
      </c>
      <c r="GF76">
        <v>2.7673199999999998</v>
      </c>
      <c r="GG76">
        <v>0.13907800000000001</v>
      </c>
      <c r="GH76">
        <v>0.14580899999999999</v>
      </c>
      <c r="GI76">
        <v>0.105255</v>
      </c>
      <c r="GJ76">
        <v>8.6691000000000004E-2</v>
      </c>
      <c r="GK76">
        <v>20738.900000000001</v>
      </c>
      <c r="GL76">
        <v>21393.599999999999</v>
      </c>
      <c r="GM76">
        <v>23935.599999999999</v>
      </c>
      <c r="GN76">
        <v>25343.4</v>
      </c>
      <c r="GO76">
        <v>30858.7</v>
      </c>
      <c r="GP76">
        <v>32471.200000000001</v>
      </c>
      <c r="GQ76">
        <v>38142.199999999997</v>
      </c>
      <c r="GR76">
        <v>39433.599999999999</v>
      </c>
      <c r="GS76">
        <v>2.1783800000000002</v>
      </c>
      <c r="GT76">
        <v>1.82108</v>
      </c>
      <c r="GU76">
        <v>7.2557499999999997E-2</v>
      </c>
      <c r="GV76">
        <v>0</v>
      </c>
      <c r="GW76">
        <v>26.834099999999999</v>
      </c>
      <c r="GX76">
        <v>999.9</v>
      </c>
      <c r="GY76">
        <v>32.1</v>
      </c>
      <c r="GZ76">
        <v>39.4</v>
      </c>
      <c r="HA76">
        <v>23.343299999999999</v>
      </c>
      <c r="HB76">
        <v>60.384</v>
      </c>
      <c r="HC76">
        <v>26.718800000000002</v>
      </c>
      <c r="HD76">
        <v>1</v>
      </c>
      <c r="HE76">
        <v>0.25353700000000001</v>
      </c>
      <c r="HF76">
        <v>1.51251</v>
      </c>
      <c r="HG76">
        <v>20.3184</v>
      </c>
      <c r="HH76">
        <v>5.2529300000000001</v>
      </c>
      <c r="HI76">
        <v>12.014699999999999</v>
      </c>
      <c r="HJ76">
        <v>4.9795999999999996</v>
      </c>
      <c r="HK76">
        <v>3.2930000000000001</v>
      </c>
      <c r="HL76">
        <v>9999</v>
      </c>
      <c r="HM76">
        <v>9999</v>
      </c>
      <c r="HN76">
        <v>9999</v>
      </c>
      <c r="HO76">
        <v>252.1</v>
      </c>
      <c r="HP76">
        <v>1.87592</v>
      </c>
      <c r="HQ76">
        <v>1.87683</v>
      </c>
      <c r="HR76">
        <v>1.8830899999999999</v>
      </c>
      <c r="HS76">
        <v>1.8861699999999999</v>
      </c>
      <c r="HT76">
        <v>1.8769800000000001</v>
      </c>
      <c r="HU76">
        <v>1.88354</v>
      </c>
      <c r="HV76">
        <v>1.8824799999999999</v>
      </c>
      <c r="HW76">
        <v>1.88584</v>
      </c>
      <c r="HX76">
        <v>0</v>
      </c>
      <c r="HY76">
        <v>0</v>
      </c>
      <c r="HZ76">
        <v>0</v>
      </c>
      <c r="IA76">
        <v>0</v>
      </c>
      <c r="IB76" t="s">
        <v>427</v>
      </c>
      <c r="IC76" t="s">
        <v>428</v>
      </c>
      <c r="ID76" t="s">
        <v>429</v>
      </c>
      <c r="IE76" t="s">
        <v>429</v>
      </c>
      <c r="IF76" t="s">
        <v>429</v>
      </c>
      <c r="IG76" t="s">
        <v>429</v>
      </c>
      <c r="IH76">
        <v>0</v>
      </c>
      <c r="II76">
        <v>100</v>
      </c>
      <c r="IJ76">
        <v>100</v>
      </c>
      <c r="IK76">
        <v>0.54700000000000004</v>
      </c>
      <c r="IL76">
        <v>3.9E-2</v>
      </c>
      <c r="IM76">
        <v>0.41587919882036273</v>
      </c>
      <c r="IN76">
        <v>-4.2852564239613137E-4</v>
      </c>
      <c r="IO76">
        <v>6.4980710991155998E-7</v>
      </c>
      <c r="IP76">
        <v>-2.7237938963984961E-10</v>
      </c>
      <c r="IQ76">
        <v>-7.6814540041341469E-3</v>
      </c>
      <c r="IR76">
        <v>6.6907473102813496E-3</v>
      </c>
      <c r="IS76">
        <v>-3.3673306238274028E-4</v>
      </c>
      <c r="IT76">
        <v>6.1311374003140313E-6</v>
      </c>
      <c r="IU76">
        <v>3</v>
      </c>
      <c r="IV76">
        <v>2101</v>
      </c>
      <c r="IW76">
        <v>1</v>
      </c>
      <c r="IX76">
        <v>32</v>
      </c>
      <c r="IY76">
        <v>3.8</v>
      </c>
      <c r="IZ76">
        <v>3.7</v>
      </c>
      <c r="JA76">
        <v>1.7639199999999999</v>
      </c>
      <c r="JB76">
        <v>2.6843300000000001</v>
      </c>
      <c r="JC76">
        <v>1.6015600000000001</v>
      </c>
      <c r="JD76">
        <v>2.33643</v>
      </c>
      <c r="JE76">
        <v>1.5502899999999999</v>
      </c>
      <c r="JF76">
        <v>2.4023400000000001</v>
      </c>
      <c r="JG76">
        <v>42.563699999999997</v>
      </c>
      <c r="JH76">
        <v>24.183800000000002</v>
      </c>
      <c r="JI76">
        <v>18</v>
      </c>
      <c r="JJ76">
        <v>588.303</v>
      </c>
      <c r="JK76">
        <v>415.96199999999999</v>
      </c>
      <c r="JL76">
        <v>25.575700000000001</v>
      </c>
      <c r="JM76">
        <v>30.584</v>
      </c>
      <c r="JN76">
        <v>30.000299999999999</v>
      </c>
      <c r="JO76">
        <v>30.7423</v>
      </c>
      <c r="JP76">
        <v>30.735600000000002</v>
      </c>
      <c r="JQ76">
        <v>35.297699999999999</v>
      </c>
      <c r="JR76">
        <v>30.3811</v>
      </c>
      <c r="JS76">
        <v>0</v>
      </c>
      <c r="JT76">
        <v>25.5595</v>
      </c>
      <c r="JU76">
        <v>800</v>
      </c>
      <c r="JV76">
        <v>17.8123</v>
      </c>
      <c r="JW76">
        <v>99.496700000000004</v>
      </c>
      <c r="JX76">
        <v>99.800399999999996</v>
      </c>
    </row>
    <row r="77" spans="1:284" x14ac:dyDescent="0.3">
      <c r="A77">
        <v>61</v>
      </c>
      <c r="B77">
        <v>1689276644.5999999</v>
      </c>
      <c r="C77">
        <v>15368.5</v>
      </c>
      <c r="D77" t="s">
        <v>732</v>
      </c>
      <c r="E77" t="s">
        <v>733</v>
      </c>
      <c r="F77" t="s">
        <v>416</v>
      </c>
      <c r="G77" t="s">
        <v>417</v>
      </c>
      <c r="H77" t="s">
        <v>31</v>
      </c>
      <c r="I77" t="s">
        <v>752</v>
      </c>
      <c r="J77" t="s">
        <v>672</v>
      </c>
      <c r="K77" t="s">
        <v>509</v>
      </c>
      <c r="L77" t="s">
        <v>673</v>
      </c>
      <c r="M77">
        <v>1689276644.5999999</v>
      </c>
      <c r="N77">
        <f t="shared" si="46"/>
        <v>3.1140232673616463E-3</v>
      </c>
      <c r="O77">
        <f t="shared" si="47"/>
        <v>3.1140232673616461</v>
      </c>
      <c r="P77">
        <f t="shared" si="48"/>
        <v>42.793780160774219</v>
      </c>
      <c r="Q77">
        <f t="shared" si="49"/>
        <v>945.26800000000003</v>
      </c>
      <c r="R77">
        <f t="shared" si="50"/>
        <v>579.7029327022201</v>
      </c>
      <c r="S77">
        <f t="shared" si="51"/>
        <v>57.289180004987521</v>
      </c>
      <c r="T77">
        <f t="shared" si="52"/>
        <v>93.416171542419988</v>
      </c>
      <c r="U77">
        <f t="shared" si="53"/>
        <v>0.20428583695860975</v>
      </c>
      <c r="V77">
        <f t="shared" si="54"/>
        <v>2.9056672958804013</v>
      </c>
      <c r="W77">
        <f t="shared" si="55"/>
        <v>0.19662899804352146</v>
      </c>
      <c r="X77">
        <f t="shared" si="56"/>
        <v>0.12355714942320742</v>
      </c>
      <c r="Y77">
        <f t="shared" si="57"/>
        <v>289.57285432677639</v>
      </c>
      <c r="Z77">
        <f t="shared" si="58"/>
        <v>28.937632907741772</v>
      </c>
      <c r="AA77">
        <f t="shared" si="59"/>
        <v>28.005099999999999</v>
      </c>
      <c r="AB77">
        <f t="shared" si="60"/>
        <v>3.795968079087912</v>
      </c>
      <c r="AC77">
        <f t="shared" si="61"/>
        <v>59.937080830114333</v>
      </c>
      <c r="AD77">
        <f t="shared" si="62"/>
        <v>2.2789751764455</v>
      </c>
      <c r="AE77">
        <f t="shared" si="63"/>
        <v>3.8022792316246221</v>
      </c>
      <c r="AF77">
        <f t="shared" si="64"/>
        <v>1.516992902642412</v>
      </c>
      <c r="AG77">
        <f t="shared" si="65"/>
        <v>-137.32842609064861</v>
      </c>
      <c r="AH77">
        <f t="shared" si="66"/>
        <v>4.4645345547820394</v>
      </c>
      <c r="AI77">
        <f t="shared" si="67"/>
        <v>0.3349845313841795</v>
      </c>
      <c r="AJ77">
        <f t="shared" si="68"/>
        <v>157.043947322294</v>
      </c>
      <c r="AK77">
        <v>0</v>
      </c>
      <c r="AL77">
        <v>0</v>
      </c>
      <c r="AM77">
        <f t="shared" si="69"/>
        <v>1</v>
      </c>
      <c r="AN77">
        <f t="shared" si="70"/>
        <v>0</v>
      </c>
      <c r="AO77">
        <f t="shared" si="71"/>
        <v>51983.226828725936</v>
      </c>
      <c r="AP77" t="s">
        <v>421</v>
      </c>
      <c r="AQ77">
        <v>10366.9</v>
      </c>
      <c r="AR77">
        <v>993.59653846153856</v>
      </c>
      <c r="AS77">
        <v>3431.87</v>
      </c>
      <c r="AT77">
        <f t="shared" si="72"/>
        <v>0.71047955241266758</v>
      </c>
      <c r="AU77">
        <v>-3.9894345373445681</v>
      </c>
      <c r="AV77" t="s">
        <v>734</v>
      </c>
      <c r="AW77">
        <v>10003</v>
      </c>
      <c r="AX77">
        <v>842.32968000000005</v>
      </c>
      <c r="AY77">
        <v>1396.9221957672671</v>
      </c>
      <c r="AZ77">
        <f t="shared" si="73"/>
        <v>0.39701031127410369</v>
      </c>
      <c r="BA77">
        <v>0.5</v>
      </c>
      <c r="BB77">
        <f t="shared" si="74"/>
        <v>1513.2182996511792</v>
      </c>
      <c r="BC77">
        <f t="shared" si="75"/>
        <v>42.793780160774219</v>
      </c>
      <c r="BD77">
        <f t="shared" si="76"/>
        <v>300.38163408509229</v>
      </c>
      <c r="BE77">
        <f t="shared" si="77"/>
        <v>3.0916368582710806E-2</v>
      </c>
      <c r="BF77">
        <f t="shared" si="78"/>
        <v>1.4567366818271699</v>
      </c>
      <c r="BG77">
        <f t="shared" si="79"/>
        <v>698.85212236168559</v>
      </c>
      <c r="BH77" t="s">
        <v>735</v>
      </c>
      <c r="BI77">
        <v>593.88</v>
      </c>
      <c r="BJ77">
        <f t="shared" si="80"/>
        <v>593.88</v>
      </c>
      <c r="BK77">
        <f t="shared" si="81"/>
        <v>0.57486537059867659</v>
      </c>
      <c r="BL77">
        <f t="shared" si="82"/>
        <v>0.69061441439871207</v>
      </c>
      <c r="BM77">
        <f t="shared" si="83"/>
        <v>0.71703839838503058</v>
      </c>
      <c r="BN77">
        <f t="shared" si="84"/>
        <v>1.3750489355723663</v>
      </c>
      <c r="BO77">
        <f t="shared" si="85"/>
        <v>0.8345855525773368</v>
      </c>
      <c r="BP77">
        <f t="shared" si="86"/>
        <v>0.48691396986404073</v>
      </c>
      <c r="BQ77">
        <f t="shared" si="87"/>
        <v>0.51308603013595921</v>
      </c>
      <c r="BR77">
        <v>6457</v>
      </c>
      <c r="BS77">
        <v>290.00000000000011</v>
      </c>
      <c r="BT77">
        <v>1259.32</v>
      </c>
      <c r="BU77">
        <v>265</v>
      </c>
      <c r="BV77">
        <v>10003</v>
      </c>
      <c r="BW77">
        <v>1258.99</v>
      </c>
      <c r="BX77">
        <v>0.33</v>
      </c>
      <c r="BY77">
        <v>300.00000000000011</v>
      </c>
      <c r="BZ77">
        <v>38.6</v>
      </c>
      <c r="CA77">
        <v>1396.9221957672671</v>
      </c>
      <c r="CB77">
        <v>1.7749782851879341</v>
      </c>
      <c r="CC77">
        <v>-137.97514336046839</v>
      </c>
      <c r="CD77">
        <v>1.4547954936287779</v>
      </c>
      <c r="CE77">
        <v>0.99689679534892883</v>
      </c>
      <c r="CF77">
        <v>-1.0874366852057841E-2</v>
      </c>
      <c r="CG77">
        <v>289.99999999999989</v>
      </c>
      <c r="CH77">
        <v>1262.42</v>
      </c>
      <c r="CI77">
        <v>895</v>
      </c>
      <c r="CJ77">
        <v>9974.9599999999991</v>
      </c>
      <c r="CK77">
        <v>1258.5999999999999</v>
      </c>
      <c r="CL77">
        <v>3.82</v>
      </c>
      <c r="CZ77">
        <f t="shared" si="88"/>
        <v>1800.04</v>
      </c>
      <c r="DA77">
        <f t="shared" si="89"/>
        <v>1513.2182996511792</v>
      </c>
      <c r="DB77">
        <f t="shared" si="90"/>
        <v>0.84065815184728077</v>
      </c>
      <c r="DC77">
        <f t="shared" si="91"/>
        <v>0.16087023306525211</v>
      </c>
      <c r="DD77">
        <v>6</v>
      </c>
      <c r="DE77">
        <v>0.5</v>
      </c>
      <c r="DF77" t="s">
        <v>424</v>
      </c>
      <c r="DG77">
        <v>2</v>
      </c>
      <c r="DH77">
        <v>1689276644.5999999</v>
      </c>
      <c r="DI77">
        <v>945.26800000000003</v>
      </c>
      <c r="DJ77">
        <v>1000.14</v>
      </c>
      <c r="DK77">
        <v>23.060700000000001</v>
      </c>
      <c r="DL77">
        <v>19.410900000000002</v>
      </c>
      <c r="DM77">
        <v>944.56700000000001</v>
      </c>
      <c r="DN77">
        <v>23.015599999999999</v>
      </c>
      <c r="DO77">
        <v>500.11700000000002</v>
      </c>
      <c r="DP77">
        <v>98.724999999999994</v>
      </c>
      <c r="DQ77">
        <v>0.100065</v>
      </c>
      <c r="DR77">
        <v>28.0336</v>
      </c>
      <c r="DS77">
        <v>28.005099999999999</v>
      </c>
      <c r="DT77">
        <v>999.9</v>
      </c>
      <c r="DU77">
        <v>0</v>
      </c>
      <c r="DV77">
        <v>0</v>
      </c>
      <c r="DW77">
        <v>9991.8799999999992</v>
      </c>
      <c r="DX77">
        <v>0</v>
      </c>
      <c r="DY77">
        <v>662.90200000000004</v>
      </c>
      <c r="DZ77">
        <v>-54.869</v>
      </c>
      <c r="EA77">
        <v>967.58100000000002</v>
      </c>
      <c r="EB77">
        <v>1019.93</v>
      </c>
      <c r="EC77">
        <v>3.6497799999999998</v>
      </c>
      <c r="ED77">
        <v>1000.14</v>
      </c>
      <c r="EE77">
        <v>19.410900000000002</v>
      </c>
      <c r="EF77">
        <v>2.2766700000000002</v>
      </c>
      <c r="EG77">
        <v>1.9163399999999999</v>
      </c>
      <c r="EH77">
        <v>19.5122</v>
      </c>
      <c r="EI77">
        <v>16.769500000000001</v>
      </c>
      <c r="EJ77">
        <v>1800.04</v>
      </c>
      <c r="EK77">
        <v>0.97799999999999998</v>
      </c>
      <c r="EL77">
        <v>2.19998E-2</v>
      </c>
      <c r="EM77">
        <v>0</v>
      </c>
      <c r="EN77">
        <v>842.60699999999997</v>
      </c>
      <c r="EO77">
        <v>5.0005300000000004</v>
      </c>
      <c r="EP77">
        <v>17090.599999999999</v>
      </c>
      <c r="EQ77">
        <v>16035.7</v>
      </c>
      <c r="ER77">
        <v>49.561999999999998</v>
      </c>
      <c r="ES77">
        <v>50.625</v>
      </c>
      <c r="ET77">
        <v>50.25</v>
      </c>
      <c r="EU77">
        <v>50.061999999999998</v>
      </c>
      <c r="EV77">
        <v>50.625</v>
      </c>
      <c r="EW77">
        <v>1755.55</v>
      </c>
      <c r="EX77">
        <v>39.49</v>
      </c>
      <c r="EY77">
        <v>0</v>
      </c>
      <c r="EZ77">
        <v>209.5999999046326</v>
      </c>
      <c r="FA77">
        <v>0</v>
      </c>
      <c r="FB77">
        <v>842.32968000000005</v>
      </c>
      <c r="FC77">
        <v>2.9781538434383048</v>
      </c>
      <c r="FD77">
        <v>98.438461723183266</v>
      </c>
      <c r="FE77">
        <v>17077.328000000001</v>
      </c>
      <c r="FF77">
        <v>15</v>
      </c>
      <c r="FG77">
        <v>1689276532.0999999</v>
      </c>
      <c r="FH77" t="s">
        <v>736</v>
      </c>
      <c r="FI77">
        <v>1689276528.0999999</v>
      </c>
      <c r="FJ77">
        <v>1689276532.0999999</v>
      </c>
      <c r="FK77">
        <v>65</v>
      </c>
      <c r="FL77">
        <v>0.14199999999999999</v>
      </c>
      <c r="FM77">
        <v>2E-3</v>
      </c>
      <c r="FN77">
        <v>0.70399999999999996</v>
      </c>
      <c r="FO77">
        <v>4.2000000000000003E-2</v>
      </c>
      <c r="FP77">
        <v>1000</v>
      </c>
      <c r="FQ77">
        <v>18</v>
      </c>
      <c r="FR77">
        <v>0.05</v>
      </c>
      <c r="FS77">
        <v>0.02</v>
      </c>
      <c r="FT77">
        <v>42.839911561941882</v>
      </c>
      <c r="FU77">
        <v>-0.86117909847046548</v>
      </c>
      <c r="FV77">
        <v>0.13883498305746811</v>
      </c>
      <c r="FW77">
        <v>1</v>
      </c>
      <c r="FX77">
        <v>0.2087095759114749</v>
      </c>
      <c r="FY77">
        <v>-3.2722460524785918E-2</v>
      </c>
      <c r="FZ77">
        <v>4.8574078497928674E-3</v>
      </c>
      <c r="GA77">
        <v>1</v>
      </c>
      <c r="GB77">
        <v>2</v>
      </c>
      <c r="GC77">
        <v>2</v>
      </c>
      <c r="GD77" t="s">
        <v>426</v>
      </c>
      <c r="GE77">
        <v>3.1113400000000002</v>
      </c>
      <c r="GF77">
        <v>2.7673000000000001</v>
      </c>
      <c r="GG77">
        <v>0.16259799999999999</v>
      </c>
      <c r="GH77">
        <v>0.168541</v>
      </c>
      <c r="GI77">
        <v>0.104474</v>
      </c>
      <c r="GJ77">
        <v>9.2665399999999995E-2</v>
      </c>
      <c r="GK77">
        <v>20170.2</v>
      </c>
      <c r="GL77">
        <v>20821.400000000001</v>
      </c>
      <c r="GM77">
        <v>23933.7</v>
      </c>
      <c r="GN77">
        <v>25340.9</v>
      </c>
      <c r="GO77">
        <v>30883.1</v>
      </c>
      <c r="GP77">
        <v>32255.5</v>
      </c>
      <c r="GQ77">
        <v>38139.199999999997</v>
      </c>
      <c r="GR77">
        <v>39429.699999999997</v>
      </c>
      <c r="GS77">
        <v>2.17605</v>
      </c>
      <c r="GT77">
        <v>1.82342</v>
      </c>
      <c r="GU77">
        <v>7.1696899999999994E-2</v>
      </c>
      <c r="GV77">
        <v>0</v>
      </c>
      <c r="GW77">
        <v>26.833400000000001</v>
      </c>
      <c r="GX77">
        <v>999.9</v>
      </c>
      <c r="GY77">
        <v>32.1</v>
      </c>
      <c r="GZ77">
        <v>39.299999999999997</v>
      </c>
      <c r="HA77">
        <v>23.219100000000001</v>
      </c>
      <c r="HB77">
        <v>60.283999999999999</v>
      </c>
      <c r="HC77">
        <v>26.826899999999998</v>
      </c>
      <c r="HD77">
        <v>1</v>
      </c>
      <c r="HE77">
        <v>0.258907</v>
      </c>
      <c r="HF77">
        <v>2.3607</v>
      </c>
      <c r="HG77">
        <v>20.308900000000001</v>
      </c>
      <c r="HH77">
        <v>5.2532300000000003</v>
      </c>
      <c r="HI77">
        <v>12.0137</v>
      </c>
      <c r="HJ77">
        <v>4.9802</v>
      </c>
      <c r="HK77">
        <v>3.2930000000000001</v>
      </c>
      <c r="HL77">
        <v>9999</v>
      </c>
      <c r="HM77">
        <v>9999</v>
      </c>
      <c r="HN77">
        <v>9999</v>
      </c>
      <c r="HO77">
        <v>252.2</v>
      </c>
      <c r="HP77">
        <v>1.8759399999999999</v>
      </c>
      <c r="HQ77">
        <v>1.87683</v>
      </c>
      <c r="HR77">
        <v>1.8830899999999999</v>
      </c>
      <c r="HS77">
        <v>1.8862099999999999</v>
      </c>
      <c r="HT77">
        <v>1.8769899999999999</v>
      </c>
      <c r="HU77">
        <v>1.88354</v>
      </c>
      <c r="HV77">
        <v>1.8824799999999999</v>
      </c>
      <c r="HW77">
        <v>1.88584</v>
      </c>
      <c r="HX77">
        <v>0</v>
      </c>
      <c r="HY77">
        <v>0</v>
      </c>
      <c r="HZ77">
        <v>0</v>
      </c>
      <c r="IA77">
        <v>0</v>
      </c>
      <c r="IB77" t="s">
        <v>427</v>
      </c>
      <c r="IC77" t="s">
        <v>428</v>
      </c>
      <c r="ID77" t="s">
        <v>429</v>
      </c>
      <c r="IE77" t="s">
        <v>429</v>
      </c>
      <c r="IF77" t="s">
        <v>429</v>
      </c>
      <c r="IG77" t="s">
        <v>429</v>
      </c>
      <c r="IH77">
        <v>0</v>
      </c>
      <c r="II77">
        <v>100</v>
      </c>
      <c r="IJ77">
        <v>100</v>
      </c>
      <c r="IK77">
        <v>0.70099999999999996</v>
      </c>
      <c r="IL77">
        <v>4.5100000000000001E-2</v>
      </c>
      <c r="IM77">
        <v>0.75508459629770519</v>
      </c>
      <c r="IN77">
        <v>-4.2852564239613137E-4</v>
      </c>
      <c r="IO77">
        <v>6.4980710991155998E-7</v>
      </c>
      <c r="IP77">
        <v>-2.7237938963984961E-10</v>
      </c>
      <c r="IQ77">
        <v>-5.2910360303912839E-3</v>
      </c>
      <c r="IR77">
        <v>6.6907473102813496E-3</v>
      </c>
      <c r="IS77">
        <v>-3.3673306238274028E-4</v>
      </c>
      <c r="IT77">
        <v>6.1311374003140313E-6</v>
      </c>
      <c r="IU77">
        <v>3</v>
      </c>
      <c r="IV77">
        <v>2101</v>
      </c>
      <c r="IW77">
        <v>1</v>
      </c>
      <c r="IX77">
        <v>32</v>
      </c>
      <c r="IY77">
        <v>1.9</v>
      </c>
      <c r="IZ77">
        <v>1.9</v>
      </c>
      <c r="JA77">
        <v>2.1203599999999998</v>
      </c>
      <c r="JB77">
        <v>2.68188</v>
      </c>
      <c r="JC77">
        <v>1.6015600000000001</v>
      </c>
      <c r="JD77">
        <v>2.33765</v>
      </c>
      <c r="JE77">
        <v>1.5502899999999999</v>
      </c>
      <c r="JF77">
        <v>2.3864700000000001</v>
      </c>
      <c r="JG77">
        <v>42.563699999999997</v>
      </c>
      <c r="JH77">
        <v>24.1751</v>
      </c>
      <c r="JI77">
        <v>18</v>
      </c>
      <c r="JJ77">
        <v>587.19799999999998</v>
      </c>
      <c r="JK77">
        <v>417.88299999999998</v>
      </c>
      <c r="JL77">
        <v>24.797799999999999</v>
      </c>
      <c r="JM77">
        <v>30.628699999999998</v>
      </c>
      <c r="JN77">
        <v>30.000399999999999</v>
      </c>
      <c r="JO77">
        <v>30.795400000000001</v>
      </c>
      <c r="JP77">
        <v>30.792200000000001</v>
      </c>
      <c r="JQ77">
        <v>42.435299999999998</v>
      </c>
      <c r="JR77">
        <v>20.7073</v>
      </c>
      <c r="JS77">
        <v>0</v>
      </c>
      <c r="JT77">
        <v>24.7866</v>
      </c>
      <c r="JU77">
        <v>1000</v>
      </c>
      <c r="JV77">
        <v>19.464099999999998</v>
      </c>
      <c r="JW77">
        <v>99.488900000000001</v>
      </c>
      <c r="JX77">
        <v>99.790400000000005</v>
      </c>
    </row>
    <row r="78" spans="1:284" x14ac:dyDescent="0.3">
      <c r="A78">
        <v>62</v>
      </c>
      <c r="B78">
        <v>1689276834.5</v>
      </c>
      <c r="C78">
        <v>15558.400000095369</v>
      </c>
      <c r="D78" t="s">
        <v>737</v>
      </c>
      <c r="E78" t="s">
        <v>738</v>
      </c>
      <c r="F78" t="s">
        <v>416</v>
      </c>
      <c r="G78" t="s">
        <v>417</v>
      </c>
      <c r="H78" t="s">
        <v>31</v>
      </c>
      <c r="I78" t="s">
        <v>752</v>
      </c>
      <c r="J78" t="s">
        <v>672</v>
      </c>
      <c r="K78" t="s">
        <v>509</v>
      </c>
      <c r="L78" t="s">
        <v>673</v>
      </c>
      <c r="M78">
        <v>1689276834.5</v>
      </c>
      <c r="N78">
        <f t="shared" si="46"/>
        <v>2.4538159317306005E-3</v>
      </c>
      <c r="O78">
        <f t="shared" si="47"/>
        <v>2.4538159317306003</v>
      </c>
      <c r="P78">
        <f t="shared" si="48"/>
        <v>42.806712918663663</v>
      </c>
      <c r="Q78">
        <f t="shared" si="49"/>
        <v>1145.22</v>
      </c>
      <c r="R78">
        <f t="shared" si="50"/>
        <v>676.9513982372082</v>
      </c>
      <c r="S78">
        <f t="shared" si="51"/>
        <v>66.901404831968122</v>
      </c>
      <c r="T78">
        <f t="shared" si="52"/>
        <v>113.17921351692</v>
      </c>
      <c r="U78">
        <f t="shared" si="53"/>
        <v>0.15787756888409948</v>
      </c>
      <c r="V78">
        <f t="shared" si="54"/>
        <v>2.9018826417373358</v>
      </c>
      <c r="W78">
        <f t="shared" si="55"/>
        <v>0.15325631414489396</v>
      </c>
      <c r="X78">
        <f t="shared" si="56"/>
        <v>9.6189130240147219E-2</v>
      </c>
      <c r="Y78">
        <f t="shared" si="57"/>
        <v>289.5584903267428</v>
      </c>
      <c r="Z78">
        <f t="shared" si="58"/>
        <v>28.960754065875857</v>
      </c>
      <c r="AA78">
        <f t="shared" si="59"/>
        <v>28.007300000000001</v>
      </c>
      <c r="AB78">
        <f t="shared" si="60"/>
        <v>3.7964549300481449</v>
      </c>
      <c r="AC78">
        <f t="shared" si="61"/>
        <v>60.03348090787857</v>
      </c>
      <c r="AD78">
        <f t="shared" si="62"/>
        <v>2.2626157609756001</v>
      </c>
      <c r="AE78">
        <f t="shared" si="63"/>
        <v>3.7689231521450273</v>
      </c>
      <c r="AF78">
        <f t="shared" si="64"/>
        <v>1.5338391690725448</v>
      </c>
      <c r="AG78">
        <f t="shared" si="65"/>
        <v>-108.21328258931948</v>
      </c>
      <c r="AH78">
        <f t="shared" si="66"/>
        <v>-19.524497863271712</v>
      </c>
      <c r="AI78">
        <f t="shared" si="67"/>
        <v>-1.4657915673598803</v>
      </c>
      <c r="AJ78">
        <f t="shared" si="68"/>
        <v>160.35491830679175</v>
      </c>
      <c r="AK78">
        <v>0</v>
      </c>
      <c r="AL78">
        <v>0</v>
      </c>
      <c r="AM78">
        <f t="shared" si="69"/>
        <v>1</v>
      </c>
      <c r="AN78">
        <f t="shared" si="70"/>
        <v>0</v>
      </c>
      <c r="AO78">
        <f t="shared" si="71"/>
        <v>51901.302809243352</v>
      </c>
      <c r="AP78" t="s">
        <v>421</v>
      </c>
      <c r="AQ78">
        <v>10366.9</v>
      </c>
      <c r="AR78">
        <v>993.59653846153856</v>
      </c>
      <c r="AS78">
        <v>3431.87</v>
      </c>
      <c r="AT78">
        <f t="shared" si="72"/>
        <v>0.71047955241266758</v>
      </c>
      <c r="AU78">
        <v>-3.9894345373445681</v>
      </c>
      <c r="AV78" t="s">
        <v>739</v>
      </c>
      <c r="AW78">
        <v>9999.91</v>
      </c>
      <c r="AX78">
        <v>842.42257692307692</v>
      </c>
      <c r="AY78">
        <v>1405.030302617922</v>
      </c>
      <c r="AZ78">
        <f t="shared" si="73"/>
        <v>0.40042390875596523</v>
      </c>
      <c r="BA78">
        <v>0.5</v>
      </c>
      <c r="BB78">
        <f t="shared" si="74"/>
        <v>1513.142699651162</v>
      </c>
      <c r="BC78">
        <f t="shared" si="75"/>
        <v>42.806712918663663</v>
      </c>
      <c r="BD78">
        <f t="shared" si="76"/>
        <v>302.94925714993593</v>
      </c>
      <c r="BE78">
        <f t="shared" si="77"/>
        <v>3.0926460185676175E-2</v>
      </c>
      <c r="BF78">
        <f t="shared" si="78"/>
        <v>1.4425594192563462</v>
      </c>
      <c r="BG78">
        <f t="shared" si="79"/>
        <v>700.87555035061916</v>
      </c>
      <c r="BH78" t="s">
        <v>740</v>
      </c>
      <c r="BI78">
        <v>592.30999999999995</v>
      </c>
      <c r="BJ78">
        <f t="shared" si="80"/>
        <v>592.30999999999995</v>
      </c>
      <c r="BK78">
        <f t="shared" si="81"/>
        <v>0.578436138426069</v>
      </c>
      <c r="BL78">
        <f t="shared" si="82"/>
        <v>0.69225257924845951</v>
      </c>
      <c r="BM78">
        <f t="shared" si="83"/>
        <v>0.71378653642891077</v>
      </c>
      <c r="BN78">
        <f t="shared" si="84"/>
        <v>1.3674320746340141</v>
      </c>
      <c r="BO78">
        <f t="shared" si="85"/>
        <v>0.83126020495798536</v>
      </c>
      <c r="BP78">
        <f t="shared" si="86"/>
        <v>0.48672499579993495</v>
      </c>
      <c r="BQ78">
        <f t="shared" si="87"/>
        <v>0.51327500420006511</v>
      </c>
      <c r="BR78">
        <v>6459</v>
      </c>
      <c r="BS78">
        <v>290.00000000000011</v>
      </c>
      <c r="BT78">
        <v>1263.01</v>
      </c>
      <c r="BU78">
        <v>285</v>
      </c>
      <c r="BV78">
        <v>9999.91</v>
      </c>
      <c r="BW78">
        <v>1263.51</v>
      </c>
      <c r="BX78">
        <v>-0.5</v>
      </c>
      <c r="BY78">
        <v>300.00000000000011</v>
      </c>
      <c r="BZ78">
        <v>38.6</v>
      </c>
      <c r="CA78">
        <v>1405.030302617922</v>
      </c>
      <c r="CB78">
        <v>1.5845696781786389</v>
      </c>
      <c r="CC78">
        <v>-141.51919190007339</v>
      </c>
      <c r="CD78">
        <v>1.2986363689125111</v>
      </c>
      <c r="CE78">
        <v>0.99764777040254304</v>
      </c>
      <c r="CF78">
        <v>-1.087359399332591E-2</v>
      </c>
      <c r="CG78">
        <v>289.99999999999989</v>
      </c>
      <c r="CH78">
        <v>1267.3399999999999</v>
      </c>
      <c r="CI78">
        <v>885</v>
      </c>
      <c r="CJ78">
        <v>9974.09</v>
      </c>
      <c r="CK78">
        <v>1263.1400000000001</v>
      </c>
      <c r="CL78">
        <v>4.2</v>
      </c>
      <c r="CZ78">
        <f t="shared" si="88"/>
        <v>1799.95</v>
      </c>
      <c r="DA78">
        <f t="shared" si="89"/>
        <v>1513.142699651162</v>
      </c>
      <c r="DB78">
        <f t="shared" si="90"/>
        <v>0.84065818475577769</v>
      </c>
      <c r="DC78">
        <f t="shared" si="91"/>
        <v>0.16087029657865096</v>
      </c>
      <c r="DD78">
        <v>6</v>
      </c>
      <c r="DE78">
        <v>0.5</v>
      </c>
      <c r="DF78" t="s">
        <v>424</v>
      </c>
      <c r="DG78">
        <v>2</v>
      </c>
      <c r="DH78">
        <v>1689276834.5</v>
      </c>
      <c r="DI78">
        <v>1145.22</v>
      </c>
      <c r="DJ78">
        <v>1199.94</v>
      </c>
      <c r="DK78">
        <v>22.894600000000001</v>
      </c>
      <c r="DL78">
        <v>20.0185</v>
      </c>
      <c r="DM78">
        <v>1144.45</v>
      </c>
      <c r="DN78">
        <v>22.849499999999999</v>
      </c>
      <c r="DO78">
        <v>500.185</v>
      </c>
      <c r="DP78">
        <v>98.727400000000003</v>
      </c>
      <c r="DQ78">
        <v>0.10008599999999999</v>
      </c>
      <c r="DR78">
        <v>27.8825</v>
      </c>
      <c r="DS78">
        <v>28.007300000000001</v>
      </c>
      <c r="DT78">
        <v>999.9</v>
      </c>
      <c r="DU78">
        <v>0</v>
      </c>
      <c r="DV78">
        <v>0</v>
      </c>
      <c r="DW78">
        <v>9970</v>
      </c>
      <c r="DX78">
        <v>0</v>
      </c>
      <c r="DY78">
        <v>905.01900000000001</v>
      </c>
      <c r="DZ78">
        <v>-54.7256</v>
      </c>
      <c r="EA78">
        <v>1172.05</v>
      </c>
      <c r="EB78">
        <v>1224.45</v>
      </c>
      <c r="EC78">
        <v>2.8761299999999999</v>
      </c>
      <c r="ED78">
        <v>1199.94</v>
      </c>
      <c r="EE78">
        <v>20.0185</v>
      </c>
      <c r="EF78">
        <v>2.2603200000000001</v>
      </c>
      <c r="EG78">
        <v>1.97637</v>
      </c>
      <c r="EH78">
        <v>19.3964</v>
      </c>
      <c r="EI78">
        <v>17.2563</v>
      </c>
      <c r="EJ78">
        <v>1799.95</v>
      </c>
      <c r="EK78">
        <v>0.97799999999999998</v>
      </c>
      <c r="EL78">
        <v>2.19998E-2</v>
      </c>
      <c r="EM78">
        <v>0</v>
      </c>
      <c r="EN78">
        <v>841.99699999999996</v>
      </c>
      <c r="EO78">
        <v>5.0005300000000004</v>
      </c>
      <c r="EP78">
        <v>17349</v>
      </c>
      <c r="EQ78">
        <v>16034.8</v>
      </c>
      <c r="ER78">
        <v>49.686999999999998</v>
      </c>
      <c r="ES78">
        <v>50.875</v>
      </c>
      <c r="ET78">
        <v>50.375</v>
      </c>
      <c r="EU78">
        <v>50.311999999999998</v>
      </c>
      <c r="EV78">
        <v>50.686999999999998</v>
      </c>
      <c r="EW78">
        <v>1755.46</v>
      </c>
      <c r="EX78">
        <v>39.49</v>
      </c>
      <c r="EY78">
        <v>0</v>
      </c>
      <c r="EZ78">
        <v>188</v>
      </c>
      <c r="FA78">
        <v>0</v>
      </c>
      <c r="FB78">
        <v>842.42257692307692</v>
      </c>
      <c r="FC78">
        <v>0.67401711458920599</v>
      </c>
      <c r="FD78">
        <v>161.0222222290341</v>
      </c>
      <c r="FE78">
        <v>17330.22692307692</v>
      </c>
      <c r="FF78">
        <v>15</v>
      </c>
      <c r="FG78">
        <v>1689276718.5</v>
      </c>
      <c r="FH78" t="s">
        <v>741</v>
      </c>
      <c r="FI78">
        <v>1689276718.5</v>
      </c>
      <c r="FJ78">
        <v>1689276711</v>
      </c>
      <c r="FK78">
        <v>66</v>
      </c>
      <c r="FL78">
        <v>0.06</v>
      </c>
      <c r="FM78">
        <v>0</v>
      </c>
      <c r="FN78">
        <v>0.76600000000000001</v>
      </c>
      <c r="FO78">
        <v>4.2999999999999997E-2</v>
      </c>
      <c r="FP78">
        <v>1200</v>
      </c>
      <c r="FQ78">
        <v>19</v>
      </c>
      <c r="FR78">
        <v>0.06</v>
      </c>
      <c r="FS78">
        <v>0.03</v>
      </c>
      <c r="FT78">
        <v>43.094813174499983</v>
      </c>
      <c r="FU78">
        <v>-1.0797365277598261</v>
      </c>
      <c r="FV78">
        <v>0.17516919099598741</v>
      </c>
      <c r="FW78">
        <v>0</v>
      </c>
      <c r="FX78">
        <v>0.15987473661281021</v>
      </c>
      <c r="FY78">
        <v>-8.7534661865130824E-3</v>
      </c>
      <c r="FZ78">
        <v>1.343038920304112E-3</v>
      </c>
      <c r="GA78">
        <v>1</v>
      </c>
      <c r="GB78">
        <v>1</v>
      </c>
      <c r="GC78">
        <v>2</v>
      </c>
      <c r="GD78" t="s">
        <v>485</v>
      </c>
      <c r="GE78">
        <v>3.1117699999999999</v>
      </c>
      <c r="GF78">
        <v>2.7671299999999999</v>
      </c>
      <c r="GG78">
        <v>0.183559</v>
      </c>
      <c r="GH78">
        <v>0.18889400000000001</v>
      </c>
      <c r="GI78">
        <v>0.103923</v>
      </c>
      <c r="GJ78">
        <v>9.47268E-2</v>
      </c>
      <c r="GK78">
        <v>19661</v>
      </c>
      <c r="GL78">
        <v>20305.599999999999</v>
      </c>
      <c r="GM78">
        <v>23929.599999999999</v>
      </c>
      <c r="GN78">
        <v>25334.6</v>
      </c>
      <c r="GO78">
        <v>30897.3</v>
      </c>
      <c r="GP78">
        <v>32173.7</v>
      </c>
      <c r="GQ78">
        <v>38133.4</v>
      </c>
      <c r="GR78">
        <v>39419.4</v>
      </c>
      <c r="GS78">
        <v>2.1747000000000001</v>
      </c>
      <c r="GT78">
        <v>1.8236000000000001</v>
      </c>
      <c r="GU78">
        <v>6.6980700000000004E-2</v>
      </c>
      <c r="GV78">
        <v>0</v>
      </c>
      <c r="GW78">
        <v>26.912800000000001</v>
      </c>
      <c r="GX78">
        <v>999.9</v>
      </c>
      <c r="GY78">
        <v>32.1</v>
      </c>
      <c r="GZ78">
        <v>39.4</v>
      </c>
      <c r="HA78">
        <v>23.341999999999999</v>
      </c>
      <c r="HB78">
        <v>60.274000000000001</v>
      </c>
      <c r="HC78">
        <v>26.3782</v>
      </c>
      <c r="HD78">
        <v>1</v>
      </c>
      <c r="HE78">
        <v>0.26739800000000002</v>
      </c>
      <c r="HF78">
        <v>2.3117899999999998</v>
      </c>
      <c r="HG78">
        <v>20.3093</v>
      </c>
      <c r="HH78">
        <v>5.2539800000000003</v>
      </c>
      <c r="HI78">
        <v>12.0158</v>
      </c>
      <c r="HJ78">
        <v>4.9800500000000003</v>
      </c>
      <c r="HK78">
        <v>3.2930000000000001</v>
      </c>
      <c r="HL78">
        <v>9999</v>
      </c>
      <c r="HM78">
        <v>9999</v>
      </c>
      <c r="HN78">
        <v>9999</v>
      </c>
      <c r="HO78">
        <v>252.2</v>
      </c>
      <c r="HP78">
        <v>1.8759300000000001</v>
      </c>
      <c r="HQ78">
        <v>1.87683</v>
      </c>
      <c r="HR78">
        <v>1.8830899999999999</v>
      </c>
      <c r="HS78">
        <v>1.88622</v>
      </c>
      <c r="HT78">
        <v>1.8769800000000001</v>
      </c>
      <c r="HU78">
        <v>1.88354</v>
      </c>
      <c r="HV78">
        <v>1.8824799999999999</v>
      </c>
      <c r="HW78">
        <v>1.88585</v>
      </c>
      <c r="HX78">
        <v>0</v>
      </c>
      <c r="HY78">
        <v>0</v>
      </c>
      <c r="HZ78">
        <v>0</v>
      </c>
      <c r="IA78">
        <v>0</v>
      </c>
      <c r="IB78" t="s">
        <v>427</v>
      </c>
      <c r="IC78" t="s">
        <v>428</v>
      </c>
      <c r="ID78" t="s">
        <v>429</v>
      </c>
      <c r="IE78" t="s">
        <v>429</v>
      </c>
      <c r="IF78" t="s">
        <v>429</v>
      </c>
      <c r="IG78" t="s">
        <v>429</v>
      </c>
      <c r="IH78">
        <v>0</v>
      </c>
      <c r="II78">
        <v>100</v>
      </c>
      <c r="IJ78">
        <v>100</v>
      </c>
      <c r="IK78">
        <v>0.77</v>
      </c>
      <c r="IL78">
        <v>4.5100000000000001E-2</v>
      </c>
      <c r="IM78">
        <v>0.81486544106789394</v>
      </c>
      <c r="IN78">
        <v>-4.2852564239613137E-4</v>
      </c>
      <c r="IO78">
        <v>6.4980710991155998E-7</v>
      </c>
      <c r="IP78">
        <v>-2.7237938963984961E-10</v>
      </c>
      <c r="IQ78">
        <v>-5.1410698124228823E-3</v>
      </c>
      <c r="IR78">
        <v>6.6907473102813496E-3</v>
      </c>
      <c r="IS78">
        <v>-3.3673306238274028E-4</v>
      </c>
      <c r="IT78">
        <v>6.1311374003140313E-6</v>
      </c>
      <c r="IU78">
        <v>3</v>
      </c>
      <c r="IV78">
        <v>2101</v>
      </c>
      <c r="IW78">
        <v>1</v>
      </c>
      <c r="IX78">
        <v>32</v>
      </c>
      <c r="IY78">
        <v>1.9</v>
      </c>
      <c r="IZ78">
        <v>2.1</v>
      </c>
      <c r="JA78">
        <v>2.4645999999999999</v>
      </c>
      <c r="JB78">
        <v>2.677</v>
      </c>
      <c r="JC78">
        <v>1.6015600000000001</v>
      </c>
      <c r="JD78">
        <v>2.33887</v>
      </c>
      <c r="JE78">
        <v>1.5502899999999999</v>
      </c>
      <c r="JF78">
        <v>2.3938000000000001</v>
      </c>
      <c r="JG78">
        <v>42.697400000000002</v>
      </c>
      <c r="JH78">
        <v>24.1751</v>
      </c>
      <c r="JI78">
        <v>18</v>
      </c>
      <c r="JJ78">
        <v>587.04</v>
      </c>
      <c r="JK78">
        <v>418.59699999999998</v>
      </c>
      <c r="JL78">
        <v>24.7012</v>
      </c>
      <c r="JM78">
        <v>30.729399999999998</v>
      </c>
      <c r="JN78">
        <v>30.000800000000002</v>
      </c>
      <c r="JO78">
        <v>30.8779</v>
      </c>
      <c r="JP78">
        <v>30.874700000000001</v>
      </c>
      <c r="JQ78">
        <v>49.323300000000003</v>
      </c>
      <c r="JR78">
        <v>18.911200000000001</v>
      </c>
      <c r="JS78">
        <v>2.4085800000000002</v>
      </c>
      <c r="JT78">
        <v>24.675699999999999</v>
      </c>
      <c r="JU78">
        <v>1200</v>
      </c>
      <c r="JV78">
        <v>20.016300000000001</v>
      </c>
      <c r="JW78">
        <v>99.472999999999999</v>
      </c>
      <c r="JX78">
        <v>99.764899999999997</v>
      </c>
    </row>
    <row r="79" spans="1:284" x14ac:dyDescent="0.3">
      <c r="A79">
        <v>63</v>
      </c>
      <c r="B79">
        <v>1689277024</v>
      </c>
      <c r="C79">
        <v>15747.900000095369</v>
      </c>
      <c r="D79" t="s">
        <v>742</v>
      </c>
      <c r="E79" t="s">
        <v>743</v>
      </c>
      <c r="F79" t="s">
        <v>416</v>
      </c>
      <c r="G79" t="s">
        <v>417</v>
      </c>
      <c r="H79" t="s">
        <v>31</v>
      </c>
      <c r="I79" t="s">
        <v>752</v>
      </c>
      <c r="J79" t="s">
        <v>672</v>
      </c>
      <c r="K79" t="s">
        <v>509</v>
      </c>
      <c r="L79" t="s">
        <v>673</v>
      </c>
      <c r="M79">
        <v>1689277024</v>
      </c>
      <c r="N79">
        <f t="shared" si="46"/>
        <v>1.9548666735768818E-3</v>
      </c>
      <c r="O79">
        <f t="shared" si="47"/>
        <v>1.9548666735768818</v>
      </c>
      <c r="P79">
        <f t="shared" si="48"/>
        <v>41.876457078008592</v>
      </c>
      <c r="Q79">
        <f t="shared" si="49"/>
        <v>1445.91</v>
      </c>
      <c r="R79">
        <f t="shared" si="50"/>
        <v>860.1602128334298</v>
      </c>
      <c r="S79">
        <f t="shared" si="51"/>
        <v>84.995585697731855</v>
      </c>
      <c r="T79">
        <f t="shared" si="52"/>
        <v>142.87567069788</v>
      </c>
      <c r="U79">
        <f t="shared" si="53"/>
        <v>0.12296619269569548</v>
      </c>
      <c r="V79">
        <f t="shared" si="54"/>
        <v>2.9067725927747063</v>
      </c>
      <c r="W79">
        <f t="shared" si="55"/>
        <v>0.12014770949378556</v>
      </c>
      <c r="X79">
        <f t="shared" si="56"/>
        <v>7.5340167334038449E-2</v>
      </c>
      <c r="Y79">
        <f t="shared" si="57"/>
        <v>289.55051032672407</v>
      </c>
      <c r="Z79">
        <f t="shared" si="58"/>
        <v>29.021702248725518</v>
      </c>
      <c r="AA79">
        <f t="shared" si="59"/>
        <v>28.0321</v>
      </c>
      <c r="AB79">
        <f t="shared" si="60"/>
        <v>3.8019468376233059</v>
      </c>
      <c r="AC79">
        <f t="shared" si="61"/>
        <v>59.759706691917813</v>
      </c>
      <c r="AD79">
        <f t="shared" si="62"/>
        <v>2.2433765859707995</v>
      </c>
      <c r="AE79">
        <f t="shared" si="63"/>
        <v>3.7539953091406395</v>
      </c>
      <c r="AF79">
        <f t="shared" si="64"/>
        <v>1.5585702516525064</v>
      </c>
      <c r="AG79">
        <f t="shared" si="65"/>
        <v>-86.209620304740483</v>
      </c>
      <c r="AH79">
        <f t="shared" si="66"/>
        <v>-34.100079467115528</v>
      </c>
      <c r="AI79">
        <f t="shared" si="67"/>
        <v>-2.5551891003753191</v>
      </c>
      <c r="AJ79">
        <f t="shared" si="68"/>
        <v>166.68562145449269</v>
      </c>
      <c r="AK79">
        <v>0</v>
      </c>
      <c r="AL79">
        <v>0</v>
      </c>
      <c r="AM79">
        <f t="shared" si="69"/>
        <v>1</v>
      </c>
      <c r="AN79">
        <f t="shared" si="70"/>
        <v>0</v>
      </c>
      <c r="AO79">
        <f t="shared" si="71"/>
        <v>52052.427418326282</v>
      </c>
      <c r="AP79" t="s">
        <v>421</v>
      </c>
      <c r="AQ79">
        <v>10366.9</v>
      </c>
      <c r="AR79">
        <v>993.59653846153856</v>
      </c>
      <c r="AS79">
        <v>3431.87</v>
      </c>
      <c r="AT79">
        <f t="shared" si="72"/>
        <v>0.71047955241266758</v>
      </c>
      <c r="AU79">
        <v>-3.9894345373445681</v>
      </c>
      <c r="AV79" t="s">
        <v>744</v>
      </c>
      <c r="AW79">
        <v>10008.5</v>
      </c>
      <c r="AX79">
        <v>829.85083999999983</v>
      </c>
      <c r="AY79">
        <v>1365.2075705512</v>
      </c>
      <c r="AZ79">
        <f t="shared" si="73"/>
        <v>0.3921431012392137</v>
      </c>
      <c r="BA79">
        <v>0.5</v>
      </c>
      <c r="BB79">
        <f t="shared" si="74"/>
        <v>1513.1006996511521</v>
      </c>
      <c r="BC79">
        <f t="shared" si="75"/>
        <v>41.876457078008592</v>
      </c>
      <c r="BD79">
        <f t="shared" si="76"/>
        <v>296.67600042421344</v>
      </c>
      <c r="BE79">
        <f t="shared" si="77"/>
        <v>3.0312517617583298E-2</v>
      </c>
      <c r="BF79">
        <f t="shared" si="78"/>
        <v>1.5138082105817718</v>
      </c>
      <c r="BG79">
        <f t="shared" si="79"/>
        <v>690.82349930364455</v>
      </c>
      <c r="BH79" t="s">
        <v>745</v>
      </c>
      <c r="BI79">
        <v>589.08000000000004</v>
      </c>
      <c r="BJ79">
        <f t="shared" si="80"/>
        <v>589.08000000000004</v>
      </c>
      <c r="BK79">
        <f t="shared" si="81"/>
        <v>0.5685051762772162</v>
      </c>
      <c r="BL79">
        <f t="shared" si="82"/>
        <v>0.68977929771389757</v>
      </c>
      <c r="BM79">
        <f t="shared" si="83"/>
        <v>0.72698385369612251</v>
      </c>
      <c r="BN79">
        <f t="shared" si="84"/>
        <v>1.4406373447546912</v>
      </c>
      <c r="BO79">
        <f t="shared" si="85"/>
        <v>0.84759255352138052</v>
      </c>
      <c r="BP79">
        <f t="shared" si="86"/>
        <v>0.4896484634483263</v>
      </c>
      <c r="BQ79">
        <f t="shared" si="87"/>
        <v>0.51035153655167376</v>
      </c>
      <c r="BR79">
        <v>6461</v>
      </c>
      <c r="BS79">
        <v>290.00000000000011</v>
      </c>
      <c r="BT79">
        <v>1234.04</v>
      </c>
      <c r="BU79">
        <v>215</v>
      </c>
      <c r="BV79">
        <v>10008.5</v>
      </c>
      <c r="BW79">
        <v>1234.8900000000001</v>
      </c>
      <c r="BX79">
        <v>-0.85</v>
      </c>
      <c r="BY79">
        <v>300.00000000000011</v>
      </c>
      <c r="BZ79">
        <v>38.6</v>
      </c>
      <c r="CA79">
        <v>1365.2075705512</v>
      </c>
      <c r="CB79">
        <v>1.4286184435691569</v>
      </c>
      <c r="CC79">
        <v>-130.43149991445711</v>
      </c>
      <c r="CD79">
        <v>1.170731749213034</v>
      </c>
      <c r="CE79">
        <v>0.99774923966933271</v>
      </c>
      <c r="CF79">
        <v>-1.087273659621802E-2</v>
      </c>
      <c r="CG79">
        <v>289.99999999999989</v>
      </c>
      <c r="CH79">
        <v>1238.32</v>
      </c>
      <c r="CI79">
        <v>695</v>
      </c>
      <c r="CJ79">
        <v>9984.67</v>
      </c>
      <c r="CK79">
        <v>1234.58</v>
      </c>
      <c r="CL79">
        <v>3.74</v>
      </c>
      <c r="CZ79">
        <f t="shared" si="88"/>
        <v>1799.9</v>
      </c>
      <c r="DA79">
        <f t="shared" si="89"/>
        <v>1513.1006996511521</v>
      </c>
      <c r="DB79">
        <f t="shared" si="90"/>
        <v>0.84065820303969785</v>
      </c>
      <c r="DC79">
        <f t="shared" si="91"/>
        <v>0.16087033186661706</v>
      </c>
      <c r="DD79">
        <v>6</v>
      </c>
      <c r="DE79">
        <v>0.5</v>
      </c>
      <c r="DF79" t="s">
        <v>424</v>
      </c>
      <c r="DG79">
        <v>2</v>
      </c>
      <c r="DH79">
        <v>1689277024</v>
      </c>
      <c r="DI79">
        <v>1445.91</v>
      </c>
      <c r="DJ79">
        <v>1499.54</v>
      </c>
      <c r="DK79">
        <v>22.703099999999999</v>
      </c>
      <c r="DL79">
        <v>20.411100000000001</v>
      </c>
      <c r="DM79">
        <v>1445.07</v>
      </c>
      <c r="DN79">
        <v>22.6571</v>
      </c>
      <c r="DO79">
        <v>500.12700000000001</v>
      </c>
      <c r="DP79">
        <v>98.713399999999993</v>
      </c>
      <c r="DQ79">
        <v>0.100268</v>
      </c>
      <c r="DR79">
        <v>27.814499999999999</v>
      </c>
      <c r="DS79">
        <v>28.0321</v>
      </c>
      <c r="DT79">
        <v>999.9</v>
      </c>
      <c r="DU79">
        <v>0</v>
      </c>
      <c r="DV79">
        <v>0</v>
      </c>
      <c r="DW79">
        <v>9999.3799999999992</v>
      </c>
      <c r="DX79">
        <v>0</v>
      </c>
      <c r="DY79">
        <v>1033.57</v>
      </c>
      <c r="DZ79">
        <v>-53.632399999999997</v>
      </c>
      <c r="EA79">
        <v>1479.49</v>
      </c>
      <c r="EB79">
        <v>1530.78</v>
      </c>
      <c r="EC79">
        <v>2.2920400000000001</v>
      </c>
      <c r="ED79">
        <v>1499.54</v>
      </c>
      <c r="EE79">
        <v>20.411100000000001</v>
      </c>
      <c r="EF79">
        <v>2.2410999999999999</v>
      </c>
      <c r="EG79">
        <v>2.01484</v>
      </c>
      <c r="EH79">
        <v>19.2592</v>
      </c>
      <c r="EI79">
        <v>17.561499999999999</v>
      </c>
      <c r="EJ79">
        <v>1799.9</v>
      </c>
      <c r="EK79">
        <v>0.97799999999999998</v>
      </c>
      <c r="EL79">
        <v>2.19998E-2</v>
      </c>
      <c r="EM79">
        <v>0</v>
      </c>
      <c r="EN79">
        <v>829.33399999999995</v>
      </c>
      <c r="EO79">
        <v>5.0005300000000004</v>
      </c>
      <c r="EP79">
        <v>17298.5</v>
      </c>
      <c r="EQ79">
        <v>16034.3</v>
      </c>
      <c r="ER79">
        <v>49.75</v>
      </c>
      <c r="ES79">
        <v>51.061999999999998</v>
      </c>
      <c r="ET79">
        <v>50.5</v>
      </c>
      <c r="EU79">
        <v>50.436999999999998</v>
      </c>
      <c r="EV79">
        <v>50.811999999999998</v>
      </c>
      <c r="EW79">
        <v>1755.41</v>
      </c>
      <c r="EX79">
        <v>39.49</v>
      </c>
      <c r="EY79">
        <v>0</v>
      </c>
      <c r="EZ79">
        <v>187.4000000953674</v>
      </c>
      <c r="FA79">
        <v>0</v>
      </c>
      <c r="FB79">
        <v>829.85083999999983</v>
      </c>
      <c r="FC79">
        <v>-3.5136923179243338</v>
      </c>
      <c r="FD79">
        <v>29.19999999134544</v>
      </c>
      <c r="FE79">
        <v>17297.624</v>
      </c>
      <c r="FF79">
        <v>15</v>
      </c>
      <c r="FG79">
        <v>1689276922</v>
      </c>
      <c r="FH79" t="s">
        <v>746</v>
      </c>
      <c r="FI79">
        <v>1689276922</v>
      </c>
      <c r="FJ79">
        <v>1689276907</v>
      </c>
      <c r="FK79">
        <v>67</v>
      </c>
      <c r="FL79">
        <v>0.10199999999999999</v>
      </c>
      <c r="FM79">
        <v>1E-3</v>
      </c>
      <c r="FN79">
        <v>0.81799999999999995</v>
      </c>
      <c r="FO79">
        <v>4.3999999999999997E-2</v>
      </c>
      <c r="FP79">
        <v>1500</v>
      </c>
      <c r="FQ79">
        <v>20</v>
      </c>
      <c r="FR79">
        <v>0.05</v>
      </c>
      <c r="FS79">
        <v>0.04</v>
      </c>
      <c r="FT79">
        <v>43.363227629464589</v>
      </c>
      <c r="FU79">
        <v>-1.3105295376172319</v>
      </c>
      <c r="FV79">
        <v>0.244891370588563</v>
      </c>
      <c r="FW79">
        <v>0</v>
      </c>
      <c r="FX79">
        <v>0.12340207323172241</v>
      </c>
      <c r="FY79">
        <v>-1.746584165888837E-2</v>
      </c>
      <c r="FZ79">
        <v>2.6308227984581682E-3</v>
      </c>
      <c r="GA79">
        <v>1</v>
      </c>
      <c r="GB79">
        <v>1</v>
      </c>
      <c r="GC79">
        <v>2</v>
      </c>
      <c r="GD79" t="s">
        <v>485</v>
      </c>
      <c r="GE79">
        <v>3.1120299999999999</v>
      </c>
      <c r="GF79">
        <v>2.7675700000000001</v>
      </c>
      <c r="GG79">
        <v>0.211536</v>
      </c>
      <c r="GH79">
        <v>0.21609700000000001</v>
      </c>
      <c r="GI79">
        <v>0.103257</v>
      </c>
      <c r="GJ79">
        <v>9.6013399999999999E-2</v>
      </c>
      <c r="GK79">
        <v>18979.5</v>
      </c>
      <c r="GL79">
        <v>19616.3</v>
      </c>
      <c r="GM79">
        <v>23921.9</v>
      </c>
      <c r="GN79">
        <v>25326.2</v>
      </c>
      <c r="GO79">
        <v>30910.799999999999</v>
      </c>
      <c r="GP79">
        <v>32117.3</v>
      </c>
      <c r="GQ79">
        <v>38121.9</v>
      </c>
      <c r="GR79">
        <v>39406.6</v>
      </c>
      <c r="GS79">
        <v>2.1728299999999998</v>
      </c>
      <c r="GT79">
        <v>1.8223499999999999</v>
      </c>
      <c r="GU79">
        <v>6.8582599999999994E-2</v>
      </c>
      <c r="GV79">
        <v>0</v>
      </c>
      <c r="GW79">
        <v>26.9114</v>
      </c>
      <c r="GX79">
        <v>999.9</v>
      </c>
      <c r="GY79">
        <v>32.4</v>
      </c>
      <c r="GZ79">
        <v>39.4</v>
      </c>
      <c r="HA79">
        <v>23.563600000000001</v>
      </c>
      <c r="HB79">
        <v>60.113999999999997</v>
      </c>
      <c r="HC79">
        <v>26.7468</v>
      </c>
      <c r="HD79">
        <v>1</v>
      </c>
      <c r="HE79">
        <v>0.28033799999999998</v>
      </c>
      <c r="HF79">
        <v>2.6350799999999999</v>
      </c>
      <c r="HG79">
        <v>20.352799999999998</v>
      </c>
      <c r="HH79">
        <v>5.2542799999999996</v>
      </c>
      <c r="HI79">
        <v>12.013999999999999</v>
      </c>
      <c r="HJ79">
        <v>4.9800500000000003</v>
      </c>
      <c r="HK79">
        <v>3.2930000000000001</v>
      </c>
      <c r="HL79">
        <v>9999</v>
      </c>
      <c r="HM79">
        <v>9999</v>
      </c>
      <c r="HN79">
        <v>9999</v>
      </c>
      <c r="HO79">
        <v>252.3</v>
      </c>
      <c r="HP79">
        <v>1.87592</v>
      </c>
      <c r="HQ79">
        <v>1.87683</v>
      </c>
      <c r="HR79">
        <v>1.8830899999999999</v>
      </c>
      <c r="HS79">
        <v>1.88615</v>
      </c>
      <c r="HT79">
        <v>1.8769800000000001</v>
      </c>
      <c r="HU79">
        <v>1.8835200000000001</v>
      </c>
      <c r="HV79">
        <v>1.88245</v>
      </c>
      <c r="HW79">
        <v>1.8858299999999999</v>
      </c>
      <c r="HX79">
        <v>0</v>
      </c>
      <c r="HY79">
        <v>0</v>
      </c>
      <c r="HZ79">
        <v>0</v>
      </c>
      <c r="IA79">
        <v>0</v>
      </c>
      <c r="IB79" t="s">
        <v>427</v>
      </c>
      <c r="IC79" t="s">
        <v>428</v>
      </c>
      <c r="ID79" t="s">
        <v>429</v>
      </c>
      <c r="IE79" t="s">
        <v>429</v>
      </c>
      <c r="IF79" t="s">
        <v>429</v>
      </c>
      <c r="IG79" t="s">
        <v>429</v>
      </c>
      <c r="IH79">
        <v>0</v>
      </c>
      <c r="II79">
        <v>100</v>
      </c>
      <c r="IJ79">
        <v>100</v>
      </c>
      <c r="IK79">
        <v>0.84</v>
      </c>
      <c r="IL79">
        <v>4.5999999999999999E-2</v>
      </c>
      <c r="IM79">
        <v>0.91774502503174715</v>
      </c>
      <c r="IN79">
        <v>-4.2852564239613137E-4</v>
      </c>
      <c r="IO79">
        <v>6.4980710991155998E-7</v>
      </c>
      <c r="IP79">
        <v>-2.7237938963984961E-10</v>
      </c>
      <c r="IQ79">
        <v>-4.0013256337159738E-3</v>
      </c>
      <c r="IR79">
        <v>6.6907473102813496E-3</v>
      </c>
      <c r="IS79">
        <v>-3.3673306238274028E-4</v>
      </c>
      <c r="IT79">
        <v>6.1311374003140313E-6</v>
      </c>
      <c r="IU79">
        <v>3</v>
      </c>
      <c r="IV79">
        <v>2101</v>
      </c>
      <c r="IW79">
        <v>1</v>
      </c>
      <c r="IX79">
        <v>32</v>
      </c>
      <c r="IY79">
        <v>1.7</v>
      </c>
      <c r="IZ79">
        <v>1.9</v>
      </c>
      <c r="JA79">
        <v>2.9553199999999999</v>
      </c>
      <c r="JB79">
        <v>2.67944</v>
      </c>
      <c r="JC79">
        <v>1.6015600000000001</v>
      </c>
      <c r="JD79">
        <v>2.33643</v>
      </c>
      <c r="JE79">
        <v>1.5502899999999999</v>
      </c>
      <c r="JF79">
        <v>2.4060100000000002</v>
      </c>
      <c r="JG79">
        <v>42.885199999999998</v>
      </c>
      <c r="JH79">
        <v>16.434799999999999</v>
      </c>
      <c r="JI79">
        <v>18</v>
      </c>
      <c r="JJ79">
        <v>586.94500000000005</v>
      </c>
      <c r="JK79">
        <v>418.721</v>
      </c>
      <c r="JL79">
        <v>24.415900000000001</v>
      </c>
      <c r="JM79">
        <v>30.877199999999998</v>
      </c>
      <c r="JN79">
        <v>30.000599999999999</v>
      </c>
      <c r="JO79">
        <v>31.006399999999999</v>
      </c>
      <c r="JP79">
        <v>31.002600000000001</v>
      </c>
      <c r="JQ79">
        <v>59.159199999999998</v>
      </c>
      <c r="JR79">
        <v>18.301300000000001</v>
      </c>
      <c r="JS79">
        <v>6.9181499999999998</v>
      </c>
      <c r="JT79">
        <v>24.385999999999999</v>
      </c>
      <c r="JU79">
        <v>1500</v>
      </c>
      <c r="JV79">
        <v>20.5016</v>
      </c>
      <c r="JW79">
        <v>99.4422</v>
      </c>
      <c r="JX79">
        <v>99.732100000000003</v>
      </c>
    </row>
    <row r="80" spans="1:284" x14ac:dyDescent="0.3">
      <c r="A80">
        <v>64</v>
      </c>
      <c r="B80">
        <v>1689277199.5</v>
      </c>
      <c r="C80">
        <v>15923.400000095369</v>
      </c>
      <c r="D80" t="s">
        <v>747</v>
      </c>
      <c r="E80" t="s">
        <v>748</v>
      </c>
      <c r="F80" t="s">
        <v>416</v>
      </c>
      <c r="G80" t="s">
        <v>417</v>
      </c>
      <c r="H80" t="s">
        <v>31</v>
      </c>
      <c r="I80" t="s">
        <v>752</v>
      </c>
      <c r="J80" t="s">
        <v>672</v>
      </c>
      <c r="K80" t="s">
        <v>509</v>
      </c>
      <c r="L80" t="s">
        <v>673</v>
      </c>
      <c r="M80">
        <v>1689277199.5</v>
      </c>
      <c r="N80">
        <f t="shared" si="46"/>
        <v>1.5989170606287232E-3</v>
      </c>
      <c r="O80">
        <f t="shared" si="47"/>
        <v>1.5989170606287233</v>
      </c>
      <c r="P80">
        <f t="shared" si="48"/>
        <v>43.758465064541546</v>
      </c>
      <c r="Q80">
        <f t="shared" si="49"/>
        <v>1744.14</v>
      </c>
      <c r="R80">
        <f t="shared" si="50"/>
        <v>986.55003196852283</v>
      </c>
      <c r="S80">
        <f t="shared" si="51"/>
        <v>97.470233953980596</v>
      </c>
      <c r="T80">
        <f t="shared" si="52"/>
        <v>172.31942460057601</v>
      </c>
      <c r="U80">
        <f t="shared" si="53"/>
        <v>9.8589717785120254E-2</v>
      </c>
      <c r="V80">
        <f t="shared" si="54"/>
        <v>2.9076093708960791</v>
      </c>
      <c r="W80">
        <f t="shared" si="55"/>
        <v>9.6769528968891586E-2</v>
      </c>
      <c r="X80">
        <f t="shared" si="56"/>
        <v>6.0641693320752039E-2</v>
      </c>
      <c r="Y80">
        <f t="shared" si="57"/>
        <v>289.56269932692447</v>
      </c>
      <c r="Z80">
        <f t="shared" si="58"/>
        <v>29.020903874662469</v>
      </c>
      <c r="AA80">
        <f t="shared" si="59"/>
        <v>28.064900000000002</v>
      </c>
      <c r="AB80">
        <f t="shared" si="60"/>
        <v>3.8092209729833333</v>
      </c>
      <c r="AC80">
        <f t="shared" si="61"/>
        <v>59.639528136119843</v>
      </c>
      <c r="AD80">
        <f t="shared" si="62"/>
        <v>2.2266348299007999</v>
      </c>
      <c r="AE80">
        <f t="shared" si="63"/>
        <v>3.7334883415220546</v>
      </c>
      <c r="AF80">
        <f t="shared" si="64"/>
        <v>1.5825861430825334</v>
      </c>
      <c r="AG80">
        <f t="shared" si="65"/>
        <v>-70.512242373726693</v>
      </c>
      <c r="AH80">
        <f t="shared" si="66"/>
        <v>-53.955083530170661</v>
      </c>
      <c r="AI80">
        <f t="shared" si="67"/>
        <v>-4.040573827599208</v>
      </c>
      <c r="AJ80">
        <f t="shared" si="68"/>
        <v>161.05479959542794</v>
      </c>
      <c r="AK80">
        <v>0</v>
      </c>
      <c r="AL80">
        <v>0</v>
      </c>
      <c r="AM80">
        <f t="shared" si="69"/>
        <v>1</v>
      </c>
      <c r="AN80">
        <f t="shared" si="70"/>
        <v>0</v>
      </c>
      <c r="AO80">
        <f t="shared" si="71"/>
        <v>52092.284230584839</v>
      </c>
      <c r="AP80" t="s">
        <v>421</v>
      </c>
      <c r="AQ80">
        <v>10366.9</v>
      </c>
      <c r="AR80">
        <v>993.59653846153856</v>
      </c>
      <c r="AS80">
        <v>3431.87</v>
      </c>
      <c r="AT80">
        <f t="shared" si="72"/>
        <v>0.71047955241266758</v>
      </c>
      <c r="AU80">
        <v>-3.9894345373445681</v>
      </c>
      <c r="AV80" t="s">
        <v>749</v>
      </c>
      <c r="AW80">
        <v>9997.69</v>
      </c>
      <c r="AX80">
        <v>829.07720000000006</v>
      </c>
      <c r="AY80">
        <v>1374.8301903046031</v>
      </c>
      <c r="AZ80">
        <f t="shared" si="73"/>
        <v>0.39696028946213913</v>
      </c>
      <c r="BA80">
        <v>0.5</v>
      </c>
      <c r="BB80">
        <f t="shared" si="74"/>
        <v>1513.1675996512563</v>
      </c>
      <c r="BC80">
        <f t="shared" si="75"/>
        <v>43.758465064541546</v>
      </c>
      <c r="BD80">
        <f t="shared" si="76"/>
        <v>300.33372418114647</v>
      </c>
      <c r="BE80">
        <f t="shared" si="77"/>
        <v>3.1554931266629491E-2</v>
      </c>
      <c r="BF80">
        <f t="shared" si="78"/>
        <v>1.4962137318497823</v>
      </c>
      <c r="BG80">
        <f t="shared" si="79"/>
        <v>693.27889027783135</v>
      </c>
      <c r="BH80" t="s">
        <v>750</v>
      </c>
      <c r="BI80">
        <v>588.67999999999995</v>
      </c>
      <c r="BJ80">
        <f t="shared" si="80"/>
        <v>588.67999999999995</v>
      </c>
      <c r="BK80">
        <f t="shared" si="81"/>
        <v>0.57181621108453129</v>
      </c>
      <c r="BL80">
        <f t="shared" si="82"/>
        <v>0.69420957602661726</v>
      </c>
      <c r="BM80">
        <f t="shared" si="83"/>
        <v>0.72349713163573193</v>
      </c>
      <c r="BN80">
        <f t="shared" si="84"/>
        <v>1.4315446384813457</v>
      </c>
      <c r="BO80">
        <f t="shared" si="85"/>
        <v>0.84364606437437073</v>
      </c>
      <c r="BP80">
        <f t="shared" si="86"/>
        <v>0.49291826287750884</v>
      </c>
      <c r="BQ80">
        <f t="shared" si="87"/>
        <v>0.50708173712249116</v>
      </c>
      <c r="BR80">
        <v>6463</v>
      </c>
      <c r="BS80">
        <v>290.00000000000011</v>
      </c>
      <c r="BT80">
        <v>1237.93</v>
      </c>
      <c r="BU80">
        <v>295</v>
      </c>
      <c r="BV80">
        <v>9997.69</v>
      </c>
      <c r="BW80">
        <v>1238.8599999999999</v>
      </c>
      <c r="BX80">
        <v>-0.93</v>
      </c>
      <c r="BY80">
        <v>300.00000000000011</v>
      </c>
      <c r="BZ80">
        <v>38.6</v>
      </c>
      <c r="CA80">
        <v>1374.8301903046031</v>
      </c>
      <c r="CB80">
        <v>1.465449486621623</v>
      </c>
      <c r="CC80">
        <v>-135.9406751820944</v>
      </c>
      <c r="CD80">
        <v>1.2007329729709519</v>
      </c>
      <c r="CE80">
        <v>0.99782026158479464</v>
      </c>
      <c r="CF80">
        <v>-1.0871255839822029E-2</v>
      </c>
      <c r="CG80">
        <v>289.99999999999989</v>
      </c>
      <c r="CH80">
        <v>1242.01</v>
      </c>
      <c r="CI80">
        <v>815</v>
      </c>
      <c r="CJ80">
        <v>9975.08</v>
      </c>
      <c r="CK80">
        <v>1238.55</v>
      </c>
      <c r="CL80">
        <v>3.46</v>
      </c>
      <c r="CZ80">
        <f t="shared" si="88"/>
        <v>1799.98</v>
      </c>
      <c r="DA80">
        <f t="shared" si="89"/>
        <v>1513.1675996512563</v>
      </c>
      <c r="DB80">
        <f t="shared" si="90"/>
        <v>0.84065800711744365</v>
      </c>
      <c r="DC80">
        <f t="shared" si="91"/>
        <v>0.16086995373666624</v>
      </c>
      <c r="DD80">
        <v>6</v>
      </c>
      <c r="DE80">
        <v>0.5</v>
      </c>
      <c r="DF80" t="s">
        <v>424</v>
      </c>
      <c r="DG80">
        <v>2</v>
      </c>
      <c r="DH80">
        <v>1689277199.5</v>
      </c>
      <c r="DI80">
        <v>1744.14</v>
      </c>
      <c r="DJ80">
        <v>1799.98</v>
      </c>
      <c r="DK80">
        <v>22.536999999999999</v>
      </c>
      <c r="DL80">
        <v>20.662099999999999</v>
      </c>
      <c r="DM80">
        <v>1743.77</v>
      </c>
      <c r="DN80">
        <v>22.493300000000001</v>
      </c>
      <c r="DO80">
        <v>500.149</v>
      </c>
      <c r="DP80">
        <v>98.699299999999994</v>
      </c>
      <c r="DQ80">
        <v>9.9778400000000003E-2</v>
      </c>
      <c r="DR80">
        <v>27.720700000000001</v>
      </c>
      <c r="DS80">
        <v>28.064900000000002</v>
      </c>
      <c r="DT80">
        <v>999.9</v>
      </c>
      <c r="DU80">
        <v>0</v>
      </c>
      <c r="DV80">
        <v>0</v>
      </c>
      <c r="DW80">
        <v>10005.6</v>
      </c>
      <c r="DX80">
        <v>0</v>
      </c>
      <c r="DY80">
        <v>2065.36</v>
      </c>
      <c r="DZ80">
        <v>-55.840499999999999</v>
      </c>
      <c r="EA80">
        <v>1784.35</v>
      </c>
      <c r="EB80">
        <v>1837.95</v>
      </c>
      <c r="EC80">
        <v>1.8748800000000001</v>
      </c>
      <c r="ED80">
        <v>1799.98</v>
      </c>
      <c r="EE80">
        <v>20.662099999999999</v>
      </c>
      <c r="EF80">
        <v>2.2243900000000001</v>
      </c>
      <c r="EG80">
        <v>2.0393400000000002</v>
      </c>
      <c r="EH80">
        <v>19.138999999999999</v>
      </c>
      <c r="EI80">
        <v>17.7531</v>
      </c>
      <c r="EJ80">
        <v>1799.98</v>
      </c>
      <c r="EK80">
        <v>0.97800399999999998</v>
      </c>
      <c r="EL80">
        <v>2.19963E-2</v>
      </c>
      <c r="EM80">
        <v>0</v>
      </c>
      <c r="EN80">
        <v>829.03700000000003</v>
      </c>
      <c r="EO80">
        <v>5.0005300000000004</v>
      </c>
      <c r="EP80">
        <v>17997.099999999999</v>
      </c>
      <c r="EQ80">
        <v>16035.1</v>
      </c>
      <c r="ER80">
        <v>50.061999999999998</v>
      </c>
      <c r="ES80">
        <v>51.561999999999998</v>
      </c>
      <c r="ET80">
        <v>50.75</v>
      </c>
      <c r="EU80">
        <v>50.936999999999998</v>
      </c>
      <c r="EV80">
        <v>51.125</v>
      </c>
      <c r="EW80">
        <v>1755.5</v>
      </c>
      <c r="EX80">
        <v>39.479999999999997</v>
      </c>
      <c r="EY80">
        <v>0</v>
      </c>
      <c r="EZ80">
        <v>173.5999999046326</v>
      </c>
      <c r="FA80">
        <v>0</v>
      </c>
      <c r="FB80">
        <v>829.07720000000006</v>
      </c>
      <c r="FC80">
        <v>-3.3126923329785969</v>
      </c>
      <c r="FD80">
        <v>295.03846162352232</v>
      </c>
      <c r="FE80">
        <v>18072.928</v>
      </c>
      <c r="FF80">
        <v>15</v>
      </c>
      <c r="FG80">
        <v>1689277155.5</v>
      </c>
      <c r="FH80" t="s">
        <v>751</v>
      </c>
      <c r="FI80">
        <v>1689277155.5</v>
      </c>
      <c r="FJ80">
        <v>1689277138.5</v>
      </c>
      <c r="FK80">
        <v>68</v>
      </c>
      <c r="FL80">
        <v>-0.33700000000000002</v>
      </c>
      <c r="FM80">
        <v>-2E-3</v>
      </c>
      <c r="FN80">
        <v>0.32700000000000001</v>
      </c>
      <c r="FO80">
        <v>4.2999999999999997E-2</v>
      </c>
      <c r="FP80">
        <v>1800</v>
      </c>
      <c r="FQ80">
        <v>21</v>
      </c>
      <c r="FR80">
        <v>0.09</v>
      </c>
      <c r="FS80">
        <v>0.05</v>
      </c>
      <c r="FT80">
        <v>43.926236583059719</v>
      </c>
      <c r="FU80">
        <v>-0.95826733165549438</v>
      </c>
      <c r="FV80">
        <v>0.15461945845731459</v>
      </c>
      <c r="FW80">
        <v>1</v>
      </c>
      <c r="FX80">
        <v>0.10474961229958631</v>
      </c>
      <c r="FY80">
        <v>-2.6560565287330109E-2</v>
      </c>
      <c r="FZ80">
        <v>3.859706940260606E-3</v>
      </c>
      <c r="GA80">
        <v>1</v>
      </c>
      <c r="GB80">
        <v>2</v>
      </c>
      <c r="GC80">
        <v>2</v>
      </c>
      <c r="GD80" t="s">
        <v>426</v>
      </c>
      <c r="GE80">
        <v>3.1128100000000001</v>
      </c>
      <c r="GF80">
        <v>2.7671299999999999</v>
      </c>
      <c r="GG80">
        <v>0.236066</v>
      </c>
      <c r="GH80">
        <v>0.24023900000000001</v>
      </c>
      <c r="GI80">
        <v>0.10266599999999999</v>
      </c>
      <c r="GJ80">
        <v>9.6798999999999996E-2</v>
      </c>
      <c r="GK80">
        <v>18378.7</v>
      </c>
      <c r="GL80">
        <v>18998.3</v>
      </c>
      <c r="GM80">
        <v>23911.4</v>
      </c>
      <c r="GN80">
        <v>25311.1</v>
      </c>
      <c r="GO80">
        <v>30919.3</v>
      </c>
      <c r="GP80">
        <v>32070.9</v>
      </c>
      <c r="GQ80">
        <v>38107.599999999999</v>
      </c>
      <c r="GR80">
        <v>39384.1</v>
      </c>
      <c r="GS80">
        <v>2.1702499999999998</v>
      </c>
      <c r="GT80">
        <v>1.8176300000000001</v>
      </c>
      <c r="GU80">
        <v>5.2563800000000001E-2</v>
      </c>
      <c r="GV80">
        <v>0</v>
      </c>
      <c r="GW80">
        <v>27.206199999999999</v>
      </c>
      <c r="GX80">
        <v>999.9</v>
      </c>
      <c r="GY80">
        <v>33.1</v>
      </c>
      <c r="GZ80">
        <v>39.6</v>
      </c>
      <c r="HA80">
        <v>24.336400000000001</v>
      </c>
      <c r="HB80">
        <v>60.223999999999997</v>
      </c>
      <c r="HC80">
        <v>26.450299999999999</v>
      </c>
      <c r="HD80">
        <v>1</v>
      </c>
      <c r="HE80">
        <v>0.30532300000000001</v>
      </c>
      <c r="HF80">
        <v>3.58195</v>
      </c>
      <c r="HG80">
        <v>20.335100000000001</v>
      </c>
      <c r="HH80">
        <v>5.2515799999999997</v>
      </c>
      <c r="HI80">
        <v>12.015000000000001</v>
      </c>
      <c r="HJ80">
        <v>4.9799499999999997</v>
      </c>
      <c r="HK80">
        <v>3.2927</v>
      </c>
      <c r="HL80">
        <v>9999</v>
      </c>
      <c r="HM80">
        <v>9999</v>
      </c>
      <c r="HN80">
        <v>9999</v>
      </c>
      <c r="HO80">
        <v>252.3</v>
      </c>
      <c r="HP80">
        <v>1.87592</v>
      </c>
      <c r="HQ80">
        <v>1.8768199999999999</v>
      </c>
      <c r="HR80">
        <v>1.88296</v>
      </c>
      <c r="HS80">
        <v>1.8861399999999999</v>
      </c>
      <c r="HT80">
        <v>1.87697</v>
      </c>
      <c r="HU80">
        <v>1.8834900000000001</v>
      </c>
      <c r="HV80">
        <v>1.8824099999999999</v>
      </c>
      <c r="HW80">
        <v>1.8858200000000001</v>
      </c>
      <c r="HX80">
        <v>0</v>
      </c>
      <c r="HY80">
        <v>0</v>
      </c>
      <c r="HZ80">
        <v>0</v>
      </c>
      <c r="IA80">
        <v>0</v>
      </c>
      <c r="IB80" t="s">
        <v>427</v>
      </c>
      <c r="IC80" t="s">
        <v>428</v>
      </c>
      <c r="ID80" t="s">
        <v>429</v>
      </c>
      <c r="IE80" t="s">
        <v>429</v>
      </c>
      <c r="IF80" t="s">
        <v>429</v>
      </c>
      <c r="IG80" t="s">
        <v>429</v>
      </c>
      <c r="IH80">
        <v>0</v>
      </c>
      <c r="II80">
        <v>100</v>
      </c>
      <c r="IJ80">
        <v>100</v>
      </c>
      <c r="IK80">
        <v>0.37</v>
      </c>
      <c r="IL80">
        <v>4.3700000000000003E-2</v>
      </c>
      <c r="IM80">
        <v>0.58117291096041723</v>
      </c>
      <c r="IN80">
        <v>-4.2852564239613137E-4</v>
      </c>
      <c r="IO80">
        <v>6.4980710991155998E-7</v>
      </c>
      <c r="IP80">
        <v>-2.7237938963984961E-10</v>
      </c>
      <c r="IQ80">
        <v>-6.2203593619258989E-3</v>
      </c>
      <c r="IR80">
        <v>6.6907473102813496E-3</v>
      </c>
      <c r="IS80">
        <v>-3.3673306238274028E-4</v>
      </c>
      <c r="IT80">
        <v>6.1311374003140313E-6</v>
      </c>
      <c r="IU80">
        <v>3</v>
      </c>
      <c r="IV80">
        <v>2101</v>
      </c>
      <c r="IW80">
        <v>1</v>
      </c>
      <c r="IX80">
        <v>32</v>
      </c>
      <c r="IY80">
        <v>0.7</v>
      </c>
      <c r="IZ80">
        <v>1</v>
      </c>
      <c r="JA80">
        <v>3.4216299999999999</v>
      </c>
      <c r="JB80">
        <v>2.6660200000000001</v>
      </c>
      <c r="JC80">
        <v>1.6015600000000001</v>
      </c>
      <c r="JD80">
        <v>2.33521</v>
      </c>
      <c r="JE80">
        <v>1.5502899999999999</v>
      </c>
      <c r="JF80">
        <v>2.3974600000000001</v>
      </c>
      <c r="JG80">
        <v>43.0199</v>
      </c>
      <c r="JH80">
        <v>16.3035</v>
      </c>
      <c r="JI80">
        <v>18</v>
      </c>
      <c r="JJ80">
        <v>587.06899999999996</v>
      </c>
      <c r="JK80">
        <v>417.14</v>
      </c>
      <c r="JL80">
        <v>23.807300000000001</v>
      </c>
      <c r="JM80">
        <v>31.142099999999999</v>
      </c>
      <c r="JN80">
        <v>30.001100000000001</v>
      </c>
      <c r="JO80">
        <v>31.210599999999999</v>
      </c>
      <c r="JP80">
        <v>31.205300000000001</v>
      </c>
      <c r="JQ80">
        <v>68.5017</v>
      </c>
      <c r="JR80">
        <v>20.847300000000001</v>
      </c>
      <c r="JS80">
        <v>10.725099999999999</v>
      </c>
      <c r="JT80">
        <v>23.756799999999998</v>
      </c>
      <c r="JU80">
        <v>1800</v>
      </c>
      <c r="JV80">
        <v>20.754799999999999</v>
      </c>
      <c r="JW80">
        <v>99.4024</v>
      </c>
      <c r="JX80">
        <v>99.674400000000006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2023-07-13T19:41:47Z</dcterms:created>
  <dcterms:modified xsi:type="dcterms:W3CDTF">2023-07-13T21:27:28Z</dcterms:modified>
</cp:coreProperties>
</file>