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3\time 1 aci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U80" i="1" l="1"/>
  <c r="BT80" i="1"/>
  <c r="BR80" i="1"/>
  <c r="BS80" i="1" s="1"/>
  <c r="BB80" i="1" s="1"/>
  <c r="BD80" i="1" s="1"/>
  <c r="BO80" i="1"/>
  <c r="BN80" i="1"/>
  <c r="BM80" i="1"/>
  <c r="BL80" i="1"/>
  <c r="BP80" i="1" s="1"/>
  <c r="BQ80" i="1" s="1"/>
  <c r="BJ80" i="1"/>
  <c r="BK80" i="1" s="1"/>
  <c r="BF80" i="1"/>
  <c r="AZ80" i="1"/>
  <c r="AT80" i="1"/>
  <c r="BG80" i="1" s="1"/>
  <c r="AO80" i="1"/>
  <c r="AM80" i="1" s="1"/>
  <c r="AE80" i="1"/>
  <c r="AD80" i="1"/>
  <c r="AC80" i="1" s="1"/>
  <c r="V80" i="1"/>
  <c r="BU79" i="1"/>
  <c r="BT79" i="1"/>
  <c r="BR79" i="1"/>
  <c r="BO79" i="1"/>
  <c r="BN79" i="1"/>
  <c r="BL79" i="1"/>
  <c r="BP79" i="1" s="1"/>
  <c r="BQ79" i="1" s="1"/>
  <c r="BJ79" i="1"/>
  <c r="BK79" i="1" s="1"/>
  <c r="BF79" i="1"/>
  <c r="AZ79" i="1"/>
  <c r="AT79" i="1"/>
  <c r="BG79" i="1" s="1"/>
  <c r="AO79" i="1"/>
  <c r="AM79" i="1"/>
  <c r="Q79" i="1" s="1"/>
  <c r="AE79" i="1"/>
  <c r="AD79" i="1"/>
  <c r="AC79" i="1"/>
  <c r="Y79" i="1"/>
  <c r="V79" i="1"/>
  <c r="T79" i="1"/>
  <c r="BU78" i="1"/>
  <c r="BT78" i="1"/>
  <c r="BR78" i="1"/>
  <c r="BO78" i="1"/>
  <c r="BN78" i="1"/>
  <c r="BJ78" i="1"/>
  <c r="BF78" i="1"/>
  <c r="AZ78" i="1"/>
  <c r="AT78" i="1"/>
  <c r="BG78" i="1" s="1"/>
  <c r="AO78" i="1"/>
  <c r="AM78" i="1" s="1"/>
  <c r="P78" i="1" s="1"/>
  <c r="BC78" i="1" s="1"/>
  <c r="AE78" i="1"/>
  <c r="AD78" i="1"/>
  <c r="AC78" i="1" s="1"/>
  <c r="V78" i="1"/>
  <c r="T78" i="1"/>
  <c r="BU77" i="1"/>
  <c r="BT77" i="1"/>
  <c r="BR77" i="1"/>
  <c r="BO77" i="1"/>
  <c r="BN77" i="1"/>
  <c r="BJ77" i="1"/>
  <c r="BF77" i="1"/>
  <c r="AZ77" i="1"/>
  <c r="AT77" i="1"/>
  <c r="BG77" i="1" s="1"/>
  <c r="AO77" i="1"/>
  <c r="AN77" i="1"/>
  <c r="AM77" i="1"/>
  <c r="O77" i="1" s="1"/>
  <c r="N77" i="1" s="1"/>
  <c r="AE77" i="1"/>
  <c r="AD77" i="1"/>
  <c r="AC77" i="1" s="1"/>
  <c r="V77" i="1"/>
  <c r="T77" i="1"/>
  <c r="Q77" i="1"/>
  <c r="P77" i="1"/>
  <c r="BC77" i="1" s="1"/>
  <c r="BU76" i="1"/>
  <c r="BT76" i="1"/>
  <c r="BR76" i="1"/>
  <c r="BO76" i="1"/>
  <c r="BN76" i="1"/>
  <c r="BL76" i="1"/>
  <c r="BP76" i="1" s="1"/>
  <c r="BQ76" i="1" s="1"/>
  <c r="BJ76" i="1"/>
  <c r="BF76" i="1"/>
  <c r="AZ76" i="1"/>
  <c r="AT76" i="1"/>
  <c r="BG76" i="1" s="1"/>
  <c r="AO76" i="1"/>
  <c r="AM76" i="1" s="1"/>
  <c r="AN76" i="1"/>
  <c r="AE76" i="1"/>
  <c r="AD76" i="1"/>
  <c r="AC76" i="1" s="1"/>
  <c r="V76" i="1"/>
  <c r="T76" i="1"/>
  <c r="P76" i="1"/>
  <c r="BC76" i="1" s="1"/>
  <c r="BU75" i="1"/>
  <c r="BT75" i="1"/>
  <c r="BR75" i="1"/>
  <c r="BO75" i="1"/>
  <c r="BN75" i="1"/>
  <c r="BL75" i="1"/>
  <c r="BP75" i="1" s="1"/>
  <c r="BQ75" i="1" s="1"/>
  <c r="BJ75" i="1"/>
  <c r="BF75" i="1"/>
  <c r="AZ75" i="1"/>
  <c r="AT75" i="1"/>
  <c r="BG75" i="1" s="1"/>
  <c r="AO75" i="1"/>
  <c r="AN75" i="1"/>
  <c r="AM75" i="1"/>
  <c r="Q75" i="1" s="1"/>
  <c r="AE75" i="1"/>
  <c r="AD75" i="1"/>
  <c r="AC75" i="1" s="1"/>
  <c r="V75" i="1"/>
  <c r="T75" i="1"/>
  <c r="P75" i="1"/>
  <c r="BC75" i="1" s="1"/>
  <c r="BU74" i="1"/>
  <c r="BT74" i="1"/>
  <c r="BR74" i="1"/>
  <c r="BP74" i="1"/>
  <c r="BQ74" i="1" s="1"/>
  <c r="BO74" i="1"/>
  <c r="BN74" i="1"/>
  <c r="BL74" i="1"/>
  <c r="BJ74" i="1"/>
  <c r="BF74" i="1"/>
  <c r="AZ74" i="1"/>
  <c r="AT74" i="1"/>
  <c r="BG74" i="1" s="1"/>
  <c r="AO74" i="1"/>
  <c r="AM74" i="1" s="1"/>
  <c r="AE74" i="1"/>
  <c r="AD74" i="1"/>
  <c r="AC74" i="1" s="1"/>
  <c r="V74" i="1"/>
  <c r="T74" i="1"/>
  <c r="BU73" i="1"/>
  <c r="BT73" i="1"/>
  <c r="BR73" i="1"/>
  <c r="BO73" i="1"/>
  <c r="BN73" i="1"/>
  <c r="BJ73" i="1"/>
  <c r="BF73" i="1"/>
  <c r="AZ73" i="1"/>
  <c r="AT73" i="1"/>
  <c r="BG73" i="1" s="1"/>
  <c r="AO73" i="1"/>
  <c r="AN73" i="1"/>
  <c r="AM73" i="1"/>
  <c r="O73" i="1" s="1"/>
  <c r="AE73" i="1"/>
  <c r="AD73" i="1"/>
  <c r="AC73" i="1" s="1"/>
  <c r="V73" i="1"/>
  <c r="T73" i="1"/>
  <c r="Q73" i="1"/>
  <c r="P73" i="1"/>
  <c r="BC73" i="1" s="1"/>
  <c r="N73" i="1"/>
  <c r="BU72" i="1"/>
  <c r="BT72" i="1"/>
  <c r="BR72" i="1"/>
  <c r="BO72" i="1"/>
  <c r="BN72" i="1"/>
  <c r="BL72" i="1"/>
  <c r="BP72" i="1" s="1"/>
  <c r="BQ72" i="1" s="1"/>
  <c r="BJ72" i="1"/>
  <c r="BF72" i="1"/>
  <c r="AZ72" i="1"/>
  <c r="AT72" i="1"/>
  <c r="BG72" i="1" s="1"/>
  <c r="AO72" i="1"/>
  <c r="AM72" i="1" s="1"/>
  <c r="AN72" i="1"/>
  <c r="AE72" i="1"/>
  <c r="AD72" i="1"/>
  <c r="AC72" i="1" s="1"/>
  <c r="V72" i="1"/>
  <c r="BU71" i="1"/>
  <c r="BT71" i="1"/>
  <c r="BR71" i="1"/>
  <c r="BO71" i="1"/>
  <c r="BN71" i="1"/>
  <c r="BJ71" i="1"/>
  <c r="BF71" i="1"/>
  <c r="AZ71" i="1"/>
  <c r="AT71" i="1"/>
  <c r="BG71" i="1" s="1"/>
  <c r="AO71" i="1"/>
  <c r="AN71" i="1"/>
  <c r="AM71" i="1"/>
  <c r="Q71" i="1" s="1"/>
  <c r="AE71" i="1"/>
  <c r="AD71" i="1"/>
  <c r="AC71" i="1" s="1"/>
  <c r="V71" i="1"/>
  <c r="T71" i="1"/>
  <c r="P71" i="1"/>
  <c r="BC71" i="1" s="1"/>
  <c r="BU70" i="1"/>
  <c r="BT70" i="1"/>
  <c r="BR70" i="1"/>
  <c r="BO70" i="1"/>
  <c r="BN70" i="1"/>
  <c r="BL70" i="1"/>
  <c r="BP70" i="1" s="1"/>
  <c r="BQ70" i="1" s="1"/>
  <c r="BJ70" i="1"/>
  <c r="BF70" i="1"/>
  <c r="AZ70" i="1"/>
  <c r="AT70" i="1"/>
  <c r="BG70" i="1" s="1"/>
  <c r="AO70" i="1"/>
  <c r="AM70" i="1" s="1"/>
  <c r="AE70" i="1"/>
  <c r="AD70" i="1"/>
  <c r="AC70" i="1" s="1"/>
  <c r="V70" i="1"/>
  <c r="BU69" i="1"/>
  <c r="BT69" i="1"/>
  <c r="BR69" i="1"/>
  <c r="BO69" i="1"/>
  <c r="BN69" i="1"/>
  <c r="BL69" i="1"/>
  <c r="BP69" i="1" s="1"/>
  <c r="BQ69" i="1" s="1"/>
  <c r="BJ69" i="1"/>
  <c r="BF69" i="1"/>
  <c r="AZ69" i="1"/>
  <c r="AT69" i="1"/>
  <c r="BG69" i="1" s="1"/>
  <c r="AO69" i="1"/>
  <c r="AN69" i="1"/>
  <c r="AM69" i="1"/>
  <c r="O69" i="1" s="1"/>
  <c r="N69" i="1" s="1"/>
  <c r="AE69" i="1"/>
  <c r="AD69" i="1"/>
  <c r="AC69" i="1" s="1"/>
  <c r="V69" i="1"/>
  <c r="T69" i="1"/>
  <c r="Q69" i="1"/>
  <c r="P69" i="1"/>
  <c r="BC69" i="1" s="1"/>
  <c r="BU68" i="1"/>
  <c r="BT68" i="1"/>
  <c r="BR68" i="1"/>
  <c r="BP68" i="1"/>
  <c r="BQ68" i="1" s="1"/>
  <c r="BO68" i="1"/>
  <c r="BN68" i="1"/>
  <c r="BL68" i="1"/>
  <c r="BJ68" i="1"/>
  <c r="BF68" i="1"/>
  <c r="AZ68" i="1"/>
  <c r="AT68" i="1"/>
  <c r="BG68" i="1" s="1"/>
  <c r="AO68" i="1"/>
  <c r="AM68" i="1" s="1"/>
  <c r="AN68" i="1"/>
  <c r="AE68" i="1"/>
  <c r="AD68" i="1"/>
  <c r="AC68" i="1" s="1"/>
  <c r="V68" i="1"/>
  <c r="T68" i="1"/>
  <c r="P68" i="1"/>
  <c r="BC68" i="1" s="1"/>
  <c r="BU67" i="1"/>
  <c r="BT67" i="1"/>
  <c r="BR67" i="1"/>
  <c r="BO67" i="1"/>
  <c r="BN67" i="1"/>
  <c r="BJ67" i="1"/>
  <c r="BF67" i="1"/>
  <c r="AZ67" i="1"/>
  <c r="AT67" i="1"/>
  <c r="BG67" i="1" s="1"/>
  <c r="AO67" i="1"/>
  <c r="AN67" i="1"/>
  <c r="AM67" i="1"/>
  <c r="O67" i="1" s="1"/>
  <c r="N67" i="1" s="1"/>
  <c r="AE67" i="1"/>
  <c r="AD67" i="1"/>
  <c r="AC67" i="1" s="1"/>
  <c r="V67" i="1"/>
  <c r="T67" i="1"/>
  <c r="Q67" i="1"/>
  <c r="P67" i="1"/>
  <c r="BC67" i="1" s="1"/>
  <c r="BU66" i="1"/>
  <c r="BT66" i="1"/>
  <c r="BR66" i="1"/>
  <c r="BO66" i="1"/>
  <c r="BN66" i="1"/>
  <c r="BL66" i="1"/>
  <c r="BP66" i="1" s="1"/>
  <c r="BQ66" i="1" s="1"/>
  <c r="BJ66" i="1"/>
  <c r="BF66" i="1"/>
  <c r="AZ66" i="1"/>
  <c r="AT66" i="1"/>
  <c r="BG66" i="1" s="1"/>
  <c r="AO66" i="1"/>
  <c r="AM66" i="1" s="1"/>
  <c r="AN66" i="1"/>
  <c r="AE66" i="1"/>
  <c r="AD66" i="1"/>
  <c r="AC66" i="1" s="1"/>
  <c r="V66" i="1"/>
  <c r="T66" i="1"/>
  <c r="P66" i="1"/>
  <c r="BC66" i="1" s="1"/>
  <c r="BU65" i="1"/>
  <c r="BT65" i="1"/>
  <c r="BR65" i="1"/>
  <c r="BO65" i="1"/>
  <c r="BN65" i="1"/>
  <c r="BL65" i="1"/>
  <c r="BP65" i="1" s="1"/>
  <c r="BQ65" i="1" s="1"/>
  <c r="BJ65" i="1"/>
  <c r="BF65" i="1"/>
  <c r="AZ65" i="1"/>
  <c r="AT65" i="1"/>
  <c r="BG65" i="1" s="1"/>
  <c r="AO65" i="1"/>
  <c r="AN65" i="1"/>
  <c r="AM65" i="1"/>
  <c r="O65" i="1" s="1"/>
  <c r="AE65" i="1"/>
  <c r="AD65" i="1"/>
  <c r="AC65" i="1" s="1"/>
  <c r="V65" i="1"/>
  <c r="T65" i="1"/>
  <c r="Q65" i="1"/>
  <c r="P65" i="1"/>
  <c r="BC65" i="1" s="1"/>
  <c r="N65" i="1"/>
  <c r="BU64" i="1"/>
  <c r="BT64" i="1"/>
  <c r="BR64" i="1"/>
  <c r="BO64" i="1"/>
  <c r="BN64" i="1"/>
  <c r="BJ64" i="1"/>
  <c r="BF64" i="1"/>
  <c r="AZ64" i="1"/>
  <c r="AT64" i="1"/>
  <c r="BG64" i="1" s="1"/>
  <c r="AO64" i="1"/>
  <c r="AM64" i="1" s="1"/>
  <c r="AN64" i="1"/>
  <c r="AE64" i="1"/>
  <c r="AD64" i="1"/>
  <c r="AC64" i="1" s="1"/>
  <c r="V64" i="1"/>
  <c r="T64" i="1"/>
  <c r="P64" i="1"/>
  <c r="BC64" i="1" s="1"/>
  <c r="BU63" i="1"/>
  <c r="BT63" i="1"/>
  <c r="BR63" i="1"/>
  <c r="BS63" i="1" s="1"/>
  <c r="BP63" i="1"/>
  <c r="BQ63" i="1" s="1"/>
  <c r="BO63" i="1"/>
  <c r="BN63" i="1"/>
  <c r="BL63" i="1"/>
  <c r="BJ63" i="1"/>
  <c r="BF63" i="1"/>
  <c r="BB63" i="1"/>
  <c r="BD63" i="1" s="1"/>
  <c r="AZ63" i="1"/>
  <c r="AT63" i="1"/>
  <c r="BG63" i="1" s="1"/>
  <c r="AO63" i="1"/>
  <c r="AN63" i="1"/>
  <c r="AM63" i="1"/>
  <c r="O63" i="1" s="1"/>
  <c r="AG63" i="1"/>
  <c r="AE63" i="1"/>
  <c r="AD63" i="1"/>
  <c r="AC63" i="1"/>
  <c r="V63" i="1"/>
  <c r="T63" i="1"/>
  <c r="Q63" i="1"/>
  <c r="P63" i="1"/>
  <c r="BC63" i="1" s="1"/>
  <c r="BE63" i="1" s="1"/>
  <c r="N63" i="1"/>
  <c r="BU62" i="1"/>
  <c r="BT62" i="1"/>
  <c r="BR62" i="1"/>
  <c r="BO62" i="1"/>
  <c r="BN62" i="1"/>
  <c r="BJ62" i="1"/>
  <c r="BG62" i="1"/>
  <c r="BF62" i="1"/>
  <c r="AZ62" i="1"/>
  <c r="AT62" i="1"/>
  <c r="AO62" i="1"/>
  <c r="AM62" i="1" s="1"/>
  <c r="AE62" i="1"/>
  <c r="AD62" i="1"/>
  <c r="AC62" i="1" s="1"/>
  <c r="V62" i="1"/>
  <c r="BU61" i="1"/>
  <c r="BT61" i="1"/>
  <c r="BR61" i="1"/>
  <c r="BO61" i="1"/>
  <c r="BN61" i="1"/>
  <c r="BM61" i="1"/>
  <c r="BJ61" i="1"/>
  <c r="BF61" i="1"/>
  <c r="AZ61" i="1"/>
  <c r="AT61" i="1"/>
  <c r="BG61" i="1" s="1"/>
  <c r="AO61" i="1"/>
  <c r="AM61" i="1" s="1"/>
  <c r="AE61" i="1"/>
  <c r="AC61" i="1" s="1"/>
  <c r="AD61" i="1"/>
  <c r="V61" i="1"/>
  <c r="P61" i="1"/>
  <c r="BC61" i="1" s="1"/>
  <c r="BU60" i="1"/>
  <c r="BT60" i="1"/>
  <c r="BS60" i="1"/>
  <c r="BB60" i="1" s="1"/>
  <c r="BR60" i="1"/>
  <c r="BP60" i="1"/>
  <c r="BQ60" i="1" s="1"/>
  <c r="BO60" i="1"/>
  <c r="BN60" i="1"/>
  <c r="BM60" i="1"/>
  <c r="BL60" i="1"/>
  <c r="BK60" i="1"/>
  <c r="BJ60" i="1"/>
  <c r="BF60" i="1"/>
  <c r="AZ60" i="1"/>
  <c r="BD60" i="1" s="1"/>
  <c r="AT60" i="1"/>
  <c r="BG60" i="1" s="1"/>
  <c r="AO60" i="1"/>
  <c r="AN60" i="1"/>
  <c r="AM60" i="1"/>
  <c r="T60" i="1" s="1"/>
  <c r="AE60" i="1"/>
  <c r="AD60" i="1"/>
  <c r="AC60" i="1" s="1"/>
  <c r="Y60" i="1"/>
  <c r="V60" i="1"/>
  <c r="Q60" i="1"/>
  <c r="BU59" i="1"/>
  <c r="Y59" i="1" s="1"/>
  <c r="BT59" i="1"/>
  <c r="BS59" i="1"/>
  <c r="BB59" i="1" s="1"/>
  <c r="BR59" i="1"/>
  <c r="BQ59" i="1"/>
  <c r="BO59" i="1"/>
  <c r="BN59" i="1"/>
  <c r="BM59" i="1"/>
  <c r="BK59" i="1"/>
  <c r="BJ59" i="1"/>
  <c r="BL59" i="1" s="1"/>
  <c r="BP59" i="1" s="1"/>
  <c r="BG59" i="1"/>
  <c r="BF59" i="1"/>
  <c r="BD59" i="1"/>
  <c r="AZ59" i="1"/>
  <c r="AT59" i="1"/>
  <c r="AO59" i="1"/>
  <c r="AM59" i="1" s="1"/>
  <c r="AE59" i="1"/>
  <c r="AD59" i="1"/>
  <c r="AC59" i="1" s="1"/>
  <c r="V59" i="1"/>
  <c r="BU58" i="1"/>
  <c r="BT58" i="1"/>
  <c r="BS58" i="1" s="1"/>
  <c r="BR58" i="1"/>
  <c r="BO58" i="1"/>
  <c r="BN58" i="1"/>
  <c r="BM58" i="1"/>
  <c r="BL58" i="1"/>
  <c r="BP58" i="1" s="1"/>
  <c r="BQ58" i="1" s="1"/>
  <c r="BK58" i="1"/>
  <c r="BJ58" i="1"/>
  <c r="BG58" i="1"/>
  <c r="BF58" i="1"/>
  <c r="BB58" i="1"/>
  <c r="AZ58" i="1"/>
  <c r="AT58" i="1"/>
  <c r="AO58" i="1"/>
  <c r="AM58" i="1"/>
  <c r="AE58" i="1"/>
  <c r="AD58" i="1"/>
  <c r="AC58" i="1"/>
  <c r="Y58" i="1"/>
  <c r="V58" i="1"/>
  <c r="BU57" i="1"/>
  <c r="BT57" i="1"/>
  <c r="BR57" i="1"/>
  <c r="BO57" i="1"/>
  <c r="BN57" i="1"/>
  <c r="BM57" i="1"/>
  <c r="BJ57" i="1"/>
  <c r="BF57" i="1"/>
  <c r="BC57" i="1"/>
  <c r="AZ57" i="1"/>
  <c r="AT57" i="1"/>
  <c r="BG57" i="1" s="1"/>
  <c r="AO57" i="1"/>
  <c r="AM57" i="1" s="1"/>
  <c r="AE57" i="1"/>
  <c r="AC57" i="1" s="1"/>
  <c r="AD57" i="1"/>
  <c r="V57" i="1"/>
  <c r="P57" i="1"/>
  <c r="BU56" i="1"/>
  <c r="BT56" i="1"/>
  <c r="BS56" i="1"/>
  <c r="BB56" i="1" s="1"/>
  <c r="BR56" i="1"/>
  <c r="BO56" i="1"/>
  <c r="BN56" i="1"/>
  <c r="BM56" i="1"/>
  <c r="BK56" i="1"/>
  <c r="BJ56" i="1"/>
  <c r="BL56" i="1" s="1"/>
  <c r="BP56" i="1" s="1"/>
  <c r="BQ56" i="1" s="1"/>
  <c r="BF56" i="1"/>
  <c r="AZ56" i="1"/>
  <c r="BD56" i="1" s="1"/>
  <c r="AT56" i="1"/>
  <c r="BG56" i="1" s="1"/>
  <c r="AO56" i="1"/>
  <c r="AN56" i="1"/>
  <c r="AM56" i="1"/>
  <c r="Q56" i="1" s="1"/>
  <c r="AE56" i="1"/>
  <c r="AD56" i="1"/>
  <c r="AC56" i="1" s="1"/>
  <c r="Y56" i="1"/>
  <c r="V56" i="1"/>
  <c r="BU55" i="1"/>
  <c r="BT55" i="1"/>
  <c r="BS55" i="1"/>
  <c r="BB55" i="1" s="1"/>
  <c r="BD55" i="1" s="1"/>
  <c r="BR55" i="1"/>
  <c r="BQ55" i="1"/>
  <c r="BO55" i="1"/>
  <c r="BN55" i="1"/>
  <c r="BM55" i="1"/>
  <c r="BK55" i="1"/>
  <c r="BJ55" i="1"/>
  <c r="BL55" i="1" s="1"/>
  <c r="BP55" i="1" s="1"/>
  <c r="BG55" i="1"/>
  <c r="BF55" i="1"/>
  <c r="AZ55" i="1"/>
  <c r="AT55" i="1"/>
  <c r="AO55" i="1"/>
  <c r="AM55" i="1" s="1"/>
  <c r="AE55" i="1"/>
  <c r="AD55" i="1"/>
  <c r="AC55" i="1" s="1"/>
  <c r="Y55" i="1"/>
  <c r="V55" i="1"/>
  <c r="T55" i="1"/>
  <c r="Q55" i="1"/>
  <c r="BU54" i="1"/>
  <c r="BT54" i="1"/>
  <c r="BS54" i="1" s="1"/>
  <c r="BB54" i="1" s="1"/>
  <c r="BR54" i="1"/>
  <c r="BO54" i="1"/>
  <c r="BN54" i="1"/>
  <c r="BM54" i="1"/>
  <c r="BL54" i="1"/>
  <c r="BP54" i="1" s="1"/>
  <c r="BQ54" i="1" s="1"/>
  <c r="BK54" i="1"/>
  <c r="BJ54" i="1"/>
  <c r="BG54" i="1"/>
  <c r="BF54" i="1"/>
  <c r="AZ54" i="1"/>
  <c r="AT54" i="1"/>
  <c r="AO54" i="1"/>
  <c r="AM54" i="1" s="1"/>
  <c r="AE54" i="1"/>
  <c r="AC54" i="1" s="1"/>
  <c r="AD54" i="1"/>
  <c r="Y54" i="1"/>
  <c r="V54" i="1"/>
  <c r="BU53" i="1"/>
  <c r="BT53" i="1"/>
  <c r="BR53" i="1"/>
  <c r="BO53" i="1"/>
  <c r="BN53" i="1"/>
  <c r="BM53" i="1"/>
  <c r="BJ53" i="1"/>
  <c r="BG53" i="1"/>
  <c r="BF53" i="1"/>
  <c r="AZ53" i="1"/>
  <c r="AT53" i="1"/>
  <c r="AO53" i="1"/>
  <c r="AM53" i="1" s="1"/>
  <c r="AE53" i="1"/>
  <c r="AD53" i="1"/>
  <c r="AC53" i="1"/>
  <c r="V53" i="1"/>
  <c r="P53" i="1"/>
  <c r="BC53" i="1" s="1"/>
  <c r="BU52" i="1"/>
  <c r="BT52" i="1"/>
  <c r="BS52" i="1"/>
  <c r="BB52" i="1" s="1"/>
  <c r="BR52" i="1"/>
  <c r="BO52" i="1"/>
  <c r="BN52" i="1"/>
  <c r="BM52" i="1"/>
  <c r="BK52" i="1"/>
  <c r="BJ52" i="1"/>
  <c r="BL52" i="1" s="1"/>
  <c r="BP52" i="1" s="1"/>
  <c r="BQ52" i="1" s="1"/>
  <c r="BF52" i="1"/>
  <c r="AZ52" i="1"/>
  <c r="AT52" i="1"/>
  <c r="BG52" i="1" s="1"/>
  <c r="AO52" i="1"/>
  <c r="AM52" i="1"/>
  <c r="Q52" i="1" s="1"/>
  <c r="AE52" i="1"/>
  <c r="AD52" i="1"/>
  <c r="AC52" i="1"/>
  <c r="Y52" i="1"/>
  <c r="V52" i="1"/>
  <c r="BU51" i="1"/>
  <c r="BT51" i="1"/>
  <c r="BS51" i="1"/>
  <c r="BB51" i="1" s="1"/>
  <c r="BR51" i="1"/>
  <c r="BO51" i="1"/>
  <c r="BN51" i="1"/>
  <c r="BM51" i="1"/>
  <c r="BK51" i="1"/>
  <c r="BJ51" i="1"/>
  <c r="BL51" i="1" s="1"/>
  <c r="BP51" i="1" s="1"/>
  <c r="BQ51" i="1" s="1"/>
  <c r="BG51" i="1"/>
  <c r="BF51" i="1"/>
  <c r="AZ51" i="1"/>
  <c r="BD51" i="1" s="1"/>
  <c r="AT51" i="1"/>
  <c r="AO51" i="1"/>
  <c r="AM51" i="1" s="1"/>
  <c r="AE51" i="1"/>
  <c r="AD51" i="1"/>
  <c r="AC51" i="1" s="1"/>
  <c r="Y51" i="1"/>
  <c r="V51" i="1"/>
  <c r="Q51" i="1"/>
  <c r="BU50" i="1"/>
  <c r="BT50" i="1"/>
  <c r="BS50" i="1" s="1"/>
  <c r="BB50" i="1" s="1"/>
  <c r="BR50" i="1"/>
  <c r="BQ50" i="1"/>
  <c r="BO50" i="1"/>
  <c r="BN50" i="1"/>
  <c r="BM50" i="1"/>
  <c r="BL50" i="1"/>
  <c r="BP50" i="1" s="1"/>
  <c r="BK50" i="1"/>
  <c r="BJ50" i="1"/>
  <c r="BG50" i="1"/>
  <c r="BF50" i="1"/>
  <c r="AZ50" i="1"/>
  <c r="AT50" i="1"/>
  <c r="AO50" i="1"/>
  <c r="AM50" i="1" s="1"/>
  <c r="AE50" i="1"/>
  <c r="AD50" i="1"/>
  <c r="AC50" i="1"/>
  <c r="Y50" i="1"/>
  <c r="V50" i="1"/>
  <c r="Q50" i="1"/>
  <c r="BU49" i="1"/>
  <c r="BT49" i="1"/>
  <c r="BR49" i="1"/>
  <c r="BO49" i="1"/>
  <c r="BN49" i="1"/>
  <c r="BM49" i="1"/>
  <c r="BJ49" i="1"/>
  <c r="BF49" i="1"/>
  <c r="AZ49" i="1"/>
  <c r="AT49" i="1"/>
  <c r="BG49" i="1" s="1"/>
  <c r="AO49" i="1"/>
  <c r="AM49" i="1" s="1"/>
  <c r="AE49" i="1"/>
  <c r="AC49" i="1" s="1"/>
  <c r="AD49" i="1"/>
  <c r="V49" i="1"/>
  <c r="P49" i="1"/>
  <c r="BC49" i="1" s="1"/>
  <c r="BU48" i="1"/>
  <c r="BT48" i="1"/>
  <c r="BS48" i="1" s="1"/>
  <c r="BB48" i="1" s="1"/>
  <c r="BR48" i="1"/>
  <c r="Y48" i="1" s="1"/>
  <c r="BO48" i="1"/>
  <c r="BN48" i="1"/>
  <c r="BK48" i="1"/>
  <c r="BJ48" i="1"/>
  <c r="BM48" i="1" s="1"/>
  <c r="BF48" i="1"/>
  <c r="AZ48" i="1"/>
  <c r="AT48" i="1"/>
  <c r="BG48" i="1" s="1"/>
  <c r="AO48" i="1"/>
  <c r="AN48" i="1"/>
  <c r="AM48" i="1"/>
  <c r="AE48" i="1"/>
  <c r="AD48" i="1"/>
  <c r="AC48" i="1" s="1"/>
  <c r="V48" i="1"/>
  <c r="Q48" i="1"/>
  <c r="P48" i="1"/>
  <c r="BC48" i="1" s="1"/>
  <c r="BU47" i="1"/>
  <c r="BT47" i="1"/>
  <c r="BR47" i="1"/>
  <c r="BO47" i="1"/>
  <c r="BN47" i="1"/>
  <c r="BM47" i="1"/>
  <c r="BJ47" i="1"/>
  <c r="BG47" i="1"/>
  <c r="BF47" i="1"/>
  <c r="AZ47" i="1"/>
  <c r="AT47" i="1"/>
  <c r="AO47" i="1"/>
  <c r="AM47" i="1" s="1"/>
  <c r="AE47" i="1"/>
  <c r="AD47" i="1"/>
  <c r="AC47" i="1" s="1"/>
  <c r="V47" i="1"/>
  <c r="BU46" i="1"/>
  <c r="BT46" i="1"/>
  <c r="BS46" i="1" s="1"/>
  <c r="BR46" i="1"/>
  <c r="BO46" i="1"/>
  <c r="BN46" i="1"/>
  <c r="BM46" i="1"/>
  <c r="BL46" i="1"/>
  <c r="BP46" i="1" s="1"/>
  <c r="BQ46" i="1" s="1"/>
  <c r="BK46" i="1"/>
  <c r="BJ46" i="1"/>
  <c r="BG46" i="1"/>
  <c r="BF46" i="1"/>
  <c r="BB46" i="1"/>
  <c r="AZ46" i="1"/>
  <c r="BD46" i="1" s="1"/>
  <c r="AT46" i="1"/>
  <c r="AO46" i="1"/>
  <c r="AM46" i="1"/>
  <c r="AE46" i="1"/>
  <c r="AD46" i="1"/>
  <c r="AC46" i="1"/>
  <c r="Y46" i="1"/>
  <c r="V46" i="1"/>
  <c r="BU45" i="1"/>
  <c r="BT45" i="1"/>
  <c r="BR45" i="1"/>
  <c r="BO45" i="1"/>
  <c r="BN45" i="1"/>
  <c r="BJ45" i="1"/>
  <c r="BF45" i="1"/>
  <c r="AZ45" i="1"/>
  <c r="AT45" i="1"/>
  <c r="BG45" i="1" s="1"/>
  <c r="AO45" i="1"/>
  <c r="AM45" i="1" s="1"/>
  <c r="AE45" i="1"/>
  <c r="AC45" i="1" s="1"/>
  <c r="AD45" i="1"/>
  <c r="V45" i="1"/>
  <c r="BU44" i="1"/>
  <c r="BT44" i="1"/>
  <c r="BS44" i="1"/>
  <c r="BB44" i="1" s="1"/>
  <c r="BR44" i="1"/>
  <c r="BP44" i="1"/>
  <c r="BQ44" i="1" s="1"/>
  <c r="BO44" i="1"/>
  <c r="BN44" i="1"/>
  <c r="BM44" i="1"/>
  <c r="BL44" i="1"/>
  <c r="BK44" i="1"/>
  <c r="BJ44" i="1"/>
  <c r="BF44" i="1"/>
  <c r="AZ44" i="1"/>
  <c r="BD44" i="1" s="1"/>
  <c r="AT44" i="1"/>
  <c r="BG44" i="1" s="1"/>
  <c r="AO44" i="1"/>
  <c r="AM44" i="1"/>
  <c r="AE44" i="1"/>
  <c r="AD44" i="1"/>
  <c r="AC44" i="1"/>
  <c r="Y44" i="1"/>
  <c r="V44" i="1"/>
  <c r="BU43" i="1"/>
  <c r="Y43" i="1" s="1"/>
  <c r="BT43" i="1"/>
  <c r="BS43" i="1"/>
  <c r="BB43" i="1" s="1"/>
  <c r="BD43" i="1" s="1"/>
  <c r="BR43" i="1"/>
  <c r="BQ43" i="1"/>
  <c r="BO43" i="1"/>
  <c r="BN43" i="1"/>
  <c r="BM43" i="1"/>
  <c r="BK43" i="1"/>
  <c r="BJ43" i="1"/>
  <c r="BL43" i="1" s="1"/>
  <c r="BP43" i="1" s="1"/>
  <c r="BG43" i="1"/>
  <c r="BF43" i="1"/>
  <c r="AZ43" i="1"/>
  <c r="AT43" i="1"/>
  <c r="AO43" i="1"/>
  <c r="AM43" i="1" s="1"/>
  <c r="AE43" i="1"/>
  <c r="AD43" i="1"/>
  <c r="V43" i="1"/>
  <c r="T43" i="1"/>
  <c r="O43" i="1"/>
  <c r="N43" i="1" s="1"/>
  <c r="BU42" i="1"/>
  <c r="BT42" i="1"/>
  <c r="BS42" i="1"/>
  <c r="BB42" i="1" s="1"/>
  <c r="BR42" i="1"/>
  <c r="BO42" i="1"/>
  <c r="BN42" i="1"/>
  <c r="BL42" i="1"/>
  <c r="BP42" i="1" s="1"/>
  <c r="BQ42" i="1" s="1"/>
  <c r="BK42" i="1"/>
  <c r="BJ42" i="1"/>
  <c r="BM42" i="1" s="1"/>
  <c r="BG42" i="1"/>
  <c r="BF42" i="1"/>
  <c r="AZ42" i="1"/>
  <c r="AT42" i="1"/>
  <c r="AO42" i="1"/>
  <c r="AM42" i="1"/>
  <c r="AE42" i="1"/>
  <c r="AD42" i="1"/>
  <c r="AC42" i="1"/>
  <c r="Y42" i="1"/>
  <c r="V42" i="1"/>
  <c r="BU41" i="1"/>
  <c r="BT41" i="1"/>
  <c r="BR41" i="1"/>
  <c r="BO41" i="1"/>
  <c r="BN41" i="1"/>
  <c r="BJ41" i="1"/>
  <c r="BG41" i="1"/>
  <c r="BF41" i="1"/>
  <c r="AZ41" i="1"/>
  <c r="AT41" i="1"/>
  <c r="AO41" i="1"/>
  <c r="AM41" i="1"/>
  <c r="AE41" i="1"/>
  <c r="AD41" i="1"/>
  <c r="AC41" i="1"/>
  <c r="V41" i="1"/>
  <c r="P41" i="1"/>
  <c r="BC41" i="1" s="1"/>
  <c r="O41" i="1"/>
  <c r="N41" i="1" s="1"/>
  <c r="BU40" i="1"/>
  <c r="BT40" i="1"/>
  <c r="BS40" i="1"/>
  <c r="BB40" i="1" s="1"/>
  <c r="BR40" i="1"/>
  <c r="BP40" i="1"/>
  <c r="BQ40" i="1" s="1"/>
  <c r="BO40" i="1"/>
  <c r="BN40" i="1"/>
  <c r="BM40" i="1"/>
  <c r="BL40" i="1"/>
  <c r="BK40" i="1"/>
  <c r="BJ40" i="1"/>
  <c r="BF40" i="1"/>
  <c r="AZ40" i="1"/>
  <c r="BD40" i="1" s="1"/>
  <c r="AT40" i="1"/>
  <c r="BG40" i="1" s="1"/>
  <c r="AO40" i="1"/>
  <c r="AM40" i="1"/>
  <c r="AE40" i="1"/>
  <c r="AD40" i="1"/>
  <c r="AC40" i="1"/>
  <c r="Y40" i="1"/>
  <c r="V40" i="1"/>
  <c r="Q40" i="1"/>
  <c r="BU39" i="1"/>
  <c r="BT39" i="1"/>
  <c r="BS39" i="1"/>
  <c r="BB39" i="1" s="1"/>
  <c r="BR39" i="1"/>
  <c r="BQ39" i="1"/>
  <c r="BO39" i="1"/>
  <c r="BN39" i="1"/>
  <c r="BM39" i="1"/>
  <c r="BK39" i="1"/>
  <c r="BJ39" i="1"/>
  <c r="BL39" i="1" s="1"/>
  <c r="BP39" i="1" s="1"/>
  <c r="BG39" i="1"/>
  <c r="BF39" i="1"/>
  <c r="BD39" i="1"/>
  <c r="AZ39" i="1"/>
  <c r="AT39" i="1"/>
  <c r="AO39" i="1"/>
  <c r="AM39" i="1" s="1"/>
  <c r="AE39" i="1"/>
  <c r="AD39" i="1"/>
  <c r="AC39" i="1" s="1"/>
  <c r="Y39" i="1"/>
  <c r="V39" i="1"/>
  <c r="Q39" i="1"/>
  <c r="BU38" i="1"/>
  <c r="BT38" i="1"/>
  <c r="BS38" i="1" s="1"/>
  <c r="BR38" i="1"/>
  <c r="BQ38" i="1"/>
  <c r="BO38" i="1"/>
  <c r="BN38" i="1"/>
  <c r="BL38" i="1"/>
  <c r="BP38" i="1" s="1"/>
  <c r="BK38" i="1"/>
  <c r="BJ38" i="1"/>
  <c r="BM38" i="1" s="1"/>
  <c r="BG38" i="1"/>
  <c r="BF38" i="1"/>
  <c r="BB38" i="1"/>
  <c r="AZ38" i="1"/>
  <c r="AT38" i="1"/>
  <c r="AO38" i="1"/>
  <c r="AM38" i="1"/>
  <c r="Q38" i="1" s="1"/>
  <c r="AE38" i="1"/>
  <c r="AD38" i="1"/>
  <c r="AC38" i="1"/>
  <c r="Y38" i="1"/>
  <c r="V38" i="1"/>
  <c r="O38" i="1"/>
  <c r="N38" i="1" s="1"/>
  <c r="AG38" i="1" s="1"/>
  <c r="BU37" i="1"/>
  <c r="BT37" i="1"/>
  <c r="BR37" i="1"/>
  <c r="BO37" i="1"/>
  <c r="BN37" i="1"/>
  <c r="BM37" i="1"/>
  <c r="BJ37" i="1"/>
  <c r="BG37" i="1"/>
  <c r="BF37" i="1"/>
  <c r="AZ37" i="1"/>
  <c r="AT37" i="1"/>
  <c r="AO37" i="1"/>
  <c r="AM37" i="1" s="1"/>
  <c r="AE37" i="1"/>
  <c r="AC37" i="1" s="1"/>
  <c r="AD37" i="1"/>
  <c r="V37" i="1"/>
  <c r="BU36" i="1"/>
  <c r="BT36" i="1"/>
  <c r="BS36" i="1"/>
  <c r="BB36" i="1" s="1"/>
  <c r="BR36" i="1"/>
  <c r="BP36" i="1"/>
  <c r="BQ36" i="1" s="1"/>
  <c r="BO36" i="1"/>
  <c r="BN36" i="1"/>
  <c r="BM36" i="1"/>
  <c r="BL36" i="1"/>
  <c r="BK36" i="1"/>
  <c r="BJ36" i="1"/>
  <c r="BF36" i="1"/>
  <c r="AZ36" i="1"/>
  <c r="AT36" i="1"/>
  <c r="BG36" i="1" s="1"/>
  <c r="AO36" i="1"/>
  <c r="AN36" i="1"/>
  <c r="AM36" i="1"/>
  <c r="AE36" i="1"/>
  <c r="AD36" i="1"/>
  <c r="AC36" i="1"/>
  <c r="Y36" i="1"/>
  <c r="V36" i="1"/>
  <c r="Q36" i="1"/>
  <c r="BU35" i="1"/>
  <c r="BT35" i="1"/>
  <c r="BS35" i="1"/>
  <c r="BB35" i="1" s="1"/>
  <c r="BR35" i="1"/>
  <c r="BO35" i="1"/>
  <c r="BN35" i="1"/>
  <c r="BM35" i="1"/>
  <c r="BK35" i="1"/>
  <c r="BJ35" i="1"/>
  <c r="BL35" i="1" s="1"/>
  <c r="BP35" i="1" s="1"/>
  <c r="BQ35" i="1" s="1"/>
  <c r="BG35" i="1"/>
  <c r="BF35" i="1"/>
  <c r="AZ35" i="1"/>
  <c r="BD35" i="1" s="1"/>
  <c r="AT35" i="1"/>
  <c r="AO35" i="1"/>
  <c r="AM35" i="1" s="1"/>
  <c r="AN35" i="1" s="1"/>
  <c r="AG35" i="1"/>
  <c r="AE35" i="1"/>
  <c r="AD35" i="1"/>
  <c r="AC35" i="1" s="1"/>
  <c r="Y35" i="1"/>
  <c r="V35" i="1"/>
  <c r="T35" i="1"/>
  <c r="Q35" i="1"/>
  <c r="O35" i="1"/>
  <c r="N35" i="1" s="1"/>
  <c r="BU34" i="1"/>
  <c r="BT34" i="1"/>
  <c r="BS34" i="1"/>
  <c r="BB34" i="1" s="1"/>
  <c r="BR34" i="1"/>
  <c r="BP34" i="1"/>
  <c r="BQ34" i="1" s="1"/>
  <c r="BO34" i="1"/>
  <c r="BN34" i="1"/>
  <c r="BL34" i="1"/>
  <c r="BK34" i="1"/>
  <c r="BJ34" i="1"/>
  <c r="BM34" i="1" s="1"/>
  <c r="BG34" i="1"/>
  <c r="BF34" i="1"/>
  <c r="AZ34" i="1"/>
  <c r="AT34" i="1"/>
  <c r="AO34" i="1"/>
  <c r="AM34" i="1" s="1"/>
  <c r="AN34" i="1" s="1"/>
  <c r="AE34" i="1"/>
  <c r="AD34" i="1"/>
  <c r="AC34" i="1"/>
  <c r="Y34" i="1"/>
  <c r="V34" i="1"/>
  <c r="O34" i="1"/>
  <c r="N34" i="1" s="1"/>
  <c r="BU33" i="1"/>
  <c r="BT33" i="1"/>
  <c r="BR33" i="1"/>
  <c r="BO33" i="1"/>
  <c r="BN33" i="1"/>
  <c r="BJ33" i="1"/>
  <c r="BG33" i="1"/>
  <c r="BF33" i="1"/>
  <c r="AZ33" i="1"/>
  <c r="AT33" i="1"/>
  <c r="AO33" i="1"/>
  <c r="AM33" i="1" s="1"/>
  <c r="AN33" i="1"/>
  <c r="AE33" i="1"/>
  <c r="AC33" i="1" s="1"/>
  <c r="AD33" i="1"/>
  <c r="V33" i="1"/>
  <c r="BU32" i="1"/>
  <c r="BT32" i="1"/>
  <c r="BR32" i="1"/>
  <c r="BS32" i="1" s="1"/>
  <c r="BB32" i="1" s="1"/>
  <c r="BO32" i="1"/>
  <c r="BN32" i="1"/>
  <c r="BM32" i="1"/>
  <c r="BL32" i="1"/>
  <c r="BP32" i="1" s="1"/>
  <c r="BQ32" i="1" s="1"/>
  <c r="BJ32" i="1"/>
  <c r="BK32" i="1" s="1"/>
  <c r="BF32" i="1"/>
  <c r="AZ32" i="1"/>
  <c r="AT32" i="1"/>
  <c r="BG32" i="1" s="1"/>
  <c r="AO32" i="1"/>
  <c r="AN32" i="1"/>
  <c r="AM32" i="1"/>
  <c r="O32" i="1" s="1"/>
  <c r="AG32" i="1"/>
  <c r="AE32" i="1"/>
  <c r="AD32" i="1"/>
  <c r="AC32" i="1" s="1"/>
  <c r="Z32" i="1"/>
  <c r="AA32" i="1" s="1"/>
  <c r="Y32" i="1"/>
  <c r="V32" i="1"/>
  <c r="T32" i="1"/>
  <c r="Q32" i="1"/>
  <c r="P32" i="1"/>
  <c r="BC32" i="1" s="1"/>
  <c r="N32" i="1"/>
  <c r="BU31" i="1"/>
  <c r="Y31" i="1" s="1"/>
  <c r="Z31" i="1" s="1"/>
  <c r="AA31" i="1" s="1"/>
  <c r="BT31" i="1"/>
  <c r="BR31" i="1"/>
  <c r="BP31" i="1"/>
  <c r="BQ31" i="1" s="1"/>
  <c r="BO31" i="1"/>
  <c r="BN31" i="1"/>
  <c r="BM31" i="1"/>
  <c r="BL31" i="1"/>
  <c r="BJ31" i="1"/>
  <c r="BK31" i="1" s="1"/>
  <c r="BG31" i="1"/>
  <c r="BF31" i="1"/>
  <c r="AZ31" i="1"/>
  <c r="AT31" i="1"/>
  <c r="AO31" i="1"/>
  <c r="AM31" i="1" s="1"/>
  <c r="AN31" i="1"/>
  <c r="AE31" i="1"/>
  <c r="AD31" i="1"/>
  <c r="AC31" i="1" s="1"/>
  <c r="V31" i="1"/>
  <c r="T31" i="1"/>
  <c r="Q31" i="1"/>
  <c r="P31" i="1"/>
  <c r="BC31" i="1" s="1"/>
  <c r="O31" i="1"/>
  <c r="N31" i="1" s="1"/>
  <c r="BU30" i="1"/>
  <c r="BT30" i="1"/>
  <c r="BR30" i="1"/>
  <c r="BO30" i="1"/>
  <c r="BN30" i="1"/>
  <c r="BJ30" i="1"/>
  <c r="BG30" i="1"/>
  <c r="BF30" i="1"/>
  <c r="AZ30" i="1"/>
  <c r="AT30" i="1"/>
  <c r="AO30" i="1"/>
  <c r="AM30" i="1"/>
  <c r="O30" i="1" s="1"/>
  <c r="N30" i="1" s="1"/>
  <c r="AE30" i="1"/>
  <c r="AD30" i="1"/>
  <c r="AC30" i="1"/>
  <c r="V30" i="1"/>
  <c r="BU29" i="1"/>
  <c r="BT29" i="1"/>
  <c r="BR29" i="1"/>
  <c r="BS29" i="1" s="1"/>
  <c r="BB29" i="1" s="1"/>
  <c r="BD29" i="1" s="1"/>
  <c r="BP29" i="1"/>
  <c r="BQ29" i="1" s="1"/>
  <c r="BO29" i="1"/>
  <c r="BN29" i="1"/>
  <c r="BM29" i="1"/>
  <c r="BL29" i="1"/>
  <c r="BJ29" i="1"/>
  <c r="BK29" i="1" s="1"/>
  <c r="BG29" i="1"/>
  <c r="BF29" i="1"/>
  <c r="AZ29" i="1"/>
  <c r="AT29" i="1"/>
  <c r="AO29" i="1"/>
  <c r="AM29" i="1"/>
  <c r="AE29" i="1"/>
  <c r="AD29" i="1"/>
  <c r="AC29" i="1" s="1"/>
  <c r="V29" i="1"/>
  <c r="BU28" i="1"/>
  <c r="BT28" i="1"/>
  <c r="BR28" i="1"/>
  <c r="Y28" i="1" s="1"/>
  <c r="BO28" i="1"/>
  <c r="BN28" i="1"/>
  <c r="BK28" i="1"/>
  <c r="BJ28" i="1"/>
  <c r="BL28" i="1" s="1"/>
  <c r="BP28" i="1" s="1"/>
  <c r="BQ28" i="1" s="1"/>
  <c r="BF28" i="1"/>
  <c r="BC28" i="1"/>
  <c r="AZ28" i="1"/>
  <c r="AT28" i="1"/>
  <c r="BG28" i="1" s="1"/>
  <c r="AO28" i="1"/>
  <c r="AM28" i="1"/>
  <c r="O28" i="1" s="1"/>
  <c r="N28" i="1" s="1"/>
  <c r="AG28" i="1" s="1"/>
  <c r="AE28" i="1"/>
  <c r="AD28" i="1"/>
  <c r="AC28" i="1"/>
  <c r="V28" i="1"/>
  <c r="T28" i="1"/>
  <c r="Q28" i="1"/>
  <c r="P28" i="1"/>
  <c r="BU27" i="1"/>
  <c r="BT27" i="1"/>
  <c r="BS27" i="1"/>
  <c r="BR27" i="1"/>
  <c r="BO27" i="1"/>
  <c r="BN27" i="1"/>
  <c r="BJ27" i="1"/>
  <c r="BM27" i="1" s="1"/>
  <c r="BG27" i="1"/>
  <c r="BF27" i="1"/>
  <c r="BB27" i="1"/>
  <c r="AZ27" i="1"/>
  <c r="AT27" i="1"/>
  <c r="AO27" i="1"/>
  <c r="AM27" i="1" s="1"/>
  <c r="T27" i="1" s="1"/>
  <c r="AN27" i="1"/>
  <c r="AE27" i="1"/>
  <c r="AD27" i="1"/>
  <c r="Y27" i="1"/>
  <c r="V27" i="1"/>
  <c r="Q27" i="1"/>
  <c r="P27" i="1"/>
  <c r="BC27" i="1" s="1"/>
  <c r="BE27" i="1" s="1"/>
  <c r="O27" i="1"/>
  <c r="N27" i="1" s="1"/>
  <c r="BU26" i="1"/>
  <c r="BT26" i="1"/>
  <c r="BS26" i="1"/>
  <c r="BB26" i="1" s="1"/>
  <c r="BR26" i="1"/>
  <c r="BO26" i="1"/>
  <c r="BN26" i="1"/>
  <c r="BJ26" i="1"/>
  <c r="BG26" i="1"/>
  <c r="BF26" i="1"/>
  <c r="AZ26" i="1"/>
  <c r="BD26" i="1" s="1"/>
  <c r="AT26" i="1"/>
  <c r="AO26" i="1"/>
  <c r="AN26" i="1"/>
  <c r="AM26" i="1"/>
  <c r="T26" i="1" s="1"/>
  <c r="AE26" i="1"/>
  <c r="AC26" i="1" s="1"/>
  <c r="AD26" i="1"/>
  <c r="Y26" i="1"/>
  <c r="V26" i="1"/>
  <c r="P26" i="1"/>
  <c r="BC26" i="1" s="1"/>
  <c r="BE26" i="1" s="1"/>
  <c r="O26" i="1"/>
  <c r="N26" i="1" s="1"/>
  <c r="BU25" i="1"/>
  <c r="BT25" i="1"/>
  <c r="BR25" i="1"/>
  <c r="BS25" i="1" s="1"/>
  <c r="BB25" i="1" s="1"/>
  <c r="BD25" i="1" s="1"/>
  <c r="BO25" i="1"/>
  <c r="BN25" i="1"/>
  <c r="BM25" i="1"/>
  <c r="BL25" i="1"/>
  <c r="BP25" i="1" s="1"/>
  <c r="BQ25" i="1" s="1"/>
  <c r="BJ25" i="1"/>
  <c r="BK25" i="1" s="1"/>
  <c r="BG25" i="1"/>
  <c r="BF25" i="1"/>
  <c r="AZ25" i="1"/>
  <c r="AT25" i="1"/>
  <c r="AO25" i="1"/>
  <c r="AM25" i="1" s="1"/>
  <c r="AE25" i="1"/>
  <c r="AD25" i="1"/>
  <c r="AC25" i="1"/>
  <c r="V25" i="1"/>
  <c r="BU24" i="1"/>
  <c r="BT24" i="1"/>
  <c r="BR24" i="1"/>
  <c r="Y24" i="1" s="1"/>
  <c r="BO24" i="1"/>
  <c r="BN24" i="1"/>
  <c r="BL24" i="1"/>
  <c r="BP24" i="1" s="1"/>
  <c r="BQ24" i="1" s="1"/>
  <c r="BK24" i="1"/>
  <c r="BJ24" i="1"/>
  <c r="BM24" i="1" s="1"/>
  <c r="BF24" i="1"/>
  <c r="AZ24" i="1"/>
  <c r="AT24" i="1"/>
  <c r="BG24" i="1" s="1"/>
  <c r="AO24" i="1"/>
  <c r="AM24" i="1"/>
  <c r="AE24" i="1"/>
  <c r="AD24" i="1"/>
  <c r="AC24" i="1"/>
  <c r="V24" i="1"/>
  <c r="T24" i="1"/>
  <c r="BU23" i="1"/>
  <c r="BT23" i="1"/>
  <c r="BR23" i="1"/>
  <c r="BS23" i="1" s="1"/>
  <c r="BB23" i="1" s="1"/>
  <c r="BP23" i="1"/>
  <c r="BQ23" i="1" s="1"/>
  <c r="BO23" i="1"/>
  <c r="BN23" i="1"/>
  <c r="BM23" i="1"/>
  <c r="BL23" i="1"/>
  <c r="BJ23" i="1"/>
  <c r="BK23" i="1" s="1"/>
  <c r="BG23" i="1"/>
  <c r="BF23" i="1"/>
  <c r="AZ23" i="1"/>
  <c r="AT23" i="1"/>
  <c r="AO23" i="1"/>
  <c r="AM23" i="1" s="1"/>
  <c r="T23" i="1" s="1"/>
  <c r="AN23" i="1"/>
  <c r="AE23" i="1"/>
  <c r="AD23" i="1"/>
  <c r="Y23" i="1"/>
  <c r="Z23" i="1" s="1"/>
  <c r="AA23" i="1" s="1"/>
  <c r="V23" i="1"/>
  <c r="Q23" i="1"/>
  <c r="P23" i="1"/>
  <c r="BC23" i="1" s="1"/>
  <c r="BE23" i="1" s="1"/>
  <c r="O23" i="1"/>
  <c r="N23" i="1"/>
  <c r="AG23" i="1" s="1"/>
  <c r="BU22" i="1"/>
  <c r="BT22" i="1"/>
  <c r="BS22" i="1"/>
  <c r="BR22" i="1"/>
  <c r="BO22" i="1"/>
  <c r="BN22" i="1"/>
  <c r="BJ22" i="1"/>
  <c r="BM22" i="1" s="1"/>
  <c r="BG22" i="1"/>
  <c r="BF22" i="1"/>
  <c r="BB22" i="1"/>
  <c r="BD22" i="1" s="1"/>
  <c r="AZ22" i="1"/>
  <c r="AT22" i="1"/>
  <c r="AO22" i="1"/>
  <c r="AM22" i="1" s="1"/>
  <c r="AE22" i="1"/>
  <c r="AD22" i="1"/>
  <c r="AC22" i="1" s="1"/>
  <c r="Y22" i="1"/>
  <c r="V22" i="1"/>
  <c r="BU21" i="1"/>
  <c r="BT21" i="1"/>
  <c r="BR21" i="1"/>
  <c r="BO21" i="1"/>
  <c r="BN21" i="1"/>
  <c r="BJ21" i="1"/>
  <c r="BK21" i="1" s="1"/>
  <c r="BF21" i="1"/>
  <c r="AZ21" i="1"/>
  <c r="AT21" i="1"/>
  <c r="BG21" i="1" s="1"/>
  <c r="AO21" i="1"/>
  <c r="AM21" i="1" s="1"/>
  <c r="AE21" i="1"/>
  <c r="AD21" i="1"/>
  <c r="AC21" i="1" s="1"/>
  <c r="V21" i="1"/>
  <c r="BU20" i="1"/>
  <c r="BT20" i="1"/>
  <c r="BR20" i="1"/>
  <c r="BS20" i="1" s="1"/>
  <c r="BB20" i="1" s="1"/>
  <c r="BD20" i="1" s="1"/>
  <c r="BP20" i="1"/>
  <c r="BQ20" i="1" s="1"/>
  <c r="BO20" i="1"/>
  <c r="BN20" i="1"/>
  <c r="BM20" i="1"/>
  <c r="BL20" i="1"/>
  <c r="BK20" i="1"/>
  <c r="BJ20" i="1"/>
  <c r="BF20" i="1"/>
  <c r="AZ20" i="1"/>
  <c r="AT20" i="1"/>
  <c r="BG20" i="1" s="1"/>
  <c r="AO20" i="1"/>
  <c r="AM20" i="1"/>
  <c r="Q20" i="1" s="1"/>
  <c r="AE20" i="1"/>
  <c r="AD20" i="1"/>
  <c r="AC20" i="1"/>
  <c r="Y20" i="1"/>
  <c r="V20" i="1"/>
  <c r="T20" i="1"/>
  <c r="BU19" i="1"/>
  <c r="BT19" i="1"/>
  <c r="BS19" i="1"/>
  <c r="BB19" i="1" s="1"/>
  <c r="BR19" i="1"/>
  <c r="BO19" i="1"/>
  <c r="BN19" i="1"/>
  <c r="BM19" i="1"/>
  <c r="BL19" i="1"/>
  <c r="BP19" i="1" s="1"/>
  <c r="BQ19" i="1" s="1"/>
  <c r="BK19" i="1"/>
  <c r="BJ19" i="1"/>
  <c r="BG19" i="1"/>
  <c r="BF19" i="1"/>
  <c r="AZ19" i="1"/>
  <c r="AT19" i="1"/>
  <c r="AO19" i="1"/>
  <c r="AN19" i="1"/>
  <c r="AM19" i="1"/>
  <c r="P19" i="1" s="1"/>
  <c r="BC19" i="1" s="1"/>
  <c r="AE19" i="1"/>
  <c r="AD19" i="1"/>
  <c r="AC19" i="1" s="1"/>
  <c r="Y19" i="1"/>
  <c r="V19" i="1"/>
  <c r="Q19" i="1"/>
  <c r="BU18" i="1"/>
  <c r="BT18" i="1"/>
  <c r="BR18" i="1"/>
  <c r="BS18" i="1" s="1"/>
  <c r="BB18" i="1" s="1"/>
  <c r="BD18" i="1" s="1"/>
  <c r="BO18" i="1"/>
  <c r="BN18" i="1"/>
  <c r="BJ18" i="1"/>
  <c r="BM18" i="1" s="1"/>
  <c r="BG18" i="1"/>
  <c r="BF18" i="1"/>
  <c r="AZ18" i="1"/>
  <c r="AT18" i="1"/>
  <c r="AO18" i="1"/>
  <c r="AM18" i="1" s="1"/>
  <c r="AE18" i="1"/>
  <c r="AC18" i="1" s="1"/>
  <c r="AD18" i="1"/>
  <c r="V18" i="1"/>
  <c r="BU17" i="1"/>
  <c r="BT17" i="1"/>
  <c r="BS17" i="1" s="1"/>
  <c r="BB17" i="1" s="1"/>
  <c r="BR17" i="1"/>
  <c r="BP17" i="1"/>
  <c r="BQ17" i="1" s="1"/>
  <c r="BO17" i="1"/>
  <c r="BN17" i="1"/>
  <c r="BM17" i="1"/>
  <c r="BL17" i="1"/>
  <c r="BK17" i="1"/>
  <c r="BJ17" i="1"/>
  <c r="BG17" i="1"/>
  <c r="BF17" i="1"/>
  <c r="AZ17" i="1"/>
  <c r="BD17" i="1" s="1"/>
  <c r="AT17" i="1"/>
  <c r="AO17" i="1"/>
  <c r="AM17" i="1"/>
  <c r="T17" i="1" s="1"/>
  <c r="AE17" i="1"/>
  <c r="AD17" i="1"/>
  <c r="AC17" i="1"/>
  <c r="Y17" i="1"/>
  <c r="V17" i="1"/>
  <c r="AG26" i="1" l="1"/>
  <c r="P22" i="1"/>
  <c r="BC22" i="1" s="1"/>
  <c r="BE22" i="1" s="1"/>
  <c r="AN22" i="1"/>
  <c r="T22" i="1"/>
  <c r="Q22" i="1"/>
  <c r="O22" i="1"/>
  <c r="N22" i="1" s="1"/>
  <c r="AN37" i="1"/>
  <c r="T37" i="1"/>
  <c r="Q37" i="1"/>
  <c r="P37" i="1"/>
  <c r="BC37" i="1" s="1"/>
  <c r="O37" i="1"/>
  <c r="N37" i="1" s="1"/>
  <c r="AN18" i="1"/>
  <c r="O18" i="1"/>
  <c r="N18" i="1" s="1"/>
  <c r="T18" i="1"/>
  <c r="P18" i="1"/>
  <c r="BC18" i="1" s="1"/>
  <c r="BE18" i="1" s="1"/>
  <c r="Q18" i="1"/>
  <c r="BE19" i="1"/>
  <c r="Z28" i="1"/>
  <c r="AA28" i="1" s="1"/>
  <c r="Q21" i="1"/>
  <c r="O21" i="1"/>
  <c r="N21" i="1" s="1"/>
  <c r="P21" i="1"/>
  <c r="BC21" i="1" s="1"/>
  <c r="AN21" i="1"/>
  <c r="T21" i="1"/>
  <c r="AB23" i="1"/>
  <c r="AF23" i="1" s="1"/>
  <c r="AH23" i="1"/>
  <c r="AI23" i="1"/>
  <c r="Q25" i="1"/>
  <c r="P25" i="1"/>
  <c r="BC25" i="1" s="1"/>
  <c r="BE25" i="1" s="1"/>
  <c r="AN25" i="1"/>
  <c r="O25" i="1"/>
  <c r="N25" i="1" s="1"/>
  <c r="T25" i="1"/>
  <c r="AG30" i="1"/>
  <c r="AB31" i="1"/>
  <c r="AF31" i="1" s="1"/>
  <c r="AH31" i="1"/>
  <c r="AI31" i="1"/>
  <c r="AJ31" i="1" s="1"/>
  <c r="Z24" i="1"/>
  <c r="AA24" i="1" s="1"/>
  <c r="AG27" i="1"/>
  <c r="BD19" i="1"/>
  <c r="W31" i="1"/>
  <c r="U31" i="1" s="1"/>
  <c r="X31" i="1" s="1"/>
  <c r="R31" i="1" s="1"/>
  <c r="S31" i="1" s="1"/>
  <c r="AG31" i="1"/>
  <c r="AG41" i="1"/>
  <c r="BE28" i="1"/>
  <c r="Q29" i="1"/>
  <c r="P29" i="1"/>
  <c r="BC29" i="1" s="1"/>
  <c r="BE29" i="1" s="1"/>
  <c r="O29" i="1"/>
  <c r="N29" i="1" s="1"/>
  <c r="T29" i="1"/>
  <c r="Y18" i="1"/>
  <c r="BK18" i="1"/>
  <c r="AN20" i="1"/>
  <c r="Z22" i="1"/>
  <c r="AA22" i="1" s="1"/>
  <c r="O24" i="1"/>
  <c r="N24" i="1" s="1"/>
  <c r="AN24" i="1"/>
  <c r="BS24" i="1"/>
  <c r="BB24" i="1" s="1"/>
  <c r="BD24" i="1" s="1"/>
  <c r="BK27" i="1"/>
  <c r="BS28" i="1"/>
  <c r="BB28" i="1" s="1"/>
  <c r="BD28" i="1" s="1"/>
  <c r="AN29" i="1"/>
  <c r="BD32" i="1"/>
  <c r="AG34" i="1"/>
  <c r="BL37" i="1"/>
  <c r="BP37" i="1" s="1"/>
  <c r="BQ37" i="1" s="1"/>
  <c r="BK37" i="1"/>
  <c r="AG43" i="1"/>
  <c r="Q46" i="1"/>
  <c r="P46" i="1"/>
  <c r="BC46" i="1" s="1"/>
  <c r="BE46" i="1" s="1"/>
  <c r="O46" i="1"/>
  <c r="N46" i="1" s="1"/>
  <c r="AN46" i="1"/>
  <c r="T46" i="1"/>
  <c r="O45" i="1"/>
  <c r="N45" i="1" s="1"/>
  <c r="AN45" i="1"/>
  <c r="T45" i="1"/>
  <c r="Q45" i="1"/>
  <c r="P45" i="1"/>
  <c r="BC45" i="1" s="1"/>
  <c r="O17" i="1"/>
  <c r="N17" i="1" s="1"/>
  <c r="P17" i="1"/>
  <c r="BC17" i="1" s="1"/>
  <c r="BE17" i="1" s="1"/>
  <c r="BL18" i="1"/>
  <c r="BP18" i="1" s="1"/>
  <c r="BQ18" i="1" s="1"/>
  <c r="T19" i="1"/>
  <c r="AC27" i="1"/>
  <c r="BL27" i="1"/>
  <c r="BP27" i="1" s="1"/>
  <c r="BQ27" i="1" s="1"/>
  <c r="BE32" i="1"/>
  <c r="P34" i="1"/>
  <c r="BC34" i="1" s="1"/>
  <c r="BE34" i="1" s="1"/>
  <c r="T36" i="1"/>
  <c r="P36" i="1"/>
  <c r="BC36" i="1" s="1"/>
  <c r="BE36" i="1" s="1"/>
  <c r="O36" i="1"/>
  <c r="N36" i="1" s="1"/>
  <c r="Z39" i="1"/>
  <c r="AA39" i="1" s="1"/>
  <c r="AB32" i="1"/>
  <c r="AF32" i="1" s="1"/>
  <c r="AI32" i="1"/>
  <c r="P38" i="1"/>
  <c r="BC38" i="1" s="1"/>
  <c r="BE38" i="1" s="1"/>
  <c r="AN38" i="1"/>
  <c r="T38" i="1"/>
  <c r="Q17" i="1"/>
  <c r="O20" i="1"/>
  <c r="N20" i="1" s="1"/>
  <c r="BS21" i="1"/>
  <c r="BB21" i="1" s="1"/>
  <c r="BD21" i="1" s="1"/>
  <c r="Y21" i="1"/>
  <c r="AC23" i="1"/>
  <c r="Z26" i="1"/>
  <c r="AA26" i="1" s="1"/>
  <c r="W26" i="1" s="1"/>
  <c r="U26" i="1" s="1"/>
  <c r="X26" i="1" s="1"/>
  <c r="R26" i="1" s="1"/>
  <c r="S26" i="1" s="1"/>
  <c r="BD27" i="1"/>
  <c r="T34" i="1"/>
  <c r="Q34" i="1"/>
  <c r="BD38" i="1"/>
  <c r="AN17" i="1"/>
  <c r="Q30" i="1"/>
  <c r="AN30" i="1"/>
  <c r="P20" i="1"/>
  <c r="BC20" i="1" s="1"/>
  <c r="BE20" i="1" s="1"/>
  <c r="BD23" i="1"/>
  <c r="BM26" i="1"/>
  <c r="BL26" i="1"/>
  <c r="BP26" i="1" s="1"/>
  <c r="BQ26" i="1" s="1"/>
  <c r="W28" i="1"/>
  <c r="U28" i="1" s="1"/>
  <c r="X28" i="1" s="1"/>
  <c r="R28" i="1" s="1"/>
  <c r="S28" i="1" s="1"/>
  <c r="P30" i="1"/>
  <c r="BC30" i="1" s="1"/>
  <c r="BE30" i="1" s="1"/>
  <c r="BS30" i="1"/>
  <c r="BB30" i="1" s="1"/>
  <c r="BD30" i="1" s="1"/>
  <c r="Y30" i="1"/>
  <c r="AH32" i="1"/>
  <c r="AJ32" i="1" s="1"/>
  <c r="T44" i="1"/>
  <c r="P44" i="1"/>
  <c r="BC44" i="1" s="1"/>
  <c r="BE44" i="1" s="1"/>
  <c r="O44" i="1"/>
  <c r="N44" i="1" s="1"/>
  <c r="Z44" i="1" s="1"/>
  <c r="AA44" i="1" s="1"/>
  <c r="AN44" i="1"/>
  <c r="BL45" i="1"/>
  <c r="BP45" i="1" s="1"/>
  <c r="BQ45" i="1" s="1"/>
  <c r="BK45" i="1"/>
  <c r="BM45" i="1"/>
  <c r="AN47" i="1"/>
  <c r="Q47" i="1"/>
  <c r="P47" i="1"/>
  <c r="BC47" i="1" s="1"/>
  <c r="T47" i="1"/>
  <c r="O47" i="1"/>
  <c r="N47" i="1" s="1"/>
  <c r="AJ23" i="1"/>
  <c r="BM30" i="1"/>
  <c r="BL30" i="1"/>
  <c r="BP30" i="1" s="1"/>
  <c r="BQ30" i="1" s="1"/>
  <c r="BK30" i="1"/>
  <c r="O19" i="1"/>
  <c r="N19" i="1" s="1"/>
  <c r="BL21" i="1"/>
  <c r="BP21" i="1" s="1"/>
  <c r="BQ21" i="1" s="1"/>
  <c r="BK22" i="1"/>
  <c r="P24" i="1"/>
  <c r="BC24" i="1" s="1"/>
  <c r="BE24" i="1" s="1"/>
  <c r="Q26" i="1"/>
  <c r="BK26" i="1"/>
  <c r="BM28" i="1"/>
  <c r="T30" i="1"/>
  <c r="Q33" i="1"/>
  <c r="P33" i="1"/>
  <c r="BC33" i="1" s="1"/>
  <c r="O33" i="1"/>
  <c r="N33" i="1" s="1"/>
  <c r="T33" i="1"/>
  <c r="Z34" i="1"/>
  <c r="AA34" i="1" s="1"/>
  <c r="W34" i="1" s="1"/>
  <c r="U34" i="1" s="1"/>
  <c r="X34" i="1" s="1"/>
  <c r="R34" i="1" s="1"/>
  <c r="S34" i="1" s="1"/>
  <c r="BS37" i="1"/>
  <c r="BB37" i="1" s="1"/>
  <c r="BD37" i="1" s="1"/>
  <c r="Y37" i="1"/>
  <c r="P39" i="1"/>
  <c r="BC39" i="1" s="1"/>
  <c r="BE39" i="1" s="1"/>
  <c r="AN39" i="1"/>
  <c r="T39" i="1"/>
  <c r="O39" i="1"/>
  <c r="N39" i="1" s="1"/>
  <c r="AH26" i="1"/>
  <c r="Z27" i="1"/>
  <c r="AA27" i="1" s="1"/>
  <c r="BM21" i="1"/>
  <c r="BL22" i="1"/>
  <c r="BP22" i="1" s="1"/>
  <c r="BQ22" i="1" s="1"/>
  <c r="W23" i="1"/>
  <c r="U23" i="1" s="1"/>
  <c r="X23" i="1" s="1"/>
  <c r="R23" i="1" s="1"/>
  <c r="S23" i="1" s="1"/>
  <c r="Q24" i="1"/>
  <c r="BS31" i="1"/>
  <c r="BB31" i="1" s="1"/>
  <c r="BE31" i="1" s="1"/>
  <c r="Z36" i="1"/>
  <c r="AA36" i="1" s="1"/>
  <c r="Q44" i="1"/>
  <c r="BE53" i="1"/>
  <c r="BL33" i="1"/>
  <c r="BP33" i="1" s="1"/>
  <c r="BQ33" i="1" s="1"/>
  <c r="BK33" i="1"/>
  <c r="AN49" i="1"/>
  <c r="Q49" i="1"/>
  <c r="T49" i="1"/>
  <c r="O49" i="1"/>
  <c r="N49" i="1" s="1"/>
  <c r="BD61" i="1"/>
  <c r="AG67" i="1"/>
  <c r="W32" i="1"/>
  <c r="U32" i="1" s="1"/>
  <c r="X32" i="1" s="1"/>
  <c r="R32" i="1" s="1"/>
  <c r="S32" i="1" s="1"/>
  <c r="BM33" i="1"/>
  <c r="Z38" i="1"/>
  <c r="AA38" i="1" s="1"/>
  <c r="BS41" i="1"/>
  <c r="BB41" i="1" s="1"/>
  <c r="BD41" i="1" s="1"/>
  <c r="Y41" i="1"/>
  <c r="P42" i="1"/>
  <c r="BC42" i="1" s="1"/>
  <c r="BE42" i="1" s="1"/>
  <c r="AN42" i="1"/>
  <c r="T42" i="1"/>
  <c r="AC43" i="1"/>
  <c r="Y47" i="1"/>
  <c r="BS47" i="1"/>
  <c r="BB47" i="1" s="1"/>
  <c r="BD47" i="1" s="1"/>
  <c r="P50" i="1"/>
  <c r="BC50" i="1" s="1"/>
  <c r="BE50" i="1" s="1"/>
  <c r="AN50" i="1"/>
  <c r="T50" i="1"/>
  <c r="O50" i="1"/>
  <c r="N50" i="1" s="1"/>
  <c r="AN53" i="1"/>
  <c r="T53" i="1"/>
  <c r="Q53" i="1"/>
  <c r="O53" i="1"/>
  <c r="N53" i="1" s="1"/>
  <c r="Q59" i="1"/>
  <c r="P59" i="1"/>
  <c r="BC59" i="1" s="1"/>
  <c r="BE59" i="1" s="1"/>
  <c r="AN59" i="1"/>
  <c r="T59" i="1"/>
  <c r="BS45" i="1"/>
  <c r="BB45" i="1" s="1"/>
  <c r="BD45" i="1" s="1"/>
  <c r="Y45" i="1"/>
  <c r="T40" i="1"/>
  <c r="P40" i="1"/>
  <c r="BC40" i="1" s="1"/>
  <c r="BE40" i="1" s="1"/>
  <c r="O40" i="1"/>
  <c r="N40" i="1" s="1"/>
  <c r="AN41" i="1"/>
  <c r="T41" i="1"/>
  <c r="Q41" i="1"/>
  <c r="BL41" i="1"/>
  <c r="BP41" i="1" s="1"/>
  <c r="BQ41" i="1" s="1"/>
  <c r="BK41" i="1"/>
  <c r="O42" i="1"/>
  <c r="N42" i="1" s="1"/>
  <c r="BD42" i="1"/>
  <c r="BE48" i="1"/>
  <c r="BS57" i="1"/>
  <c r="BB57" i="1" s="1"/>
  <c r="BD57" i="1" s="1"/>
  <c r="Y57" i="1"/>
  <c r="O59" i="1"/>
  <c r="N59" i="1" s="1"/>
  <c r="AN62" i="1"/>
  <c r="Q62" i="1"/>
  <c r="P62" i="1"/>
  <c r="BC62" i="1" s="1"/>
  <c r="O62" i="1"/>
  <c r="N62" i="1" s="1"/>
  <c r="T62" i="1"/>
  <c r="AG69" i="1"/>
  <c r="AN28" i="1"/>
  <c r="BD34" i="1"/>
  <c r="Z35" i="1"/>
  <c r="AA35" i="1" s="1"/>
  <c r="AN40" i="1"/>
  <c r="BM41" i="1"/>
  <c r="Q42" i="1"/>
  <c r="Q43" i="1"/>
  <c r="P43" i="1"/>
  <c r="BC43" i="1" s="1"/>
  <c r="BE43" i="1" s="1"/>
  <c r="AN43" i="1"/>
  <c r="Z43" i="1"/>
  <c r="AA43" i="1" s="1"/>
  <c r="BL47" i="1"/>
  <c r="BP47" i="1" s="1"/>
  <c r="BQ47" i="1" s="1"/>
  <c r="BK47" i="1"/>
  <c r="Z50" i="1"/>
  <c r="AA50" i="1" s="1"/>
  <c r="P54" i="1"/>
  <c r="BC54" i="1" s="1"/>
  <c r="BE54" i="1" s="1"/>
  <c r="AN54" i="1"/>
  <c r="T54" i="1"/>
  <c r="Q54" i="1"/>
  <c r="O54" i="1"/>
  <c r="N54" i="1" s="1"/>
  <c r="O70" i="1"/>
  <c r="N70" i="1" s="1"/>
  <c r="Q70" i="1"/>
  <c r="AN70" i="1"/>
  <c r="T70" i="1"/>
  <c r="P70" i="1"/>
  <c r="BC70" i="1" s="1"/>
  <c r="Y25" i="1"/>
  <c r="Y29" i="1"/>
  <c r="BS33" i="1"/>
  <c r="BB33" i="1" s="1"/>
  <c r="BD33" i="1" s="1"/>
  <c r="Y33" i="1"/>
  <c r="P35" i="1"/>
  <c r="BC35" i="1" s="1"/>
  <c r="BE35" i="1" s="1"/>
  <c r="BD36" i="1"/>
  <c r="P51" i="1"/>
  <c r="BC51" i="1" s="1"/>
  <c r="BE51" i="1" s="1"/>
  <c r="AN51" i="1"/>
  <c r="T51" i="1"/>
  <c r="O51" i="1"/>
  <c r="N51" i="1" s="1"/>
  <c r="BS75" i="1"/>
  <c r="BB75" i="1" s="1"/>
  <c r="BD75" i="1" s="1"/>
  <c r="Y75" i="1"/>
  <c r="BL48" i="1"/>
  <c r="BP48" i="1" s="1"/>
  <c r="BQ48" i="1" s="1"/>
  <c r="BD52" i="1"/>
  <c r="BS53" i="1"/>
  <c r="BB53" i="1" s="1"/>
  <c r="BD53" i="1" s="1"/>
  <c r="Y53" i="1"/>
  <c r="O61" i="1"/>
  <c r="N61" i="1" s="1"/>
  <c r="AN61" i="1"/>
  <c r="T61" i="1"/>
  <c r="Q61" i="1"/>
  <c r="BK62" i="1"/>
  <c r="BM62" i="1"/>
  <c r="BL62" i="1"/>
  <c r="BP62" i="1" s="1"/>
  <c r="BQ62" i="1" s="1"/>
  <c r="BS65" i="1"/>
  <c r="BB65" i="1" s="1"/>
  <c r="BD65" i="1" s="1"/>
  <c r="Y65" i="1"/>
  <c r="BS71" i="1"/>
  <c r="BB71" i="1" s="1"/>
  <c r="BD71" i="1" s="1"/>
  <c r="Y71" i="1"/>
  <c r="O74" i="1"/>
  <c r="N74" i="1" s="1"/>
  <c r="Q74" i="1"/>
  <c r="P74" i="1"/>
  <c r="BC74" i="1" s="1"/>
  <c r="AN74" i="1"/>
  <c r="BD48" i="1"/>
  <c r="BL49" i="1"/>
  <c r="BP49" i="1" s="1"/>
  <c r="BQ49" i="1" s="1"/>
  <c r="BK49" i="1"/>
  <c r="BD50" i="1"/>
  <c r="P55" i="1"/>
  <c r="BC55" i="1" s="1"/>
  <c r="BE55" i="1" s="1"/>
  <c r="AN55" i="1"/>
  <c r="O57" i="1"/>
  <c r="N57" i="1" s="1"/>
  <c r="AN57" i="1"/>
  <c r="T57" i="1"/>
  <c r="Q57" i="1"/>
  <c r="BD58" i="1"/>
  <c r="BS61" i="1"/>
  <c r="BB61" i="1" s="1"/>
  <c r="BE61" i="1" s="1"/>
  <c r="Y61" i="1"/>
  <c r="BL53" i="1"/>
  <c r="BP53" i="1" s="1"/>
  <c r="BQ53" i="1" s="1"/>
  <c r="BK53" i="1"/>
  <c r="BD54" i="1"/>
  <c r="O55" i="1"/>
  <c r="N55" i="1" s="1"/>
  <c r="Z55" i="1" s="1"/>
  <c r="AA55" i="1" s="1"/>
  <c r="AG65" i="1"/>
  <c r="BS70" i="1"/>
  <c r="BB70" i="1" s="1"/>
  <c r="BD70" i="1" s="1"/>
  <c r="Y70" i="1"/>
  <c r="Q80" i="1"/>
  <c r="P80" i="1"/>
  <c r="BC80" i="1" s="1"/>
  <c r="BE80" i="1" s="1"/>
  <c r="O80" i="1"/>
  <c r="N80" i="1" s="1"/>
  <c r="AN80" i="1"/>
  <c r="T80" i="1"/>
  <c r="T52" i="1"/>
  <c r="P52" i="1"/>
  <c r="BC52" i="1" s="1"/>
  <c r="BE52" i="1" s="1"/>
  <c r="O52" i="1"/>
  <c r="N52" i="1" s="1"/>
  <c r="Z52" i="1" s="1"/>
  <c r="AA52" i="1" s="1"/>
  <c r="BE57" i="1"/>
  <c r="BM77" i="1"/>
  <c r="BK77" i="1"/>
  <c r="BL77" i="1"/>
  <c r="BP77" i="1" s="1"/>
  <c r="BQ77" i="1" s="1"/>
  <c r="T48" i="1"/>
  <c r="O48" i="1"/>
  <c r="N48" i="1" s="1"/>
  <c r="AN52" i="1"/>
  <c r="BL61" i="1"/>
  <c r="BP61" i="1" s="1"/>
  <c r="BQ61" i="1" s="1"/>
  <c r="BK61" i="1"/>
  <c r="BM64" i="1"/>
  <c r="BK64" i="1"/>
  <c r="BL64" i="1"/>
  <c r="BP64" i="1" s="1"/>
  <c r="BQ64" i="1" s="1"/>
  <c r="BK67" i="1"/>
  <c r="BM67" i="1"/>
  <c r="BL67" i="1"/>
  <c r="BP67" i="1" s="1"/>
  <c r="BQ67" i="1" s="1"/>
  <c r="BK71" i="1"/>
  <c r="BM71" i="1"/>
  <c r="BL71" i="1"/>
  <c r="BP71" i="1" s="1"/>
  <c r="BQ71" i="1" s="1"/>
  <c r="BM78" i="1"/>
  <c r="BK78" i="1"/>
  <c r="BL78" i="1"/>
  <c r="BP78" i="1" s="1"/>
  <c r="BQ78" i="1" s="1"/>
  <c r="BS49" i="1"/>
  <c r="BB49" i="1" s="1"/>
  <c r="BD49" i="1" s="1"/>
  <c r="Y49" i="1"/>
  <c r="T56" i="1"/>
  <c r="P56" i="1"/>
  <c r="BC56" i="1" s="1"/>
  <c r="BE56" i="1" s="1"/>
  <c r="O56" i="1"/>
  <c r="N56" i="1" s="1"/>
  <c r="BL57" i="1"/>
  <c r="BP57" i="1" s="1"/>
  <c r="BQ57" i="1" s="1"/>
  <c r="BK57" i="1"/>
  <c r="Q58" i="1"/>
  <c r="P58" i="1"/>
  <c r="BC58" i="1" s="1"/>
  <c r="BE58" i="1" s="1"/>
  <c r="O58" i="1"/>
  <c r="N58" i="1" s="1"/>
  <c r="AN58" i="1"/>
  <c r="T58" i="1"/>
  <c r="Z59" i="1"/>
  <c r="AA59" i="1" s="1"/>
  <c r="AH59" i="1" s="1"/>
  <c r="AG77" i="1"/>
  <c r="O60" i="1"/>
  <c r="N60" i="1" s="1"/>
  <c r="BE65" i="1"/>
  <c r="BS68" i="1"/>
  <c r="BB68" i="1" s="1"/>
  <c r="BD68" i="1" s="1"/>
  <c r="Y68" i="1"/>
  <c r="Q72" i="1"/>
  <c r="O72" i="1"/>
  <c r="N72" i="1" s="1"/>
  <c r="BM74" i="1"/>
  <c r="BK74" i="1"/>
  <c r="BS79" i="1"/>
  <c r="BB79" i="1" s="1"/>
  <c r="BD79" i="1" s="1"/>
  <c r="P60" i="1"/>
  <c r="BC60" i="1" s="1"/>
  <c r="BE60" i="1" s="1"/>
  <c r="Y63" i="1"/>
  <c r="Q64" i="1"/>
  <c r="O64" i="1"/>
  <c r="N64" i="1" s="1"/>
  <c r="BM66" i="1"/>
  <c r="BK66" i="1"/>
  <c r="BM69" i="1"/>
  <c r="BK69" i="1"/>
  <c r="BS73" i="1"/>
  <c r="BB73" i="1" s="1"/>
  <c r="BD73" i="1" s="1"/>
  <c r="Y73" i="1"/>
  <c r="BE75" i="1"/>
  <c r="BM76" i="1"/>
  <c r="BK76" i="1"/>
  <c r="BK63" i="1"/>
  <c r="BM63" i="1"/>
  <c r="O66" i="1"/>
  <c r="N66" i="1" s="1"/>
  <c r="Q66" i="1"/>
  <c r="BM68" i="1"/>
  <c r="BK68" i="1"/>
  <c r="P72" i="1"/>
  <c r="BC72" i="1" s="1"/>
  <c r="BE72" i="1" s="1"/>
  <c r="BS72" i="1"/>
  <c r="BB72" i="1" s="1"/>
  <c r="BD72" i="1" s="1"/>
  <c r="Y72" i="1"/>
  <c r="Q76" i="1"/>
  <c r="O76" i="1"/>
  <c r="N76" i="1" s="1"/>
  <c r="BS64" i="1"/>
  <c r="BB64" i="1" s="1"/>
  <c r="BD64" i="1" s="1"/>
  <c r="Y64" i="1"/>
  <c r="BS67" i="1"/>
  <c r="BB67" i="1" s="1"/>
  <c r="BD67" i="1" s="1"/>
  <c r="Y67" i="1"/>
  <c r="BE69" i="1"/>
  <c r="BM73" i="1"/>
  <c r="BK73" i="1"/>
  <c r="BS77" i="1"/>
  <c r="BB77" i="1" s="1"/>
  <c r="BD77" i="1" s="1"/>
  <c r="Y77" i="1"/>
  <c r="O78" i="1"/>
  <c r="N78" i="1" s="1"/>
  <c r="AN78" i="1"/>
  <c r="Q78" i="1"/>
  <c r="BM65" i="1"/>
  <c r="BK65" i="1"/>
  <c r="Q68" i="1"/>
  <c r="O68" i="1"/>
  <c r="N68" i="1" s="1"/>
  <c r="BM70" i="1"/>
  <c r="BK70" i="1"/>
  <c r="T72" i="1"/>
  <c r="BL73" i="1"/>
  <c r="BP73" i="1" s="1"/>
  <c r="BQ73" i="1" s="1"/>
  <c r="BS74" i="1"/>
  <c r="BB74" i="1" s="1"/>
  <c r="BD74" i="1" s="1"/>
  <c r="Y74" i="1"/>
  <c r="BK75" i="1"/>
  <c r="BM75" i="1"/>
  <c r="BS62" i="1"/>
  <c r="BB62" i="1" s="1"/>
  <c r="BD62" i="1" s="1"/>
  <c r="Y62" i="1"/>
  <c r="BS66" i="1"/>
  <c r="BB66" i="1" s="1"/>
  <c r="BD66" i="1" s="1"/>
  <c r="Y66" i="1"/>
  <c r="BS69" i="1"/>
  <c r="BB69" i="1" s="1"/>
  <c r="BD69" i="1" s="1"/>
  <c r="Y69" i="1"/>
  <c r="BM72" i="1"/>
  <c r="BK72" i="1"/>
  <c r="AG73" i="1"/>
  <c r="BE76" i="1"/>
  <c r="BS76" i="1"/>
  <c r="BB76" i="1" s="1"/>
  <c r="BD76" i="1" s="1"/>
  <c r="Y76" i="1"/>
  <c r="BS78" i="1"/>
  <c r="BB78" i="1" s="1"/>
  <c r="BD78" i="1" s="1"/>
  <c r="Y78" i="1"/>
  <c r="BM79" i="1"/>
  <c r="AN79" i="1"/>
  <c r="O71" i="1"/>
  <c r="N71" i="1" s="1"/>
  <c r="O75" i="1"/>
  <c r="N75" i="1" s="1"/>
  <c r="O79" i="1"/>
  <c r="N79" i="1" s="1"/>
  <c r="Y80" i="1"/>
  <c r="P79" i="1"/>
  <c r="BC79" i="1" s="1"/>
  <c r="AB52" i="1" l="1"/>
  <c r="AF52" i="1" s="1"/>
  <c r="AI52" i="1"/>
  <c r="AH52" i="1"/>
  <c r="AB44" i="1"/>
  <c r="AF44" i="1" s="1"/>
  <c r="AI44" i="1"/>
  <c r="AH44" i="1"/>
  <c r="AB55" i="1"/>
  <c r="AF55" i="1" s="1"/>
  <c r="AI55" i="1"/>
  <c r="AH55" i="1"/>
  <c r="Z74" i="1"/>
  <c r="AA74" i="1" s="1"/>
  <c r="AG40" i="1"/>
  <c r="AG60" i="1"/>
  <c r="BE66" i="1"/>
  <c r="Z67" i="1"/>
  <c r="AA67" i="1" s="1"/>
  <c r="BE78" i="1"/>
  <c r="Z65" i="1"/>
  <c r="AA65" i="1" s="1"/>
  <c r="Z33" i="1"/>
  <c r="AA33" i="1" s="1"/>
  <c r="AB50" i="1"/>
  <c r="AF50" i="1" s="1"/>
  <c r="AI50" i="1"/>
  <c r="AH50" i="1"/>
  <c r="AG42" i="1"/>
  <c r="AB38" i="1"/>
  <c r="AF38" i="1" s="1"/>
  <c r="AI38" i="1"/>
  <c r="AH38" i="1"/>
  <c r="AG49" i="1"/>
  <c r="AG19" i="1"/>
  <c r="BE47" i="1"/>
  <c r="AH24" i="1"/>
  <c r="AB24" i="1"/>
  <c r="AF24" i="1" s="1"/>
  <c r="AI24" i="1"/>
  <c r="AG18" i="1"/>
  <c r="BD31" i="1"/>
  <c r="AG58" i="1"/>
  <c r="Z58" i="1"/>
  <c r="AA58" i="1" s="1"/>
  <c r="AG71" i="1"/>
  <c r="AG72" i="1"/>
  <c r="AG61" i="1"/>
  <c r="AG70" i="1"/>
  <c r="AG59" i="1"/>
  <c r="W59" i="1"/>
  <c r="U59" i="1" s="1"/>
  <c r="X59" i="1" s="1"/>
  <c r="R59" i="1" s="1"/>
  <c r="S59" i="1" s="1"/>
  <c r="AB36" i="1"/>
  <c r="AF36" i="1" s="1"/>
  <c r="AI36" i="1"/>
  <c r="AB27" i="1"/>
  <c r="AF27" i="1" s="1"/>
  <c r="AI27" i="1"/>
  <c r="Z37" i="1"/>
  <c r="AA37" i="1" s="1"/>
  <c r="Z21" i="1"/>
  <c r="AA21" i="1" s="1"/>
  <c r="Z17" i="1"/>
  <c r="AA17" i="1" s="1"/>
  <c r="AG17" i="1"/>
  <c r="W22" i="1"/>
  <c r="U22" i="1" s="1"/>
  <c r="X22" i="1" s="1"/>
  <c r="R22" i="1" s="1"/>
  <c r="S22" i="1" s="1"/>
  <c r="AG22" i="1"/>
  <c r="Z62" i="1"/>
  <c r="AA62" i="1" s="1"/>
  <c r="AG64" i="1"/>
  <c r="W64" i="1"/>
  <c r="U64" i="1" s="1"/>
  <c r="X64" i="1" s="1"/>
  <c r="R64" i="1" s="1"/>
  <c r="S64" i="1" s="1"/>
  <c r="Z78" i="1"/>
  <c r="AA78" i="1" s="1"/>
  <c r="W78" i="1"/>
  <c r="U78" i="1" s="1"/>
  <c r="X78" i="1" s="1"/>
  <c r="R78" i="1" s="1"/>
  <c r="S78" i="1" s="1"/>
  <c r="AG78" i="1"/>
  <c r="Z64" i="1"/>
  <c r="AA64" i="1" s="1"/>
  <c r="BE73" i="1"/>
  <c r="AG80" i="1"/>
  <c r="BE74" i="1"/>
  <c r="AG51" i="1"/>
  <c r="Z29" i="1"/>
  <c r="AA29" i="1" s="1"/>
  <c r="Z57" i="1"/>
  <c r="AA57" i="1" s="1"/>
  <c r="W50" i="1"/>
  <c r="U50" i="1" s="1"/>
  <c r="X50" i="1" s="1"/>
  <c r="R50" i="1" s="1"/>
  <c r="S50" i="1" s="1"/>
  <c r="AG50" i="1"/>
  <c r="W38" i="1"/>
  <c r="U38" i="1" s="1"/>
  <c r="X38" i="1" s="1"/>
  <c r="R38" i="1" s="1"/>
  <c r="S38" i="1" s="1"/>
  <c r="BE45" i="1"/>
  <c r="Z66" i="1"/>
  <c r="AA66" i="1" s="1"/>
  <c r="BE79" i="1"/>
  <c r="BE71" i="1"/>
  <c r="Z77" i="1"/>
  <c r="AA77" i="1" s="1"/>
  <c r="Z63" i="1"/>
  <c r="AA63" i="1" s="1"/>
  <c r="Z68" i="1"/>
  <c r="AA68" i="1" s="1"/>
  <c r="AI59" i="1"/>
  <c r="AJ59" i="1" s="1"/>
  <c r="AB59" i="1"/>
  <c r="AF59" i="1" s="1"/>
  <c r="AG56" i="1"/>
  <c r="AG55" i="1"/>
  <c r="W55" i="1"/>
  <c r="U55" i="1" s="1"/>
  <c r="X55" i="1" s="1"/>
  <c r="R55" i="1" s="1"/>
  <c r="S55" i="1" s="1"/>
  <c r="Z53" i="1"/>
  <c r="AA53" i="1" s="1"/>
  <c r="Z25" i="1"/>
  <c r="AA25" i="1" s="1"/>
  <c r="AG54" i="1"/>
  <c r="Z54" i="1"/>
  <c r="AA54" i="1" s="1"/>
  <c r="Z40" i="1"/>
  <c r="AA40" i="1" s="1"/>
  <c r="AG62" i="1"/>
  <c r="W62" i="1"/>
  <c r="U62" i="1" s="1"/>
  <c r="X62" i="1" s="1"/>
  <c r="R62" i="1" s="1"/>
  <c r="S62" i="1" s="1"/>
  <c r="Z42" i="1"/>
  <c r="AA42" i="1" s="1"/>
  <c r="AH36" i="1"/>
  <c r="W20" i="1"/>
  <c r="U20" i="1" s="1"/>
  <c r="X20" i="1" s="1"/>
  <c r="R20" i="1" s="1"/>
  <c r="S20" i="1" s="1"/>
  <c r="AG20" i="1"/>
  <c r="AG46" i="1"/>
  <c r="Z46" i="1"/>
  <c r="AA46" i="1" s="1"/>
  <c r="W24" i="1"/>
  <c r="U24" i="1" s="1"/>
  <c r="X24" i="1" s="1"/>
  <c r="R24" i="1" s="1"/>
  <c r="S24" i="1" s="1"/>
  <c r="AG24" i="1"/>
  <c r="AG29" i="1"/>
  <c r="W29" i="1"/>
  <c r="U29" i="1" s="1"/>
  <c r="X29" i="1" s="1"/>
  <c r="R29" i="1" s="1"/>
  <c r="S29" i="1" s="1"/>
  <c r="Z20" i="1"/>
  <c r="AA20" i="1" s="1"/>
  <c r="AH28" i="1"/>
  <c r="AB28" i="1"/>
  <c r="AF28" i="1" s="1"/>
  <c r="AI28" i="1"/>
  <c r="AG37" i="1"/>
  <c r="W37" i="1"/>
  <c r="U37" i="1" s="1"/>
  <c r="X37" i="1" s="1"/>
  <c r="R37" i="1" s="1"/>
  <c r="S37" i="1" s="1"/>
  <c r="Z73" i="1"/>
  <c r="AA73" i="1" s="1"/>
  <c r="Z80" i="1"/>
  <c r="AA80" i="1" s="1"/>
  <c r="Z76" i="1"/>
  <c r="AA76" i="1" s="1"/>
  <c r="Z69" i="1"/>
  <c r="AA69" i="1" s="1"/>
  <c r="AG68" i="1"/>
  <c r="W68" i="1"/>
  <c r="U68" i="1" s="1"/>
  <c r="X68" i="1" s="1"/>
  <c r="R68" i="1" s="1"/>
  <c r="S68" i="1" s="1"/>
  <c r="BE64" i="1"/>
  <c r="W52" i="1"/>
  <c r="U52" i="1" s="1"/>
  <c r="X52" i="1" s="1"/>
  <c r="R52" i="1" s="1"/>
  <c r="S52" i="1" s="1"/>
  <c r="AG52" i="1"/>
  <c r="W74" i="1"/>
  <c r="U74" i="1" s="1"/>
  <c r="X74" i="1" s="1"/>
  <c r="R74" i="1" s="1"/>
  <c r="S74" i="1" s="1"/>
  <c r="AG74" i="1"/>
  <c r="AH43" i="1"/>
  <c r="AI43" i="1"/>
  <c r="AB43" i="1"/>
  <c r="AF43" i="1" s="1"/>
  <c r="BE62" i="1"/>
  <c r="Z56" i="1"/>
  <c r="AA56" i="1" s="1"/>
  <c r="Z51" i="1"/>
  <c r="AA51" i="1" s="1"/>
  <c r="AB34" i="1"/>
  <c r="AF34" i="1" s="1"/>
  <c r="AI34" i="1"/>
  <c r="AJ34" i="1" s="1"/>
  <c r="Z30" i="1"/>
  <c r="AA30" i="1" s="1"/>
  <c r="AI22" i="1"/>
  <c r="AB22" i="1"/>
  <c r="AF22" i="1" s="1"/>
  <c r="AH22" i="1"/>
  <c r="BE37" i="1"/>
  <c r="AG79" i="1"/>
  <c r="Z79" i="1"/>
  <c r="AA79" i="1" s="1"/>
  <c r="W79" i="1" s="1"/>
  <c r="U79" i="1" s="1"/>
  <c r="X79" i="1" s="1"/>
  <c r="R79" i="1" s="1"/>
  <c r="S79" i="1" s="1"/>
  <c r="AG76" i="1"/>
  <c r="W76" i="1"/>
  <c r="U76" i="1" s="1"/>
  <c r="X76" i="1" s="1"/>
  <c r="R76" i="1" s="1"/>
  <c r="S76" i="1" s="1"/>
  <c r="AG66" i="1"/>
  <c r="BE68" i="1"/>
  <c r="AG48" i="1"/>
  <c r="Z70" i="1"/>
  <c r="AA70" i="1" s="1"/>
  <c r="Z71" i="1"/>
  <c r="AA71" i="1" s="1"/>
  <c r="W71" i="1" s="1"/>
  <c r="U71" i="1" s="1"/>
  <c r="X71" i="1" s="1"/>
  <c r="R71" i="1" s="1"/>
  <c r="S71" i="1" s="1"/>
  <c r="BE70" i="1"/>
  <c r="AH35" i="1"/>
  <c r="AI35" i="1"/>
  <c r="AJ35" i="1" s="1"/>
  <c r="AB35" i="1"/>
  <c r="AF35" i="1" s="1"/>
  <c r="W35" i="1"/>
  <c r="U35" i="1" s="1"/>
  <c r="X35" i="1" s="1"/>
  <c r="R35" i="1" s="1"/>
  <c r="S35" i="1" s="1"/>
  <c r="Z45" i="1"/>
  <c r="AA45" i="1" s="1"/>
  <c r="W45" i="1" s="1"/>
  <c r="U45" i="1" s="1"/>
  <c r="X45" i="1" s="1"/>
  <c r="R45" i="1" s="1"/>
  <c r="S45" i="1" s="1"/>
  <c r="W39" i="1"/>
  <c r="U39" i="1" s="1"/>
  <c r="X39" i="1" s="1"/>
  <c r="R39" i="1" s="1"/>
  <c r="S39" i="1" s="1"/>
  <c r="AG39" i="1"/>
  <c r="BE77" i="1"/>
  <c r="AH34" i="1"/>
  <c r="Z48" i="1"/>
  <c r="AA48" i="1" s="1"/>
  <c r="W27" i="1"/>
  <c r="U27" i="1" s="1"/>
  <c r="X27" i="1" s="1"/>
  <c r="R27" i="1" s="1"/>
  <c r="S27" i="1" s="1"/>
  <c r="AG25" i="1"/>
  <c r="W25" i="1"/>
  <c r="U25" i="1" s="1"/>
  <c r="X25" i="1" s="1"/>
  <c r="R25" i="1" s="1"/>
  <c r="S25" i="1" s="1"/>
  <c r="AG53" i="1"/>
  <c r="W53" i="1"/>
  <c r="U53" i="1" s="1"/>
  <c r="X53" i="1" s="1"/>
  <c r="R53" i="1" s="1"/>
  <c r="S53" i="1" s="1"/>
  <c r="Z41" i="1"/>
  <c r="AA41" i="1" s="1"/>
  <c r="AG33" i="1"/>
  <c r="W33" i="1"/>
  <c r="U33" i="1" s="1"/>
  <c r="X33" i="1" s="1"/>
  <c r="R33" i="1" s="1"/>
  <c r="S33" i="1" s="1"/>
  <c r="AG47" i="1"/>
  <c r="AH39" i="1"/>
  <c r="AI39" i="1"/>
  <c r="AJ39" i="1" s="1"/>
  <c r="AB39" i="1"/>
  <c r="AF39" i="1" s="1"/>
  <c r="AG45" i="1"/>
  <c r="W43" i="1"/>
  <c r="U43" i="1" s="1"/>
  <c r="X43" i="1" s="1"/>
  <c r="R43" i="1" s="1"/>
  <c r="S43" i="1" s="1"/>
  <c r="BE21" i="1"/>
  <c r="AG75" i="1"/>
  <c r="Z72" i="1"/>
  <c r="AA72" i="1" s="1"/>
  <c r="Z49" i="1"/>
  <c r="AA49" i="1" s="1"/>
  <c r="Z61" i="1"/>
  <c r="AA61" i="1" s="1"/>
  <c r="W57" i="1"/>
  <c r="U57" i="1" s="1"/>
  <c r="X57" i="1" s="1"/>
  <c r="R57" i="1" s="1"/>
  <c r="S57" i="1" s="1"/>
  <c r="AG57" i="1"/>
  <c r="BE67" i="1"/>
  <c r="Z75" i="1"/>
  <c r="AA75" i="1" s="1"/>
  <c r="Z60" i="1"/>
  <c r="AA60" i="1" s="1"/>
  <c r="Z47" i="1"/>
  <c r="AA47" i="1" s="1"/>
  <c r="BE33" i="1"/>
  <c r="W44" i="1"/>
  <c r="U44" i="1" s="1"/>
  <c r="X44" i="1" s="1"/>
  <c r="R44" i="1" s="1"/>
  <c r="S44" i="1" s="1"/>
  <c r="AG44" i="1"/>
  <c r="BE49" i="1"/>
  <c r="AI26" i="1"/>
  <c r="AJ26" i="1" s="1"/>
  <c r="AB26" i="1"/>
  <c r="AF26" i="1" s="1"/>
  <c r="BE41" i="1"/>
  <c r="W36" i="1"/>
  <c r="U36" i="1" s="1"/>
  <c r="X36" i="1" s="1"/>
  <c r="R36" i="1" s="1"/>
  <c r="S36" i="1" s="1"/>
  <c r="AG36" i="1"/>
  <c r="Z19" i="1"/>
  <c r="AA19" i="1" s="1"/>
  <c r="Z18" i="1"/>
  <c r="AA18" i="1" s="1"/>
  <c r="W18" i="1" s="1"/>
  <c r="U18" i="1" s="1"/>
  <c r="X18" i="1" s="1"/>
  <c r="R18" i="1" s="1"/>
  <c r="S18" i="1" s="1"/>
  <c r="AH27" i="1"/>
  <c r="AG21" i="1"/>
  <c r="W21" i="1"/>
  <c r="U21" i="1" s="1"/>
  <c r="X21" i="1" s="1"/>
  <c r="R21" i="1" s="1"/>
  <c r="S21" i="1" s="1"/>
  <c r="AB47" i="1" l="1"/>
  <c r="AF47" i="1" s="1"/>
  <c r="AI47" i="1"/>
  <c r="AH47" i="1"/>
  <c r="AB61" i="1"/>
  <c r="AF61" i="1" s="1"/>
  <c r="AH61" i="1"/>
  <c r="AI61" i="1"/>
  <c r="AJ61" i="1" s="1"/>
  <c r="W47" i="1"/>
  <c r="U47" i="1" s="1"/>
  <c r="X47" i="1" s="1"/>
  <c r="R47" i="1" s="1"/>
  <c r="S47" i="1" s="1"/>
  <c r="AI70" i="1"/>
  <c r="AJ70" i="1" s="1"/>
  <c r="AH70" i="1"/>
  <c r="AB70" i="1"/>
  <c r="AF70" i="1" s="1"/>
  <c r="AJ43" i="1"/>
  <c r="AI73" i="1"/>
  <c r="AB73" i="1"/>
  <c r="AF73" i="1" s="1"/>
  <c r="AH73" i="1"/>
  <c r="W73" i="1"/>
  <c r="U73" i="1" s="1"/>
  <c r="X73" i="1" s="1"/>
  <c r="R73" i="1" s="1"/>
  <c r="S73" i="1" s="1"/>
  <c r="AB25" i="1"/>
  <c r="AF25" i="1" s="1"/>
  <c r="AI25" i="1"/>
  <c r="AH25" i="1"/>
  <c r="AB57" i="1"/>
  <c r="AF57" i="1" s="1"/>
  <c r="AH57" i="1"/>
  <c r="AI57" i="1"/>
  <c r="AJ57" i="1" s="1"/>
  <c r="AB17" i="1"/>
  <c r="AF17" i="1" s="1"/>
  <c r="AI17" i="1"/>
  <c r="AJ17" i="1" s="1"/>
  <c r="AH17" i="1"/>
  <c r="AJ55" i="1"/>
  <c r="AI30" i="1"/>
  <c r="AJ30" i="1" s="1"/>
  <c r="AB30" i="1"/>
  <c r="AF30" i="1" s="1"/>
  <c r="AH30" i="1"/>
  <c r="W30" i="1"/>
  <c r="U30" i="1" s="1"/>
  <c r="X30" i="1" s="1"/>
  <c r="R30" i="1" s="1"/>
  <c r="S30" i="1" s="1"/>
  <c r="AI69" i="1"/>
  <c r="AB69" i="1"/>
  <c r="AF69" i="1" s="1"/>
  <c r="AH69" i="1"/>
  <c r="W69" i="1"/>
  <c r="U69" i="1" s="1"/>
  <c r="X69" i="1" s="1"/>
  <c r="R69" i="1" s="1"/>
  <c r="S69" i="1" s="1"/>
  <c r="AB42" i="1"/>
  <c r="AF42" i="1" s="1"/>
  <c r="AI42" i="1"/>
  <c r="AJ42" i="1" s="1"/>
  <c r="AH42" i="1"/>
  <c r="AI21" i="1"/>
  <c r="AB21" i="1"/>
  <c r="AF21" i="1" s="1"/>
  <c r="AH21" i="1"/>
  <c r="AJ24" i="1"/>
  <c r="AI33" i="1"/>
  <c r="AJ33" i="1" s="1"/>
  <c r="AB33" i="1"/>
  <c r="AF33" i="1" s="1"/>
  <c r="AH33" i="1"/>
  <c r="AB60" i="1"/>
  <c r="AF60" i="1" s="1"/>
  <c r="AI60" i="1"/>
  <c r="AJ60" i="1" s="1"/>
  <c r="AH60" i="1"/>
  <c r="AB53" i="1"/>
  <c r="AF53" i="1" s="1"/>
  <c r="AH53" i="1"/>
  <c r="AI53" i="1"/>
  <c r="AB29" i="1"/>
  <c r="AF29" i="1" s="1"/>
  <c r="AI29" i="1"/>
  <c r="AJ29" i="1" s="1"/>
  <c r="AH29" i="1"/>
  <c r="AI62" i="1"/>
  <c r="AB62" i="1"/>
  <c r="AF62" i="1" s="1"/>
  <c r="AH62" i="1"/>
  <c r="AJ38" i="1"/>
  <c r="W60" i="1"/>
  <c r="U60" i="1" s="1"/>
  <c r="X60" i="1" s="1"/>
  <c r="R60" i="1" s="1"/>
  <c r="S60" i="1" s="1"/>
  <c r="AH49" i="1"/>
  <c r="AB49" i="1"/>
  <c r="AF49" i="1" s="1"/>
  <c r="AI49" i="1"/>
  <c r="AJ28" i="1"/>
  <c r="AB46" i="1"/>
  <c r="AF46" i="1" s="1"/>
  <c r="AI46" i="1"/>
  <c r="AJ46" i="1" s="1"/>
  <c r="AH46" i="1"/>
  <c r="AI68" i="1"/>
  <c r="AJ68" i="1" s="1"/>
  <c r="AB68" i="1"/>
  <c r="AF68" i="1" s="1"/>
  <c r="AH68" i="1"/>
  <c r="AI66" i="1"/>
  <c r="AB66" i="1"/>
  <c r="AF66" i="1" s="1"/>
  <c r="AH66" i="1"/>
  <c r="AI64" i="1"/>
  <c r="AJ64" i="1" s="1"/>
  <c r="AB64" i="1"/>
  <c r="AF64" i="1" s="1"/>
  <c r="AH64" i="1"/>
  <c r="AB37" i="1"/>
  <c r="AF37" i="1" s="1"/>
  <c r="AI37" i="1"/>
  <c r="AJ37" i="1" s="1"/>
  <c r="AH37" i="1"/>
  <c r="AB58" i="1"/>
  <c r="AF58" i="1" s="1"/>
  <c r="AI58" i="1"/>
  <c r="AH58" i="1"/>
  <c r="AJ44" i="1"/>
  <c r="AI79" i="1"/>
  <c r="AJ79" i="1" s="1"/>
  <c r="AH79" i="1"/>
  <c r="AB79" i="1"/>
  <c r="AF79" i="1" s="1"/>
  <c r="AB48" i="1"/>
  <c r="AF48" i="1" s="1"/>
  <c r="AI48" i="1"/>
  <c r="AJ48" i="1" s="1"/>
  <c r="AH48" i="1"/>
  <c r="AB41" i="1"/>
  <c r="AF41" i="1" s="1"/>
  <c r="AI41" i="1"/>
  <c r="AJ41" i="1" s="1"/>
  <c r="W41" i="1"/>
  <c r="U41" i="1" s="1"/>
  <c r="X41" i="1" s="1"/>
  <c r="R41" i="1" s="1"/>
  <c r="S41" i="1" s="1"/>
  <c r="AH41" i="1"/>
  <c r="W48" i="1"/>
  <c r="U48" i="1" s="1"/>
  <c r="X48" i="1" s="1"/>
  <c r="R48" i="1" s="1"/>
  <c r="S48" i="1" s="1"/>
  <c r="AB18" i="1"/>
  <c r="AF18" i="1" s="1"/>
  <c r="AI18" i="1"/>
  <c r="AJ18" i="1" s="1"/>
  <c r="AH18" i="1"/>
  <c r="AI75" i="1"/>
  <c r="AB75" i="1"/>
  <c r="AF75" i="1" s="1"/>
  <c r="AH75" i="1"/>
  <c r="AI72" i="1"/>
  <c r="AJ72" i="1" s="1"/>
  <c r="AB72" i="1"/>
  <c r="AF72" i="1" s="1"/>
  <c r="AH72" i="1"/>
  <c r="AI51" i="1"/>
  <c r="AB51" i="1"/>
  <c r="AF51" i="1" s="1"/>
  <c r="AH51" i="1"/>
  <c r="AI76" i="1"/>
  <c r="AJ76" i="1" s="1"/>
  <c r="AB76" i="1"/>
  <c r="AF76" i="1" s="1"/>
  <c r="AH76" i="1"/>
  <c r="W46" i="1"/>
  <c r="U46" i="1" s="1"/>
  <c r="X46" i="1" s="1"/>
  <c r="R46" i="1" s="1"/>
  <c r="S46" i="1" s="1"/>
  <c r="AB40" i="1"/>
  <c r="AF40" i="1" s="1"/>
  <c r="AI40" i="1"/>
  <c r="AJ40" i="1" s="1"/>
  <c r="AH40" i="1"/>
  <c r="W70" i="1"/>
  <c r="U70" i="1" s="1"/>
  <c r="X70" i="1" s="1"/>
  <c r="R70" i="1" s="1"/>
  <c r="S70" i="1" s="1"/>
  <c r="W58" i="1"/>
  <c r="U58" i="1" s="1"/>
  <c r="X58" i="1" s="1"/>
  <c r="R58" i="1" s="1"/>
  <c r="S58" i="1" s="1"/>
  <c r="AI65" i="1"/>
  <c r="AJ65" i="1" s="1"/>
  <c r="AB65" i="1"/>
  <c r="AF65" i="1" s="1"/>
  <c r="AH65" i="1"/>
  <c r="W65" i="1"/>
  <c r="U65" i="1" s="1"/>
  <c r="X65" i="1" s="1"/>
  <c r="R65" i="1" s="1"/>
  <c r="S65" i="1" s="1"/>
  <c r="W40" i="1"/>
  <c r="U40" i="1" s="1"/>
  <c r="X40" i="1" s="1"/>
  <c r="R40" i="1" s="1"/>
  <c r="S40" i="1" s="1"/>
  <c r="AI63" i="1"/>
  <c r="AB63" i="1"/>
  <c r="AF63" i="1" s="1"/>
  <c r="W63" i="1"/>
  <c r="U63" i="1" s="1"/>
  <c r="X63" i="1" s="1"/>
  <c r="R63" i="1" s="1"/>
  <c r="S63" i="1" s="1"/>
  <c r="AH63" i="1"/>
  <c r="W51" i="1"/>
  <c r="U51" i="1" s="1"/>
  <c r="X51" i="1" s="1"/>
  <c r="R51" i="1" s="1"/>
  <c r="S51" i="1" s="1"/>
  <c r="AJ27" i="1"/>
  <c r="W42" i="1"/>
  <c r="U42" i="1" s="1"/>
  <c r="X42" i="1" s="1"/>
  <c r="R42" i="1" s="1"/>
  <c r="S42" i="1" s="1"/>
  <c r="AI74" i="1"/>
  <c r="AB74" i="1"/>
  <c r="AF74" i="1" s="1"/>
  <c r="AH74" i="1"/>
  <c r="AB56" i="1"/>
  <c r="AF56" i="1" s="1"/>
  <c r="AI56" i="1"/>
  <c r="AJ56" i="1" s="1"/>
  <c r="AH56" i="1"/>
  <c r="AB54" i="1"/>
  <c r="AF54" i="1" s="1"/>
  <c r="AI54" i="1"/>
  <c r="AH54" i="1"/>
  <c r="AH19" i="1"/>
  <c r="AB19" i="1"/>
  <c r="AF19" i="1" s="1"/>
  <c r="AI19" i="1"/>
  <c r="AJ19" i="1" s="1"/>
  <c r="W75" i="1"/>
  <c r="U75" i="1" s="1"/>
  <c r="X75" i="1" s="1"/>
  <c r="R75" i="1" s="1"/>
  <c r="S75" i="1" s="1"/>
  <c r="W66" i="1"/>
  <c r="U66" i="1" s="1"/>
  <c r="X66" i="1" s="1"/>
  <c r="R66" i="1" s="1"/>
  <c r="S66" i="1" s="1"/>
  <c r="AI80" i="1"/>
  <c r="AB80" i="1"/>
  <c r="AF80" i="1" s="1"/>
  <c r="AH80" i="1"/>
  <c r="AI20" i="1"/>
  <c r="AB20" i="1"/>
  <c r="AF20" i="1" s="1"/>
  <c r="AH20" i="1"/>
  <c r="W54" i="1"/>
  <c r="U54" i="1" s="1"/>
  <c r="X54" i="1" s="1"/>
  <c r="R54" i="1" s="1"/>
  <c r="S54" i="1" s="1"/>
  <c r="AI77" i="1"/>
  <c r="AJ77" i="1" s="1"/>
  <c r="AB77" i="1"/>
  <c r="AF77" i="1" s="1"/>
  <c r="AH77" i="1"/>
  <c r="W77" i="1"/>
  <c r="U77" i="1" s="1"/>
  <c r="X77" i="1" s="1"/>
  <c r="R77" i="1" s="1"/>
  <c r="S77" i="1" s="1"/>
  <c r="W17" i="1"/>
  <c r="U17" i="1" s="1"/>
  <c r="X17" i="1" s="1"/>
  <c r="R17" i="1" s="1"/>
  <c r="S17" i="1" s="1"/>
  <c r="W61" i="1"/>
  <c r="U61" i="1" s="1"/>
  <c r="X61" i="1" s="1"/>
  <c r="R61" i="1" s="1"/>
  <c r="S61" i="1" s="1"/>
  <c r="W19" i="1"/>
  <c r="U19" i="1" s="1"/>
  <c r="X19" i="1" s="1"/>
  <c r="R19" i="1" s="1"/>
  <c r="S19" i="1" s="1"/>
  <c r="AI67" i="1"/>
  <c r="AJ67" i="1" s="1"/>
  <c r="AB67" i="1"/>
  <c r="AF67" i="1" s="1"/>
  <c r="AH67" i="1"/>
  <c r="W67" i="1"/>
  <c r="U67" i="1" s="1"/>
  <c r="X67" i="1" s="1"/>
  <c r="R67" i="1" s="1"/>
  <c r="S67" i="1" s="1"/>
  <c r="AJ52" i="1"/>
  <c r="AB45" i="1"/>
  <c r="AF45" i="1" s="1"/>
  <c r="AI45" i="1"/>
  <c r="AJ45" i="1" s="1"/>
  <c r="AH45" i="1"/>
  <c r="AI71" i="1"/>
  <c r="AJ71" i="1" s="1"/>
  <c r="AB71" i="1"/>
  <c r="AF71" i="1" s="1"/>
  <c r="AH71" i="1"/>
  <c r="AJ22" i="1"/>
  <c r="W56" i="1"/>
  <c r="U56" i="1" s="1"/>
  <c r="X56" i="1" s="1"/>
  <c r="R56" i="1" s="1"/>
  <c r="S56" i="1" s="1"/>
  <c r="W80" i="1"/>
  <c r="U80" i="1" s="1"/>
  <c r="X80" i="1" s="1"/>
  <c r="R80" i="1" s="1"/>
  <c r="S80" i="1" s="1"/>
  <c r="AI78" i="1"/>
  <c r="AJ78" i="1" s="1"/>
  <c r="AB78" i="1"/>
  <c r="AF78" i="1" s="1"/>
  <c r="AH78" i="1"/>
  <c r="AJ36" i="1"/>
  <c r="W72" i="1"/>
  <c r="U72" i="1" s="1"/>
  <c r="X72" i="1" s="1"/>
  <c r="R72" i="1" s="1"/>
  <c r="S72" i="1" s="1"/>
  <c r="W49" i="1"/>
  <c r="U49" i="1" s="1"/>
  <c r="X49" i="1" s="1"/>
  <c r="R49" i="1" s="1"/>
  <c r="S49" i="1" s="1"/>
  <c r="AJ50" i="1"/>
  <c r="AJ75" i="1" l="1"/>
  <c r="AJ20" i="1"/>
  <c r="AJ63" i="1"/>
  <c r="AJ58" i="1"/>
  <c r="AJ69" i="1"/>
  <c r="AJ74" i="1"/>
  <c r="AJ51" i="1"/>
  <c r="AJ62" i="1"/>
  <c r="AJ21" i="1"/>
  <c r="AJ54" i="1"/>
  <c r="AJ66" i="1"/>
  <c r="AJ49" i="1"/>
  <c r="AJ73" i="1"/>
  <c r="AJ80" i="1"/>
  <c r="AJ47" i="1"/>
  <c r="AJ53" i="1"/>
  <c r="AJ25" i="1"/>
</calcChain>
</file>

<file path=xl/sharedStrings.xml><?xml version="1.0" encoding="utf-8"?>
<sst xmlns="http://schemas.openxmlformats.org/spreadsheetml/2006/main" count="2089" uniqueCount="715">
  <si>
    <t>File opened</t>
  </si>
  <si>
    <t>2023-07-13 09:35:05</t>
  </si>
  <si>
    <t>Console s/n</t>
  </si>
  <si>
    <t>68C-812063</t>
  </si>
  <si>
    <t>Console ver</t>
  </si>
  <si>
    <t>Bluestem v.2.1.08</t>
  </si>
  <si>
    <t>Scripts ver</t>
  </si>
  <si>
    <t>2022.05  2.1.08, Aug 2022</t>
  </si>
  <si>
    <t>Head s/n</t>
  </si>
  <si>
    <t>68H-712053</t>
  </si>
  <si>
    <t>Head ver</t>
  </si>
  <si>
    <t>1.4.22</t>
  </si>
  <si>
    <t>Head cal</t>
  </si>
  <si>
    <t>{"oxygen": "21", "co2azero": "0.895067", "co2aspan1": "1.00205", "co2aspan2": "-0.0349916", "co2aspan2a": "0.31071", "co2aspan2b": "0.307968", "co2aspanconc1": "2473", "co2aspanconc2": "301.4", "co2bzero": "0.938312", "co2bspan1": "1.00239", "co2bspan2": "-0.0370803", "co2bspan2a": "0.307851", "co2bspan2b": "0.305073", "co2bspanconc1": "2473", "co2bspanconc2": "301.4", "h2oazero": "1.03913", "h2oaspan1": "1.01365", "h2oaspan2": "0", "h2oaspan2a": "0.0728135", "h2oaspan2b": "0.0738075", "h2oaspanconc1": "12.42", "h2oaspanconc2": "0", "h2obzero": "1.04933", "h2obspan1": "0.997188", "h2obspan2": "0", "h2obspan2a": "0.0725159", "h2obspan2b": "0.072312", "h2obspanconc1": "12.42", "h2obspanconc2": "0", "tazero": "0.0634346", "tbzero": "0.156763", "flowmeterzero": "1.00763", "flowazero": "0.29", "flowbzero": "0.31056", "chamberpressurezero": "2.65989", "ssa_ref": "32350", "ssb_ref": "32257.4"}</t>
  </si>
  <si>
    <t>CO2 rangematch</t>
  </si>
  <si>
    <t>Tue Jul 11 09:11</t>
  </si>
  <si>
    <t>H2O rangematch</t>
  </si>
  <si>
    <t>Tue Jul 11 09:19</t>
  </si>
  <si>
    <t>Chamber type</t>
  </si>
  <si>
    <t>6800-01A</t>
  </si>
  <si>
    <t>Chamber s/n</t>
  </si>
  <si>
    <t>MPF-281812</t>
  </si>
  <si>
    <t>Chamber rev</t>
  </si>
  <si>
    <t>0</t>
  </si>
  <si>
    <t>Chamber cal</t>
  </si>
  <si>
    <t>Fluorometer</t>
  </si>
  <si>
    <t>Flr. Version</t>
  </si>
  <si>
    <t>09:35:05</t>
  </si>
  <si>
    <t>Stability Definition:	A (GasEx): Slp&lt;1 Std&lt;0.2 Per=30	gsw (GasEx): Slp&lt;0.2 Std&lt;0.02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</si>
  <si>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</si>
  <si>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</si>
  <si>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</si>
  <si>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</si>
  <si>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</si>
  <si>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</si>
  <si>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</si>
  <si>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</si>
  <si>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</si>
  <si>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</si>
  <si>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</si>
  <si>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</si>
  <si>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</si>
  <si>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</si>
  <si>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</si>
  <si>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</si>
  <si>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</si>
  <si>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</si>
  <si>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</si>
  <si>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</si>
  <si>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</si>
  <si>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</si>
  <si>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</si>
  <si>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</si>
  <si>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</si>
  <si>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</si>
  <si>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</si>
  <si>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</si>
  <si>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</si>
  <si>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</si>
  <si>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</si>
  <si>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</si>
  <si>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</si>
  <si>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</si>
  <si>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</si>
  <si>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</si>
  <si>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</si>
  <si>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</si>
  <si>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</si>
  <si>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</si>
  <si>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</si>
  <si>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</si>
  <si>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</si>
  <si>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</si>
  <si>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</si>
  <si>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</si>
  <si>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</si>
  <si>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</si>
  <si>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</si>
  <si>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</si>
  <si>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</si>
  <si>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</si>
  <si>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4.78415 87.2758 382.964 626.937 865.413 1052.41 1219.33 1357.25</t>
  </si>
  <si>
    <t>Fs_true</t>
  </si>
  <si>
    <t>0.663193 101.456 401.749 601.307 801.753 1001.56 1200.74 1401.3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</si>
  <si>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</si>
  <si>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</si>
  <si>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</si>
  <si>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</si>
  <si>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</si>
  <si>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</si>
  <si>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</si>
  <si>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</si>
  <si>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</si>
  <si>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</si>
  <si>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</si>
  <si>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</si>
  <si>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</si>
  <si>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</si>
  <si>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</si>
  <si>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</si>
  <si>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</si>
  <si>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</si>
  <si>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</si>
  <si>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</si>
  <si>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</si>
  <si>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</si>
  <si>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</si>
  <si>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</si>
  <si>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</si>
  <si>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</si>
  <si>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instrument</t>
  </si>
  <si>
    <t>replicate</t>
  </si>
  <si>
    <t>species</t>
  </si>
  <si>
    <t>plot</t>
  </si>
  <si>
    <t>leaf</t>
  </si>
  <si>
    <t>spad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</si>
  <si>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</si>
  <si>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</si>
  <si>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</si>
  <si>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</si>
  <si>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</si>
  <si>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</si>
  <si>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</si>
  <si>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</si>
  <si>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</si>
  <si>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</si>
  <si>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</si>
  <si>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</si>
  <si>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</si>
  <si>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</si>
  <si>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</si>
  <si>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</si>
  <si>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</si>
  <si>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</si>
  <si>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</si>
  <si>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</si>
  <si>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</si>
  <si>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</si>
  <si>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</si>
  <si>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</si>
  <si>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</si>
  <si>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</si>
  <si>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</si>
  <si>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</si>
  <si>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</si>
  <si>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</si>
  <si>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</si>
  <si>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</si>
  <si>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</si>
  <si>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</si>
  <si>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</si>
  <si>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</si>
  <si>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</si>
  <si>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</si>
  <si>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</si>
  <si>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</si>
  <si>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</si>
  <si>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</si>
  <si>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</si>
  <si>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</si>
  <si>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</si>
  <si>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</si>
  <si>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</si>
  <si>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</si>
  <si>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</si>
  <si>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</si>
  <si>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</si>
  <si>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</si>
  <si>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</si>
  <si>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</si>
  <si>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</si>
  <si>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</si>
  <si>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</si>
  <si>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</si>
  <si>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</si>
  <si>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</si>
  <si>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</si>
  <si>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</si>
  <si>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</si>
  <si>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</si>
  <si>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</si>
  <si>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</si>
  <si>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</si>
  <si>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</si>
  <si>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</si>
  <si>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</si>
  <si>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</si>
  <si>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</si>
  <si>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</si>
  <si>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</si>
  <si>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</si>
  <si>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</si>
  <si>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</si>
  <si>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</si>
  <si>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</si>
  <si>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</si>
  <si>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</si>
  <si>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</si>
  <si>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</si>
  <si>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</si>
  <si>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</si>
  <si>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</si>
  <si>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</si>
  <si>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</si>
  <si>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</si>
  <si>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</si>
  <si>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</si>
  <si>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</si>
  <si>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</si>
  <si>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</si>
  <si>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</si>
  <si>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</si>
  <si>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</si>
  <si>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</si>
  <si>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</si>
  <si>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</si>
  <si>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</si>
  <si>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</si>
  <si>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</si>
  <si>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</si>
  <si>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</si>
  <si>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</si>
  <si>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</si>
  <si>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</si>
  <si>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</si>
  <si>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</si>
  <si>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</si>
  <si>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</si>
  <si>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</si>
  <si>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</si>
  <si>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</si>
  <si>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</si>
  <si>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</si>
  <si>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</si>
  <si>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</si>
  <si>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</si>
  <si>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</si>
  <si>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</si>
  <si>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</si>
  <si>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</si>
  <si>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</si>
  <si>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</si>
  <si>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</si>
  <si>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</si>
  <si>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</si>
  <si>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</si>
  <si>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</si>
  <si>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</si>
  <si>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</si>
  <si>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</si>
  <si>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</si>
  <si>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</si>
  <si>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</si>
  <si>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</si>
  <si>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</si>
  <si>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</si>
  <si>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</si>
  <si>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</si>
  <si>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</si>
  <si>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</si>
  <si>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</si>
  <si>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</si>
  <si>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</si>
  <si>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</si>
  <si>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</si>
  <si>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</si>
  <si>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</si>
  <si>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</si>
  <si>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</si>
  <si>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</si>
  <si>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</si>
  <si>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</si>
  <si>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</si>
  <si>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</si>
  <si>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</si>
  <si>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</si>
  <si>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</si>
  <si>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</si>
  <si>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</si>
  <si>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</si>
  <si>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</si>
  <si>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</si>
  <si>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</si>
  <si>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</si>
  <si>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</si>
  <si>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</si>
  <si>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</si>
  <si>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</si>
  <si>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</si>
  <si>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</si>
  <si>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</si>
  <si>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</si>
  <si>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</si>
  <si>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</si>
  <si>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</si>
  <si>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</si>
  <si>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</si>
  <si>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</si>
  <si>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</si>
  <si>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</si>
  <si>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</si>
  <si>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</si>
  <si>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</si>
  <si>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</si>
  <si>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</si>
  <si>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</si>
  <si>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</si>
  <si>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</si>
  <si>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</si>
  <si>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</si>
  <si>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</si>
  <si>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</si>
  <si>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</si>
  <si>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</si>
  <si>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</si>
  <si>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</si>
  <si>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</si>
  <si>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</si>
  <si>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</si>
  <si>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</si>
  <si>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</si>
  <si>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</si>
  <si>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</si>
  <si>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</si>
  <si>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</si>
  <si>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</si>
  <si>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</si>
  <si>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</si>
  <si>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</si>
  <si>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</si>
  <si>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</si>
  <si>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</si>
  <si>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</si>
  <si>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</si>
  <si>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</si>
  <si>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</si>
  <si>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</si>
  <si>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</si>
  <si>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</si>
  <si>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</si>
  <si>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</si>
  <si>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</si>
  <si>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</si>
  <si>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</si>
  <si>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</si>
  <si>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</si>
  <si>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</si>
  <si>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</si>
  <si>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</si>
  <si>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</si>
  <si>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</si>
  <si>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</si>
  <si>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</si>
  <si>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</si>
  <si>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</si>
  <si>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</si>
  <si>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</si>
  <si>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</si>
  <si>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</si>
  <si>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</si>
  <si>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</si>
  <si>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</si>
  <si>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</si>
  <si>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</si>
  <si>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</si>
  <si>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</si>
  <si>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</si>
  <si>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</si>
  <si>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</si>
  <si>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</si>
  <si>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</si>
  <si>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</si>
  <si>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</si>
  <si>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</si>
  <si>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</si>
  <si>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</si>
  <si>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20230712 10:11:04</t>
  </si>
  <si>
    <t>10:11:04</t>
  </si>
  <si>
    <t>none</t>
  </si>
  <si>
    <t>ripe5</t>
  </si>
  <si>
    <t>1</t>
  </si>
  <si>
    <t>soybean ld11</t>
  </si>
  <si>
    <t>6</t>
  </si>
  <si>
    <t>3</t>
  </si>
  <si>
    <t>44.2</t>
  </si>
  <si>
    <t>RECT-12243-20210724-05_20_30</t>
  </si>
  <si>
    <t>MPF-171-20230713-10_10_26</t>
  </si>
  <si>
    <t>DARK-172-20230713-10_10_33</t>
  </si>
  <si>
    <t>0: Broadleaf</t>
  </si>
  <si>
    <t>10:10:22</t>
  </si>
  <si>
    <t>2/2</t>
  </si>
  <si>
    <t>11111111</t>
  </si>
  <si>
    <t>oooooooo</t>
  </si>
  <si>
    <t>off</t>
  </si>
  <si>
    <t>20230712 10:13:25</t>
  </si>
  <si>
    <t>10:13:25</t>
  </si>
  <si>
    <t>MPF-173-20230713-10_12_47</t>
  </si>
  <si>
    <t>DARK-174-20230713-10_12_54</t>
  </si>
  <si>
    <t>10:12:42</t>
  </si>
  <si>
    <t>20230712 10:15:34</t>
  </si>
  <si>
    <t>10:15:34</t>
  </si>
  <si>
    <t>MPF-175-20230713-10_14_55</t>
  </si>
  <si>
    <t>DARK-176-20230713-10_15_02</t>
  </si>
  <si>
    <t>10:14:52</t>
  </si>
  <si>
    <t>20230712 10:17:46</t>
  </si>
  <si>
    <t>10:17:46</t>
  </si>
  <si>
    <t>MPF-177-20230713-10_17_07</t>
  </si>
  <si>
    <t>DARK-178-20230713-10_17_14</t>
  </si>
  <si>
    <t>10:17:05</t>
  </si>
  <si>
    <t>20230712 10:19:55</t>
  </si>
  <si>
    <t>10:19:55</t>
  </si>
  <si>
    <t>MPF-179-20230713-10_19_16</t>
  </si>
  <si>
    <t>DARK-180-20230713-10_19_23</t>
  </si>
  <si>
    <t>10:19:14</t>
  </si>
  <si>
    <t>20230712 10:22:03</t>
  </si>
  <si>
    <t>10:22:03</t>
  </si>
  <si>
    <t>MPF-181-20230713-10_21_25</t>
  </si>
  <si>
    <t>DARK-182-20230713-10_21_32</t>
  </si>
  <si>
    <t>10:21:23</t>
  </si>
  <si>
    <t>20230712 10:24:15</t>
  </si>
  <si>
    <t>10:24:15</t>
  </si>
  <si>
    <t>MPF-183-20230713-10_23_37</t>
  </si>
  <si>
    <t>DARK-184-20230713-10_23_44</t>
  </si>
  <si>
    <t>10:23:34</t>
  </si>
  <si>
    <t>20230712 10:26:18</t>
  </si>
  <si>
    <t>10:26:18</t>
  </si>
  <si>
    <t>MPF-185-20230713-10_25_40</t>
  </si>
  <si>
    <t>DARK-186-20230713-10_25_47</t>
  </si>
  <si>
    <t>10:25:38</t>
  </si>
  <si>
    <t>20230712 10:29:06</t>
  </si>
  <si>
    <t>10:29:06</t>
  </si>
  <si>
    <t>MPF-187-20230713-10_28_28</t>
  </si>
  <si>
    <t>DARK-188-20230713-10_28_35</t>
  </si>
  <si>
    <t>10:28:23</t>
  </si>
  <si>
    <t>20230712 10:32:16</t>
  </si>
  <si>
    <t>10:32:16</t>
  </si>
  <si>
    <t>MPF-189-20230713-10_31_37</t>
  </si>
  <si>
    <t>DARK-190-20230713-10_31_44</t>
  </si>
  <si>
    <t>10:30:32</t>
  </si>
  <si>
    <t>1/2</t>
  </si>
  <si>
    <t>20230712 10:35:00</t>
  </si>
  <si>
    <t>10:35:00</t>
  </si>
  <si>
    <t>MPF-191-20230713-10_34_22</t>
  </si>
  <si>
    <t>DARK-192-20230713-10_34_29</t>
  </si>
  <si>
    <t>10:33:33</t>
  </si>
  <si>
    <t>20230712 10:38:10</t>
  </si>
  <si>
    <t>10:38:10</t>
  </si>
  <si>
    <t>MPF-193-20230713-10_37_32</t>
  </si>
  <si>
    <t>DARK-194-20230713-10_37_39</t>
  </si>
  <si>
    <t>10:36:30</t>
  </si>
  <si>
    <t>20230712 10:40:03</t>
  </si>
  <si>
    <t>10:40:03</t>
  </si>
  <si>
    <t>MPF-195-20230713-10_39_25</t>
  </si>
  <si>
    <t>DARK-196-20230713-10_39_32</t>
  </si>
  <si>
    <t>10:39:21</t>
  </si>
  <si>
    <t>20230712 10:42:54</t>
  </si>
  <si>
    <t>10:42:54</t>
  </si>
  <si>
    <t>MPF-197-20230713-10_42_16</t>
  </si>
  <si>
    <t>DARK-198-20230713-10_42_23</t>
  </si>
  <si>
    <t>10:41:14</t>
  </si>
  <si>
    <t>20230712 10:45:02</t>
  </si>
  <si>
    <t>10:45:02</t>
  </si>
  <si>
    <t>MPF-199-20230713-10_44_24</t>
  </si>
  <si>
    <t>DARK-200-20230713-10_44_31</t>
  </si>
  <si>
    <t>10:44:20</t>
  </si>
  <si>
    <t>20230712 10:48:00</t>
  </si>
  <si>
    <t>10:48:00</t>
  </si>
  <si>
    <t>MPF-201-20230713-10_47_22</t>
  </si>
  <si>
    <t>DARK-202-20230713-10_47_29</t>
  </si>
  <si>
    <t>10:47:10</t>
  </si>
  <si>
    <t>20230712 11:13:29</t>
  </si>
  <si>
    <t>11:13:29</t>
  </si>
  <si>
    <t>2</t>
  </si>
  <si>
    <t>38.4</t>
  </si>
  <si>
    <t>MPF-203-20230713-11_12_50</t>
  </si>
  <si>
    <t>DARK-204-20230713-11_12_58</t>
  </si>
  <si>
    <t>11:12:49</t>
  </si>
  <si>
    <t>20230712 11:15:32</t>
  </si>
  <si>
    <t>11:15:32</t>
  </si>
  <si>
    <t>MPF-205-20230713-11_14_53</t>
  </si>
  <si>
    <t>DARK-206-20230713-11_15_01</t>
  </si>
  <si>
    <t>11:14:53</t>
  </si>
  <si>
    <t>20230712 11:17:33</t>
  </si>
  <si>
    <t>11:17:33</t>
  </si>
  <si>
    <t>MPF-207-20230713-11_16_54</t>
  </si>
  <si>
    <t>DARK-208-20230713-11_17_02</t>
  </si>
  <si>
    <t>11:16:53</t>
  </si>
  <si>
    <t>20230712 11:19:55</t>
  </si>
  <si>
    <t>11:19:55</t>
  </si>
  <si>
    <t>MPF-209-20230713-11_19_16</t>
  </si>
  <si>
    <t>DARK-210-20230713-11_19_24</t>
  </si>
  <si>
    <t>11:19:15</t>
  </si>
  <si>
    <t>20230712 11:21:54</t>
  </si>
  <si>
    <t>11:21:54</t>
  </si>
  <si>
    <t>MPF-211-20230713-11_21_16</t>
  </si>
  <si>
    <t>DARK-212-20230713-11_21_23</t>
  </si>
  <si>
    <t>11:21:13</t>
  </si>
  <si>
    <t>20230712 11:24:05</t>
  </si>
  <si>
    <t>11:24:05</t>
  </si>
  <si>
    <t>MPF-213-20230713-11_23_27</t>
  </si>
  <si>
    <t>DARK-214-20230713-11_23_34</t>
  </si>
  <si>
    <t>11:23:25</t>
  </si>
  <si>
    <t>20230712 11:26:24</t>
  </si>
  <si>
    <t>11:26:24</t>
  </si>
  <si>
    <t>MPF-215-20230713-11_25_45</t>
  </si>
  <si>
    <t>DARK-216-20230713-11_25_53</t>
  </si>
  <si>
    <t>11:25:43</t>
  </si>
  <si>
    <t>20230712 11:28:48</t>
  </si>
  <si>
    <t>11:28:48</t>
  </si>
  <si>
    <t>MPF-217-20230713-11_28_09</t>
  </si>
  <si>
    <t>DARK-218-20230713-11_28_17</t>
  </si>
  <si>
    <t>11:28:07</t>
  </si>
  <si>
    <t>20230712 11:31:17</t>
  </si>
  <si>
    <t>11:31:17</t>
  </si>
  <si>
    <t>MPF-219-20230713-11_30_39</t>
  </si>
  <si>
    <t>DARK-220-20230713-11_30_46</t>
  </si>
  <si>
    <t>11:30:29</t>
  </si>
  <si>
    <t>20230712 11:34:27</t>
  </si>
  <si>
    <t>11:34:27</t>
  </si>
  <si>
    <t>MPF-221-20230713-11_33_48</t>
  </si>
  <si>
    <t>DARK-222-20230713-11_33_56</t>
  </si>
  <si>
    <t>11:33:52</t>
  </si>
  <si>
    <t>0/2</t>
  </si>
  <si>
    <t>20230712 11:37:36</t>
  </si>
  <si>
    <t>11:37:36</t>
  </si>
  <si>
    <t>MPF-223-20230713-11_36_58</t>
  </si>
  <si>
    <t>DARK-224-20230713-11_37_05</t>
  </si>
  <si>
    <t>11:38:06</t>
  </si>
  <si>
    <t>20230712 11:41:07</t>
  </si>
  <si>
    <t>11:41:07</t>
  </si>
  <si>
    <t>MPF-225-20230713-11_40_29</t>
  </si>
  <si>
    <t>DARK-226-20230713-11_40_36</t>
  </si>
  <si>
    <t>11:39:09</t>
  </si>
  <si>
    <t>20230712 11:43:53</t>
  </si>
  <si>
    <t>11:43:53</t>
  </si>
  <si>
    <t>MPF-227-20230713-11_43_14</t>
  </si>
  <si>
    <t>DARK-228-20230713-11_43_22</t>
  </si>
  <si>
    <t>11:42:20</t>
  </si>
  <si>
    <t>20230712 11:46:28</t>
  </si>
  <si>
    <t>11:46:28</t>
  </si>
  <si>
    <t>MPF-229-20230713-11_45_50</t>
  </si>
  <si>
    <t>DARK-230-20230713-11_45_57</t>
  </si>
  <si>
    <t>11:45:25</t>
  </si>
  <si>
    <t>20230712 11:49:38</t>
  </si>
  <si>
    <t>11:49:38</t>
  </si>
  <si>
    <t>MPF-231-20230713-11_48_59</t>
  </si>
  <si>
    <t>DARK-232-20230713-11_49_07</t>
  </si>
  <si>
    <t>11:48:29</t>
  </si>
  <si>
    <t>20230712 11:51:40</t>
  </si>
  <si>
    <t>11:51:40</t>
  </si>
  <si>
    <t>MPF-233-20230713-11_51_01</t>
  </si>
  <si>
    <t>DARK-234-20230713-11_51_09</t>
  </si>
  <si>
    <t>11:50:56</t>
  </si>
  <si>
    <t>20230712 12:35:08</t>
  </si>
  <si>
    <t>12:35:08</t>
  </si>
  <si>
    <t>46.5</t>
  </si>
  <si>
    <t>MPF-235-20230713-12_34_30</t>
  </si>
  <si>
    <t>DARK-236-20230713-12_34_37</t>
  </si>
  <si>
    <t>12:34:26</t>
  </si>
  <si>
    <t>20230712 12:37:11</t>
  </si>
  <si>
    <t>12:37:11</t>
  </si>
  <si>
    <t>MPF-237-20230713-12_36_32</t>
  </si>
  <si>
    <t>DARK-238-20230713-12_36_40</t>
  </si>
  <si>
    <t>12:36:31</t>
  </si>
  <si>
    <t>20230712 12:39:04</t>
  </si>
  <si>
    <t>12:39:04</t>
  </si>
  <si>
    <t>MPF-239-20230713-12_38_26</t>
  </si>
  <si>
    <t>DARK-240-20230713-12_38_33</t>
  </si>
  <si>
    <t>12:38:26</t>
  </si>
  <si>
    <t>20230712 12:41:09</t>
  </si>
  <si>
    <t>12:41:09</t>
  </si>
  <si>
    <t>MPF-241-20230713-12_40_30</t>
  </si>
  <si>
    <t>DARK-242-20230713-12_40_38</t>
  </si>
  <si>
    <t>12:40:29</t>
  </si>
  <si>
    <t>20230712 12:43:18</t>
  </si>
  <si>
    <t>12:43:18</t>
  </si>
  <si>
    <t>MPF-243-20230713-12_42_40</t>
  </si>
  <si>
    <t>DARK-244-20230713-12_42_47</t>
  </si>
  <si>
    <t>12:42:38</t>
  </si>
  <si>
    <t>20230712 12:45:28</t>
  </si>
  <si>
    <t>12:45:28</t>
  </si>
  <si>
    <t>MPF-245-20230713-12_44_50</t>
  </si>
  <si>
    <t>DARK-246-20230713-12_44_57</t>
  </si>
  <si>
    <t>12:44:48</t>
  </si>
  <si>
    <t>20230712 12:47:31</t>
  </si>
  <si>
    <t>12:47:31</t>
  </si>
  <si>
    <t>MPF-247-20230713-12_46_52</t>
  </si>
  <si>
    <t>DARK-248-20230713-12_47_00</t>
  </si>
  <si>
    <t>12:46:51</t>
  </si>
  <si>
    <t>20230712 12:49:31</t>
  </si>
  <si>
    <t>12:49:31</t>
  </si>
  <si>
    <t>MPF-249-20230713-12_48_53</t>
  </si>
  <si>
    <t>DARK-250-20230713-12_49_00</t>
  </si>
  <si>
    <t>12:48:51</t>
  </si>
  <si>
    <t>20230712 12:51:53</t>
  </si>
  <si>
    <t>12:51:53</t>
  </si>
  <si>
    <t>MPF-251-20230713-12_51_14</t>
  </si>
  <si>
    <t>DARK-252-20230713-12_51_22</t>
  </si>
  <si>
    <t>12:51:10</t>
  </si>
  <si>
    <t>20230712 12:54:47</t>
  </si>
  <si>
    <t>12:54:47</t>
  </si>
  <si>
    <t>MPF-253-20230713-12_54_09</t>
  </si>
  <si>
    <t>DARK-254-20230713-12_54_16</t>
  </si>
  <si>
    <t>12:54:06</t>
  </si>
  <si>
    <t>20230712 12:56:47</t>
  </si>
  <si>
    <t>12:56:47</t>
  </si>
  <si>
    <t>MPF-255-20230713-12_56_08</t>
  </si>
  <si>
    <t>DARK-256-20230713-12_56_16</t>
  </si>
  <si>
    <t>12:56:05</t>
  </si>
  <si>
    <t>20230712 12:58:42</t>
  </si>
  <si>
    <t>12:58:42</t>
  </si>
  <si>
    <t>MPF-257-20230713-12_58_03</t>
  </si>
  <si>
    <t>DARK-258-20230713-12_58_11</t>
  </si>
  <si>
    <t>12:57:58</t>
  </si>
  <si>
    <t>20230712 13:01:51</t>
  </si>
  <si>
    <t>13:01:51</t>
  </si>
  <si>
    <t>MPF-259-20230713-13_01_13</t>
  </si>
  <si>
    <t>DARK-260-20230713-13_01_20</t>
  </si>
  <si>
    <t>13:01:16</t>
  </si>
  <si>
    <t>20230712 13:04:43</t>
  </si>
  <si>
    <t>13:04:43</t>
  </si>
  <si>
    <t>MPF-261-20230713-13_04_04</t>
  </si>
  <si>
    <t>DARK-262-20230713-13_04_12</t>
  </si>
  <si>
    <t>13:03:54</t>
  </si>
  <si>
    <t>20230712 13:07:52</t>
  </si>
  <si>
    <t>13:07:52</t>
  </si>
  <si>
    <t>MPF-263-20230713-13_07_14</t>
  </si>
  <si>
    <t>DARK-264-20230713-13_07_21</t>
  </si>
  <si>
    <t>13:05:52</t>
  </si>
  <si>
    <t>20230712 13:10:03</t>
  </si>
  <si>
    <t>13:10:03</t>
  </si>
  <si>
    <t>MPF-265-20230713-13_09_24</t>
  </si>
  <si>
    <t>DARK-266-20230713-13_09_32</t>
  </si>
  <si>
    <t>13:09:04</t>
  </si>
  <si>
    <t>20230712 13:41:55</t>
  </si>
  <si>
    <t>13:41:55</t>
  </si>
  <si>
    <t>35.4</t>
  </si>
  <si>
    <t>MPF-267-20230713-13_41_17</t>
  </si>
  <si>
    <t>DARK-268-20230713-13_41_24</t>
  </si>
  <si>
    <t>13:41:16</t>
  </si>
  <si>
    <t>20230712 13:43:57</t>
  </si>
  <si>
    <t>13:43:57</t>
  </si>
  <si>
    <t>MPF-269-20230713-13_43_19</t>
  </si>
  <si>
    <t>DARK-270-20230713-13_43_26</t>
  </si>
  <si>
    <t>13:43:20</t>
  </si>
  <si>
    <t>20230712 13:46:07</t>
  </si>
  <si>
    <t>13:46:07</t>
  </si>
  <si>
    <t>MPF-271-20230713-13_45_29</t>
  </si>
  <si>
    <t>DARK-272-20230713-13_45_36</t>
  </si>
  <si>
    <t>13:45:29</t>
  </si>
  <si>
    <t>20230712 13:48:05</t>
  </si>
  <si>
    <t>13:48:05</t>
  </si>
  <si>
    <t>MPF-273-20230713-13_47_26</t>
  </si>
  <si>
    <t>DARK-274-20230713-13_47_34</t>
  </si>
  <si>
    <t>13:47:25</t>
  </si>
  <si>
    <t>20230712 13:50:36</t>
  </si>
  <si>
    <t>13:50:36</t>
  </si>
  <si>
    <t>MPF-275-20230713-13_49_58</t>
  </si>
  <si>
    <t>DARK-276-20230713-13_50_05</t>
  </si>
  <si>
    <t>13:49:56</t>
  </si>
  <si>
    <t>20230712 13:52:15</t>
  </si>
  <si>
    <t>13:52:15</t>
  </si>
  <si>
    <t>MPF-277-20230713-13_51_37</t>
  </si>
  <si>
    <t>DARK-278-20230713-13_51_44</t>
  </si>
  <si>
    <t>13:52:47</t>
  </si>
  <si>
    <t>20230712 13:55:11</t>
  </si>
  <si>
    <t>13:55:11</t>
  </si>
  <si>
    <t>MPF-279-20230713-13_54_33</t>
  </si>
  <si>
    <t>DARK-280-20230713-13_54_40</t>
  </si>
  <si>
    <t>13:54:29</t>
  </si>
  <si>
    <t>20230712 13:57:58</t>
  </si>
  <si>
    <t>13:57:58</t>
  </si>
  <si>
    <t>MPF-281-20230713-13_57_20</t>
  </si>
  <si>
    <t>DARK-282-20230713-13_57_27</t>
  </si>
  <si>
    <t>13:57:17</t>
  </si>
  <si>
    <t>20230712 14:00:15</t>
  </si>
  <si>
    <t>14:00:15</t>
  </si>
  <si>
    <t>MPF-283-20230713-13_59_36</t>
  </si>
  <si>
    <t>DARK-284-20230713-13_59_44</t>
  </si>
  <si>
    <t>13:59:25</t>
  </si>
  <si>
    <t>20230712 14:02:22</t>
  </si>
  <si>
    <t>14:02:22</t>
  </si>
  <si>
    <t>MPF-285-20230713-14_01_44</t>
  </si>
  <si>
    <t>DARK-286-20230713-14_01_51</t>
  </si>
  <si>
    <t>14:01:39</t>
  </si>
  <si>
    <t>20230712 14:04:49</t>
  </si>
  <si>
    <t>14:04:49</t>
  </si>
  <si>
    <t>MPF-287-20230713-14_04_11</t>
  </si>
  <si>
    <t>DARK-288-20230713-14_04_18</t>
  </si>
  <si>
    <t>14:05:18</t>
  </si>
  <si>
    <t>20230712 14:08:19</t>
  </si>
  <si>
    <t>14:08:19</t>
  </si>
  <si>
    <t>MPF-289-20230713-14_07_41</t>
  </si>
  <si>
    <t>DARK-290-20230713-14_07_48</t>
  </si>
  <si>
    <t>14:08:46</t>
  </si>
  <si>
    <t>20230712 14:11:47</t>
  </si>
  <si>
    <t>14:11:47</t>
  </si>
  <si>
    <t>MPF-291-20230713-14_11_09</t>
  </si>
  <si>
    <t>DARK-292-20230713-14_11_16</t>
  </si>
  <si>
    <t>14:09:47</t>
  </si>
  <si>
    <t>20230712 14:14:29</t>
  </si>
  <si>
    <t>14:14:29</t>
  </si>
  <si>
    <t>MPF-293-20230713-14_13_51</t>
  </si>
  <si>
    <t>DARK-294-20230713-14_13_58</t>
  </si>
  <si>
    <t>14:13:30</t>
  </si>
  <si>
    <t>20230712 14:17:31</t>
  </si>
  <si>
    <t>14:17:31</t>
  </si>
  <si>
    <t>MPF-295-20230713-14_16_53</t>
  </si>
  <si>
    <t>DARK-296-20230713-14_17_00</t>
  </si>
  <si>
    <t>14:16:35</t>
  </si>
  <si>
    <t>20230712 14:19:33</t>
  </si>
  <si>
    <t>14:19:33</t>
  </si>
  <si>
    <t>MPF-297-20230713-14_18_55</t>
  </si>
  <si>
    <t>DARK-298-20230713-14_19_02</t>
  </si>
  <si>
    <t>14:18:43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</si>
</sst>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80"/>
  <sheetViews>
    <sheetView tabSelected="1" topLeftCell="A4" workbookViewId="0">
      <selection activeCell="K65" sqref="K65:L80"/>
    </sheetView>
  </sheetViews>
  <sheetFormatPr defaultRowHeight="14.4" x14ac:dyDescent="0.3"/>
  <sheetData>
    <row r="2" spans="1:250" x14ac:dyDescent="0.3">
      <c r="A2" t="s">
        <v>29</v>
      </c>
      <c r="B2" t="s">
        <v>30</v>
      </c>
      <c r="C2" t="s">
        <v>32</v>
      </c>
    </row>
    <row r="3" spans="1:250" x14ac:dyDescent="0.3">
      <c r="B3" t="s">
        <v>31</v>
      </c>
      <c r="C3">
        <v>21</v>
      </c>
    </row>
    <row r="4" spans="1:250" x14ac:dyDescent="0.3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50" x14ac:dyDescent="0.3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50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50" x14ac:dyDescent="0.3">
      <c r="B7">
        <v>0</v>
      </c>
      <c r="C7">
        <v>1</v>
      </c>
      <c r="D7">
        <v>0</v>
      </c>
      <c r="E7">
        <v>0</v>
      </c>
    </row>
    <row r="8" spans="1:250" x14ac:dyDescent="0.3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50" x14ac:dyDescent="0.3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50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50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50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50" x14ac:dyDescent="0.3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50" x14ac:dyDescent="0.3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90</v>
      </c>
      <c r="BS14" t="s">
        <v>90</v>
      </c>
      <c r="BT14" t="s">
        <v>90</v>
      </c>
      <c r="BU14" t="s">
        <v>90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</row>
    <row r="15" spans="1:250" x14ac:dyDescent="0.3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88</v>
      </c>
      <c r="AL15" t="s">
        <v>140</v>
      </c>
      <c r="AM15" t="s">
        <v>141</v>
      </c>
      <c r="AN15" t="s">
        <v>142</v>
      </c>
      <c r="AO15" t="s">
        <v>143</v>
      </c>
      <c r="AP15" t="s">
        <v>144</v>
      </c>
      <c r="AQ15" t="s">
        <v>145</v>
      </c>
      <c r="AR15" t="s">
        <v>146</v>
      </c>
      <c r="AS15" t="s">
        <v>147</v>
      </c>
      <c r="AT15" t="s">
        <v>148</v>
      </c>
      <c r="AU15" t="s">
        <v>149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161</v>
      </c>
      <c r="BH15" t="s">
        <v>162</v>
      </c>
      <c r="BI15" t="s">
        <v>163</v>
      </c>
      <c r="BJ15" t="s">
        <v>164</v>
      </c>
      <c r="BK15" t="s">
        <v>165</v>
      </c>
      <c r="BL15" t="s">
        <v>166</v>
      </c>
      <c r="BM15" t="s">
        <v>167</v>
      </c>
      <c r="BN15" t="s">
        <v>168</v>
      </c>
      <c r="BO15" t="s">
        <v>169</v>
      </c>
      <c r="BP15" t="s">
        <v>170</v>
      </c>
      <c r="BQ15" t="s">
        <v>171</v>
      </c>
      <c r="BR15" t="s">
        <v>172</v>
      </c>
      <c r="BS15" t="s">
        <v>173</v>
      </c>
      <c r="BT15" t="s">
        <v>174</v>
      </c>
      <c r="BU15" t="s">
        <v>175</v>
      </c>
      <c r="BV15" t="s">
        <v>176</v>
      </c>
      <c r="BW15" t="s">
        <v>177</v>
      </c>
      <c r="BX15" t="s">
        <v>178</v>
      </c>
      <c r="BY15" t="s">
        <v>179</v>
      </c>
      <c r="BZ15" t="s">
        <v>116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105</v>
      </c>
      <c r="DZ15" t="s">
        <v>108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</row>
    <row r="16" spans="1:250" x14ac:dyDescent="0.3">
      <c r="B16" t="s">
        <v>350</v>
      </c>
      <c r="C16" t="s">
        <v>350</v>
      </c>
      <c r="F16" t="s">
        <v>350</v>
      </c>
      <c r="M16" t="s">
        <v>350</v>
      </c>
      <c r="N16" t="s">
        <v>351</v>
      </c>
      <c r="O16" t="s">
        <v>352</v>
      </c>
      <c r="P16" t="s">
        <v>353</v>
      </c>
      <c r="Q16" t="s">
        <v>354</v>
      </c>
      <c r="R16" t="s">
        <v>354</v>
      </c>
      <c r="S16" t="s">
        <v>187</v>
      </c>
      <c r="T16" t="s">
        <v>187</v>
      </c>
      <c r="U16" t="s">
        <v>351</v>
      </c>
      <c r="V16" t="s">
        <v>351</v>
      </c>
      <c r="W16" t="s">
        <v>351</v>
      </c>
      <c r="X16" t="s">
        <v>351</v>
      </c>
      <c r="Y16" t="s">
        <v>355</v>
      </c>
      <c r="Z16" t="s">
        <v>356</v>
      </c>
      <c r="AA16" t="s">
        <v>356</v>
      </c>
      <c r="AB16" t="s">
        <v>357</v>
      </c>
      <c r="AC16" t="s">
        <v>358</v>
      </c>
      <c r="AD16" t="s">
        <v>357</v>
      </c>
      <c r="AE16" t="s">
        <v>357</v>
      </c>
      <c r="AF16" t="s">
        <v>357</v>
      </c>
      <c r="AG16" t="s">
        <v>355</v>
      </c>
      <c r="AH16" t="s">
        <v>355</v>
      </c>
      <c r="AI16" t="s">
        <v>355</v>
      </c>
      <c r="AJ16" t="s">
        <v>355</v>
      </c>
      <c r="AK16" t="s">
        <v>359</v>
      </c>
      <c r="AL16" t="s">
        <v>358</v>
      </c>
      <c r="AN16" t="s">
        <v>358</v>
      </c>
      <c r="AO16" t="s">
        <v>359</v>
      </c>
      <c r="AU16" t="s">
        <v>353</v>
      </c>
      <c r="BB16" t="s">
        <v>353</v>
      </c>
      <c r="BC16" t="s">
        <v>353</v>
      </c>
      <c r="BD16" t="s">
        <v>353</v>
      </c>
      <c r="BE16" t="s">
        <v>360</v>
      </c>
      <c r="BR16" t="s">
        <v>353</v>
      </c>
      <c r="BS16" t="s">
        <v>353</v>
      </c>
      <c r="BU16" t="s">
        <v>361</v>
      </c>
      <c r="BV16" t="s">
        <v>362</v>
      </c>
      <c r="BY16" t="s">
        <v>351</v>
      </c>
      <c r="BZ16" t="s">
        <v>350</v>
      </c>
      <c r="CA16" t="s">
        <v>354</v>
      </c>
      <c r="CB16" t="s">
        <v>354</v>
      </c>
      <c r="CC16" t="s">
        <v>363</v>
      </c>
      <c r="CD16" t="s">
        <v>363</v>
      </c>
      <c r="CE16" t="s">
        <v>354</v>
      </c>
      <c r="CF16" t="s">
        <v>363</v>
      </c>
      <c r="CG16" t="s">
        <v>359</v>
      </c>
      <c r="CH16" t="s">
        <v>357</v>
      </c>
      <c r="CI16" t="s">
        <v>357</v>
      </c>
      <c r="CJ16" t="s">
        <v>356</v>
      </c>
      <c r="CK16" t="s">
        <v>356</v>
      </c>
      <c r="CL16" t="s">
        <v>356</v>
      </c>
      <c r="CM16" t="s">
        <v>356</v>
      </c>
      <c r="CN16" t="s">
        <v>356</v>
      </c>
      <c r="CO16" t="s">
        <v>364</v>
      </c>
      <c r="CP16" t="s">
        <v>353</v>
      </c>
      <c r="CQ16" t="s">
        <v>353</v>
      </c>
      <c r="CR16" t="s">
        <v>354</v>
      </c>
      <c r="CS16" t="s">
        <v>354</v>
      </c>
      <c r="CT16" t="s">
        <v>354</v>
      </c>
      <c r="CU16" t="s">
        <v>363</v>
      </c>
      <c r="CV16" t="s">
        <v>354</v>
      </c>
      <c r="CW16" t="s">
        <v>363</v>
      </c>
      <c r="CX16" t="s">
        <v>357</v>
      </c>
      <c r="CY16" t="s">
        <v>357</v>
      </c>
      <c r="CZ16" t="s">
        <v>356</v>
      </c>
      <c r="DA16" t="s">
        <v>356</v>
      </c>
      <c r="DB16" t="s">
        <v>353</v>
      </c>
      <c r="DG16" t="s">
        <v>353</v>
      </c>
      <c r="DJ16" t="s">
        <v>356</v>
      </c>
      <c r="DK16" t="s">
        <v>356</v>
      </c>
      <c r="DL16" t="s">
        <v>356</v>
      </c>
      <c r="DM16" t="s">
        <v>356</v>
      </c>
      <c r="DN16" t="s">
        <v>356</v>
      </c>
      <c r="DO16" t="s">
        <v>353</v>
      </c>
      <c r="DP16" t="s">
        <v>353</v>
      </c>
      <c r="DQ16" t="s">
        <v>353</v>
      </c>
      <c r="DR16" t="s">
        <v>350</v>
      </c>
      <c r="DU16" t="s">
        <v>365</v>
      </c>
      <c r="DV16" t="s">
        <v>365</v>
      </c>
      <c r="DX16" t="s">
        <v>350</v>
      </c>
      <c r="DY16" t="s">
        <v>366</v>
      </c>
      <c r="EA16" t="s">
        <v>350</v>
      </c>
      <c r="EB16" t="s">
        <v>350</v>
      </c>
      <c r="ED16" t="s">
        <v>367</v>
      </c>
      <c r="EE16" t="s">
        <v>368</v>
      </c>
      <c r="EF16" t="s">
        <v>367</v>
      </c>
      <c r="EG16" t="s">
        <v>368</v>
      </c>
      <c r="EH16" t="s">
        <v>367</v>
      </c>
      <c r="EI16" t="s">
        <v>368</v>
      </c>
      <c r="EJ16" t="s">
        <v>358</v>
      </c>
      <c r="EK16" t="s">
        <v>358</v>
      </c>
      <c r="EL16" t="s">
        <v>353</v>
      </c>
      <c r="EM16" t="s">
        <v>369</v>
      </c>
      <c r="EN16" t="s">
        <v>353</v>
      </c>
      <c r="EP16" t="s">
        <v>351</v>
      </c>
      <c r="EQ16" t="s">
        <v>370</v>
      </c>
      <c r="ER16" t="s">
        <v>351</v>
      </c>
      <c r="EW16" t="s">
        <v>371</v>
      </c>
      <c r="EX16" t="s">
        <v>371</v>
      </c>
      <c r="FK16" t="s">
        <v>371</v>
      </c>
      <c r="FL16" t="s">
        <v>371</v>
      </c>
      <c r="FM16" t="s">
        <v>372</v>
      </c>
      <c r="FN16" t="s">
        <v>372</v>
      </c>
      <c r="FO16" t="s">
        <v>356</v>
      </c>
      <c r="FP16" t="s">
        <v>356</v>
      </c>
      <c r="FQ16" t="s">
        <v>358</v>
      </c>
      <c r="FR16" t="s">
        <v>356</v>
      </c>
      <c r="FS16" t="s">
        <v>363</v>
      </c>
      <c r="FT16" t="s">
        <v>358</v>
      </c>
      <c r="FU16" t="s">
        <v>358</v>
      </c>
      <c r="FW16" t="s">
        <v>371</v>
      </c>
      <c r="FX16" t="s">
        <v>371</v>
      </c>
      <c r="FY16" t="s">
        <v>371</v>
      </c>
      <c r="FZ16" t="s">
        <v>371</v>
      </c>
      <c r="GA16" t="s">
        <v>371</v>
      </c>
      <c r="GB16" t="s">
        <v>371</v>
      </c>
      <c r="GC16" t="s">
        <v>371</v>
      </c>
      <c r="GD16" t="s">
        <v>373</v>
      </c>
      <c r="GE16" t="s">
        <v>373</v>
      </c>
      <c r="GF16" t="s">
        <v>373</v>
      </c>
      <c r="GG16" t="s">
        <v>374</v>
      </c>
      <c r="GH16" t="s">
        <v>371</v>
      </c>
      <c r="GI16" t="s">
        <v>371</v>
      </c>
      <c r="GJ16" t="s">
        <v>371</v>
      </c>
      <c r="GK16" t="s">
        <v>371</v>
      </c>
      <c r="GL16" t="s">
        <v>371</v>
      </c>
      <c r="GM16" t="s">
        <v>371</v>
      </c>
      <c r="GN16" t="s">
        <v>371</v>
      </c>
      <c r="GO16" t="s">
        <v>371</v>
      </c>
      <c r="GP16" t="s">
        <v>371</v>
      </c>
      <c r="GQ16" t="s">
        <v>371</v>
      </c>
      <c r="GR16" t="s">
        <v>371</v>
      </c>
      <c r="GS16" t="s">
        <v>371</v>
      </c>
      <c r="GZ16" t="s">
        <v>371</v>
      </c>
      <c r="HA16" t="s">
        <v>358</v>
      </c>
      <c r="HB16" t="s">
        <v>358</v>
      </c>
      <c r="HC16" t="s">
        <v>367</v>
      </c>
      <c r="HD16" t="s">
        <v>368</v>
      </c>
      <c r="HE16" t="s">
        <v>368</v>
      </c>
      <c r="HI16" t="s">
        <v>368</v>
      </c>
      <c r="HM16" t="s">
        <v>354</v>
      </c>
      <c r="HN16" t="s">
        <v>354</v>
      </c>
      <c r="HO16" t="s">
        <v>363</v>
      </c>
      <c r="HP16" t="s">
        <v>363</v>
      </c>
      <c r="HQ16" t="s">
        <v>375</v>
      </c>
      <c r="HR16" t="s">
        <v>375</v>
      </c>
      <c r="HS16" t="s">
        <v>371</v>
      </c>
      <c r="HT16" t="s">
        <v>371</v>
      </c>
      <c r="HU16" t="s">
        <v>371</v>
      </c>
      <c r="HV16" t="s">
        <v>371</v>
      </c>
      <c r="HW16" t="s">
        <v>371</v>
      </c>
      <c r="HX16" t="s">
        <v>371</v>
      </c>
      <c r="HY16" t="s">
        <v>356</v>
      </c>
      <c r="HZ16" t="s">
        <v>371</v>
      </c>
      <c r="IB16" t="s">
        <v>359</v>
      </c>
      <c r="IC16" t="s">
        <v>359</v>
      </c>
      <c r="ID16" t="s">
        <v>356</v>
      </c>
      <c r="IE16" t="s">
        <v>356</v>
      </c>
      <c r="IF16" t="s">
        <v>356</v>
      </c>
      <c r="IG16" t="s">
        <v>356</v>
      </c>
      <c r="IH16" t="s">
        <v>356</v>
      </c>
      <c r="II16" t="s">
        <v>358</v>
      </c>
      <c r="IJ16" t="s">
        <v>358</v>
      </c>
      <c r="IK16" t="s">
        <v>358</v>
      </c>
      <c r="IL16" t="s">
        <v>356</v>
      </c>
      <c r="IM16" t="s">
        <v>354</v>
      </c>
      <c r="IN16" t="s">
        <v>363</v>
      </c>
      <c r="IO16" t="s">
        <v>358</v>
      </c>
      <c r="IP16" t="s">
        <v>358</v>
      </c>
    </row>
    <row r="17" spans="1:250" x14ac:dyDescent="0.3">
      <c r="A17">
        <v>1</v>
      </c>
      <c r="B17">
        <v>1689174664.5999999</v>
      </c>
      <c r="C17">
        <v>0</v>
      </c>
      <c r="D17" t="s">
        <v>376</v>
      </c>
      <c r="E17" t="s">
        <v>377</v>
      </c>
      <c r="F17" t="s">
        <v>378</v>
      </c>
      <c r="G17" t="s">
        <v>379</v>
      </c>
      <c r="H17" t="s">
        <v>380</v>
      </c>
      <c r="I17" t="s">
        <v>381</v>
      </c>
      <c r="J17" t="s">
        <v>382</v>
      </c>
      <c r="K17" t="s">
        <v>383</v>
      </c>
      <c r="L17" t="s">
        <v>384</v>
      </c>
      <c r="M17">
        <v>1689174664.5999999</v>
      </c>
      <c r="N17">
        <f t="shared" ref="N17:N48" si="0">(O17)/1000</f>
        <v>1.17667642467455E-2</v>
      </c>
      <c r="O17">
        <f t="shared" ref="O17:O48" si="1">1000*CG17*AM17*(CC17-CD17)/(100*BV17*(1000-AM17*CC17))</f>
        <v>11.766764246745499</v>
      </c>
      <c r="P17">
        <f t="shared" ref="P17:P48" si="2">CG17*AM17*(CB17-CA17*(1000-AM17*CD17)/(1000-AM17*CC17))/(100*BV17)</f>
        <v>38.704210426648501</v>
      </c>
      <c r="Q17">
        <f t="shared" ref="Q17:Q48" si="3">CA17 - IF(AM17&gt;1, P17*BV17*100/(AO17*CO17), 0)</f>
        <v>348.654</v>
      </c>
      <c r="R17">
        <f t="shared" ref="R17:R48" si="4">((X17-N17/2)*Q17-P17)/(X17+N17/2)</f>
        <v>268.17958419191922</v>
      </c>
      <c r="S17">
        <f t="shared" ref="S17:S48" si="5">R17*(CH17+CI17)/1000</f>
        <v>26.492930904463798</v>
      </c>
      <c r="T17">
        <f t="shared" ref="T17:T48" si="6">(CA17 - IF(AM17&gt;1, P17*BV17*100/(AO17*CO17), 0))*(CH17+CI17)/1000</f>
        <v>34.442839336176597</v>
      </c>
      <c r="U17">
        <f t="shared" ref="U17:U48" si="7">2/((1/W17-1/V17)+SIGN(W17)*SQRT((1/W17-1/V17)*(1/W17-1/V17) + 4*BW17/((BW17+1)*(BW17+1))*(2*1/W17*1/V17-1/V17*1/V17)))</f>
        <v>0.97444010226723254</v>
      </c>
      <c r="V17">
        <f t="shared" ref="V17:V48" si="8">IF(LEFT(BX17,1)&lt;&gt;"0",IF(LEFT(BX17,1)="1",3,BY17),$D$5+$E$5*(CO17*CH17/($K$5*1000))+$F$5*(CO17*CH17/($K$5*1000))*MAX(MIN(BV17,$J$5),$I$5)*MAX(MIN(BV17,$J$5),$I$5)+$G$5*MAX(MIN(BV17,$J$5),$I$5)*(CO17*CH17/($K$5*1000))+$H$5*(CO17*CH17/($K$5*1000))*(CO17*CH17/($K$5*1000)))</f>
        <v>2.9053412462345385</v>
      </c>
      <c r="W17">
        <f t="shared" ref="W17:W48" si="9">N17*(1000-(1000*0.61365*EXP(17.502*AA17/(240.97+AA17))/(CH17+CI17)+CC17)/2)/(1000*0.61365*EXP(17.502*AA17/(240.97+AA17))/(CH17+CI17)-CC17)</f>
        <v>0.82306666741521373</v>
      </c>
      <c r="X17">
        <f t="shared" ref="X17:X48" si="10">1/((BW17+1)/(U17/1.6)+1/(V17/1.37)) + BW17/((BW17+1)/(U17/1.6) + BW17/(V17/1.37))</f>
        <v>0.52604641716117129</v>
      </c>
      <c r="Y17">
        <f t="shared" ref="Y17:Y48" si="11">(BR17*BU17)</f>
        <v>289.57125963512044</v>
      </c>
      <c r="Z17">
        <f t="shared" ref="Z17:Z48" si="12">(CJ17+(Y17+2*0.95*0.0000000567*(((CJ17+$B$7)+273)^4-(CJ17+273)^4)-44100*N17)/(1.84*29.3*V17+8*0.95*0.0000000567*(CJ17+273)^3))</f>
        <v>27.576068822246253</v>
      </c>
      <c r="AA17">
        <f t="shared" ref="AA17:AA48" si="13">($C$7*CK17+$D$7*CL17+$E$7*Z17)</f>
        <v>27.9755</v>
      </c>
      <c r="AB17">
        <f t="shared" ref="AB17:AB48" si="14">0.61365*EXP(17.502*AA17/(240.97+AA17))</f>
        <v>3.7894230153151751</v>
      </c>
      <c r="AC17">
        <f t="shared" ref="AC17:AC48" si="15">(AD17/AE17*100)</f>
        <v>60.429555585127659</v>
      </c>
      <c r="AD17">
        <f t="shared" ref="AD17:AD48" si="16">CC17*(CH17+CI17)/1000</f>
        <v>2.4215216537316699</v>
      </c>
      <c r="AE17">
        <f t="shared" ref="AE17:AE48" si="17">0.61365*EXP(17.502*CJ17/(240.97+CJ17))</f>
        <v>4.0071809734235933</v>
      </c>
      <c r="AF17">
        <f t="shared" ref="AF17:AF48" si="18">(AB17-CC17*(CH17+CI17)/1000)</f>
        <v>1.3679013615835052</v>
      </c>
      <c r="AG17">
        <f t="shared" ref="AG17:AG48" si="19">(-N17*44100)</f>
        <v>-518.91430328147658</v>
      </c>
      <c r="AH17">
        <f t="shared" ref="AH17:AH48" si="20">2*29.3*V17*0.92*(CJ17-AA17)</f>
        <v>150.63372266367054</v>
      </c>
      <c r="AI17">
        <f t="shared" ref="AI17:AI48" si="21">2*0.95*0.0000000567*(((CJ17+$B$7)+273)^4-(AA17+273)^4)</f>
        <v>11.35300114259484</v>
      </c>
      <c r="AJ17">
        <f t="shared" ref="AJ17:AJ48" si="22">Y17+AI17+AG17+AH17</f>
        <v>-67.356319840090748</v>
      </c>
      <c r="AK17">
        <v>0</v>
      </c>
      <c r="AL17">
        <v>0</v>
      </c>
      <c r="AM17">
        <f t="shared" ref="AM17:AM48" si="23">IF(AK17*$H$13&gt;=AO17,1,(AO17/(AO17-AK17*$H$13)))</f>
        <v>1</v>
      </c>
      <c r="AN17">
        <f t="shared" ref="AN17:AN48" si="24">(AM17-1)*100</f>
        <v>0</v>
      </c>
      <c r="AO17">
        <f t="shared" ref="AO17:AO48" si="25">MAX(0,($B$13+$C$13*CO17)/(1+$D$13*CO17)*CH17/(CJ17+273)*$E$13)</f>
        <v>51817.587881549996</v>
      </c>
      <c r="AP17" t="s">
        <v>385</v>
      </c>
      <c r="AQ17">
        <v>10238.9</v>
      </c>
      <c r="AR17">
        <v>302.21199999999999</v>
      </c>
      <c r="AS17">
        <v>4052.3</v>
      </c>
      <c r="AT17">
        <f t="shared" ref="AT17:AT48" si="26">1-AR17/AS17</f>
        <v>0.92542210596451402</v>
      </c>
      <c r="AU17">
        <v>-0.32343011824092421</v>
      </c>
      <c r="AV17" t="s">
        <v>386</v>
      </c>
      <c r="AW17">
        <v>10318.6</v>
      </c>
      <c r="AX17">
        <v>977.77071999999998</v>
      </c>
      <c r="AY17">
        <v>1634.85754869425</v>
      </c>
      <c r="AZ17">
        <f t="shared" ref="AZ17:AZ48" si="27">1-AX17/AY17</f>
        <v>0.40192298663517256</v>
      </c>
      <c r="BA17">
        <v>0.5</v>
      </c>
      <c r="BB17">
        <f t="shared" ref="BB17:BB48" si="28">BS17</f>
        <v>1513.209900329078</v>
      </c>
      <c r="BC17">
        <f t="shared" ref="BC17:BC48" si="29">P17</f>
        <v>38.704210426648501</v>
      </c>
      <c r="BD17">
        <f t="shared" ref="BD17:BD48" si="30">AZ17*BA17*BB17</f>
        <v>304.09692127308739</v>
      </c>
      <c r="BE17">
        <f t="shared" ref="BE17:BE48" si="31">(BC17-AU17)/BB17</f>
        <v>2.579129341963866E-2</v>
      </c>
      <c r="BF17">
        <f t="shared" ref="BF17:BF48" si="32">(AS17-AY17)/AY17</f>
        <v>1.4786869065360133</v>
      </c>
      <c r="BG17">
        <f t="shared" ref="BG17:BG48" si="33">AR17/(AT17+AR17/AY17)</f>
        <v>272.19504975285213</v>
      </c>
      <c r="BH17" t="s">
        <v>387</v>
      </c>
      <c r="BI17">
        <v>639.51</v>
      </c>
      <c r="BJ17">
        <f t="shared" ref="BJ17:BJ48" si="34">IF(BI17&lt;&gt;0, BI17, BG17)</f>
        <v>639.51</v>
      </c>
      <c r="BK17">
        <f t="shared" ref="BK17:BK48" si="35">1-BJ17/AY17</f>
        <v>0.60882830402515964</v>
      </c>
      <c r="BL17">
        <f t="shared" ref="BL17:BL48" si="36">(AY17-AX17)/(AY17-BJ17)</f>
        <v>0.66015818249238822</v>
      </c>
      <c r="BM17">
        <f t="shared" ref="BM17:BM48" si="37">(AS17-AY17)/(AS17-BJ17)</f>
        <v>0.7083478477450269</v>
      </c>
      <c r="BN17">
        <f t="shared" ref="BN17:BN48" si="38">(AY17-AX17)/(AY17-AR17)</f>
        <v>0.49306946572408206</v>
      </c>
      <c r="BO17">
        <f t="shared" ref="BO17:BO48" si="39">(AS17-AY17)/(AS17-AR17)</f>
        <v>0.6446361928855403</v>
      </c>
      <c r="BP17">
        <f t="shared" ref="BP17:BP48" si="40">(BL17*BJ17/AX17)</f>
        <v>0.43177582499679185</v>
      </c>
      <c r="BQ17">
        <f t="shared" ref="BQ17:BQ48" si="41">(1-BP17)</f>
        <v>0.56822417500320821</v>
      </c>
      <c r="BR17">
        <f t="shared" ref="BR17:BR48" si="42">$B$11*CP17+$C$11*CQ17+$F$11*DB17*(1-DE17)</f>
        <v>1800.03</v>
      </c>
      <c r="BS17">
        <f t="shared" ref="BS17:BS48" si="43">BR17*BT17</f>
        <v>1513.209900329078</v>
      </c>
      <c r="BT17">
        <f t="shared" ref="BT17:BT48" si="44">($B$11*$D$9+$C$11*$D$9+$F$11*((DO17+DG17)/MAX(DO17+DG17+DP17, 0.1)*$I$9+DP17/MAX(DO17+DG17+DP17, 0.1)*$J$9))/($B$11+$C$11+$F$11)</f>
        <v>0.84065815588022308</v>
      </c>
      <c r="BU17">
        <f t="shared" ref="BU17:BU48" si="45">($B$11*$K$9+$C$11*$K$9+$F$11*((DO17+DG17)/MAX(DO17+DG17+DP17, 0.1)*$P$9+DP17/MAX(DO17+DG17+DP17, 0.1)*$Q$9))/($B$11+$C$11+$F$11)</f>
        <v>0.16087024084883053</v>
      </c>
      <c r="BV17">
        <v>6</v>
      </c>
      <c r="BW17">
        <v>0.5</v>
      </c>
      <c r="BX17" t="s">
        <v>388</v>
      </c>
      <c r="BY17">
        <v>2</v>
      </c>
      <c r="BZ17">
        <v>1689174664.5999999</v>
      </c>
      <c r="CA17">
        <v>348.654</v>
      </c>
      <c r="CB17">
        <v>400.01499999999999</v>
      </c>
      <c r="CC17">
        <v>24.5123</v>
      </c>
      <c r="CD17">
        <v>10.7402</v>
      </c>
      <c r="CE17">
        <v>349.815</v>
      </c>
      <c r="CF17">
        <v>24.2193</v>
      </c>
      <c r="CG17">
        <v>500.06900000000002</v>
      </c>
      <c r="CH17">
        <v>98.688100000000006</v>
      </c>
      <c r="CI17">
        <v>9.9922899999999995E-2</v>
      </c>
      <c r="CJ17">
        <v>28.937200000000001</v>
      </c>
      <c r="CK17">
        <v>27.9755</v>
      </c>
      <c r="CL17">
        <v>999.9</v>
      </c>
      <c r="CM17">
        <v>0</v>
      </c>
      <c r="CN17">
        <v>0</v>
      </c>
      <c r="CO17">
        <v>9993.75</v>
      </c>
      <c r="CP17">
        <v>0</v>
      </c>
      <c r="CQ17">
        <v>534.5</v>
      </c>
      <c r="CR17">
        <v>-51.3611</v>
      </c>
      <c r="CS17">
        <v>357.41500000000002</v>
      </c>
      <c r="CT17">
        <v>404.358</v>
      </c>
      <c r="CU17">
        <v>13.7721</v>
      </c>
      <c r="CV17">
        <v>400.01499999999999</v>
      </c>
      <c r="CW17">
        <v>10.7402</v>
      </c>
      <c r="CX17">
        <v>2.4190700000000001</v>
      </c>
      <c r="CY17">
        <v>1.05993</v>
      </c>
      <c r="CZ17">
        <v>20.492000000000001</v>
      </c>
      <c r="DA17">
        <v>7.7672400000000001</v>
      </c>
      <c r="DB17">
        <v>1800.03</v>
      </c>
      <c r="DC17">
        <v>0.97799899999999995</v>
      </c>
      <c r="DD17">
        <v>2.2000599999999999E-2</v>
      </c>
      <c r="DE17">
        <v>0</v>
      </c>
      <c r="DF17">
        <v>976.61199999999997</v>
      </c>
      <c r="DG17">
        <v>4.9995000000000003</v>
      </c>
      <c r="DH17">
        <v>19568.3</v>
      </c>
      <c r="DI17">
        <v>16660</v>
      </c>
      <c r="DJ17">
        <v>42.875</v>
      </c>
      <c r="DK17">
        <v>43.686999999999998</v>
      </c>
      <c r="DL17">
        <v>43.686999999999998</v>
      </c>
      <c r="DM17">
        <v>42.686999999999998</v>
      </c>
      <c r="DN17">
        <v>44.25</v>
      </c>
      <c r="DO17">
        <v>1755.54</v>
      </c>
      <c r="DP17">
        <v>39.49</v>
      </c>
      <c r="DQ17">
        <v>0</v>
      </c>
      <c r="DR17">
        <v>1689174645.3</v>
      </c>
      <c r="DS17">
        <v>0</v>
      </c>
      <c r="DT17">
        <v>977.77071999999998</v>
      </c>
      <c r="DU17">
        <v>-8.2470000253238887</v>
      </c>
      <c r="DV17">
        <v>-26.930769209771949</v>
      </c>
      <c r="DW17">
        <v>19572.835999999999</v>
      </c>
      <c r="DX17">
        <v>15</v>
      </c>
      <c r="DY17">
        <v>1689174622.0999999</v>
      </c>
      <c r="DZ17" t="s">
        <v>389</v>
      </c>
      <c r="EA17">
        <v>1689174617.0999999</v>
      </c>
      <c r="EB17">
        <v>1689174622.0999999</v>
      </c>
      <c r="EC17">
        <v>2</v>
      </c>
      <c r="ED17">
        <v>0.32600000000000001</v>
      </c>
      <c r="EE17">
        <v>3.4000000000000002E-2</v>
      </c>
      <c r="EF17">
        <v>-1.194</v>
      </c>
      <c r="EG17">
        <v>-0.17599999999999999</v>
      </c>
      <c r="EH17">
        <v>400</v>
      </c>
      <c r="EI17">
        <v>10</v>
      </c>
      <c r="EJ17">
        <v>0.05</v>
      </c>
      <c r="EK17">
        <v>0.02</v>
      </c>
      <c r="EL17">
        <v>38.641009116113629</v>
      </c>
      <c r="EM17">
        <v>-0.26676301890161691</v>
      </c>
      <c r="EN17">
        <v>0.1499087393895244</v>
      </c>
      <c r="EO17">
        <v>1</v>
      </c>
      <c r="EP17">
        <v>0.99322247414697684</v>
      </c>
      <c r="EQ17">
        <v>-4.7067690069742277E-2</v>
      </c>
      <c r="ER17">
        <v>1.2379740613800811E-2</v>
      </c>
      <c r="ES17">
        <v>1</v>
      </c>
      <c r="ET17">
        <v>2</v>
      </c>
      <c r="EU17">
        <v>2</v>
      </c>
      <c r="EV17" t="s">
        <v>390</v>
      </c>
      <c r="EW17">
        <v>2.96875</v>
      </c>
      <c r="EX17">
        <v>2.8081900000000002</v>
      </c>
      <c r="EY17">
        <v>8.7841100000000005E-2</v>
      </c>
      <c r="EZ17">
        <v>9.6397300000000005E-2</v>
      </c>
      <c r="FA17">
        <v>0.12177399999999999</v>
      </c>
      <c r="FB17">
        <v>6.6369999999999998E-2</v>
      </c>
      <c r="FC17">
        <v>27164.6</v>
      </c>
      <c r="FD17">
        <v>25035.3</v>
      </c>
      <c r="FE17">
        <v>26748.6</v>
      </c>
      <c r="FF17">
        <v>26117.1</v>
      </c>
      <c r="FG17">
        <v>31970.2</v>
      </c>
      <c r="FH17">
        <v>34396.199999999997</v>
      </c>
      <c r="FI17">
        <v>37923.699999999997</v>
      </c>
      <c r="FJ17">
        <v>38697.4</v>
      </c>
      <c r="FK17">
        <v>2.0472800000000002</v>
      </c>
      <c r="FL17">
        <v>2.0506500000000001</v>
      </c>
      <c r="FM17">
        <v>4.3958400000000002E-2</v>
      </c>
      <c r="FN17">
        <v>0</v>
      </c>
      <c r="FO17">
        <v>27.257400000000001</v>
      </c>
      <c r="FP17">
        <v>999.9</v>
      </c>
      <c r="FQ17">
        <v>48</v>
      </c>
      <c r="FR17">
        <v>33</v>
      </c>
      <c r="FS17">
        <v>24.572199999999999</v>
      </c>
      <c r="FT17">
        <v>61.733800000000002</v>
      </c>
      <c r="FU17">
        <v>16.3782</v>
      </c>
      <c r="FV17">
        <v>1</v>
      </c>
      <c r="FW17">
        <v>-7.74619E-2</v>
      </c>
      <c r="FX17">
        <v>-2.36694</v>
      </c>
      <c r="FY17">
        <v>20.236599999999999</v>
      </c>
      <c r="FZ17">
        <v>5.2112999999999996</v>
      </c>
      <c r="GA17">
        <v>11.9261</v>
      </c>
      <c r="GB17">
        <v>4.9897</v>
      </c>
      <c r="GC17">
        <v>3.2909999999999999</v>
      </c>
      <c r="GD17">
        <v>9999</v>
      </c>
      <c r="GE17">
        <v>9999</v>
      </c>
      <c r="GF17">
        <v>9999</v>
      </c>
      <c r="GG17">
        <v>999.9</v>
      </c>
      <c r="GH17">
        <v>1.8706499999999999</v>
      </c>
      <c r="GI17">
        <v>1.87683</v>
      </c>
      <c r="GJ17">
        <v>1.8745700000000001</v>
      </c>
      <c r="GK17">
        <v>1.87286</v>
      </c>
      <c r="GL17">
        <v>1.8733200000000001</v>
      </c>
      <c r="GM17">
        <v>1.8707400000000001</v>
      </c>
      <c r="GN17">
        <v>1.8766799999999999</v>
      </c>
      <c r="GO17">
        <v>1.8757600000000001</v>
      </c>
      <c r="GP17">
        <v>5</v>
      </c>
      <c r="GQ17">
        <v>0</v>
      </c>
      <c r="GR17">
        <v>0</v>
      </c>
      <c r="GS17">
        <v>0</v>
      </c>
      <c r="GT17" t="s">
        <v>391</v>
      </c>
      <c r="GU17" t="s">
        <v>392</v>
      </c>
      <c r="GV17" t="s">
        <v>393</v>
      </c>
      <c r="GW17" t="s">
        <v>393</v>
      </c>
      <c r="GX17" t="s">
        <v>393</v>
      </c>
      <c r="GY17" t="s">
        <v>393</v>
      </c>
      <c r="GZ17">
        <v>0</v>
      </c>
      <c r="HA17">
        <v>100</v>
      </c>
      <c r="HB17">
        <v>100</v>
      </c>
      <c r="HC17">
        <v>-1.161</v>
      </c>
      <c r="HD17">
        <v>0.29299999999999998</v>
      </c>
      <c r="HE17">
        <v>-0.97200198425576778</v>
      </c>
      <c r="HF17">
        <v>-4.4049200664853048E-4</v>
      </c>
      <c r="HG17">
        <v>-3.0069193378276792E-7</v>
      </c>
      <c r="HH17">
        <v>5.1441627210662792E-11</v>
      </c>
      <c r="HI17">
        <v>0.2929923164923206</v>
      </c>
      <c r="HJ17">
        <v>0</v>
      </c>
      <c r="HK17">
        <v>0</v>
      </c>
      <c r="HL17">
        <v>0</v>
      </c>
      <c r="HM17">
        <v>8</v>
      </c>
      <c r="HN17">
        <v>2399</v>
      </c>
      <c r="HO17">
        <v>1</v>
      </c>
      <c r="HP17">
        <v>21</v>
      </c>
      <c r="HQ17">
        <v>0.8</v>
      </c>
      <c r="HR17">
        <v>0.7</v>
      </c>
      <c r="HS17">
        <v>0.93872100000000003</v>
      </c>
      <c r="HT17">
        <v>2.4719199999999999</v>
      </c>
      <c r="HU17">
        <v>1.5991200000000001</v>
      </c>
      <c r="HV17">
        <v>2.2839399999999999</v>
      </c>
      <c r="HW17">
        <v>1.5502899999999999</v>
      </c>
      <c r="HX17">
        <v>2.3718300000000001</v>
      </c>
      <c r="HY17">
        <v>37.9649</v>
      </c>
      <c r="HZ17">
        <v>23.982399999999998</v>
      </c>
      <c r="IA17">
        <v>18</v>
      </c>
      <c r="IB17">
        <v>513.10199999999998</v>
      </c>
      <c r="IC17">
        <v>485.97399999999999</v>
      </c>
      <c r="ID17">
        <v>27.3429</v>
      </c>
      <c r="IE17">
        <v>26.519400000000001</v>
      </c>
      <c r="IF17">
        <v>30.001200000000001</v>
      </c>
      <c r="IG17">
        <v>26.432700000000001</v>
      </c>
      <c r="IH17">
        <v>26.38</v>
      </c>
      <c r="II17">
        <v>18.831700000000001</v>
      </c>
      <c r="IJ17">
        <v>58.685499999999998</v>
      </c>
      <c r="IK17">
        <v>12.5785</v>
      </c>
      <c r="IL17">
        <v>27.619399999999999</v>
      </c>
      <c r="IM17">
        <v>400</v>
      </c>
      <c r="IN17">
        <v>10.8202</v>
      </c>
      <c r="IO17">
        <v>99.957300000000004</v>
      </c>
      <c r="IP17">
        <v>100.465</v>
      </c>
    </row>
    <row r="18" spans="1:250" x14ac:dyDescent="0.3">
      <c r="A18">
        <v>2</v>
      </c>
      <c r="B18">
        <v>1689174805.5999999</v>
      </c>
      <c r="C18">
        <v>141</v>
      </c>
      <c r="D18" t="s">
        <v>394</v>
      </c>
      <c r="E18" t="s">
        <v>395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383</v>
      </c>
      <c r="L18" t="s">
        <v>384</v>
      </c>
      <c r="M18">
        <v>1689174805.5999999</v>
      </c>
      <c r="N18">
        <f t="shared" si="0"/>
        <v>1.1298278323005806E-2</v>
      </c>
      <c r="O18">
        <f t="shared" si="1"/>
        <v>11.298278323005807</v>
      </c>
      <c r="P18">
        <f t="shared" si="2"/>
        <v>28.231823817026299</v>
      </c>
      <c r="Q18">
        <f t="shared" si="3"/>
        <v>262.53300000000002</v>
      </c>
      <c r="R18">
        <f t="shared" si="4"/>
        <v>200.82484978796845</v>
      </c>
      <c r="S18">
        <f t="shared" si="5"/>
        <v>19.838843066084983</v>
      </c>
      <c r="T18">
        <f t="shared" si="6"/>
        <v>25.934793389202</v>
      </c>
      <c r="U18">
        <f t="shared" si="7"/>
        <v>0.91908285696970426</v>
      </c>
      <c r="V18">
        <f t="shared" si="8"/>
        <v>2.9021447497309918</v>
      </c>
      <c r="W18">
        <f t="shared" si="9"/>
        <v>0.78301880181804284</v>
      </c>
      <c r="X18">
        <f t="shared" si="10"/>
        <v>0.49992418644949793</v>
      </c>
      <c r="Y18">
        <f t="shared" si="11"/>
        <v>289.56429663497369</v>
      </c>
      <c r="Z18">
        <f t="shared" si="12"/>
        <v>27.535635906421799</v>
      </c>
      <c r="AA18">
        <f t="shared" si="13"/>
        <v>27.948799999999999</v>
      </c>
      <c r="AB18">
        <f t="shared" si="14"/>
        <v>3.7835276392294608</v>
      </c>
      <c r="AC18">
        <f t="shared" si="15"/>
        <v>60.525079916487854</v>
      </c>
      <c r="AD18">
        <f t="shared" si="16"/>
        <v>2.4027516757443999</v>
      </c>
      <c r="AE18">
        <f t="shared" si="17"/>
        <v>3.969844697536463</v>
      </c>
      <c r="AF18">
        <f t="shared" si="18"/>
        <v>1.3807759634850609</v>
      </c>
      <c r="AG18">
        <f t="shared" si="19"/>
        <v>-498.25407404455603</v>
      </c>
      <c r="AH18">
        <f t="shared" si="20"/>
        <v>129.36148166163107</v>
      </c>
      <c r="AI18">
        <f t="shared" si="21"/>
        <v>9.7513393270019666</v>
      </c>
      <c r="AJ18">
        <f t="shared" si="22"/>
        <v>-69.576956420949301</v>
      </c>
      <c r="AK18">
        <v>0</v>
      </c>
      <c r="AL18">
        <v>0</v>
      </c>
      <c r="AM18">
        <f t="shared" si="23"/>
        <v>1</v>
      </c>
      <c r="AN18">
        <f t="shared" si="24"/>
        <v>0</v>
      </c>
      <c r="AO18">
        <f t="shared" si="25"/>
        <v>51754.301247404641</v>
      </c>
      <c r="AP18" t="s">
        <v>385</v>
      </c>
      <c r="AQ18">
        <v>10238.9</v>
      </c>
      <c r="AR18">
        <v>302.21199999999999</v>
      </c>
      <c r="AS18">
        <v>4052.3</v>
      </c>
      <c r="AT18">
        <f t="shared" si="26"/>
        <v>0.92542210596451402</v>
      </c>
      <c r="AU18">
        <v>-0.32343011824092421</v>
      </c>
      <c r="AV18" t="s">
        <v>396</v>
      </c>
      <c r="AW18">
        <v>10319.9</v>
      </c>
      <c r="AX18">
        <v>867.3459600000001</v>
      </c>
      <c r="AY18">
        <v>1378.80465081531</v>
      </c>
      <c r="AZ18">
        <f t="shared" si="27"/>
        <v>0.37094354919159567</v>
      </c>
      <c r="BA18">
        <v>0.5</v>
      </c>
      <c r="BB18">
        <f t="shared" si="28"/>
        <v>1513.1760003290017</v>
      </c>
      <c r="BC18">
        <f t="shared" si="29"/>
        <v>28.231823817026299</v>
      </c>
      <c r="BD18">
        <f t="shared" si="30"/>
        <v>280.65143805679151</v>
      </c>
      <c r="BE18">
        <f t="shared" si="31"/>
        <v>1.8871072452284868E-2</v>
      </c>
      <c r="BF18">
        <f t="shared" si="32"/>
        <v>1.9389950183325884</v>
      </c>
      <c r="BG18">
        <f t="shared" si="33"/>
        <v>264.03142778519646</v>
      </c>
      <c r="BH18" t="s">
        <v>397</v>
      </c>
      <c r="BI18">
        <v>612.83000000000004</v>
      </c>
      <c r="BJ18">
        <f t="shared" si="34"/>
        <v>612.83000000000004</v>
      </c>
      <c r="BK18">
        <f t="shared" si="35"/>
        <v>0.55553529672414181</v>
      </c>
      <c r="BL18">
        <f t="shared" si="36"/>
        <v>0.66772273765314416</v>
      </c>
      <c r="BM18">
        <f t="shared" si="37"/>
        <v>0.77729863879745709</v>
      </c>
      <c r="BN18">
        <f t="shared" si="38"/>
        <v>0.4750716906974789</v>
      </c>
      <c r="BO18">
        <f t="shared" si="39"/>
        <v>0.71291536336872352</v>
      </c>
      <c r="BP18">
        <f t="shared" si="40"/>
        <v>0.47178466746530562</v>
      </c>
      <c r="BQ18">
        <f t="shared" si="41"/>
        <v>0.52821533253469433</v>
      </c>
      <c r="BR18">
        <f t="shared" si="42"/>
        <v>1799.99</v>
      </c>
      <c r="BS18">
        <f t="shared" si="43"/>
        <v>1513.1760003290017</v>
      </c>
      <c r="BT18">
        <f t="shared" si="44"/>
        <v>0.84065800383835565</v>
      </c>
      <c r="BU18">
        <f t="shared" si="45"/>
        <v>0.16086994740802654</v>
      </c>
      <c r="BV18">
        <v>6</v>
      </c>
      <c r="BW18">
        <v>0.5</v>
      </c>
      <c r="BX18" t="s">
        <v>388</v>
      </c>
      <c r="BY18">
        <v>2</v>
      </c>
      <c r="BZ18">
        <v>1689174805.5999999</v>
      </c>
      <c r="CA18">
        <v>262.53300000000002</v>
      </c>
      <c r="CB18">
        <v>299.96699999999998</v>
      </c>
      <c r="CC18">
        <v>24.322600000000001</v>
      </c>
      <c r="CD18">
        <v>11.095700000000001</v>
      </c>
      <c r="CE18">
        <v>263.46199999999999</v>
      </c>
      <c r="CF18">
        <v>24.025099999999998</v>
      </c>
      <c r="CG18">
        <v>500.048</v>
      </c>
      <c r="CH18">
        <v>98.686599999999999</v>
      </c>
      <c r="CI18">
        <v>0.10019400000000001</v>
      </c>
      <c r="CJ18">
        <v>28.775600000000001</v>
      </c>
      <c r="CK18">
        <v>27.948799999999999</v>
      </c>
      <c r="CL18">
        <v>999.9</v>
      </c>
      <c r="CM18">
        <v>0</v>
      </c>
      <c r="CN18">
        <v>0</v>
      </c>
      <c r="CO18">
        <v>9975.6200000000008</v>
      </c>
      <c r="CP18">
        <v>0</v>
      </c>
      <c r="CQ18">
        <v>731.80799999999999</v>
      </c>
      <c r="CR18">
        <v>-37.434100000000001</v>
      </c>
      <c r="CS18">
        <v>269.07799999999997</v>
      </c>
      <c r="CT18">
        <v>303.33300000000003</v>
      </c>
      <c r="CU18">
        <v>13.226900000000001</v>
      </c>
      <c r="CV18">
        <v>299.96699999999998</v>
      </c>
      <c r="CW18">
        <v>11.095700000000001</v>
      </c>
      <c r="CX18">
        <v>2.4003199999999998</v>
      </c>
      <c r="CY18">
        <v>1.095</v>
      </c>
      <c r="CZ18">
        <v>20.3659</v>
      </c>
      <c r="DA18">
        <v>8.2456999999999994</v>
      </c>
      <c r="DB18">
        <v>1799.99</v>
      </c>
      <c r="DC18">
        <v>0.97800600000000004</v>
      </c>
      <c r="DD18">
        <v>2.1993599999999999E-2</v>
      </c>
      <c r="DE18">
        <v>0</v>
      </c>
      <c r="DF18">
        <v>866.7</v>
      </c>
      <c r="DG18">
        <v>4.9995000000000003</v>
      </c>
      <c r="DH18">
        <v>17931.900000000001</v>
      </c>
      <c r="DI18">
        <v>16659.7</v>
      </c>
      <c r="DJ18">
        <v>43.375</v>
      </c>
      <c r="DK18">
        <v>44.125</v>
      </c>
      <c r="DL18">
        <v>44.125</v>
      </c>
      <c r="DM18">
        <v>43.061999999999998</v>
      </c>
      <c r="DN18">
        <v>44.686999999999998</v>
      </c>
      <c r="DO18">
        <v>1755.51</v>
      </c>
      <c r="DP18">
        <v>39.479999999999997</v>
      </c>
      <c r="DQ18">
        <v>0</v>
      </c>
      <c r="DR18">
        <v>138.79999995231631</v>
      </c>
      <c r="DS18">
        <v>0</v>
      </c>
      <c r="DT18">
        <v>867.3459600000001</v>
      </c>
      <c r="DU18">
        <v>-8.1717692222633644</v>
      </c>
      <c r="DV18">
        <v>14.0000002842488</v>
      </c>
      <c r="DW18">
        <v>17941.583999999999</v>
      </c>
      <c r="DX18">
        <v>15</v>
      </c>
      <c r="DY18">
        <v>1689174762.0999999</v>
      </c>
      <c r="DZ18" t="s">
        <v>398</v>
      </c>
      <c r="EA18">
        <v>1689174744.5999999</v>
      </c>
      <c r="EB18">
        <v>1689174762.0999999</v>
      </c>
      <c r="EC18">
        <v>3</v>
      </c>
      <c r="ED18">
        <v>0.17899999999999999</v>
      </c>
      <c r="EE18">
        <v>5.0000000000000001E-3</v>
      </c>
      <c r="EF18">
        <v>-0.95099999999999996</v>
      </c>
      <c r="EG18">
        <v>-0.16700000000000001</v>
      </c>
      <c r="EH18">
        <v>300</v>
      </c>
      <c r="EI18">
        <v>11</v>
      </c>
      <c r="EJ18">
        <v>0.03</v>
      </c>
      <c r="EK18">
        <v>0.01</v>
      </c>
      <c r="EL18">
        <v>28.274720391865269</v>
      </c>
      <c r="EM18">
        <v>-0.44468665684833808</v>
      </c>
      <c r="EN18">
        <v>0.13637530713956231</v>
      </c>
      <c r="EO18">
        <v>1</v>
      </c>
      <c r="EP18">
        <v>0.93281566537297966</v>
      </c>
      <c r="EQ18">
        <v>-6.6930344795519653E-2</v>
      </c>
      <c r="ER18">
        <v>1.23439056410316E-2</v>
      </c>
      <c r="ES18">
        <v>1</v>
      </c>
      <c r="ET18">
        <v>2</v>
      </c>
      <c r="EU18">
        <v>2</v>
      </c>
      <c r="EV18" t="s">
        <v>390</v>
      </c>
      <c r="EW18">
        <v>2.96861</v>
      </c>
      <c r="EX18">
        <v>2.8083100000000001</v>
      </c>
      <c r="EY18">
        <v>6.9657800000000006E-2</v>
      </c>
      <c r="EZ18">
        <v>7.6690800000000003E-2</v>
      </c>
      <c r="FA18">
        <v>0.12105399999999999</v>
      </c>
      <c r="FB18">
        <v>6.8027599999999994E-2</v>
      </c>
      <c r="FC18">
        <v>27702.6</v>
      </c>
      <c r="FD18">
        <v>25576</v>
      </c>
      <c r="FE18">
        <v>26745.7</v>
      </c>
      <c r="FF18">
        <v>26112.2</v>
      </c>
      <c r="FG18">
        <v>31992.1</v>
      </c>
      <c r="FH18">
        <v>34327.599999999999</v>
      </c>
      <c r="FI18">
        <v>37918.6</v>
      </c>
      <c r="FJ18">
        <v>38690.800000000003</v>
      </c>
      <c r="FK18">
        <v>2.04515</v>
      </c>
      <c r="FL18">
        <v>2.0480999999999998</v>
      </c>
      <c r="FM18">
        <v>4.4442700000000002E-2</v>
      </c>
      <c r="FN18">
        <v>0</v>
      </c>
      <c r="FO18">
        <v>27.2227</v>
      </c>
      <c r="FP18">
        <v>999.9</v>
      </c>
      <c r="FQ18">
        <v>46.4</v>
      </c>
      <c r="FR18">
        <v>33.200000000000003</v>
      </c>
      <c r="FS18">
        <v>24.022200000000002</v>
      </c>
      <c r="FT18">
        <v>61.793799999999997</v>
      </c>
      <c r="FU18">
        <v>16.354199999999999</v>
      </c>
      <c r="FV18">
        <v>1</v>
      </c>
      <c r="FW18">
        <v>-6.9959300000000002E-2</v>
      </c>
      <c r="FX18">
        <v>-1.39238</v>
      </c>
      <c r="FY18">
        <v>20.249400000000001</v>
      </c>
      <c r="FZ18">
        <v>5.2107000000000001</v>
      </c>
      <c r="GA18">
        <v>11.9261</v>
      </c>
      <c r="GB18">
        <v>4.9894999999999996</v>
      </c>
      <c r="GC18">
        <v>3.2910300000000001</v>
      </c>
      <c r="GD18">
        <v>9999</v>
      </c>
      <c r="GE18">
        <v>9999</v>
      </c>
      <c r="GF18">
        <v>9999</v>
      </c>
      <c r="GG18">
        <v>999.9</v>
      </c>
      <c r="GH18">
        <v>1.8707</v>
      </c>
      <c r="GI18">
        <v>1.87687</v>
      </c>
      <c r="GJ18">
        <v>1.8745700000000001</v>
      </c>
      <c r="GK18">
        <v>1.87287</v>
      </c>
      <c r="GL18">
        <v>1.87334</v>
      </c>
      <c r="GM18">
        <v>1.8707400000000001</v>
      </c>
      <c r="GN18">
        <v>1.8766799999999999</v>
      </c>
      <c r="GO18">
        <v>1.8757600000000001</v>
      </c>
      <c r="GP18">
        <v>5</v>
      </c>
      <c r="GQ18">
        <v>0</v>
      </c>
      <c r="GR18">
        <v>0</v>
      </c>
      <c r="GS18">
        <v>0</v>
      </c>
      <c r="GT18" t="s">
        <v>391</v>
      </c>
      <c r="GU18" t="s">
        <v>392</v>
      </c>
      <c r="GV18" t="s">
        <v>393</v>
      </c>
      <c r="GW18" t="s">
        <v>393</v>
      </c>
      <c r="GX18" t="s">
        <v>393</v>
      </c>
      <c r="GY18" t="s">
        <v>393</v>
      </c>
      <c r="GZ18">
        <v>0</v>
      </c>
      <c r="HA18">
        <v>100</v>
      </c>
      <c r="HB18">
        <v>100</v>
      </c>
      <c r="HC18">
        <v>-0.92900000000000005</v>
      </c>
      <c r="HD18">
        <v>0.29749999999999999</v>
      </c>
      <c r="HE18">
        <v>-0.79263112854738405</v>
      </c>
      <c r="HF18">
        <v>-4.4049200664853048E-4</v>
      </c>
      <c r="HG18">
        <v>-3.0069193378276792E-7</v>
      </c>
      <c r="HH18">
        <v>5.1441627210662792E-11</v>
      </c>
      <c r="HI18">
        <v>0.29749969659059239</v>
      </c>
      <c r="HJ18">
        <v>0</v>
      </c>
      <c r="HK18">
        <v>0</v>
      </c>
      <c r="HL18">
        <v>0</v>
      </c>
      <c r="HM18">
        <v>8</v>
      </c>
      <c r="HN18">
        <v>2399</v>
      </c>
      <c r="HO18">
        <v>1</v>
      </c>
      <c r="HP18">
        <v>21</v>
      </c>
      <c r="HQ18">
        <v>1</v>
      </c>
      <c r="HR18">
        <v>0.7</v>
      </c>
      <c r="HS18">
        <v>0.75073199999999995</v>
      </c>
      <c r="HT18">
        <v>2.47559</v>
      </c>
      <c r="HU18">
        <v>1.5991200000000001</v>
      </c>
      <c r="HV18">
        <v>2.2851599999999999</v>
      </c>
      <c r="HW18">
        <v>1.5502899999999999</v>
      </c>
      <c r="HX18">
        <v>2.3571800000000001</v>
      </c>
      <c r="HY18">
        <v>38.232399999999998</v>
      </c>
      <c r="HZ18">
        <v>23.982399999999998</v>
      </c>
      <c r="IA18">
        <v>18</v>
      </c>
      <c r="IB18">
        <v>512.56200000000001</v>
      </c>
      <c r="IC18">
        <v>485.15499999999997</v>
      </c>
      <c r="ID18">
        <v>27.0472</v>
      </c>
      <c r="IE18">
        <v>26.607500000000002</v>
      </c>
      <c r="IF18">
        <v>30.000399999999999</v>
      </c>
      <c r="IG18">
        <v>26.5213</v>
      </c>
      <c r="IH18">
        <v>26.468699999999998</v>
      </c>
      <c r="II18">
        <v>15.0524</v>
      </c>
      <c r="IJ18">
        <v>56.9285</v>
      </c>
      <c r="IK18">
        <v>4.8148099999999996</v>
      </c>
      <c r="IL18">
        <v>27.102699999999999</v>
      </c>
      <c r="IM18">
        <v>300</v>
      </c>
      <c r="IN18">
        <v>11.0113</v>
      </c>
      <c r="IO18">
        <v>99.944800000000001</v>
      </c>
      <c r="IP18">
        <v>100.447</v>
      </c>
    </row>
    <row r="19" spans="1:250" x14ac:dyDescent="0.3">
      <c r="A19">
        <v>3</v>
      </c>
      <c r="B19">
        <v>1689174934.0999999</v>
      </c>
      <c r="C19">
        <v>269.5</v>
      </c>
      <c r="D19" t="s">
        <v>399</v>
      </c>
      <c r="E19" t="s">
        <v>400</v>
      </c>
      <c r="F19" t="s">
        <v>378</v>
      </c>
      <c r="G19" t="s">
        <v>379</v>
      </c>
      <c r="H19" t="s">
        <v>380</v>
      </c>
      <c r="I19" t="s">
        <v>381</v>
      </c>
      <c r="J19" t="s">
        <v>382</v>
      </c>
      <c r="K19" t="s">
        <v>383</v>
      </c>
      <c r="L19" t="s">
        <v>384</v>
      </c>
      <c r="M19">
        <v>1689174934.0999999</v>
      </c>
      <c r="N19">
        <f t="shared" si="0"/>
        <v>1.0860748366420946E-2</v>
      </c>
      <c r="O19">
        <f t="shared" si="1"/>
        <v>10.860748366420946</v>
      </c>
      <c r="P19">
        <f t="shared" si="2"/>
        <v>16.990674213685899</v>
      </c>
      <c r="Q19">
        <f t="shared" si="3"/>
        <v>177.23</v>
      </c>
      <c r="R19">
        <f t="shared" si="4"/>
        <v>137.46564181273959</v>
      </c>
      <c r="S19">
        <f t="shared" si="5"/>
        <v>13.579940069834368</v>
      </c>
      <c r="T19">
        <f t="shared" si="6"/>
        <v>17.508176929442001</v>
      </c>
      <c r="U19">
        <f t="shared" si="7"/>
        <v>0.85691781004452527</v>
      </c>
      <c r="V19">
        <f t="shared" si="8"/>
        <v>2.9053394766998983</v>
      </c>
      <c r="W19">
        <f t="shared" si="9"/>
        <v>0.73747631815029568</v>
      </c>
      <c r="X19">
        <f t="shared" si="10"/>
        <v>0.47026005586443897</v>
      </c>
      <c r="Y19">
        <f t="shared" si="11"/>
        <v>289.54949463533069</v>
      </c>
      <c r="Z19">
        <f t="shared" si="12"/>
        <v>27.540556318506354</v>
      </c>
      <c r="AA19">
        <f t="shared" si="13"/>
        <v>27.9861</v>
      </c>
      <c r="AB19">
        <f t="shared" si="14"/>
        <v>3.7917657232096658</v>
      </c>
      <c r="AC19">
        <f t="shared" si="15"/>
        <v>60.39858829623801</v>
      </c>
      <c r="AD19">
        <f t="shared" si="16"/>
        <v>2.38238840188348</v>
      </c>
      <c r="AE19">
        <f t="shared" si="17"/>
        <v>3.9444438505723642</v>
      </c>
      <c r="AF19">
        <f t="shared" si="18"/>
        <v>1.4093773213261858</v>
      </c>
      <c r="AG19">
        <f t="shared" si="19"/>
        <v>-478.95900295916368</v>
      </c>
      <c r="AH19">
        <f t="shared" si="20"/>
        <v>106.32225087589296</v>
      </c>
      <c r="AI19">
        <f t="shared" si="21"/>
        <v>8.0028871599685907</v>
      </c>
      <c r="AJ19">
        <f t="shared" si="22"/>
        <v>-75.084370287971467</v>
      </c>
      <c r="AK19">
        <v>0</v>
      </c>
      <c r="AL19">
        <v>0</v>
      </c>
      <c r="AM19">
        <f t="shared" si="23"/>
        <v>1</v>
      </c>
      <c r="AN19">
        <f t="shared" si="24"/>
        <v>0</v>
      </c>
      <c r="AO19">
        <f t="shared" si="25"/>
        <v>51864.308847558408</v>
      </c>
      <c r="AP19" t="s">
        <v>385</v>
      </c>
      <c r="AQ19">
        <v>10238.9</v>
      </c>
      <c r="AR19">
        <v>302.21199999999999</v>
      </c>
      <c r="AS19">
        <v>4052.3</v>
      </c>
      <c r="AT19">
        <f t="shared" si="26"/>
        <v>0.92542210596451402</v>
      </c>
      <c r="AU19">
        <v>-0.32343011824092421</v>
      </c>
      <c r="AV19" t="s">
        <v>401</v>
      </c>
      <c r="AW19">
        <v>10299.700000000001</v>
      </c>
      <c r="AX19">
        <v>798.16476</v>
      </c>
      <c r="AY19">
        <v>1175.4078125664789</v>
      </c>
      <c r="AZ19">
        <f t="shared" si="27"/>
        <v>0.32094652471534657</v>
      </c>
      <c r="BA19">
        <v>0.5</v>
      </c>
      <c r="BB19">
        <f t="shared" si="28"/>
        <v>1513.0926003291868</v>
      </c>
      <c r="BC19">
        <f t="shared" si="29"/>
        <v>16.990674213685899</v>
      </c>
      <c r="BD19">
        <f t="shared" si="30"/>
        <v>242.81090582407967</v>
      </c>
      <c r="BE19">
        <f t="shared" si="31"/>
        <v>1.1442858373743937E-2</v>
      </c>
      <c r="BF19">
        <f t="shared" si="32"/>
        <v>2.4475693939381649</v>
      </c>
      <c r="BG19">
        <f t="shared" si="33"/>
        <v>255.56293019709122</v>
      </c>
      <c r="BH19" t="s">
        <v>402</v>
      </c>
      <c r="BI19">
        <v>593.51</v>
      </c>
      <c r="BJ19">
        <f t="shared" si="34"/>
        <v>593.51</v>
      </c>
      <c r="BK19">
        <f t="shared" si="35"/>
        <v>0.49506035806918536</v>
      </c>
      <c r="BL19">
        <f t="shared" si="36"/>
        <v>0.648297767098722</v>
      </c>
      <c r="BM19">
        <f t="shared" si="37"/>
        <v>0.83176260699074567</v>
      </c>
      <c r="BN19">
        <f t="shared" si="38"/>
        <v>0.43202572336861533</v>
      </c>
      <c r="BO19">
        <f t="shared" si="39"/>
        <v>0.76715324745273206</v>
      </c>
      <c r="BP19">
        <f t="shared" si="40"/>
        <v>0.48206990214747453</v>
      </c>
      <c r="BQ19">
        <f t="shared" si="41"/>
        <v>0.51793009785252542</v>
      </c>
      <c r="BR19">
        <f t="shared" si="42"/>
        <v>1799.89</v>
      </c>
      <c r="BS19">
        <f t="shared" si="43"/>
        <v>1513.0926003291868</v>
      </c>
      <c r="BT19">
        <f t="shared" si="44"/>
        <v>0.84065837375016628</v>
      </c>
      <c r="BU19">
        <f t="shared" si="45"/>
        <v>0.16087066133782102</v>
      </c>
      <c r="BV19">
        <v>6</v>
      </c>
      <c r="BW19">
        <v>0.5</v>
      </c>
      <c r="BX19" t="s">
        <v>388</v>
      </c>
      <c r="BY19">
        <v>2</v>
      </c>
      <c r="BZ19">
        <v>1689174934.0999999</v>
      </c>
      <c r="CA19">
        <v>177.23</v>
      </c>
      <c r="CB19">
        <v>199.92400000000001</v>
      </c>
      <c r="CC19">
        <v>24.116199999999999</v>
      </c>
      <c r="CD19">
        <v>11.4002</v>
      </c>
      <c r="CE19">
        <v>177.899</v>
      </c>
      <c r="CF19">
        <v>23.816199999999998</v>
      </c>
      <c r="CG19">
        <v>500.10199999999998</v>
      </c>
      <c r="CH19">
        <v>98.688000000000002</v>
      </c>
      <c r="CI19">
        <v>9.9885399999999999E-2</v>
      </c>
      <c r="CJ19">
        <v>28.664899999999999</v>
      </c>
      <c r="CK19">
        <v>27.9861</v>
      </c>
      <c r="CL19">
        <v>999.9</v>
      </c>
      <c r="CM19">
        <v>0</v>
      </c>
      <c r="CN19">
        <v>0</v>
      </c>
      <c r="CO19">
        <v>9993.75</v>
      </c>
      <c r="CP19">
        <v>0</v>
      </c>
      <c r="CQ19">
        <v>703.94299999999998</v>
      </c>
      <c r="CR19">
        <v>-22.693899999999999</v>
      </c>
      <c r="CS19">
        <v>181.60900000000001</v>
      </c>
      <c r="CT19">
        <v>202.22900000000001</v>
      </c>
      <c r="CU19">
        <v>12.7159</v>
      </c>
      <c r="CV19">
        <v>199.92400000000001</v>
      </c>
      <c r="CW19">
        <v>11.4002</v>
      </c>
      <c r="CX19">
        <v>2.3799800000000002</v>
      </c>
      <c r="CY19">
        <v>1.12507</v>
      </c>
      <c r="CZ19">
        <v>20.228200000000001</v>
      </c>
      <c r="DA19">
        <v>8.6452899999999993</v>
      </c>
      <c r="DB19">
        <v>1799.89</v>
      </c>
      <c r="DC19">
        <v>0.977993</v>
      </c>
      <c r="DD19">
        <v>2.20073E-2</v>
      </c>
      <c r="DE19">
        <v>0</v>
      </c>
      <c r="DF19">
        <v>796.93</v>
      </c>
      <c r="DG19">
        <v>4.9995000000000003</v>
      </c>
      <c r="DH19">
        <v>16601.599999999999</v>
      </c>
      <c r="DI19">
        <v>16658.7</v>
      </c>
      <c r="DJ19">
        <v>43.686999999999998</v>
      </c>
      <c r="DK19">
        <v>44.436999999999998</v>
      </c>
      <c r="DL19">
        <v>44.5</v>
      </c>
      <c r="DM19">
        <v>43.311999999999998</v>
      </c>
      <c r="DN19">
        <v>45</v>
      </c>
      <c r="DO19">
        <v>1755.39</v>
      </c>
      <c r="DP19">
        <v>39.5</v>
      </c>
      <c r="DQ19">
        <v>0</v>
      </c>
      <c r="DR19">
        <v>126.7999999523163</v>
      </c>
      <c r="DS19">
        <v>0</v>
      </c>
      <c r="DT19">
        <v>798.16476</v>
      </c>
      <c r="DU19">
        <v>-9.4401538517355768</v>
      </c>
      <c r="DV19">
        <v>-341.81538535940712</v>
      </c>
      <c r="DW19">
        <v>16664.400000000001</v>
      </c>
      <c r="DX19">
        <v>15</v>
      </c>
      <c r="DY19">
        <v>1689174892.0999999</v>
      </c>
      <c r="DZ19" t="s">
        <v>403</v>
      </c>
      <c r="EA19">
        <v>1689174871.5999999</v>
      </c>
      <c r="EB19">
        <v>1689174892.0999999</v>
      </c>
      <c r="EC19">
        <v>4</v>
      </c>
      <c r="ED19">
        <v>0.21</v>
      </c>
      <c r="EE19">
        <v>2E-3</v>
      </c>
      <c r="EF19">
        <v>-0.68200000000000005</v>
      </c>
      <c r="EG19">
        <v>-0.157</v>
      </c>
      <c r="EH19">
        <v>200</v>
      </c>
      <c r="EI19">
        <v>11</v>
      </c>
      <c r="EJ19">
        <v>0.11</v>
      </c>
      <c r="EK19">
        <v>0.01</v>
      </c>
      <c r="EL19">
        <v>17.147968774270421</v>
      </c>
      <c r="EM19">
        <v>-0.77575077141181425</v>
      </c>
      <c r="EN19">
        <v>0.16114983248954559</v>
      </c>
      <c r="EO19">
        <v>1</v>
      </c>
      <c r="EP19">
        <v>0.86774137782091909</v>
      </c>
      <c r="EQ19">
        <v>-2.3169363611416829E-2</v>
      </c>
      <c r="ER19">
        <v>1.2997005385309931E-2</v>
      </c>
      <c r="ES19">
        <v>1</v>
      </c>
      <c r="ET19">
        <v>2</v>
      </c>
      <c r="EU19">
        <v>2</v>
      </c>
      <c r="EV19" t="s">
        <v>390</v>
      </c>
      <c r="EW19">
        <v>2.9686900000000001</v>
      </c>
      <c r="EX19">
        <v>2.80816</v>
      </c>
      <c r="EY19">
        <v>4.9423500000000002E-2</v>
      </c>
      <c r="EZ19">
        <v>5.4235899999999997E-2</v>
      </c>
      <c r="FA19">
        <v>0.120284</v>
      </c>
      <c r="FB19">
        <v>6.9431999999999994E-2</v>
      </c>
      <c r="FC19">
        <v>28303</v>
      </c>
      <c r="FD19">
        <v>26193.7</v>
      </c>
      <c r="FE19">
        <v>26744.1</v>
      </c>
      <c r="FF19">
        <v>26108.400000000001</v>
      </c>
      <c r="FG19">
        <v>32017.4</v>
      </c>
      <c r="FH19">
        <v>34269.199999999997</v>
      </c>
      <c r="FI19">
        <v>37915.599999999999</v>
      </c>
      <c r="FJ19">
        <v>38685.300000000003</v>
      </c>
      <c r="FK19">
        <v>2.0434299999999999</v>
      </c>
      <c r="FL19">
        <v>2.0450699999999999</v>
      </c>
      <c r="FM19">
        <v>5.49182E-2</v>
      </c>
      <c r="FN19">
        <v>0</v>
      </c>
      <c r="FO19">
        <v>27.088799999999999</v>
      </c>
      <c r="FP19">
        <v>999.9</v>
      </c>
      <c r="FQ19">
        <v>45.7</v>
      </c>
      <c r="FR19">
        <v>33.4</v>
      </c>
      <c r="FS19">
        <v>23.924800000000001</v>
      </c>
      <c r="FT19">
        <v>62.003799999999998</v>
      </c>
      <c r="FU19">
        <v>15.8093</v>
      </c>
      <c r="FV19">
        <v>1</v>
      </c>
      <c r="FW19">
        <v>-6.44512E-2</v>
      </c>
      <c r="FX19">
        <v>0.13487499999999999</v>
      </c>
      <c r="FY19">
        <v>20.255600000000001</v>
      </c>
      <c r="FZ19">
        <v>5.2074100000000003</v>
      </c>
      <c r="GA19">
        <v>11.9261</v>
      </c>
      <c r="GB19">
        <v>4.9871999999999996</v>
      </c>
      <c r="GC19">
        <v>3.29033</v>
      </c>
      <c r="GD19">
        <v>9999</v>
      </c>
      <c r="GE19">
        <v>9999</v>
      </c>
      <c r="GF19">
        <v>9999</v>
      </c>
      <c r="GG19">
        <v>999.9</v>
      </c>
      <c r="GH19">
        <v>1.8707199999999999</v>
      </c>
      <c r="GI19">
        <v>1.87687</v>
      </c>
      <c r="GJ19">
        <v>1.8746700000000001</v>
      </c>
      <c r="GK19">
        <v>1.87286</v>
      </c>
      <c r="GL19">
        <v>1.8734</v>
      </c>
      <c r="GM19">
        <v>1.87077</v>
      </c>
      <c r="GN19">
        <v>1.8766799999999999</v>
      </c>
      <c r="GO19">
        <v>1.8757600000000001</v>
      </c>
      <c r="GP19">
        <v>5</v>
      </c>
      <c r="GQ19">
        <v>0</v>
      </c>
      <c r="GR19">
        <v>0</v>
      </c>
      <c r="GS19">
        <v>0</v>
      </c>
      <c r="GT19" t="s">
        <v>391</v>
      </c>
      <c r="GU19" t="s">
        <v>392</v>
      </c>
      <c r="GV19" t="s">
        <v>393</v>
      </c>
      <c r="GW19" t="s">
        <v>393</v>
      </c>
      <c r="GX19" t="s">
        <v>393</v>
      </c>
      <c r="GY19" t="s">
        <v>393</v>
      </c>
      <c r="GZ19">
        <v>0</v>
      </c>
      <c r="HA19">
        <v>100</v>
      </c>
      <c r="HB19">
        <v>100</v>
      </c>
      <c r="HC19">
        <v>-0.66900000000000004</v>
      </c>
      <c r="HD19">
        <v>0.3</v>
      </c>
      <c r="HE19">
        <v>-0.5821256300132821</v>
      </c>
      <c r="HF19">
        <v>-4.4049200664853048E-4</v>
      </c>
      <c r="HG19">
        <v>-3.0069193378276792E-7</v>
      </c>
      <c r="HH19">
        <v>5.1441627210662792E-11</v>
      </c>
      <c r="HI19">
        <v>0.29996362320161191</v>
      </c>
      <c r="HJ19">
        <v>0</v>
      </c>
      <c r="HK19">
        <v>0</v>
      </c>
      <c r="HL19">
        <v>0</v>
      </c>
      <c r="HM19">
        <v>8</v>
      </c>
      <c r="HN19">
        <v>2399</v>
      </c>
      <c r="HO19">
        <v>1</v>
      </c>
      <c r="HP19">
        <v>21</v>
      </c>
      <c r="HQ19">
        <v>1</v>
      </c>
      <c r="HR19">
        <v>0.7</v>
      </c>
      <c r="HS19">
        <v>0.552979</v>
      </c>
      <c r="HT19">
        <v>2.49268</v>
      </c>
      <c r="HU19">
        <v>1.6003400000000001</v>
      </c>
      <c r="HV19">
        <v>2.2863799999999999</v>
      </c>
      <c r="HW19">
        <v>1.5502899999999999</v>
      </c>
      <c r="HX19">
        <v>2.2705099999999998</v>
      </c>
      <c r="HY19">
        <v>38.476900000000001</v>
      </c>
      <c r="HZ19">
        <v>23.973700000000001</v>
      </c>
      <c r="IA19">
        <v>18</v>
      </c>
      <c r="IB19">
        <v>512.20000000000005</v>
      </c>
      <c r="IC19">
        <v>483.971</v>
      </c>
      <c r="ID19">
        <v>26.419599999999999</v>
      </c>
      <c r="IE19">
        <v>26.679300000000001</v>
      </c>
      <c r="IF19">
        <v>30.0001</v>
      </c>
      <c r="IG19">
        <v>26.601800000000001</v>
      </c>
      <c r="IH19">
        <v>26.5501</v>
      </c>
      <c r="II19">
        <v>11.113200000000001</v>
      </c>
      <c r="IJ19">
        <v>55.264000000000003</v>
      </c>
      <c r="IK19">
        <v>0</v>
      </c>
      <c r="IL19">
        <v>26.433700000000002</v>
      </c>
      <c r="IM19">
        <v>200</v>
      </c>
      <c r="IN19">
        <v>11.4529</v>
      </c>
      <c r="IO19">
        <v>99.937700000000007</v>
      </c>
      <c r="IP19">
        <v>100.432</v>
      </c>
    </row>
    <row r="20" spans="1:250" x14ac:dyDescent="0.3">
      <c r="A20">
        <v>4</v>
      </c>
      <c r="B20">
        <v>1689175066.0999999</v>
      </c>
      <c r="C20">
        <v>401.5</v>
      </c>
      <c r="D20" t="s">
        <v>404</v>
      </c>
      <c r="E20" t="s">
        <v>405</v>
      </c>
      <c r="F20" t="s">
        <v>378</v>
      </c>
      <c r="G20" t="s">
        <v>379</v>
      </c>
      <c r="H20" t="s">
        <v>380</v>
      </c>
      <c r="I20" t="s">
        <v>381</v>
      </c>
      <c r="J20" t="s">
        <v>382</v>
      </c>
      <c r="K20" t="s">
        <v>383</v>
      </c>
      <c r="L20" t="s">
        <v>384</v>
      </c>
      <c r="M20">
        <v>1689175066.0999999</v>
      </c>
      <c r="N20">
        <f t="shared" si="0"/>
        <v>1.0297578545046891E-2</v>
      </c>
      <c r="O20">
        <f t="shared" si="1"/>
        <v>10.297578545046891</v>
      </c>
      <c r="P20">
        <f t="shared" si="2"/>
        <v>11.176609694368967</v>
      </c>
      <c r="Q20">
        <f t="shared" si="3"/>
        <v>134.91999999999999</v>
      </c>
      <c r="R20">
        <f t="shared" si="4"/>
        <v>106.26873434850337</v>
      </c>
      <c r="S20">
        <f t="shared" si="5"/>
        <v>10.498340019162274</v>
      </c>
      <c r="T20">
        <f t="shared" si="6"/>
        <v>13.328812506039998</v>
      </c>
      <c r="U20">
        <f t="shared" si="7"/>
        <v>0.78142397840983424</v>
      </c>
      <c r="V20">
        <f t="shared" si="8"/>
        <v>2.9045080871159894</v>
      </c>
      <c r="W20">
        <f t="shared" si="9"/>
        <v>0.68076034754313419</v>
      </c>
      <c r="X20">
        <f t="shared" si="10"/>
        <v>0.43343424383024998</v>
      </c>
      <c r="Y20">
        <f t="shared" si="11"/>
        <v>289.58083563509922</v>
      </c>
      <c r="Z20">
        <f t="shared" si="12"/>
        <v>27.518793537509755</v>
      </c>
      <c r="AA20">
        <f t="shared" si="13"/>
        <v>28.046600000000002</v>
      </c>
      <c r="AB20">
        <f t="shared" si="14"/>
        <v>3.8051610418154951</v>
      </c>
      <c r="AC20">
        <f t="shared" si="15"/>
        <v>60.354442812165722</v>
      </c>
      <c r="AD20">
        <f t="shared" si="16"/>
        <v>2.3574077541349001</v>
      </c>
      <c r="AE20">
        <f t="shared" si="17"/>
        <v>3.9059390565025884</v>
      </c>
      <c r="AF20">
        <f t="shared" si="18"/>
        <v>1.447753287680595</v>
      </c>
      <c r="AG20">
        <f t="shared" si="19"/>
        <v>-454.12321383656791</v>
      </c>
      <c r="AH20">
        <f t="shared" si="20"/>
        <v>70.35491650867354</v>
      </c>
      <c r="AI20">
        <f t="shared" si="21"/>
        <v>5.2942735777266057</v>
      </c>
      <c r="AJ20">
        <f t="shared" si="22"/>
        <v>-88.893188115068568</v>
      </c>
      <c r="AK20">
        <v>0</v>
      </c>
      <c r="AL20">
        <v>0</v>
      </c>
      <c r="AM20">
        <f t="shared" si="23"/>
        <v>1</v>
      </c>
      <c r="AN20">
        <f t="shared" si="24"/>
        <v>0</v>
      </c>
      <c r="AO20">
        <f t="shared" si="25"/>
        <v>51869.73470340341</v>
      </c>
      <c r="AP20" t="s">
        <v>385</v>
      </c>
      <c r="AQ20">
        <v>10238.9</v>
      </c>
      <c r="AR20">
        <v>302.21199999999999</v>
      </c>
      <c r="AS20">
        <v>4052.3</v>
      </c>
      <c r="AT20">
        <f t="shared" si="26"/>
        <v>0.92542210596451402</v>
      </c>
      <c r="AU20">
        <v>-0.32343011824092421</v>
      </c>
      <c r="AV20" t="s">
        <v>406</v>
      </c>
      <c r="AW20">
        <v>10293.799999999999</v>
      </c>
      <c r="AX20">
        <v>777.08480769230778</v>
      </c>
      <c r="AY20">
        <v>1093.9954499569931</v>
      </c>
      <c r="AZ20">
        <f t="shared" si="27"/>
        <v>0.2896818650179428</v>
      </c>
      <c r="BA20">
        <v>0.5</v>
      </c>
      <c r="BB20">
        <f t="shared" si="28"/>
        <v>1513.2603003290669</v>
      </c>
      <c r="BC20">
        <f t="shared" si="29"/>
        <v>11.176609694368967</v>
      </c>
      <c r="BD20">
        <f t="shared" si="30"/>
        <v>219.18203302846817</v>
      </c>
      <c r="BE20">
        <f t="shared" si="31"/>
        <v>7.5995120007503955E-3</v>
      </c>
      <c r="BF20">
        <f t="shared" si="32"/>
        <v>2.7041287513209524</v>
      </c>
      <c r="BG20">
        <f t="shared" si="33"/>
        <v>251.49370940362743</v>
      </c>
      <c r="BH20" t="s">
        <v>407</v>
      </c>
      <c r="BI20">
        <v>594.73</v>
      </c>
      <c r="BJ20">
        <f t="shared" si="34"/>
        <v>594.73</v>
      </c>
      <c r="BK20">
        <f t="shared" si="35"/>
        <v>0.45636885416353434</v>
      </c>
      <c r="BL20">
        <f t="shared" si="36"/>
        <v>0.63475380139359561</v>
      </c>
      <c r="BM20">
        <f t="shared" si="37"/>
        <v>0.85560221486275245</v>
      </c>
      <c r="BN20">
        <f t="shared" si="38"/>
        <v>0.40024913665712358</v>
      </c>
      <c r="BO20">
        <f t="shared" si="39"/>
        <v>0.78886270136674308</v>
      </c>
      <c r="BP20">
        <f t="shared" si="40"/>
        <v>0.48579913616364218</v>
      </c>
      <c r="BQ20">
        <f t="shared" si="41"/>
        <v>0.51420086383635777</v>
      </c>
      <c r="BR20">
        <f t="shared" si="42"/>
        <v>1800.09</v>
      </c>
      <c r="BS20">
        <f t="shared" si="43"/>
        <v>1513.2603003290669</v>
      </c>
      <c r="BT20">
        <f t="shared" si="44"/>
        <v>0.84065813394278455</v>
      </c>
      <c r="BU20">
        <f t="shared" si="45"/>
        <v>0.1608701985095741</v>
      </c>
      <c r="BV20">
        <v>6</v>
      </c>
      <c r="BW20">
        <v>0.5</v>
      </c>
      <c r="BX20" t="s">
        <v>388</v>
      </c>
      <c r="BY20">
        <v>2</v>
      </c>
      <c r="BZ20">
        <v>1689175066.0999999</v>
      </c>
      <c r="CA20">
        <v>134.91999999999999</v>
      </c>
      <c r="CB20">
        <v>149.999</v>
      </c>
      <c r="CC20">
        <v>23.8627</v>
      </c>
      <c r="CD20">
        <v>11.800599999999999</v>
      </c>
      <c r="CE20">
        <v>135.46100000000001</v>
      </c>
      <c r="CF20">
        <v>23.563600000000001</v>
      </c>
      <c r="CG20">
        <v>500.005</v>
      </c>
      <c r="CH20">
        <v>98.690399999999997</v>
      </c>
      <c r="CI20">
        <v>0.100087</v>
      </c>
      <c r="CJ20">
        <v>28.495899999999999</v>
      </c>
      <c r="CK20">
        <v>28.046600000000002</v>
      </c>
      <c r="CL20">
        <v>999.9</v>
      </c>
      <c r="CM20">
        <v>0</v>
      </c>
      <c r="CN20">
        <v>0</v>
      </c>
      <c r="CO20">
        <v>9988.75</v>
      </c>
      <c r="CP20">
        <v>0</v>
      </c>
      <c r="CQ20">
        <v>818.98400000000004</v>
      </c>
      <c r="CR20">
        <v>-15.0787</v>
      </c>
      <c r="CS20">
        <v>138.21799999999999</v>
      </c>
      <c r="CT20">
        <v>151.79</v>
      </c>
      <c r="CU20">
        <v>12.062200000000001</v>
      </c>
      <c r="CV20">
        <v>149.999</v>
      </c>
      <c r="CW20">
        <v>11.800599999999999</v>
      </c>
      <c r="CX20">
        <v>2.3550200000000001</v>
      </c>
      <c r="CY20">
        <v>1.1646000000000001</v>
      </c>
      <c r="CZ20">
        <v>20.0578</v>
      </c>
      <c r="DA20">
        <v>9.1565799999999999</v>
      </c>
      <c r="DB20">
        <v>1800.09</v>
      </c>
      <c r="DC20">
        <v>0.97799999999999998</v>
      </c>
      <c r="DD20">
        <v>2.20003E-2</v>
      </c>
      <c r="DE20">
        <v>0</v>
      </c>
      <c r="DF20">
        <v>776.67700000000002</v>
      </c>
      <c r="DG20">
        <v>4.9995000000000003</v>
      </c>
      <c r="DH20">
        <v>16420.8</v>
      </c>
      <c r="DI20">
        <v>16660.599999999999</v>
      </c>
      <c r="DJ20">
        <v>43.936999999999998</v>
      </c>
      <c r="DK20">
        <v>44.686999999999998</v>
      </c>
      <c r="DL20">
        <v>44.75</v>
      </c>
      <c r="DM20">
        <v>43.561999999999998</v>
      </c>
      <c r="DN20">
        <v>45.186999999999998</v>
      </c>
      <c r="DO20">
        <v>1755.6</v>
      </c>
      <c r="DP20">
        <v>39.49</v>
      </c>
      <c r="DQ20">
        <v>0</v>
      </c>
      <c r="DR20">
        <v>130.19999980926511</v>
      </c>
      <c r="DS20">
        <v>0</v>
      </c>
      <c r="DT20">
        <v>777.08480769230778</v>
      </c>
      <c r="DU20">
        <v>-3.655760684385271</v>
      </c>
      <c r="DV20">
        <v>-451.47692288274771</v>
      </c>
      <c r="DW20">
        <v>16473.919230769228</v>
      </c>
      <c r="DX20">
        <v>15</v>
      </c>
      <c r="DY20">
        <v>1689175025.0999999</v>
      </c>
      <c r="DZ20" t="s">
        <v>408</v>
      </c>
      <c r="EA20">
        <v>1689175006.5999999</v>
      </c>
      <c r="EB20">
        <v>1689175025.0999999</v>
      </c>
      <c r="EC20">
        <v>5</v>
      </c>
      <c r="ED20">
        <v>0.106</v>
      </c>
      <c r="EE20">
        <v>-1E-3</v>
      </c>
      <c r="EF20">
        <v>-0.54900000000000004</v>
      </c>
      <c r="EG20">
        <v>-0.14799999999999999</v>
      </c>
      <c r="EH20">
        <v>150</v>
      </c>
      <c r="EI20">
        <v>11</v>
      </c>
      <c r="EJ20">
        <v>0.13</v>
      </c>
      <c r="EK20">
        <v>0.01</v>
      </c>
      <c r="EL20">
        <v>11.2195686626587</v>
      </c>
      <c r="EM20">
        <v>-0.72819683034754357</v>
      </c>
      <c r="EN20">
        <v>0.14822897147043471</v>
      </c>
      <c r="EO20">
        <v>1</v>
      </c>
      <c r="EP20">
        <v>0.78951424265040537</v>
      </c>
      <c r="EQ20">
        <v>2.250062224143164E-2</v>
      </c>
      <c r="ER20">
        <v>1.6813271396824831E-2</v>
      </c>
      <c r="ES20">
        <v>1</v>
      </c>
      <c r="ET20">
        <v>2</v>
      </c>
      <c r="EU20">
        <v>2</v>
      </c>
      <c r="EV20" t="s">
        <v>390</v>
      </c>
      <c r="EW20">
        <v>2.9683799999999998</v>
      </c>
      <c r="EX20">
        <v>2.8083100000000001</v>
      </c>
      <c r="EY20">
        <v>3.8455200000000002E-2</v>
      </c>
      <c r="EZ20">
        <v>4.1794499999999998E-2</v>
      </c>
      <c r="FA20">
        <v>0.11936099999999999</v>
      </c>
      <c r="FB20">
        <v>7.1264999999999995E-2</v>
      </c>
      <c r="FC20">
        <v>28628.799999999999</v>
      </c>
      <c r="FD20">
        <v>26536.400000000001</v>
      </c>
      <c r="FE20">
        <v>26743.599999999999</v>
      </c>
      <c r="FF20">
        <v>26106.799999999999</v>
      </c>
      <c r="FG20">
        <v>32050.799999999999</v>
      </c>
      <c r="FH20">
        <v>34198.6</v>
      </c>
      <c r="FI20">
        <v>37914.6</v>
      </c>
      <c r="FJ20">
        <v>38683</v>
      </c>
      <c r="FK20">
        <v>2.0420500000000001</v>
      </c>
      <c r="FL20">
        <v>2.0431699999999999</v>
      </c>
      <c r="FM20">
        <v>5.5320599999999998E-2</v>
      </c>
      <c r="FN20">
        <v>0</v>
      </c>
      <c r="FO20">
        <v>27.142800000000001</v>
      </c>
      <c r="FP20">
        <v>999.9</v>
      </c>
      <c r="FQ20">
        <v>45.3</v>
      </c>
      <c r="FR20">
        <v>33.6</v>
      </c>
      <c r="FS20">
        <v>23.984300000000001</v>
      </c>
      <c r="FT20">
        <v>62.123800000000003</v>
      </c>
      <c r="FU20">
        <v>16.4864</v>
      </c>
      <c r="FV20">
        <v>1</v>
      </c>
      <c r="FW20">
        <v>-5.89685E-2</v>
      </c>
      <c r="FX20">
        <v>1.1565700000000001</v>
      </c>
      <c r="FY20">
        <v>20.2502</v>
      </c>
      <c r="FZ20">
        <v>5.2057599999999997</v>
      </c>
      <c r="GA20">
        <v>11.9261</v>
      </c>
      <c r="GB20">
        <v>4.9875999999999996</v>
      </c>
      <c r="GC20">
        <v>3.29033</v>
      </c>
      <c r="GD20">
        <v>9999</v>
      </c>
      <c r="GE20">
        <v>9999</v>
      </c>
      <c r="GF20">
        <v>9999</v>
      </c>
      <c r="GG20">
        <v>999.9</v>
      </c>
      <c r="GH20">
        <v>1.87073</v>
      </c>
      <c r="GI20">
        <v>1.8769400000000001</v>
      </c>
      <c r="GJ20">
        <v>1.8746799999999999</v>
      </c>
      <c r="GK20">
        <v>1.8728800000000001</v>
      </c>
      <c r="GL20">
        <v>1.8734299999999999</v>
      </c>
      <c r="GM20">
        <v>1.8708199999999999</v>
      </c>
      <c r="GN20">
        <v>1.87669</v>
      </c>
      <c r="GO20">
        <v>1.87582</v>
      </c>
      <c r="GP20">
        <v>5</v>
      </c>
      <c r="GQ20">
        <v>0</v>
      </c>
      <c r="GR20">
        <v>0</v>
      </c>
      <c r="GS20">
        <v>0</v>
      </c>
      <c r="GT20" t="s">
        <v>391</v>
      </c>
      <c r="GU20" t="s">
        <v>392</v>
      </c>
      <c r="GV20" t="s">
        <v>393</v>
      </c>
      <c r="GW20" t="s">
        <v>393</v>
      </c>
      <c r="GX20" t="s">
        <v>393</v>
      </c>
      <c r="GY20" t="s">
        <v>393</v>
      </c>
      <c r="GZ20">
        <v>0</v>
      </c>
      <c r="HA20">
        <v>100</v>
      </c>
      <c r="HB20">
        <v>100</v>
      </c>
      <c r="HC20">
        <v>-0.54100000000000004</v>
      </c>
      <c r="HD20">
        <v>0.29909999999999998</v>
      </c>
      <c r="HE20">
        <v>-0.47587558061850238</v>
      </c>
      <c r="HF20">
        <v>-4.4049200664853048E-4</v>
      </c>
      <c r="HG20">
        <v>-3.0069193378276792E-7</v>
      </c>
      <c r="HH20">
        <v>5.1441627210662792E-11</v>
      </c>
      <c r="HI20">
        <v>0.29913573899645712</v>
      </c>
      <c r="HJ20">
        <v>0</v>
      </c>
      <c r="HK20">
        <v>0</v>
      </c>
      <c r="HL20">
        <v>0</v>
      </c>
      <c r="HM20">
        <v>8</v>
      </c>
      <c r="HN20">
        <v>2399</v>
      </c>
      <c r="HO20">
        <v>1</v>
      </c>
      <c r="HP20">
        <v>21</v>
      </c>
      <c r="HQ20">
        <v>1</v>
      </c>
      <c r="HR20">
        <v>0.7</v>
      </c>
      <c r="HS20">
        <v>0.45166000000000001</v>
      </c>
      <c r="HT20">
        <v>2.49756</v>
      </c>
      <c r="HU20">
        <v>1.5991200000000001</v>
      </c>
      <c r="HV20">
        <v>2.2851599999999999</v>
      </c>
      <c r="HW20">
        <v>1.5502899999999999</v>
      </c>
      <c r="HX20">
        <v>2.3815900000000001</v>
      </c>
      <c r="HY20">
        <v>38.747100000000003</v>
      </c>
      <c r="HZ20">
        <v>23.991199999999999</v>
      </c>
      <c r="IA20">
        <v>18</v>
      </c>
      <c r="IB20">
        <v>511.88600000000002</v>
      </c>
      <c r="IC20">
        <v>483.34399999999999</v>
      </c>
      <c r="ID20">
        <v>25.1737</v>
      </c>
      <c r="IE20">
        <v>26.736499999999999</v>
      </c>
      <c r="IF20">
        <v>30.0001</v>
      </c>
      <c r="IG20">
        <v>26.6633</v>
      </c>
      <c r="IH20">
        <v>26.6144</v>
      </c>
      <c r="II20">
        <v>9.09497</v>
      </c>
      <c r="IJ20">
        <v>54.190600000000003</v>
      </c>
      <c r="IK20">
        <v>0</v>
      </c>
      <c r="IL20">
        <v>25.174900000000001</v>
      </c>
      <c r="IM20">
        <v>150</v>
      </c>
      <c r="IN20">
        <v>11.8149</v>
      </c>
      <c r="IO20">
        <v>99.935400000000001</v>
      </c>
      <c r="IP20">
        <v>100.426</v>
      </c>
    </row>
    <row r="21" spans="1:250" x14ac:dyDescent="0.3">
      <c r="A21">
        <v>5</v>
      </c>
      <c r="B21">
        <v>1689175195.0999999</v>
      </c>
      <c r="C21">
        <v>530.5</v>
      </c>
      <c r="D21" t="s">
        <v>409</v>
      </c>
      <c r="E21" t="s">
        <v>410</v>
      </c>
      <c r="F21" t="s">
        <v>378</v>
      </c>
      <c r="G21" t="s">
        <v>379</v>
      </c>
      <c r="H21" t="s">
        <v>380</v>
      </c>
      <c r="I21" t="s">
        <v>381</v>
      </c>
      <c r="J21" t="s">
        <v>382</v>
      </c>
      <c r="K21" t="s">
        <v>383</v>
      </c>
      <c r="L21" t="s">
        <v>384</v>
      </c>
      <c r="M21">
        <v>1689175195.0999999</v>
      </c>
      <c r="N21">
        <f t="shared" si="0"/>
        <v>9.8903665967283397E-3</v>
      </c>
      <c r="O21">
        <f t="shared" si="1"/>
        <v>9.8903665967283398</v>
      </c>
      <c r="P21">
        <f t="shared" si="2"/>
        <v>5.3790435734538615</v>
      </c>
      <c r="Q21">
        <f t="shared" si="3"/>
        <v>92.422300000000007</v>
      </c>
      <c r="R21">
        <f t="shared" si="4"/>
        <v>77.396847675136513</v>
      </c>
      <c r="S21">
        <f t="shared" si="5"/>
        <v>7.6459736705076153</v>
      </c>
      <c r="T21">
        <f t="shared" si="6"/>
        <v>9.1303262806498999</v>
      </c>
      <c r="U21">
        <f t="shared" si="7"/>
        <v>0.74193206626541164</v>
      </c>
      <c r="V21">
        <f t="shared" si="8"/>
        <v>2.9060070623130283</v>
      </c>
      <c r="W21">
        <f t="shared" si="9"/>
        <v>0.65059312929104407</v>
      </c>
      <c r="X21">
        <f t="shared" si="10"/>
        <v>0.41388640100962037</v>
      </c>
      <c r="Y21">
        <f t="shared" si="11"/>
        <v>289.53614763519801</v>
      </c>
      <c r="Z21">
        <f t="shared" si="12"/>
        <v>27.366029221734401</v>
      </c>
      <c r="AA21">
        <f t="shared" si="13"/>
        <v>27.949300000000001</v>
      </c>
      <c r="AB21">
        <f t="shared" si="14"/>
        <v>3.7836379659648776</v>
      </c>
      <c r="AC21">
        <f t="shared" si="15"/>
        <v>60.51484603464683</v>
      </c>
      <c r="AD21">
        <f t="shared" si="16"/>
        <v>2.3282938087479002</v>
      </c>
      <c r="AE21">
        <f t="shared" si="17"/>
        <v>3.8474753904436474</v>
      </c>
      <c r="AF21">
        <f t="shared" si="18"/>
        <v>1.4553441572169774</v>
      </c>
      <c r="AG21">
        <f t="shared" si="19"/>
        <v>-436.16516691571979</v>
      </c>
      <c r="AH21">
        <f t="shared" si="20"/>
        <v>44.995237067909997</v>
      </c>
      <c r="AI21">
        <f t="shared" si="21"/>
        <v>3.378179556817221</v>
      </c>
      <c r="AJ21">
        <f t="shared" si="22"/>
        <v>-98.25560265579459</v>
      </c>
      <c r="AK21">
        <v>0</v>
      </c>
      <c r="AL21">
        <v>0</v>
      </c>
      <c r="AM21">
        <f t="shared" si="23"/>
        <v>1</v>
      </c>
      <c r="AN21">
        <f t="shared" si="24"/>
        <v>0</v>
      </c>
      <c r="AO21">
        <f t="shared" si="25"/>
        <v>51957.12990603975</v>
      </c>
      <c r="AP21" t="s">
        <v>385</v>
      </c>
      <c r="AQ21">
        <v>10238.9</v>
      </c>
      <c r="AR21">
        <v>302.21199999999999</v>
      </c>
      <c r="AS21">
        <v>4052.3</v>
      </c>
      <c r="AT21">
        <f t="shared" si="26"/>
        <v>0.92542210596451402</v>
      </c>
      <c r="AU21">
        <v>-0.32343011824092421</v>
      </c>
      <c r="AV21" t="s">
        <v>411</v>
      </c>
      <c r="AW21">
        <v>10298.200000000001</v>
      </c>
      <c r="AX21">
        <v>770.90315384615394</v>
      </c>
      <c r="AY21">
        <v>1036.2306583376669</v>
      </c>
      <c r="AZ21">
        <f t="shared" si="27"/>
        <v>0.25605062189257588</v>
      </c>
      <c r="BA21">
        <v>0.5</v>
      </c>
      <c r="BB21">
        <f t="shared" si="28"/>
        <v>1513.0251003291178</v>
      </c>
      <c r="BC21">
        <f t="shared" si="29"/>
        <v>5.3790435734538615</v>
      </c>
      <c r="BD21">
        <f t="shared" si="30"/>
        <v>193.70550893917382</v>
      </c>
      <c r="BE21">
        <f t="shared" si="31"/>
        <v>3.7689220690749719E-3</v>
      </c>
      <c r="BF21">
        <f t="shared" si="32"/>
        <v>2.9106158145337511</v>
      </c>
      <c r="BG21">
        <f t="shared" si="33"/>
        <v>248.31159793235716</v>
      </c>
      <c r="BH21" t="s">
        <v>412</v>
      </c>
      <c r="BI21">
        <v>598.80999999999995</v>
      </c>
      <c r="BJ21">
        <f t="shared" si="34"/>
        <v>598.80999999999995</v>
      </c>
      <c r="BK21">
        <f t="shared" si="35"/>
        <v>0.42212672904253012</v>
      </c>
      <c r="BL21">
        <f t="shared" si="36"/>
        <v>0.60657287083751166</v>
      </c>
      <c r="BM21">
        <f t="shared" si="37"/>
        <v>0.87333953237517215</v>
      </c>
      <c r="BN21">
        <f t="shared" si="38"/>
        <v>0.36147242509121025</v>
      </c>
      <c r="BO21">
        <f t="shared" si="39"/>
        <v>0.80426628432781666</v>
      </c>
      <c r="BP21">
        <f t="shared" si="40"/>
        <v>0.47116411312373102</v>
      </c>
      <c r="BQ21">
        <f t="shared" si="41"/>
        <v>0.52883588687626903</v>
      </c>
      <c r="BR21">
        <f t="shared" si="42"/>
        <v>1799.81</v>
      </c>
      <c r="BS21">
        <f t="shared" si="43"/>
        <v>1513.0251003291178</v>
      </c>
      <c r="BT21">
        <f t="shared" si="44"/>
        <v>0.84065823633001147</v>
      </c>
      <c r="BU21">
        <f t="shared" si="45"/>
        <v>0.16087039611692236</v>
      </c>
      <c r="BV21">
        <v>6</v>
      </c>
      <c r="BW21">
        <v>0.5</v>
      </c>
      <c r="BX21" t="s">
        <v>388</v>
      </c>
      <c r="BY21">
        <v>2</v>
      </c>
      <c r="BZ21">
        <v>1689175195.0999999</v>
      </c>
      <c r="CA21">
        <v>92.422300000000007</v>
      </c>
      <c r="CB21">
        <v>99.973200000000006</v>
      </c>
      <c r="CC21">
        <v>23.568300000000001</v>
      </c>
      <c r="CD21">
        <v>11.9809</v>
      </c>
      <c r="CE21">
        <v>92.915099999999995</v>
      </c>
      <c r="CF21">
        <v>23.266300000000001</v>
      </c>
      <c r="CG21">
        <v>500.05700000000002</v>
      </c>
      <c r="CH21">
        <v>98.688699999999997</v>
      </c>
      <c r="CI21">
        <v>0.10051300000000001</v>
      </c>
      <c r="CJ21">
        <v>28.236499999999999</v>
      </c>
      <c r="CK21">
        <v>27.949300000000001</v>
      </c>
      <c r="CL21">
        <v>999.9</v>
      </c>
      <c r="CM21">
        <v>0</v>
      </c>
      <c r="CN21">
        <v>0</v>
      </c>
      <c r="CO21">
        <v>9997.5</v>
      </c>
      <c r="CP21">
        <v>0</v>
      </c>
      <c r="CQ21">
        <v>993.82</v>
      </c>
      <c r="CR21">
        <v>-7.5509199999999996</v>
      </c>
      <c r="CS21">
        <v>94.653099999999995</v>
      </c>
      <c r="CT21">
        <v>101.185</v>
      </c>
      <c r="CU21">
        <v>11.587400000000001</v>
      </c>
      <c r="CV21">
        <v>99.973200000000006</v>
      </c>
      <c r="CW21">
        <v>11.9809</v>
      </c>
      <c r="CX21">
        <v>2.3259300000000001</v>
      </c>
      <c r="CY21">
        <v>1.18238</v>
      </c>
      <c r="CZ21">
        <v>19.857099999999999</v>
      </c>
      <c r="DA21">
        <v>9.3815500000000007</v>
      </c>
      <c r="DB21">
        <v>1799.81</v>
      </c>
      <c r="DC21">
        <v>0.97799999999999998</v>
      </c>
      <c r="DD21">
        <v>2.20003E-2</v>
      </c>
      <c r="DE21">
        <v>0</v>
      </c>
      <c r="DF21">
        <v>770.70500000000004</v>
      </c>
      <c r="DG21">
        <v>4.9995000000000003</v>
      </c>
      <c r="DH21">
        <v>16637.099999999999</v>
      </c>
      <c r="DI21">
        <v>16658</v>
      </c>
      <c r="DJ21">
        <v>44.25</v>
      </c>
      <c r="DK21">
        <v>45.125</v>
      </c>
      <c r="DL21">
        <v>45.061999999999998</v>
      </c>
      <c r="DM21">
        <v>44</v>
      </c>
      <c r="DN21">
        <v>45.5</v>
      </c>
      <c r="DO21">
        <v>1755.32</v>
      </c>
      <c r="DP21">
        <v>39.49</v>
      </c>
      <c r="DQ21">
        <v>0</v>
      </c>
      <c r="DR21">
        <v>127.2000000476837</v>
      </c>
      <c r="DS21">
        <v>0</v>
      </c>
      <c r="DT21">
        <v>770.90315384615394</v>
      </c>
      <c r="DU21">
        <v>-0.38071794599057313</v>
      </c>
      <c r="DV21">
        <v>773.78803374689392</v>
      </c>
      <c r="DW21">
        <v>16438.534615384611</v>
      </c>
      <c r="DX21">
        <v>15</v>
      </c>
      <c r="DY21">
        <v>1689175154.0999999</v>
      </c>
      <c r="DZ21" t="s">
        <v>413</v>
      </c>
      <c r="EA21">
        <v>1689175147.0999999</v>
      </c>
      <c r="EB21">
        <v>1689175154.0999999</v>
      </c>
      <c r="EC21">
        <v>6</v>
      </c>
      <c r="ED21">
        <v>2.7E-2</v>
      </c>
      <c r="EE21">
        <v>3.0000000000000001E-3</v>
      </c>
      <c r="EF21">
        <v>-0.497</v>
      </c>
      <c r="EG21">
        <v>-0.13700000000000001</v>
      </c>
      <c r="EH21">
        <v>100</v>
      </c>
      <c r="EI21">
        <v>12</v>
      </c>
      <c r="EJ21">
        <v>0.11</v>
      </c>
      <c r="EK21">
        <v>0.01</v>
      </c>
      <c r="EL21">
        <v>5.4281290540893554</v>
      </c>
      <c r="EM21">
        <v>-0.54068966735502755</v>
      </c>
      <c r="EN21">
        <v>0.1157408327210904</v>
      </c>
      <c r="EO21">
        <v>1</v>
      </c>
      <c r="EP21">
        <v>0.75151434022571661</v>
      </c>
      <c r="EQ21">
        <v>7.2632398398720932E-3</v>
      </c>
      <c r="ER21">
        <v>1.6723999774882509E-2</v>
      </c>
      <c r="ES21">
        <v>1</v>
      </c>
      <c r="ET21">
        <v>2</v>
      </c>
      <c r="EU21">
        <v>2</v>
      </c>
      <c r="EV21" t="s">
        <v>390</v>
      </c>
      <c r="EW21">
        <v>2.9683899999999999</v>
      </c>
      <c r="EX21">
        <v>2.8088199999999999</v>
      </c>
      <c r="EY21">
        <v>2.6840200000000002E-2</v>
      </c>
      <c r="EZ21">
        <v>2.8466000000000002E-2</v>
      </c>
      <c r="FA21">
        <v>0.118253</v>
      </c>
      <c r="FB21">
        <v>7.2066500000000006E-2</v>
      </c>
      <c r="FC21">
        <v>28971</v>
      </c>
      <c r="FD21">
        <v>26898.7</v>
      </c>
      <c r="FE21">
        <v>26740.799999999999</v>
      </c>
      <c r="FF21">
        <v>26100.799999999999</v>
      </c>
      <c r="FG21">
        <v>32088</v>
      </c>
      <c r="FH21">
        <v>34160.800000000003</v>
      </c>
      <c r="FI21">
        <v>37909.599999999999</v>
      </c>
      <c r="FJ21">
        <v>38674.699999999997</v>
      </c>
      <c r="FK21">
        <v>2.0397799999999999</v>
      </c>
      <c r="FL21">
        <v>2.03898</v>
      </c>
      <c r="FM21">
        <v>5.4269999999999999E-2</v>
      </c>
      <c r="FN21">
        <v>0</v>
      </c>
      <c r="FO21">
        <v>27.0625</v>
      </c>
      <c r="FP21">
        <v>999.9</v>
      </c>
      <c r="FQ21">
        <v>45.1</v>
      </c>
      <c r="FR21">
        <v>33.9</v>
      </c>
      <c r="FS21">
        <v>24.2807</v>
      </c>
      <c r="FT21">
        <v>61.943800000000003</v>
      </c>
      <c r="FU21">
        <v>16.3582</v>
      </c>
      <c r="FV21">
        <v>1</v>
      </c>
      <c r="FW21">
        <v>-4.8899900000000003E-2</v>
      </c>
      <c r="FX21">
        <v>0.44772099999999998</v>
      </c>
      <c r="FY21">
        <v>20.2546</v>
      </c>
      <c r="FZ21">
        <v>5.2072599999999998</v>
      </c>
      <c r="GA21">
        <v>11.9261</v>
      </c>
      <c r="GB21">
        <v>4.9885000000000002</v>
      </c>
      <c r="GC21">
        <v>3.2905500000000001</v>
      </c>
      <c r="GD21">
        <v>9999</v>
      </c>
      <c r="GE21">
        <v>9999</v>
      </c>
      <c r="GF21">
        <v>9999</v>
      </c>
      <c r="GG21">
        <v>999.9</v>
      </c>
      <c r="GH21">
        <v>1.87073</v>
      </c>
      <c r="GI21">
        <v>1.87696</v>
      </c>
      <c r="GJ21">
        <v>1.87469</v>
      </c>
      <c r="GK21">
        <v>1.87296</v>
      </c>
      <c r="GL21">
        <v>1.8734599999999999</v>
      </c>
      <c r="GM21">
        <v>1.87086</v>
      </c>
      <c r="GN21">
        <v>1.8767100000000001</v>
      </c>
      <c r="GO21">
        <v>1.87584</v>
      </c>
      <c r="GP21">
        <v>5</v>
      </c>
      <c r="GQ21">
        <v>0</v>
      </c>
      <c r="GR21">
        <v>0</v>
      </c>
      <c r="GS21">
        <v>0</v>
      </c>
      <c r="GT21" t="s">
        <v>391</v>
      </c>
      <c r="GU21" t="s">
        <v>392</v>
      </c>
      <c r="GV21" t="s">
        <v>393</v>
      </c>
      <c r="GW21" t="s">
        <v>393</v>
      </c>
      <c r="GX21" t="s">
        <v>393</v>
      </c>
      <c r="GY21" t="s">
        <v>393</v>
      </c>
      <c r="GZ21">
        <v>0</v>
      </c>
      <c r="HA21">
        <v>100</v>
      </c>
      <c r="HB21">
        <v>100</v>
      </c>
      <c r="HC21">
        <v>-0.49299999999999999</v>
      </c>
      <c r="HD21">
        <v>0.30199999999999999</v>
      </c>
      <c r="HE21">
        <v>-0.44931501923508238</v>
      </c>
      <c r="HF21">
        <v>-4.4049200664853048E-4</v>
      </c>
      <c r="HG21">
        <v>-3.0069193378276792E-7</v>
      </c>
      <c r="HH21">
        <v>5.1441627210662792E-11</v>
      </c>
      <c r="HI21">
        <v>0.30205535874300737</v>
      </c>
      <c r="HJ21">
        <v>0</v>
      </c>
      <c r="HK21">
        <v>0</v>
      </c>
      <c r="HL21">
        <v>0</v>
      </c>
      <c r="HM21">
        <v>8</v>
      </c>
      <c r="HN21">
        <v>2399</v>
      </c>
      <c r="HO21">
        <v>1</v>
      </c>
      <c r="HP21">
        <v>21</v>
      </c>
      <c r="HQ21">
        <v>0.8</v>
      </c>
      <c r="HR21">
        <v>0.7</v>
      </c>
      <c r="HS21">
        <v>0.35034199999999999</v>
      </c>
      <c r="HT21">
        <v>2.50488</v>
      </c>
      <c r="HU21">
        <v>1.5991200000000001</v>
      </c>
      <c r="HV21">
        <v>2.2851599999999999</v>
      </c>
      <c r="HW21">
        <v>1.5502899999999999</v>
      </c>
      <c r="HX21">
        <v>2.3596200000000001</v>
      </c>
      <c r="HY21">
        <v>39.0931</v>
      </c>
      <c r="HZ21">
        <v>23.991199999999999</v>
      </c>
      <c r="IA21">
        <v>18</v>
      </c>
      <c r="IB21">
        <v>511.46199999999999</v>
      </c>
      <c r="IC21">
        <v>481.69400000000002</v>
      </c>
      <c r="ID21">
        <v>25.350999999999999</v>
      </c>
      <c r="IE21">
        <v>26.860600000000002</v>
      </c>
      <c r="IF21">
        <v>30.000599999999999</v>
      </c>
      <c r="IG21">
        <v>26.7759</v>
      </c>
      <c r="IH21">
        <v>26.727</v>
      </c>
      <c r="II21">
        <v>7.0531699999999997</v>
      </c>
      <c r="IJ21">
        <v>54.348100000000002</v>
      </c>
      <c r="IK21">
        <v>0</v>
      </c>
      <c r="IL21">
        <v>25.3873</v>
      </c>
      <c r="IM21">
        <v>100</v>
      </c>
      <c r="IN21">
        <v>11.929600000000001</v>
      </c>
      <c r="IO21">
        <v>99.923400000000001</v>
      </c>
      <c r="IP21">
        <v>100.404</v>
      </c>
    </row>
    <row r="22" spans="1:250" x14ac:dyDescent="0.3">
      <c r="A22">
        <v>6</v>
      </c>
      <c r="B22">
        <v>1689175323.5999999</v>
      </c>
      <c r="C22">
        <v>659</v>
      </c>
      <c r="D22" t="s">
        <v>414</v>
      </c>
      <c r="E22" t="s">
        <v>415</v>
      </c>
      <c r="F22" t="s">
        <v>378</v>
      </c>
      <c r="G22" t="s">
        <v>379</v>
      </c>
      <c r="H22" t="s">
        <v>380</v>
      </c>
      <c r="I22" t="s">
        <v>381</v>
      </c>
      <c r="J22" t="s">
        <v>382</v>
      </c>
      <c r="K22" t="s">
        <v>383</v>
      </c>
      <c r="L22" t="s">
        <v>384</v>
      </c>
      <c r="M22">
        <v>1689175323.5999999</v>
      </c>
      <c r="N22">
        <f t="shared" si="0"/>
        <v>9.6755288347507695E-3</v>
      </c>
      <c r="O22">
        <f t="shared" si="1"/>
        <v>9.6755288347507697</v>
      </c>
      <c r="P22">
        <f t="shared" si="2"/>
        <v>2.5252736109183629</v>
      </c>
      <c r="Q22">
        <f t="shared" si="3"/>
        <v>71.121300000000005</v>
      </c>
      <c r="R22">
        <f t="shared" si="4"/>
        <v>63.15281539885099</v>
      </c>
      <c r="S22">
        <f t="shared" si="5"/>
        <v>6.2383963342362145</v>
      </c>
      <c r="T22">
        <f t="shared" si="6"/>
        <v>7.0255435866789009</v>
      </c>
      <c r="U22">
        <f t="shared" si="7"/>
        <v>0.71114570294564294</v>
      </c>
      <c r="V22">
        <f t="shared" si="8"/>
        <v>2.9026197739508204</v>
      </c>
      <c r="W22">
        <f t="shared" si="9"/>
        <v>0.62668417207819238</v>
      </c>
      <c r="X22">
        <f t="shared" si="10"/>
        <v>0.3984270921614983</v>
      </c>
      <c r="Y22">
        <f t="shared" si="11"/>
        <v>289.55312463499843</v>
      </c>
      <c r="Z22">
        <f t="shared" si="12"/>
        <v>27.420590881511576</v>
      </c>
      <c r="AA22">
        <f t="shared" si="13"/>
        <v>28.038799999999998</v>
      </c>
      <c r="AB22">
        <f t="shared" si="14"/>
        <v>3.8034317271273714</v>
      </c>
      <c r="AC22">
        <f t="shared" si="15"/>
        <v>60.448461914306115</v>
      </c>
      <c r="AD22">
        <f t="shared" si="16"/>
        <v>2.3256178887684</v>
      </c>
      <c r="AE22">
        <f t="shared" si="17"/>
        <v>3.8472738844294803</v>
      </c>
      <c r="AF22">
        <f t="shared" si="18"/>
        <v>1.4778138383589714</v>
      </c>
      <c r="AG22">
        <f t="shared" si="19"/>
        <v>-426.69082161250896</v>
      </c>
      <c r="AH22">
        <f t="shared" si="20"/>
        <v>30.796452131437473</v>
      </c>
      <c r="AI22">
        <f t="shared" si="21"/>
        <v>2.3158744723341931</v>
      </c>
      <c r="AJ22">
        <f t="shared" si="22"/>
        <v>-104.02537037373885</v>
      </c>
      <c r="AK22">
        <v>0</v>
      </c>
      <c r="AL22">
        <v>0</v>
      </c>
      <c r="AM22">
        <f t="shared" si="23"/>
        <v>1</v>
      </c>
      <c r="AN22">
        <f t="shared" si="24"/>
        <v>0</v>
      </c>
      <c r="AO22">
        <f t="shared" si="25"/>
        <v>51860.533945231495</v>
      </c>
      <c r="AP22" t="s">
        <v>385</v>
      </c>
      <c r="AQ22">
        <v>10238.9</v>
      </c>
      <c r="AR22">
        <v>302.21199999999999</v>
      </c>
      <c r="AS22">
        <v>4052.3</v>
      </c>
      <c r="AT22">
        <f t="shared" si="26"/>
        <v>0.92542210596451402</v>
      </c>
      <c r="AU22">
        <v>-0.32343011824092421</v>
      </c>
      <c r="AV22" t="s">
        <v>416</v>
      </c>
      <c r="AW22">
        <v>10287.200000000001</v>
      </c>
      <c r="AX22">
        <v>768.84340000000009</v>
      </c>
      <c r="AY22">
        <v>1004.0432519326411</v>
      </c>
      <c r="AZ22">
        <f t="shared" si="27"/>
        <v>0.23425270921338759</v>
      </c>
      <c r="BA22">
        <v>0.5</v>
      </c>
      <c r="BB22">
        <f t="shared" si="28"/>
        <v>1513.1172003290146</v>
      </c>
      <c r="BC22">
        <f t="shared" si="29"/>
        <v>2.5252736109183629</v>
      </c>
      <c r="BD22">
        <f t="shared" si="30"/>
        <v>177.22590176722389</v>
      </c>
      <c r="BE22">
        <f t="shared" si="31"/>
        <v>1.8826722269364596E-3</v>
      </c>
      <c r="BF22">
        <f t="shared" si="32"/>
        <v>3.0359815099597518</v>
      </c>
      <c r="BG22">
        <f t="shared" si="33"/>
        <v>246.41861091991584</v>
      </c>
      <c r="BH22" t="s">
        <v>417</v>
      </c>
      <c r="BI22">
        <v>600.57000000000005</v>
      </c>
      <c r="BJ22">
        <f t="shared" si="34"/>
        <v>600.57000000000005</v>
      </c>
      <c r="BK22">
        <f t="shared" si="35"/>
        <v>0.40184847730016826</v>
      </c>
      <c r="BL22">
        <f t="shared" si="36"/>
        <v>0.5829379043245897</v>
      </c>
      <c r="BM22">
        <f t="shared" si="37"/>
        <v>0.88310984580698937</v>
      </c>
      <c r="BN22">
        <f t="shared" si="38"/>
        <v>0.33512308163104498</v>
      </c>
      <c r="BO22">
        <f t="shared" si="39"/>
        <v>0.8128493912855802</v>
      </c>
      <c r="BP22">
        <f t="shared" si="40"/>
        <v>0.45535282893788104</v>
      </c>
      <c r="BQ22">
        <f t="shared" si="41"/>
        <v>0.54464717106211902</v>
      </c>
      <c r="BR22">
        <f t="shared" si="42"/>
        <v>1799.92</v>
      </c>
      <c r="BS22">
        <f t="shared" si="43"/>
        <v>1513.1172003290146</v>
      </c>
      <c r="BT22">
        <f t="shared" si="44"/>
        <v>0.84065802942853829</v>
      </c>
      <c r="BU22">
        <f t="shared" si="45"/>
        <v>0.16086999679707897</v>
      </c>
      <c r="BV22">
        <v>6</v>
      </c>
      <c r="BW22">
        <v>0.5</v>
      </c>
      <c r="BX22" t="s">
        <v>388</v>
      </c>
      <c r="BY22">
        <v>2</v>
      </c>
      <c r="BZ22">
        <v>1689175323.5999999</v>
      </c>
      <c r="CA22">
        <v>71.121300000000005</v>
      </c>
      <c r="CB22">
        <v>74.977599999999995</v>
      </c>
      <c r="CC22">
        <v>23.5428</v>
      </c>
      <c r="CD22">
        <v>12.2049</v>
      </c>
      <c r="CE22">
        <v>71.639099999999999</v>
      </c>
      <c r="CF22">
        <v>23.2379</v>
      </c>
      <c r="CG22">
        <v>499.97300000000001</v>
      </c>
      <c r="CH22">
        <v>98.682500000000005</v>
      </c>
      <c r="CI22">
        <v>0.100053</v>
      </c>
      <c r="CJ22">
        <v>28.235600000000002</v>
      </c>
      <c r="CK22">
        <v>28.038799999999998</v>
      </c>
      <c r="CL22">
        <v>999.9</v>
      </c>
      <c r="CM22">
        <v>0</v>
      </c>
      <c r="CN22">
        <v>0</v>
      </c>
      <c r="CO22">
        <v>9978.75</v>
      </c>
      <c r="CP22">
        <v>0</v>
      </c>
      <c r="CQ22">
        <v>1105.75</v>
      </c>
      <c r="CR22">
        <v>-3.8563000000000001</v>
      </c>
      <c r="CS22">
        <v>72.836100000000002</v>
      </c>
      <c r="CT22">
        <v>75.903999999999996</v>
      </c>
      <c r="CU22">
        <v>11.337899999999999</v>
      </c>
      <c r="CV22">
        <v>74.977599999999995</v>
      </c>
      <c r="CW22">
        <v>12.2049</v>
      </c>
      <c r="CX22">
        <v>2.3232599999999999</v>
      </c>
      <c r="CY22">
        <v>1.20441</v>
      </c>
      <c r="CZ22">
        <v>19.8386</v>
      </c>
      <c r="DA22">
        <v>9.6562000000000001</v>
      </c>
      <c r="DB22">
        <v>1799.92</v>
      </c>
      <c r="DC22">
        <v>0.97800699999999996</v>
      </c>
      <c r="DD22">
        <v>2.19933E-2</v>
      </c>
      <c r="DE22">
        <v>0</v>
      </c>
      <c r="DF22">
        <v>769.00300000000004</v>
      </c>
      <c r="DG22">
        <v>4.9995000000000003</v>
      </c>
      <c r="DH22">
        <v>16506.3</v>
      </c>
      <c r="DI22">
        <v>16659.099999999999</v>
      </c>
      <c r="DJ22">
        <v>44.625</v>
      </c>
      <c r="DK22">
        <v>45.625</v>
      </c>
      <c r="DL22">
        <v>45.5</v>
      </c>
      <c r="DM22">
        <v>44.436999999999998</v>
      </c>
      <c r="DN22">
        <v>45.811999999999998</v>
      </c>
      <c r="DO22">
        <v>1755.44</v>
      </c>
      <c r="DP22">
        <v>39.479999999999997</v>
      </c>
      <c r="DQ22">
        <v>0</v>
      </c>
      <c r="DR22">
        <v>126.7999999523163</v>
      </c>
      <c r="DS22">
        <v>0</v>
      </c>
      <c r="DT22">
        <v>768.84340000000009</v>
      </c>
      <c r="DU22">
        <v>0.1413846016846515</v>
      </c>
      <c r="DV22">
        <v>-301.19999997737699</v>
      </c>
      <c r="DW22">
        <v>16544.144</v>
      </c>
      <c r="DX22">
        <v>15</v>
      </c>
      <c r="DY22">
        <v>1689175283.0999999</v>
      </c>
      <c r="DZ22" t="s">
        <v>418</v>
      </c>
      <c r="EA22">
        <v>1689175268.0999999</v>
      </c>
      <c r="EB22">
        <v>1689175283.0999999</v>
      </c>
      <c r="EC22">
        <v>7</v>
      </c>
      <c r="ED22">
        <v>-3.5000000000000003E-2</v>
      </c>
      <c r="EE22">
        <v>3.0000000000000001E-3</v>
      </c>
      <c r="EF22">
        <v>-0.52</v>
      </c>
      <c r="EG22">
        <v>-0.13200000000000001</v>
      </c>
      <c r="EH22">
        <v>75</v>
      </c>
      <c r="EI22">
        <v>12</v>
      </c>
      <c r="EJ22">
        <v>0.47</v>
      </c>
      <c r="EK22">
        <v>0.01</v>
      </c>
      <c r="EL22">
        <v>2.57743796637835</v>
      </c>
      <c r="EM22">
        <v>-0.54250628192077399</v>
      </c>
      <c r="EN22">
        <v>0.10011425058364221</v>
      </c>
      <c r="EO22">
        <v>1</v>
      </c>
      <c r="EP22">
        <v>0.71554521015868688</v>
      </c>
      <c r="EQ22">
        <v>2.612476183158088E-2</v>
      </c>
      <c r="ER22">
        <v>1.5867224264280329E-2</v>
      </c>
      <c r="ES22">
        <v>1</v>
      </c>
      <c r="ET22">
        <v>2</v>
      </c>
      <c r="EU22">
        <v>2</v>
      </c>
      <c r="EV22" t="s">
        <v>390</v>
      </c>
      <c r="EW22">
        <v>2.96801</v>
      </c>
      <c r="EX22">
        <v>2.8081900000000002</v>
      </c>
      <c r="EY22">
        <v>2.0820999999999999E-2</v>
      </c>
      <c r="EZ22">
        <v>2.15102E-2</v>
      </c>
      <c r="FA22">
        <v>0.11809600000000001</v>
      </c>
      <c r="FB22">
        <v>7.3046799999999995E-2</v>
      </c>
      <c r="FC22">
        <v>29142.7</v>
      </c>
      <c r="FD22">
        <v>27077.8</v>
      </c>
      <c r="FE22">
        <v>26734.6</v>
      </c>
      <c r="FF22">
        <v>26088.6</v>
      </c>
      <c r="FG22">
        <v>32086.7</v>
      </c>
      <c r="FH22">
        <v>34109.199999999997</v>
      </c>
      <c r="FI22">
        <v>37900.1</v>
      </c>
      <c r="FJ22">
        <v>38657.699999999997</v>
      </c>
      <c r="FK22">
        <v>2.0372499999999998</v>
      </c>
      <c r="FL22">
        <v>2.0337999999999998</v>
      </c>
      <c r="FM22">
        <v>5.1658599999999999E-2</v>
      </c>
      <c r="FN22">
        <v>0</v>
      </c>
      <c r="FO22">
        <v>27.194800000000001</v>
      </c>
      <c r="FP22">
        <v>999.9</v>
      </c>
      <c r="FQ22">
        <v>44.9</v>
      </c>
      <c r="FR22">
        <v>34.1</v>
      </c>
      <c r="FS22">
        <v>24.4453</v>
      </c>
      <c r="FT22">
        <v>61.983800000000002</v>
      </c>
      <c r="FU22">
        <v>16.410299999999999</v>
      </c>
      <c r="FV22">
        <v>1</v>
      </c>
      <c r="FW22">
        <v>-3.0330300000000001E-2</v>
      </c>
      <c r="FX22">
        <v>1.6617999999999999</v>
      </c>
      <c r="FY22">
        <v>20.2453</v>
      </c>
      <c r="FZ22">
        <v>5.2057599999999997</v>
      </c>
      <c r="GA22">
        <v>11.9261</v>
      </c>
      <c r="GB22">
        <v>4.9879499999999997</v>
      </c>
      <c r="GC22">
        <v>3.2902499999999999</v>
      </c>
      <c r="GD22">
        <v>9999</v>
      </c>
      <c r="GE22">
        <v>9999</v>
      </c>
      <c r="GF22">
        <v>9999</v>
      </c>
      <c r="GG22">
        <v>999.9</v>
      </c>
      <c r="GH22">
        <v>1.87076</v>
      </c>
      <c r="GI22">
        <v>1.8769800000000001</v>
      </c>
      <c r="GJ22">
        <v>1.87469</v>
      </c>
      <c r="GK22">
        <v>1.8730100000000001</v>
      </c>
      <c r="GL22">
        <v>1.87347</v>
      </c>
      <c r="GM22">
        <v>1.8708800000000001</v>
      </c>
      <c r="GN22">
        <v>1.87676</v>
      </c>
      <c r="GO22">
        <v>1.8758999999999999</v>
      </c>
      <c r="GP22">
        <v>5</v>
      </c>
      <c r="GQ22">
        <v>0</v>
      </c>
      <c r="GR22">
        <v>0</v>
      </c>
      <c r="GS22">
        <v>0</v>
      </c>
      <c r="GT22" t="s">
        <v>391</v>
      </c>
      <c r="GU22" t="s">
        <v>392</v>
      </c>
      <c r="GV22" t="s">
        <v>393</v>
      </c>
      <c r="GW22" t="s">
        <v>393</v>
      </c>
      <c r="GX22" t="s">
        <v>393</v>
      </c>
      <c r="GY22" t="s">
        <v>393</v>
      </c>
      <c r="GZ22">
        <v>0</v>
      </c>
      <c r="HA22">
        <v>100</v>
      </c>
      <c r="HB22">
        <v>100</v>
      </c>
      <c r="HC22">
        <v>-0.51800000000000002</v>
      </c>
      <c r="HD22">
        <v>0.3049</v>
      </c>
      <c r="HE22">
        <v>-0.48467665759131268</v>
      </c>
      <c r="HF22">
        <v>-4.4049200664853048E-4</v>
      </c>
      <c r="HG22">
        <v>-3.0069193378276792E-7</v>
      </c>
      <c r="HH22">
        <v>5.1441627210662792E-11</v>
      </c>
      <c r="HI22">
        <v>0.30487348143150722</v>
      </c>
      <c r="HJ22">
        <v>0</v>
      </c>
      <c r="HK22">
        <v>0</v>
      </c>
      <c r="HL22">
        <v>0</v>
      </c>
      <c r="HM22">
        <v>8</v>
      </c>
      <c r="HN22">
        <v>2399</v>
      </c>
      <c r="HO22">
        <v>1</v>
      </c>
      <c r="HP22">
        <v>21</v>
      </c>
      <c r="HQ22">
        <v>0.9</v>
      </c>
      <c r="HR22">
        <v>0.7</v>
      </c>
      <c r="HS22">
        <v>0.299072</v>
      </c>
      <c r="HT22">
        <v>2.5146500000000001</v>
      </c>
      <c r="HU22">
        <v>1.5991200000000001</v>
      </c>
      <c r="HV22">
        <v>2.2839399999999999</v>
      </c>
      <c r="HW22">
        <v>1.5502899999999999</v>
      </c>
      <c r="HX22">
        <v>2.3925800000000002</v>
      </c>
      <c r="HY22">
        <v>39.4666</v>
      </c>
      <c r="HZ22">
        <v>23.991199999999999</v>
      </c>
      <c r="IA22">
        <v>18</v>
      </c>
      <c r="IB22">
        <v>511.35700000000003</v>
      </c>
      <c r="IC22">
        <v>479.90600000000001</v>
      </c>
      <c r="ID22">
        <v>24.354399999999998</v>
      </c>
      <c r="IE22">
        <v>27.043700000000001</v>
      </c>
      <c r="IF22">
        <v>30.000900000000001</v>
      </c>
      <c r="IG22">
        <v>26.9422</v>
      </c>
      <c r="IH22">
        <v>26.893599999999999</v>
      </c>
      <c r="II22">
        <v>6.0370799999999996</v>
      </c>
      <c r="IJ22">
        <v>54.099400000000003</v>
      </c>
      <c r="IK22">
        <v>0</v>
      </c>
      <c r="IL22">
        <v>24.325800000000001</v>
      </c>
      <c r="IM22">
        <v>75</v>
      </c>
      <c r="IN22">
        <v>12.245900000000001</v>
      </c>
      <c r="IO22">
        <v>99.899100000000004</v>
      </c>
      <c r="IP22">
        <v>100.35899999999999</v>
      </c>
    </row>
    <row r="23" spans="1:250" x14ac:dyDescent="0.3">
      <c r="A23">
        <v>7</v>
      </c>
      <c r="B23">
        <v>1689175455.5999999</v>
      </c>
      <c r="C23">
        <v>791</v>
      </c>
      <c r="D23" t="s">
        <v>419</v>
      </c>
      <c r="E23" t="s">
        <v>420</v>
      </c>
      <c r="F23" t="s">
        <v>378</v>
      </c>
      <c r="G23" t="s">
        <v>379</v>
      </c>
      <c r="H23" t="s">
        <v>380</v>
      </c>
      <c r="I23" t="s">
        <v>381</v>
      </c>
      <c r="J23" t="s">
        <v>382</v>
      </c>
      <c r="K23" t="s">
        <v>383</v>
      </c>
      <c r="L23" t="s">
        <v>384</v>
      </c>
      <c r="M23">
        <v>1689175455.5999999</v>
      </c>
      <c r="N23">
        <f t="shared" si="0"/>
        <v>9.5931768392224382E-3</v>
      </c>
      <c r="O23">
        <f t="shared" si="1"/>
        <v>9.5931768392224388</v>
      </c>
      <c r="P23">
        <f t="shared" si="2"/>
        <v>-0.14446629002513109</v>
      </c>
      <c r="Q23">
        <f t="shared" si="3"/>
        <v>49.631100000000004</v>
      </c>
      <c r="R23">
        <f t="shared" si="4"/>
        <v>48.800086708730738</v>
      </c>
      <c r="S23">
        <f t="shared" si="5"/>
        <v>4.8199080652054098</v>
      </c>
      <c r="T23">
        <f t="shared" si="6"/>
        <v>4.90198594528764</v>
      </c>
      <c r="U23">
        <f t="shared" si="7"/>
        <v>0.70269938124291731</v>
      </c>
      <c r="V23">
        <f t="shared" si="8"/>
        <v>2.9115334044343992</v>
      </c>
      <c r="W23">
        <f t="shared" si="9"/>
        <v>0.62032924350123164</v>
      </c>
      <c r="X23">
        <f t="shared" si="10"/>
        <v>0.39429886827692517</v>
      </c>
      <c r="Y23">
        <f t="shared" si="11"/>
        <v>289.54949463533069</v>
      </c>
      <c r="Z23">
        <f t="shared" si="12"/>
        <v>27.293429234887011</v>
      </c>
      <c r="AA23">
        <f t="shared" si="13"/>
        <v>27.952100000000002</v>
      </c>
      <c r="AB23">
        <f t="shared" si="14"/>
        <v>3.7842558475550283</v>
      </c>
      <c r="AC23">
        <f t="shared" si="15"/>
        <v>60.412762813843855</v>
      </c>
      <c r="AD23">
        <f t="shared" si="16"/>
        <v>2.3039119615353596</v>
      </c>
      <c r="AE23">
        <f t="shared" si="17"/>
        <v>3.8136179413522995</v>
      </c>
      <c r="AF23">
        <f t="shared" si="18"/>
        <v>1.4803438860196687</v>
      </c>
      <c r="AG23">
        <f t="shared" si="19"/>
        <v>-423.05909860970951</v>
      </c>
      <c r="AH23">
        <f t="shared" si="20"/>
        <v>20.813769688122417</v>
      </c>
      <c r="AI23">
        <f t="shared" si="21"/>
        <v>1.5585449251597077</v>
      </c>
      <c r="AJ23">
        <f t="shared" si="22"/>
        <v>-111.13728936109669</v>
      </c>
      <c r="AK23">
        <v>0</v>
      </c>
      <c r="AL23">
        <v>0</v>
      </c>
      <c r="AM23">
        <f t="shared" si="23"/>
        <v>1</v>
      </c>
      <c r="AN23">
        <f t="shared" si="24"/>
        <v>0</v>
      </c>
      <c r="AO23">
        <f t="shared" si="25"/>
        <v>52140.750146010578</v>
      </c>
      <c r="AP23" t="s">
        <v>385</v>
      </c>
      <c r="AQ23">
        <v>10238.9</v>
      </c>
      <c r="AR23">
        <v>302.21199999999999</v>
      </c>
      <c r="AS23">
        <v>4052.3</v>
      </c>
      <c r="AT23">
        <f t="shared" si="26"/>
        <v>0.92542210596451402</v>
      </c>
      <c r="AU23">
        <v>-0.32343011824092421</v>
      </c>
      <c r="AV23" t="s">
        <v>421</v>
      </c>
      <c r="AW23">
        <v>10286.200000000001</v>
      </c>
      <c r="AX23">
        <v>772.07034615384623</v>
      </c>
      <c r="AY23">
        <v>967.30136592247925</v>
      </c>
      <c r="AZ23">
        <f t="shared" si="27"/>
        <v>0.20183060486268256</v>
      </c>
      <c r="BA23">
        <v>0.5</v>
      </c>
      <c r="BB23">
        <f t="shared" si="28"/>
        <v>1513.0926003291868</v>
      </c>
      <c r="BC23">
        <f t="shared" si="29"/>
        <v>-0.14446629002513109</v>
      </c>
      <c r="BD23">
        <f t="shared" si="30"/>
        <v>152.69419736884447</v>
      </c>
      <c r="BE23">
        <f t="shared" si="31"/>
        <v>1.182768511172799E-4</v>
      </c>
      <c r="BF23">
        <f t="shared" si="32"/>
        <v>3.1892838599844966</v>
      </c>
      <c r="BG23">
        <f t="shared" si="33"/>
        <v>244.14265217294482</v>
      </c>
      <c r="BH23" t="s">
        <v>422</v>
      </c>
      <c r="BI23">
        <v>603.53</v>
      </c>
      <c r="BJ23">
        <f t="shared" si="34"/>
        <v>603.53</v>
      </c>
      <c r="BK23">
        <f t="shared" si="35"/>
        <v>0.37606828516732638</v>
      </c>
      <c r="BL23">
        <f t="shared" si="36"/>
        <v>0.53668605629129507</v>
      </c>
      <c r="BM23">
        <f t="shared" si="37"/>
        <v>0.89452141896314352</v>
      </c>
      <c r="BN23">
        <f t="shared" si="38"/>
        <v>0.29354103338856952</v>
      </c>
      <c r="BO23">
        <f t="shared" si="39"/>
        <v>0.82264699763779425</v>
      </c>
      <c r="BP23">
        <f t="shared" si="40"/>
        <v>0.41952930476744704</v>
      </c>
      <c r="BQ23">
        <f t="shared" si="41"/>
        <v>0.5804706952325529</v>
      </c>
      <c r="BR23">
        <f t="shared" si="42"/>
        <v>1799.89</v>
      </c>
      <c r="BS23">
        <f t="shared" si="43"/>
        <v>1513.0926003291868</v>
      </c>
      <c r="BT23">
        <f t="shared" si="44"/>
        <v>0.84065837375016628</v>
      </c>
      <c r="BU23">
        <f t="shared" si="45"/>
        <v>0.16087066133782102</v>
      </c>
      <c r="BV23">
        <v>6</v>
      </c>
      <c r="BW23">
        <v>0.5</v>
      </c>
      <c r="BX23" t="s">
        <v>388</v>
      </c>
      <c r="BY23">
        <v>2</v>
      </c>
      <c r="BZ23">
        <v>1689175455.5999999</v>
      </c>
      <c r="CA23">
        <v>49.631100000000004</v>
      </c>
      <c r="CB23">
        <v>50.029000000000003</v>
      </c>
      <c r="CC23">
        <v>23.3264</v>
      </c>
      <c r="CD23">
        <v>12.0855</v>
      </c>
      <c r="CE23">
        <v>50.203299999999999</v>
      </c>
      <c r="CF23">
        <v>23.019600000000001</v>
      </c>
      <c r="CG23">
        <v>500.10599999999999</v>
      </c>
      <c r="CH23">
        <v>98.668700000000001</v>
      </c>
      <c r="CI23">
        <v>9.9732399999999999E-2</v>
      </c>
      <c r="CJ23">
        <v>28.084700000000002</v>
      </c>
      <c r="CK23">
        <v>27.952100000000002</v>
      </c>
      <c r="CL23">
        <v>999.9</v>
      </c>
      <c r="CM23">
        <v>0</v>
      </c>
      <c r="CN23">
        <v>0</v>
      </c>
      <c r="CO23">
        <v>10031.200000000001</v>
      </c>
      <c r="CP23">
        <v>0</v>
      </c>
      <c r="CQ23">
        <v>1000.26</v>
      </c>
      <c r="CR23">
        <v>-0.39793400000000001</v>
      </c>
      <c r="CS23">
        <v>50.816499999999998</v>
      </c>
      <c r="CT23">
        <v>50.641100000000002</v>
      </c>
      <c r="CU23">
        <v>11.2409</v>
      </c>
      <c r="CV23">
        <v>50.029000000000003</v>
      </c>
      <c r="CW23">
        <v>12.0855</v>
      </c>
      <c r="CX23">
        <v>2.30158</v>
      </c>
      <c r="CY23">
        <v>1.1924600000000001</v>
      </c>
      <c r="CZ23">
        <v>19.6875</v>
      </c>
      <c r="DA23">
        <v>9.5077099999999994</v>
      </c>
      <c r="DB23">
        <v>1799.89</v>
      </c>
      <c r="DC23">
        <v>0.977993</v>
      </c>
      <c r="DD23">
        <v>2.2006899999999999E-2</v>
      </c>
      <c r="DE23">
        <v>0</v>
      </c>
      <c r="DF23">
        <v>772.25300000000004</v>
      </c>
      <c r="DG23">
        <v>4.9995000000000003</v>
      </c>
      <c r="DH23">
        <v>16452.7</v>
      </c>
      <c r="DI23">
        <v>16658.8</v>
      </c>
      <c r="DJ23">
        <v>45</v>
      </c>
      <c r="DK23">
        <v>46.125</v>
      </c>
      <c r="DL23">
        <v>45.875</v>
      </c>
      <c r="DM23">
        <v>44.875</v>
      </c>
      <c r="DN23">
        <v>46.186999999999998</v>
      </c>
      <c r="DO23">
        <v>1755.39</v>
      </c>
      <c r="DP23">
        <v>39.5</v>
      </c>
      <c r="DQ23">
        <v>0</v>
      </c>
      <c r="DR23">
        <v>130.19999980926511</v>
      </c>
      <c r="DS23">
        <v>0</v>
      </c>
      <c r="DT23">
        <v>772.07034615384623</v>
      </c>
      <c r="DU23">
        <v>1.535145301994975</v>
      </c>
      <c r="DV23">
        <v>-1384.1264967207569</v>
      </c>
      <c r="DW23">
        <v>16550.373076923079</v>
      </c>
      <c r="DX23">
        <v>15</v>
      </c>
      <c r="DY23">
        <v>1689175414.0999999</v>
      </c>
      <c r="DZ23" t="s">
        <v>423</v>
      </c>
      <c r="EA23">
        <v>1689175392.5999999</v>
      </c>
      <c r="EB23">
        <v>1689175414.0999999</v>
      </c>
      <c r="EC23">
        <v>8</v>
      </c>
      <c r="ED23">
        <v>-6.5000000000000002E-2</v>
      </c>
      <c r="EE23">
        <v>2E-3</v>
      </c>
      <c r="EF23">
        <v>-0.57199999999999995</v>
      </c>
      <c r="EG23">
        <v>-0.125</v>
      </c>
      <c r="EH23">
        <v>50</v>
      </c>
      <c r="EI23">
        <v>12</v>
      </c>
      <c r="EJ23">
        <v>0.26</v>
      </c>
      <c r="EK23">
        <v>0.01</v>
      </c>
      <c r="EL23">
        <v>-0.20614134341585419</v>
      </c>
      <c r="EM23">
        <v>-0.39953752685921828</v>
      </c>
      <c r="EN23">
        <v>7.8096032051758565E-2</v>
      </c>
      <c r="EO23">
        <v>1</v>
      </c>
      <c r="EP23">
        <v>0.71083513589662983</v>
      </c>
      <c r="EQ23">
        <v>-5.7670021493672523E-3</v>
      </c>
      <c r="ER23">
        <v>9.6053169201229371E-3</v>
      </c>
      <c r="ES23">
        <v>1</v>
      </c>
      <c r="ET23">
        <v>2</v>
      </c>
      <c r="EU23">
        <v>2</v>
      </c>
      <c r="EV23" t="s">
        <v>390</v>
      </c>
      <c r="EW23">
        <v>2.9681299999999999</v>
      </c>
      <c r="EX23">
        <v>2.8083300000000002</v>
      </c>
      <c r="EY23">
        <v>1.4649499999999999E-2</v>
      </c>
      <c r="EZ23">
        <v>1.44203E-2</v>
      </c>
      <c r="FA23">
        <v>0.117225</v>
      </c>
      <c r="FB23">
        <v>7.2456400000000004E-2</v>
      </c>
      <c r="FC23">
        <v>29315.8</v>
      </c>
      <c r="FD23">
        <v>27259.3</v>
      </c>
      <c r="FE23">
        <v>26725.8</v>
      </c>
      <c r="FF23">
        <v>26075.8</v>
      </c>
      <c r="FG23">
        <v>32108.9</v>
      </c>
      <c r="FH23">
        <v>34114.9</v>
      </c>
      <c r="FI23">
        <v>37886.400000000001</v>
      </c>
      <c r="FJ23">
        <v>38639.699999999997</v>
      </c>
      <c r="FK23">
        <v>2.0333000000000001</v>
      </c>
      <c r="FL23">
        <v>2.0270000000000001</v>
      </c>
      <c r="FM23">
        <v>4.6547499999999999E-2</v>
      </c>
      <c r="FN23">
        <v>0</v>
      </c>
      <c r="FO23">
        <v>27.191600000000001</v>
      </c>
      <c r="FP23">
        <v>999.9</v>
      </c>
      <c r="FQ23">
        <v>44.7</v>
      </c>
      <c r="FR23">
        <v>34.4</v>
      </c>
      <c r="FS23">
        <v>24.750800000000002</v>
      </c>
      <c r="FT23">
        <v>61.473799999999997</v>
      </c>
      <c r="FU23">
        <v>16.0337</v>
      </c>
      <c r="FV23">
        <v>1</v>
      </c>
      <c r="FW23">
        <v>-1.11763E-2</v>
      </c>
      <c r="FX23">
        <v>0.958399</v>
      </c>
      <c r="FY23">
        <v>20.251300000000001</v>
      </c>
      <c r="FZ23">
        <v>5.2066600000000003</v>
      </c>
      <c r="GA23">
        <v>11.9262</v>
      </c>
      <c r="GB23">
        <v>4.9879499999999997</v>
      </c>
      <c r="GC23">
        <v>3.29033</v>
      </c>
      <c r="GD23">
        <v>9999</v>
      </c>
      <c r="GE23">
        <v>9999</v>
      </c>
      <c r="GF23">
        <v>9999</v>
      </c>
      <c r="GG23">
        <v>999.9</v>
      </c>
      <c r="GH23">
        <v>1.8708499999999999</v>
      </c>
      <c r="GI23">
        <v>1.8769800000000001</v>
      </c>
      <c r="GJ23">
        <v>1.8747100000000001</v>
      </c>
      <c r="GK23">
        <v>1.8730100000000001</v>
      </c>
      <c r="GL23">
        <v>1.8734900000000001</v>
      </c>
      <c r="GM23">
        <v>1.8708800000000001</v>
      </c>
      <c r="GN23">
        <v>1.87683</v>
      </c>
      <c r="GO23">
        <v>1.87592</v>
      </c>
      <c r="GP23">
        <v>5</v>
      </c>
      <c r="GQ23">
        <v>0</v>
      </c>
      <c r="GR23">
        <v>0</v>
      </c>
      <c r="GS23">
        <v>0</v>
      </c>
      <c r="GT23" t="s">
        <v>391</v>
      </c>
      <c r="GU23" t="s">
        <v>392</v>
      </c>
      <c r="GV23" t="s">
        <v>393</v>
      </c>
      <c r="GW23" t="s">
        <v>393</v>
      </c>
      <c r="GX23" t="s">
        <v>393</v>
      </c>
      <c r="GY23" t="s">
        <v>393</v>
      </c>
      <c r="GZ23">
        <v>0</v>
      </c>
      <c r="HA23">
        <v>100</v>
      </c>
      <c r="HB23">
        <v>100</v>
      </c>
      <c r="HC23">
        <v>-0.57199999999999995</v>
      </c>
      <c r="HD23">
        <v>0.30680000000000002</v>
      </c>
      <c r="HE23">
        <v>-0.54932396920138826</v>
      </c>
      <c r="HF23">
        <v>-4.4049200664853048E-4</v>
      </c>
      <c r="HG23">
        <v>-3.0069193378276792E-7</v>
      </c>
      <c r="HH23">
        <v>5.1441627210662792E-11</v>
      </c>
      <c r="HI23">
        <v>0.30676689185263739</v>
      </c>
      <c r="HJ23">
        <v>0</v>
      </c>
      <c r="HK23">
        <v>0</v>
      </c>
      <c r="HL23">
        <v>0</v>
      </c>
      <c r="HM23">
        <v>8</v>
      </c>
      <c r="HN23">
        <v>2399</v>
      </c>
      <c r="HO23">
        <v>1</v>
      </c>
      <c r="HP23">
        <v>21</v>
      </c>
      <c r="HQ23">
        <v>1.1000000000000001</v>
      </c>
      <c r="HR23">
        <v>0.7</v>
      </c>
      <c r="HS23">
        <v>0.24902299999999999</v>
      </c>
      <c r="HT23">
        <v>2.5305200000000001</v>
      </c>
      <c r="HU23">
        <v>1.5991200000000001</v>
      </c>
      <c r="HV23">
        <v>2.2839399999999999</v>
      </c>
      <c r="HW23">
        <v>1.5502899999999999</v>
      </c>
      <c r="HX23">
        <v>2.36572</v>
      </c>
      <c r="HY23">
        <v>39.968899999999998</v>
      </c>
      <c r="HZ23">
        <v>23.982399999999998</v>
      </c>
      <c r="IA23">
        <v>18</v>
      </c>
      <c r="IB23">
        <v>510.86700000000002</v>
      </c>
      <c r="IC23">
        <v>477.55599999999998</v>
      </c>
      <c r="ID23">
        <v>24.663599999999999</v>
      </c>
      <c r="IE23">
        <v>27.3004</v>
      </c>
      <c r="IF23">
        <v>30.000699999999998</v>
      </c>
      <c r="IG23">
        <v>27.167300000000001</v>
      </c>
      <c r="IH23">
        <v>27.113299999999999</v>
      </c>
      <c r="II23">
        <v>5.0260600000000002</v>
      </c>
      <c r="IJ23">
        <v>54.887</v>
      </c>
      <c r="IK23">
        <v>0</v>
      </c>
      <c r="IL23">
        <v>24.6813</v>
      </c>
      <c r="IM23">
        <v>50</v>
      </c>
      <c r="IN23">
        <v>12.012</v>
      </c>
      <c r="IO23">
        <v>99.864400000000003</v>
      </c>
      <c r="IP23">
        <v>100.31100000000001</v>
      </c>
    </row>
    <row r="24" spans="1:250" x14ac:dyDescent="0.3">
      <c r="A24">
        <v>8</v>
      </c>
      <c r="B24">
        <v>1689175578.5999999</v>
      </c>
      <c r="C24">
        <v>914</v>
      </c>
      <c r="D24" t="s">
        <v>424</v>
      </c>
      <c r="E24" t="s">
        <v>425</v>
      </c>
      <c r="F24" t="s">
        <v>378</v>
      </c>
      <c r="G24" t="s">
        <v>379</v>
      </c>
      <c r="H24" t="s">
        <v>380</v>
      </c>
      <c r="I24" t="s">
        <v>381</v>
      </c>
      <c r="J24" t="s">
        <v>382</v>
      </c>
      <c r="K24" t="s">
        <v>383</v>
      </c>
      <c r="L24" t="s">
        <v>384</v>
      </c>
      <c r="M24">
        <v>1689175578.5999999</v>
      </c>
      <c r="N24">
        <f t="shared" si="0"/>
        <v>9.3982755799855554E-3</v>
      </c>
      <c r="O24">
        <f t="shared" si="1"/>
        <v>9.3982755799855546</v>
      </c>
      <c r="P24">
        <f t="shared" si="2"/>
        <v>-3.3768667209875489</v>
      </c>
      <c r="Q24">
        <f t="shared" si="3"/>
        <v>23.7593</v>
      </c>
      <c r="R24">
        <f t="shared" si="4"/>
        <v>31.889009363034432</v>
      </c>
      <c r="S24">
        <f t="shared" si="5"/>
        <v>3.1496039442425272</v>
      </c>
      <c r="T24">
        <f t="shared" si="6"/>
        <v>2.3466512910616397</v>
      </c>
      <c r="U24">
        <f t="shared" si="7"/>
        <v>0.68093969108705787</v>
      </c>
      <c r="V24">
        <f t="shared" si="8"/>
        <v>2.9049802364626238</v>
      </c>
      <c r="W24">
        <f t="shared" si="9"/>
        <v>0.60313743141045828</v>
      </c>
      <c r="X24">
        <f t="shared" si="10"/>
        <v>0.38320775176490296</v>
      </c>
      <c r="Y24">
        <f t="shared" si="11"/>
        <v>289.55051163516629</v>
      </c>
      <c r="Z24">
        <f t="shared" si="12"/>
        <v>27.375739668666448</v>
      </c>
      <c r="AA24">
        <f t="shared" si="13"/>
        <v>27.981000000000002</v>
      </c>
      <c r="AB24">
        <f t="shared" si="14"/>
        <v>3.7906384136220024</v>
      </c>
      <c r="AC24">
        <f t="shared" si="15"/>
        <v>60.169980828405443</v>
      </c>
      <c r="AD24">
        <f t="shared" si="16"/>
        <v>2.2990551389375202</v>
      </c>
      <c r="AE24">
        <f t="shared" si="17"/>
        <v>3.8209338066668734</v>
      </c>
      <c r="AF24">
        <f t="shared" si="18"/>
        <v>1.4915832746844822</v>
      </c>
      <c r="AG24">
        <f t="shared" si="19"/>
        <v>-414.46395307736299</v>
      </c>
      <c r="AH24">
        <f t="shared" si="20"/>
        <v>21.393376029816093</v>
      </c>
      <c r="AI24">
        <f t="shared" si="21"/>
        <v>1.6060543500772717</v>
      </c>
      <c r="AJ24">
        <f t="shared" si="22"/>
        <v>-101.91401106230333</v>
      </c>
      <c r="AK24">
        <v>0</v>
      </c>
      <c r="AL24">
        <v>0</v>
      </c>
      <c r="AM24">
        <f t="shared" si="23"/>
        <v>1</v>
      </c>
      <c r="AN24">
        <f t="shared" si="24"/>
        <v>0</v>
      </c>
      <c r="AO24">
        <f t="shared" si="25"/>
        <v>51947.88764549348</v>
      </c>
      <c r="AP24" t="s">
        <v>385</v>
      </c>
      <c r="AQ24">
        <v>10238.9</v>
      </c>
      <c r="AR24">
        <v>302.21199999999999</v>
      </c>
      <c r="AS24">
        <v>4052.3</v>
      </c>
      <c r="AT24">
        <f t="shared" si="26"/>
        <v>0.92542210596451402</v>
      </c>
      <c r="AU24">
        <v>-0.32343011824092421</v>
      </c>
      <c r="AV24" t="s">
        <v>426</v>
      </c>
      <c r="AW24">
        <v>10303</v>
      </c>
      <c r="AX24">
        <v>782.16680769230777</v>
      </c>
      <c r="AY24">
        <v>932.36222473045825</v>
      </c>
      <c r="AZ24">
        <f t="shared" si="27"/>
        <v>0.16109127231272302</v>
      </c>
      <c r="BA24">
        <v>0.5</v>
      </c>
      <c r="BB24">
        <f t="shared" si="28"/>
        <v>1513.1007003291018</v>
      </c>
      <c r="BC24">
        <f t="shared" si="29"/>
        <v>-3.3768667209875489</v>
      </c>
      <c r="BD24">
        <f t="shared" si="30"/>
        <v>121.87365847664363</v>
      </c>
      <c r="BE24">
        <f t="shared" si="31"/>
        <v>-2.0179995965123126E-3</v>
      </c>
      <c r="BF24">
        <f t="shared" si="32"/>
        <v>3.3462721810415497</v>
      </c>
      <c r="BG24">
        <f t="shared" si="33"/>
        <v>241.85513310652101</v>
      </c>
      <c r="BH24" t="s">
        <v>427</v>
      </c>
      <c r="BI24">
        <v>622.29</v>
      </c>
      <c r="BJ24">
        <f t="shared" si="34"/>
        <v>622.29</v>
      </c>
      <c r="BK24">
        <f t="shared" si="35"/>
        <v>0.33256626717164439</v>
      </c>
      <c r="BL24">
        <f t="shared" si="36"/>
        <v>0.48438849099984166</v>
      </c>
      <c r="BM24">
        <f t="shared" si="37"/>
        <v>0.90960019803718983</v>
      </c>
      <c r="BN24">
        <f t="shared" si="38"/>
        <v>0.23834858918346871</v>
      </c>
      <c r="BO24">
        <f t="shared" si="39"/>
        <v>0.83196388331941584</v>
      </c>
      <c r="BP24">
        <f t="shared" si="40"/>
        <v>0.3853782992321369</v>
      </c>
      <c r="BQ24">
        <f t="shared" si="41"/>
        <v>0.61462170076786315</v>
      </c>
      <c r="BR24">
        <f t="shared" si="42"/>
        <v>1799.9</v>
      </c>
      <c r="BS24">
        <f t="shared" si="43"/>
        <v>1513.1007003291018</v>
      </c>
      <c r="BT24">
        <f t="shared" si="44"/>
        <v>0.84065820341635744</v>
      </c>
      <c r="BU24">
        <f t="shared" si="45"/>
        <v>0.16087033259356981</v>
      </c>
      <c r="BV24">
        <v>6</v>
      </c>
      <c r="BW24">
        <v>0.5</v>
      </c>
      <c r="BX24" t="s">
        <v>388</v>
      </c>
      <c r="BY24">
        <v>2</v>
      </c>
      <c r="BZ24">
        <v>1689175578.5999999</v>
      </c>
      <c r="CA24">
        <v>23.7593</v>
      </c>
      <c r="CB24">
        <v>19.9755</v>
      </c>
      <c r="CC24">
        <v>23.2774</v>
      </c>
      <c r="CD24">
        <v>12.263400000000001</v>
      </c>
      <c r="CE24">
        <v>24.325600000000001</v>
      </c>
      <c r="CF24">
        <v>22.9694</v>
      </c>
      <c r="CG24">
        <v>500.06400000000002</v>
      </c>
      <c r="CH24">
        <v>98.667699999999996</v>
      </c>
      <c r="CI24">
        <v>9.9994799999999995E-2</v>
      </c>
      <c r="CJ24">
        <v>28.117599999999999</v>
      </c>
      <c r="CK24">
        <v>27.981000000000002</v>
      </c>
      <c r="CL24">
        <v>999.9</v>
      </c>
      <c r="CM24">
        <v>0</v>
      </c>
      <c r="CN24">
        <v>0</v>
      </c>
      <c r="CO24">
        <v>9993.75</v>
      </c>
      <c r="CP24">
        <v>0</v>
      </c>
      <c r="CQ24">
        <v>999.48400000000004</v>
      </c>
      <c r="CR24">
        <v>3.7838099999999999</v>
      </c>
      <c r="CS24">
        <v>24.325600000000001</v>
      </c>
      <c r="CT24">
        <v>20.223500000000001</v>
      </c>
      <c r="CU24">
        <v>11.013999999999999</v>
      </c>
      <c r="CV24">
        <v>19.9755</v>
      </c>
      <c r="CW24">
        <v>12.263400000000001</v>
      </c>
      <c r="CX24">
        <v>2.2967200000000001</v>
      </c>
      <c r="CY24">
        <v>1.21</v>
      </c>
      <c r="CZ24">
        <v>19.653400000000001</v>
      </c>
      <c r="DA24">
        <v>9.7251300000000001</v>
      </c>
      <c r="DB24">
        <v>1799.9</v>
      </c>
      <c r="DC24">
        <v>0.97799700000000001</v>
      </c>
      <c r="DD24">
        <v>2.2003399999999999E-2</v>
      </c>
      <c r="DE24">
        <v>0</v>
      </c>
      <c r="DF24">
        <v>782.596</v>
      </c>
      <c r="DG24">
        <v>4.9995000000000003</v>
      </c>
      <c r="DH24">
        <v>16566.400000000001</v>
      </c>
      <c r="DI24">
        <v>16658.900000000001</v>
      </c>
      <c r="DJ24">
        <v>45.25</v>
      </c>
      <c r="DK24">
        <v>46.375</v>
      </c>
      <c r="DL24">
        <v>46.186999999999998</v>
      </c>
      <c r="DM24">
        <v>45.061999999999998</v>
      </c>
      <c r="DN24">
        <v>46.375</v>
      </c>
      <c r="DO24">
        <v>1755.41</v>
      </c>
      <c r="DP24">
        <v>39.49</v>
      </c>
      <c r="DQ24">
        <v>0</v>
      </c>
      <c r="DR24">
        <v>121.2000000476837</v>
      </c>
      <c r="DS24">
        <v>0</v>
      </c>
      <c r="DT24">
        <v>782.16680769230777</v>
      </c>
      <c r="DU24">
        <v>5.661572647228124</v>
      </c>
      <c r="DV24">
        <v>283.16581152469558</v>
      </c>
      <c r="DW24">
        <v>16566.746153846161</v>
      </c>
      <c r="DX24">
        <v>15</v>
      </c>
      <c r="DY24">
        <v>1689175538.5999999</v>
      </c>
      <c r="DZ24" t="s">
        <v>428</v>
      </c>
      <c r="EA24">
        <v>1689175524.0999999</v>
      </c>
      <c r="EB24">
        <v>1689175538.5999999</v>
      </c>
      <c r="EC24">
        <v>9</v>
      </c>
      <c r="ED24">
        <v>-6.0000000000000001E-3</v>
      </c>
      <c r="EE24">
        <v>1E-3</v>
      </c>
      <c r="EF24">
        <v>-0.56499999999999995</v>
      </c>
      <c r="EG24">
        <v>-0.125</v>
      </c>
      <c r="EH24">
        <v>20</v>
      </c>
      <c r="EI24">
        <v>12</v>
      </c>
      <c r="EJ24">
        <v>0.46</v>
      </c>
      <c r="EK24">
        <v>0.02</v>
      </c>
      <c r="EL24">
        <v>-3.390499708192888</v>
      </c>
      <c r="EM24">
        <v>-0.32495852835325628</v>
      </c>
      <c r="EN24">
        <v>7.279660394046894E-2</v>
      </c>
      <c r="EO24">
        <v>1</v>
      </c>
      <c r="EP24">
        <v>0.68531746979174168</v>
      </c>
      <c r="EQ24">
        <v>4.6014420073194708E-2</v>
      </c>
      <c r="ER24">
        <v>1.9831837041407119E-2</v>
      </c>
      <c r="ES24">
        <v>1</v>
      </c>
      <c r="ET24">
        <v>2</v>
      </c>
      <c r="EU24">
        <v>2</v>
      </c>
      <c r="EV24" t="s">
        <v>390</v>
      </c>
      <c r="EW24">
        <v>2.9678599999999999</v>
      </c>
      <c r="EX24">
        <v>2.8082600000000002</v>
      </c>
      <c r="EY24">
        <v>7.1152400000000001E-3</v>
      </c>
      <c r="EZ24">
        <v>5.7696400000000004E-3</v>
      </c>
      <c r="FA24">
        <v>0.116992</v>
      </c>
      <c r="FB24">
        <v>7.3226600000000003E-2</v>
      </c>
      <c r="FC24">
        <v>29533.7</v>
      </c>
      <c r="FD24">
        <v>27487.3</v>
      </c>
      <c r="FE24">
        <v>26720.799999999999</v>
      </c>
      <c r="FF24">
        <v>26065.8</v>
      </c>
      <c r="FG24">
        <v>32111.1</v>
      </c>
      <c r="FH24">
        <v>34074.199999999997</v>
      </c>
      <c r="FI24">
        <v>37878.1</v>
      </c>
      <c r="FJ24">
        <v>38626.300000000003</v>
      </c>
      <c r="FK24">
        <v>2.0305200000000001</v>
      </c>
      <c r="FL24">
        <v>2.0225300000000002</v>
      </c>
      <c r="FM24">
        <v>5.8636099999999997E-2</v>
      </c>
      <c r="FN24">
        <v>0</v>
      </c>
      <c r="FO24">
        <v>27.0229</v>
      </c>
      <c r="FP24">
        <v>999.9</v>
      </c>
      <c r="FQ24">
        <v>44.3</v>
      </c>
      <c r="FR24">
        <v>34.799999999999997</v>
      </c>
      <c r="FS24">
        <v>25.0791</v>
      </c>
      <c r="FT24">
        <v>62.133800000000001</v>
      </c>
      <c r="FU24">
        <v>15.9215</v>
      </c>
      <c r="FV24">
        <v>1</v>
      </c>
      <c r="FW24">
        <v>2.4568099999999998E-3</v>
      </c>
      <c r="FX24">
        <v>0.63787899999999997</v>
      </c>
      <c r="FY24">
        <v>20.2529</v>
      </c>
      <c r="FZ24">
        <v>5.2085999999999997</v>
      </c>
      <c r="GA24">
        <v>11.9262</v>
      </c>
      <c r="GB24">
        <v>4.9886999999999997</v>
      </c>
      <c r="GC24">
        <v>3.2904</v>
      </c>
      <c r="GD24">
        <v>9999</v>
      </c>
      <c r="GE24">
        <v>9999</v>
      </c>
      <c r="GF24">
        <v>9999</v>
      </c>
      <c r="GG24">
        <v>999.9</v>
      </c>
      <c r="GH24">
        <v>1.8708800000000001</v>
      </c>
      <c r="GI24">
        <v>1.8769899999999999</v>
      </c>
      <c r="GJ24">
        <v>1.87477</v>
      </c>
      <c r="GK24">
        <v>1.8730100000000001</v>
      </c>
      <c r="GL24">
        <v>1.87351</v>
      </c>
      <c r="GM24">
        <v>1.8708800000000001</v>
      </c>
      <c r="GN24">
        <v>1.8768100000000001</v>
      </c>
      <c r="GO24">
        <v>1.87592</v>
      </c>
      <c r="GP24">
        <v>5</v>
      </c>
      <c r="GQ24">
        <v>0</v>
      </c>
      <c r="GR24">
        <v>0</v>
      </c>
      <c r="GS24">
        <v>0</v>
      </c>
      <c r="GT24" t="s">
        <v>391</v>
      </c>
      <c r="GU24" t="s">
        <v>392</v>
      </c>
      <c r="GV24" t="s">
        <v>393</v>
      </c>
      <c r="GW24" t="s">
        <v>393</v>
      </c>
      <c r="GX24" t="s">
        <v>393</v>
      </c>
      <c r="GY24" t="s">
        <v>393</v>
      </c>
      <c r="GZ24">
        <v>0</v>
      </c>
      <c r="HA24">
        <v>100</v>
      </c>
      <c r="HB24">
        <v>100</v>
      </c>
      <c r="HC24">
        <v>-0.56599999999999995</v>
      </c>
      <c r="HD24">
        <v>0.308</v>
      </c>
      <c r="HE24">
        <v>-0.55537172854629113</v>
      </c>
      <c r="HF24">
        <v>-4.4049200664853048E-4</v>
      </c>
      <c r="HG24">
        <v>-3.0069193378276792E-7</v>
      </c>
      <c r="HH24">
        <v>5.1441627210662792E-11</v>
      </c>
      <c r="HI24">
        <v>0.30795005741880582</v>
      </c>
      <c r="HJ24">
        <v>0</v>
      </c>
      <c r="HK24">
        <v>0</v>
      </c>
      <c r="HL24">
        <v>0</v>
      </c>
      <c r="HM24">
        <v>8</v>
      </c>
      <c r="HN24">
        <v>2399</v>
      </c>
      <c r="HO24">
        <v>1</v>
      </c>
      <c r="HP24">
        <v>21</v>
      </c>
      <c r="HQ24">
        <v>0.9</v>
      </c>
      <c r="HR24">
        <v>0.7</v>
      </c>
      <c r="HS24">
        <v>0.18920899999999999</v>
      </c>
      <c r="HT24">
        <v>2.5585900000000001</v>
      </c>
      <c r="HU24">
        <v>1.6003400000000001</v>
      </c>
      <c r="HV24">
        <v>2.2839399999999999</v>
      </c>
      <c r="HW24">
        <v>1.5502899999999999</v>
      </c>
      <c r="HX24">
        <v>2.33765</v>
      </c>
      <c r="HY24">
        <v>40.374499999999998</v>
      </c>
      <c r="HZ24">
        <v>23.991199999999999</v>
      </c>
      <c r="IA24">
        <v>18</v>
      </c>
      <c r="IB24">
        <v>510.702</v>
      </c>
      <c r="IC24">
        <v>476.29</v>
      </c>
      <c r="ID24">
        <v>24.883500000000002</v>
      </c>
      <c r="IE24">
        <v>27.469200000000001</v>
      </c>
      <c r="IF24">
        <v>29.9999</v>
      </c>
      <c r="IG24">
        <v>27.346399999999999</v>
      </c>
      <c r="IH24">
        <v>27.290800000000001</v>
      </c>
      <c r="II24">
        <v>3.8408500000000001</v>
      </c>
      <c r="IJ24">
        <v>54.3748</v>
      </c>
      <c r="IK24">
        <v>0</v>
      </c>
      <c r="IL24">
        <v>24.949400000000001</v>
      </c>
      <c r="IM24">
        <v>20</v>
      </c>
      <c r="IN24">
        <v>12.355700000000001</v>
      </c>
      <c r="IO24">
        <v>99.843800000000002</v>
      </c>
      <c r="IP24">
        <v>100.27500000000001</v>
      </c>
    </row>
    <row r="25" spans="1:250" x14ac:dyDescent="0.3">
      <c r="A25">
        <v>9</v>
      </c>
      <c r="B25">
        <v>1689175746.5999999</v>
      </c>
      <c r="C25">
        <v>1082</v>
      </c>
      <c r="D25" t="s">
        <v>429</v>
      </c>
      <c r="E25" t="s">
        <v>430</v>
      </c>
      <c r="F25" t="s">
        <v>378</v>
      </c>
      <c r="G25" t="s">
        <v>379</v>
      </c>
      <c r="H25" t="s">
        <v>380</v>
      </c>
      <c r="I25" t="s">
        <v>381</v>
      </c>
      <c r="J25" t="s">
        <v>382</v>
      </c>
      <c r="K25" t="s">
        <v>383</v>
      </c>
      <c r="L25" t="s">
        <v>384</v>
      </c>
      <c r="M25">
        <v>1689175746.5999999</v>
      </c>
      <c r="N25">
        <f t="shared" si="0"/>
        <v>8.5406095887720877E-3</v>
      </c>
      <c r="O25">
        <f t="shared" si="1"/>
        <v>8.540609588772087</v>
      </c>
      <c r="P25">
        <f t="shared" si="2"/>
        <v>32.729675316589258</v>
      </c>
      <c r="Q25">
        <f t="shared" si="3"/>
        <v>357.14800000000002</v>
      </c>
      <c r="R25">
        <f t="shared" si="4"/>
        <v>253.30191993392603</v>
      </c>
      <c r="S25">
        <f t="shared" si="5"/>
        <v>25.018142823036467</v>
      </c>
      <c r="T25">
        <f t="shared" si="6"/>
        <v>35.274820164381602</v>
      </c>
      <c r="U25">
        <f t="shared" si="7"/>
        <v>0.5972900762958202</v>
      </c>
      <c r="V25">
        <f t="shared" si="8"/>
        <v>2.9059726273782784</v>
      </c>
      <c r="W25">
        <f t="shared" si="9"/>
        <v>0.53653672943120723</v>
      </c>
      <c r="X25">
        <f t="shared" si="10"/>
        <v>0.34027748099814847</v>
      </c>
      <c r="Y25">
        <f t="shared" si="11"/>
        <v>289.57387263495252</v>
      </c>
      <c r="Z25">
        <f t="shared" si="12"/>
        <v>27.575064485489317</v>
      </c>
      <c r="AA25">
        <f t="shared" si="13"/>
        <v>28.060199999999998</v>
      </c>
      <c r="AB25">
        <f t="shared" si="14"/>
        <v>3.8081778979321999</v>
      </c>
      <c r="AC25">
        <f t="shared" si="15"/>
        <v>59.877644091146124</v>
      </c>
      <c r="AD25">
        <f t="shared" si="16"/>
        <v>2.2844759258237399</v>
      </c>
      <c r="AE25">
        <f t="shared" si="17"/>
        <v>3.815240162666214</v>
      </c>
      <c r="AF25">
        <f t="shared" si="18"/>
        <v>1.5237019721084599</v>
      </c>
      <c r="AG25">
        <f t="shared" si="19"/>
        <v>-376.64088286484906</v>
      </c>
      <c r="AH25">
        <f t="shared" si="20"/>
        <v>4.9820041219336018</v>
      </c>
      <c r="AI25">
        <f t="shared" si="21"/>
        <v>0.37398365146456292</v>
      </c>
      <c r="AJ25">
        <f t="shared" si="22"/>
        <v>-81.711022456498355</v>
      </c>
      <c r="AK25">
        <v>0</v>
      </c>
      <c r="AL25">
        <v>0</v>
      </c>
      <c r="AM25">
        <f t="shared" si="23"/>
        <v>1</v>
      </c>
      <c r="AN25">
        <f t="shared" si="24"/>
        <v>0</v>
      </c>
      <c r="AO25">
        <f t="shared" si="25"/>
        <v>51980.641164727938</v>
      </c>
      <c r="AP25" t="s">
        <v>385</v>
      </c>
      <c r="AQ25">
        <v>10238.9</v>
      </c>
      <c r="AR25">
        <v>302.21199999999999</v>
      </c>
      <c r="AS25">
        <v>4052.3</v>
      </c>
      <c r="AT25">
        <f t="shared" si="26"/>
        <v>0.92542210596451402</v>
      </c>
      <c r="AU25">
        <v>-0.32343011824092421</v>
      </c>
      <c r="AV25" t="s">
        <v>431</v>
      </c>
      <c r="AW25">
        <v>10286.6</v>
      </c>
      <c r="AX25">
        <v>778.09215302491111</v>
      </c>
      <c r="AY25">
        <v>1194.819340386646</v>
      </c>
      <c r="AZ25">
        <f t="shared" si="27"/>
        <v>0.34877840797829829</v>
      </c>
      <c r="BA25">
        <v>0.5</v>
      </c>
      <c r="BB25">
        <f t="shared" si="28"/>
        <v>1513.2264003289908</v>
      </c>
      <c r="BC25">
        <f t="shared" si="29"/>
        <v>32.729675316589258</v>
      </c>
      <c r="BD25">
        <f t="shared" si="30"/>
        <v>263.89034740873825</v>
      </c>
      <c r="BE25">
        <f t="shared" si="31"/>
        <v>2.1842802522903444E-2</v>
      </c>
      <c r="BF25">
        <f t="shared" si="32"/>
        <v>2.3915587595767134</v>
      </c>
      <c r="BG25">
        <f t="shared" si="33"/>
        <v>256.46887435023433</v>
      </c>
      <c r="BH25" t="s">
        <v>432</v>
      </c>
      <c r="BI25">
        <v>579.79</v>
      </c>
      <c r="BJ25">
        <f t="shared" si="34"/>
        <v>579.79</v>
      </c>
      <c r="BK25">
        <f t="shared" si="35"/>
        <v>0.51474672328924753</v>
      </c>
      <c r="BL25">
        <f t="shared" si="36"/>
        <v>0.67757285709288928</v>
      </c>
      <c r="BM25">
        <f t="shared" si="37"/>
        <v>0.82288622915797327</v>
      </c>
      <c r="BN25">
        <f t="shared" si="38"/>
        <v>0.46686506877842093</v>
      </c>
      <c r="BO25">
        <f t="shared" si="39"/>
        <v>0.76197696150419769</v>
      </c>
      <c r="BP25">
        <f t="shared" si="40"/>
        <v>0.50488874008900186</v>
      </c>
      <c r="BQ25">
        <f t="shared" si="41"/>
        <v>0.49511125991099814</v>
      </c>
      <c r="BR25">
        <f t="shared" si="42"/>
        <v>1800.05</v>
      </c>
      <c r="BS25">
        <f t="shared" si="43"/>
        <v>1513.2264003289908</v>
      </c>
      <c r="BT25">
        <f t="shared" si="44"/>
        <v>0.84065798190549756</v>
      </c>
      <c r="BU25">
        <f t="shared" si="45"/>
        <v>0.16086990507761037</v>
      </c>
      <c r="BV25">
        <v>6</v>
      </c>
      <c r="BW25">
        <v>0.5</v>
      </c>
      <c r="BX25" t="s">
        <v>388</v>
      </c>
      <c r="BY25">
        <v>2</v>
      </c>
      <c r="BZ25">
        <v>1689175746.5999999</v>
      </c>
      <c r="CA25">
        <v>357.14800000000002</v>
      </c>
      <c r="CB25">
        <v>400.07799999999997</v>
      </c>
      <c r="CC25">
        <v>23.1297</v>
      </c>
      <c r="CD25">
        <v>13.119400000000001</v>
      </c>
      <c r="CE25">
        <v>358.27100000000002</v>
      </c>
      <c r="CF25">
        <v>22.819700000000001</v>
      </c>
      <c r="CG25">
        <v>500.06900000000002</v>
      </c>
      <c r="CH25">
        <v>98.668199999999999</v>
      </c>
      <c r="CI25">
        <v>9.9874199999999996E-2</v>
      </c>
      <c r="CJ25">
        <v>28.091999999999999</v>
      </c>
      <c r="CK25">
        <v>28.060199999999998</v>
      </c>
      <c r="CL25">
        <v>999.9</v>
      </c>
      <c r="CM25">
        <v>0</v>
      </c>
      <c r="CN25">
        <v>0</v>
      </c>
      <c r="CO25">
        <v>9999.3799999999992</v>
      </c>
      <c r="CP25">
        <v>0</v>
      </c>
      <c r="CQ25">
        <v>989.08199999999999</v>
      </c>
      <c r="CR25">
        <v>-42.929299999999998</v>
      </c>
      <c r="CS25">
        <v>365.60500000000002</v>
      </c>
      <c r="CT25">
        <v>405.39600000000002</v>
      </c>
      <c r="CU25">
        <v>10.010199999999999</v>
      </c>
      <c r="CV25">
        <v>400.07799999999997</v>
      </c>
      <c r="CW25">
        <v>13.119400000000001</v>
      </c>
      <c r="CX25">
        <v>2.2821600000000002</v>
      </c>
      <c r="CY25">
        <v>1.29447</v>
      </c>
      <c r="CZ25">
        <v>19.550999999999998</v>
      </c>
      <c r="DA25">
        <v>10.7348</v>
      </c>
      <c r="DB25">
        <v>1800.05</v>
      </c>
      <c r="DC25">
        <v>0.97800399999999998</v>
      </c>
      <c r="DD25">
        <v>2.1996399999999999E-2</v>
      </c>
      <c r="DE25">
        <v>0</v>
      </c>
      <c r="DF25">
        <v>789.11800000000005</v>
      </c>
      <c r="DG25">
        <v>4.9995000000000003</v>
      </c>
      <c r="DH25">
        <v>16877.400000000001</v>
      </c>
      <c r="DI25">
        <v>16660.3</v>
      </c>
      <c r="DJ25">
        <v>45.561999999999998</v>
      </c>
      <c r="DK25">
        <v>46.811999999999998</v>
      </c>
      <c r="DL25">
        <v>46.5</v>
      </c>
      <c r="DM25">
        <v>45.436999999999998</v>
      </c>
      <c r="DN25">
        <v>46.686999999999998</v>
      </c>
      <c r="DO25">
        <v>1755.57</v>
      </c>
      <c r="DP25">
        <v>39.479999999999997</v>
      </c>
      <c r="DQ25">
        <v>0</v>
      </c>
      <c r="DR25">
        <v>166.20000004768369</v>
      </c>
      <c r="DS25">
        <v>0</v>
      </c>
      <c r="DT25">
        <v>778.09215302491111</v>
      </c>
      <c r="DU25">
        <v>2.207754064704976</v>
      </c>
      <c r="DV25">
        <v>1085.175970033137</v>
      </c>
      <c r="DW25">
        <v>17321.768469750888</v>
      </c>
      <c r="DX25">
        <v>15</v>
      </c>
      <c r="DY25">
        <v>1689175703.5999999</v>
      </c>
      <c r="DZ25" t="s">
        <v>433</v>
      </c>
      <c r="EA25">
        <v>1689175689.0999999</v>
      </c>
      <c r="EB25">
        <v>1689175703.5999999</v>
      </c>
      <c r="EC25">
        <v>10</v>
      </c>
      <c r="ED25">
        <v>-0.373</v>
      </c>
      <c r="EE25">
        <v>2E-3</v>
      </c>
      <c r="EF25">
        <v>-1.1499999999999999</v>
      </c>
      <c r="EG25">
        <v>-0.106</v>
      </c>
      <c r="EH25">
        <v>400</v>
      </c>
      <c r="EI25">
        <v>13</v>
      </c>
      <c r="EJ25">
        <v>0.04</v>
      </c>
      <c r="EK25">
        <v>0.01</v>
      </c>
      <c r="EL25">
        <v>32.738748684925902</v>
      </c>
      <c r="EM25">
        <v>-0.52069836897508093</v>
      </c>
      <c r="EN25">
        <v>0.13598403609703891</v>
      </c>
      <c r="EO25">
        <v>1</v>
      </c>
      <c r="EP25">
        <v>0.61773428243746364</v>
      </c>
      <c r="EQ25">
        <v>-7.6178077604417638E-2</v>
      </c>
      <c r="ER25">
        <v>1.126709584002897E-2</v>
      </c>
      <c r="ES25">
        <v>1</v>
      </c>
      <c r="ET25">
        <v>2</v>
      </c>
      <c r="EU25">
        <v>2</v>
      </c>
      <c r="EV25" t="s">
        <v>390</v>
      </c>
      <c r="EW25">
        <v>2.9676900000000002</v>
      </c>
      <c r="EX25">
        <v>2.8081900000000002</v>
      </c>
      <c r="EY25">
        <v>8.9223300000000005E-2</v>
      </c>
      <c r="EZ25">
        <v>9.6133800000000005E-2</v>
      </c>
      <c r="FA25">
        <v>0.11638999999999999</v>
      </c>
      <c r="FB25">
        <v>7.6992599999999994E-2</v>
      </c>
      <c r="FC25">
        <v>27085</v>
      </c>
      <c r="FD25">
        <v>24978.7</v>
      </c>
      <c r="FE25">
        <v>26715</v>
      </c>
      <c r="FF25">
        <v>26055.599999999999</v>
      </c>
      <c r="FG25">
        <v>32133.7</v>
      </c>
      <c r="FH25">
        <v>33930.800000000003</v>
      </c>
      <c r="FI25">
        <v>37869.5</v>
      </c>
      <c r="FJ25">
        <v>38613.4</v>
      </c>
      <c r="FK25">
        <v>2.0266000000000002</v>
      </c>
      <c r="FL25">
        <v>2.0182199999999999</v>
      </c>
      <c r="FM25">
        <v>5.7965500000000003E-2</v>
      </c>
      <c r="FN25">
        <v>0</v>
      </c>
      <c r="FO25">
        <v>27.113099999999999</v>
      </c>
      <c r="FP25">
        <v>999.9</v>
      </c>
      <c r="FQ25">
        <v>43.9</v>
      </c>
      <c r="FR25">
        <v>35.200000000000003</v>
      </c>
      <c r="FS25">
        <v>25.410799999999998</v>
      </c>
      <c r="FT25">
        <v>62.043799999999997</v>
      </c>
      <c r="FU25">
        <v>15.648999999999999</v>
      </c>
      <c r="FV25">
        <v>1</v>
      </c>
      <c r="FW25">
        <v>1.9900899999999999E-2</v>
      </c>
      <c r="FX25">
        <v>1.94936</v>
      </c>
      <c r="FY25">
        <v>20.2407</v>
      </c>
      <c r="FZ25">
        <v>5.2068099999999999</v>
      </c>
      <c r="GA25">
        <v>11.926500000000001</v>
      </c>
      <c r="GB25">
        <v>4.9884500000000003</v>
      </c>
      <c r="GC25">
        <v>3.29033</v>
      </c>
      <c r="GD25">
        <v>9999</v>
      </c>
      <c r="GE25">
        <v>9999</v>
      </c>
      <c r="GF25">
        <v>9999</v>
      </c>
      <c r="GG25">
        <v>999.9</v>
      </c>
      <c r="GH25">
        <v>1.8708899999999999</v>
      </c>
      <c r="GI25">
        <v>1.8771</v>
      </c>
      <c r="GJ25">
        <v>1.8748</v>
      </c>
      <c r="GK25">
        <v>1.8730199999999999</v>
      </c>
      <c r="GL25">
        <v>1.87357</v>
      </c>
      <c r="GM25">
        <v>1.87097</v>
      </c>
      <c r="GN25">
        <v>1.87683</v>
      </c>
      <c r="GO25">
        <v>1.87598</v>
      </c>
      <c r="GP25">
        <v>5</v>
      </c>
      <c r="GQ25">
        <v>0</v>
      </c>
      <c r="GR25">
        <v>0</v>
      </c>
      <c r="GS25">
        <v>0</v>
      </c>
      <c r="GT25" t="s">
        <v>391</v>
      </c>
      <c r="GU25" t="s">
        <v>392</v>
      </c>
      <c r="GV25" t="s">
        <v>393</v>
      </c>
      <c r="GW25" t="s">
        <v>393</v>
      </c>
      <c r="GX25" t="s">
        <v>393</v>
      </c>
      <c r="GY25" t="s">
        <v>393</v>
      </c>
      <c r="GZ25">
        <v>0</v>
      </c>
      <c r="HA25">
        <v>100</v>
      </c>
      <c r="HB25">
        <v>100</v>
      </c>
      <c r="HC25">
        <v>-1.123</v>
      </c>
      <c r="HD25">
        <v>0.31</v>
      </c>
      <c r="HE25">
        <v>-0.92856442954640206</v>
      </c>
      <c r="HF25">
        <v>-4.4049200664853048E-4</v>
      </c>
      <c r="HG25">
        <v>-3.0069193378276792E-7</v>
      </c>
      <c r="HH25">
        <v>5.1441627210662792E-11</v>
      </c>
      <c r="HI25">
        <v>0.30998208366788998</v>
      </c>
      <c r="HJ25">
        <v>0</v>
      </c>
      <c r="HK25">
        <v>0</v>
      </c>
      <c r="HL25">
        <v>0</v>
      </c>
      <c r="HM25">
        <v>8</v>
      </c>
      <c r="HN25">
        <v>2399</v>
      </c>
      <c r="HO25">
        <v>1</v>
      </c>
      <c r="HP25">
        <v>21</v>
      </c>
      <c r="HQ25">
        <v>1</v>
      </c>
      <c r="HR25">
        <v>0.7</v>
      </c>
      <c r="HS25">
        <v>0.93872100000000003</v>
      </c>
      <c r="HT25">
        <v>2.50244</v>
      </c>
      <c r="HU25">
        <v>1.5991200000000001</v>
      </c>
      <c r="HV25">
        <v>2.2827099999999998</v>
      </c>
      <c r="HW25">
        <v>1.5502899999999999</v>
      </c>
      <c r="HX25">
        <v>2.3034699999999999</v>
      </c>
      <c r="HY25">
        <v>40.912199999999999</v>
      </c>
      <c r="HZ25">
        <v>23.982399999999998</v>
      </c>
      <c r="IA25">
        <v>18</v>
      </c>
      <c r="IB25">
        <v>510.07100000000003</v>
      </c>
      <c r="IC25">
        <v>475.452</v>
      </c>
      <c r="ID25">
        <v>24.085699999999999</v>
      </c>
      <c r="IE25">
        <v>27.663</v>
      </c>
      <c r="IF25">
        <v>30.000800000000002</v>
      </c>
      <c r="IG25">
        <v>27.556100000000001</v>
      </c>
      <c r="IH25">
        <v>27.506599999999999</v>
      </c>
      <c r="II25">
        <v>18.8249</v>
      </c>
      <c r="IJ25">
        <v>53.881700000000002</v>
      </c>
      <c r="IK25">
        <v>0</v>
      </c>
      <c r="IL25">
        <v>24.083600000000001</v>
      </c>
      <c r="IM25">
        <v>400</v>
      </c>
      <c r="IN25">
        <v>13.188499999999999</v>
      </c>
      <c r="IO25">
        <v>99.821399999999997</v>
      </c>
      <c r="IP25">
        <v>100.239</v>
      </c>
    </row>
    <row r="26" spans="1:250" x14ac:dyDescent="0.3">
      <c r="A26">
        <v>10</v>
      </c>
      <c r="B26">
        <v>1689175936.0999999</v>
      </c>
      <c r="C26">
        <v>1271.5</v>
      </c>
      <c r="D26" t="s">
        <v>434</v>
      </c>
      <c r="E26" t="s">
        <v>435</v>
      </c>
      <c r="F26" t="s">
        <v>378</v>
      </c>
      <c r="G26" t="s">
        <v>379</v>
      </c>
      <c r="H26" t="s">
        <v>380</v>
      </c>
      <c r="I26" t="s">
        <v>381</v>
      </c>
      <c r="J26" t="s">
        <v>382</v>
      </c>
      <c r="K26" t="s">
        <v>383</v>
      </c>
      <c r="L26" t="s">
        <v>384</v>
      </c>
      <c r="M26">
        <v>1689175936.0999999</v>
      </c>
      <c r="N26">
        <f t="shared" si="0"/>
        <v>5.8988829442151699E-3</v>
      </c>
      <c r="O26">
        <f t="shared" si="1"/>
        <v>5.8988829442151696</v>
      </c>
      <c r="P26">
        <f t="shared" si="2"/>
        <v>28.974847734641578</v>
      </c>
      <c r="Q26">
        <f t="shared" si="3"/>
        <v>362.63600000000002</v>
      </c>
      <c r="R26">
        <f t="shared" si="4"/>
        <v>227.9922056609831</v>
      </c>
      <c r="S26">
        <f t="shared" si="5"/>
        <v>22.520123679546209</v>
      </c>
      <c r="T26">
        <f t="shared" si="6"/>
        <v>35.819678777964</v>
      </c>
      <c r="U26">
        <f t="shared" si="7"/>
        <v>0.38809337086054119</v>
      </c>
      <c r="V26">
        <f t="shared" si="8"/>
        <v>2.9057787547739231</v>
      </c>
      <c r="W26">
        <f t="shared" si="9"/>
        <v>0.3614259989436992</v>
      </c>
      <c r="X26">
        <f t="shared" si="10"/>
        <v>0.22813432442102133</v>
      </c>
      <c r="Y26">
        <f t="shared" si="11"/>
        <v>289.57387263495252</v>
      </c>
      <c r="Z26">
        <f t="shared" si="12"/>
        <v>27.928902735188853</v>
      </c>
      <c r="AA26">
        <f t="shared" si="13"/>
        <v>27.997199999999999</v>
      </c>
      <c r="AB26">
        <f t="shared" si="14"/>
        <v>3.7942202904984952</v>
      </c>
      <c r="AC26">
        <f t="shared" si="15"/>
        <v>59.646865915005655</v>
      </c>
      <c r="AD26">
        <f t="shared" si="16"/>
        <v>2.2312575306458999</v>
      </c>
      <c r="AE26">
        <f t="shared" si="17"/>
        <v>3.7407791615159645</v>
      </c>
      <c r="AF26">
        <f t="shared" si="18"/>
        <v>1.5629627598525953</v>
      </c>
      <c r="AG26">
        <f t="shared" si="19"/>
        <v>-260.14073783988897</v>
      </c>
      <c r="AH26">
        <f t="shared" si="20"/>
        <v>-38.083157281673813</v>
      </c>
      <c r="AI26">
        <f t="shared" si="21"/>
        <v>-2.8532695749981483</v>
      </c>
      <c r="AJ26">
        <f t="shared" si="22"/>
        <v>-11.503292061608398</v>
      </c>
      <c r="AK26">
        <v>0</v>
      </c>
      <c r="AL26">
        <v>0</v>
      </c>
      <c r="AM26">
        <f t="shared" si="23"/>
        <v>1</v>
      </c>
      <c r="AN26">
        <f t="shared" si="24"/>
        <v>0</v>
      </c>
      <c r="AO26">
        <f t="shared" si="25"/>
        <v>52033.665067581489</v>
      </c>
      <c r="AP26" t="s">
        <v>385</v>
      </c>
      <c r="AQ26">
        <v>10238.9</v>
      </c>
      <c r="AR26">
        <v>302.21199999999999</v>
      </c>
      <c r="AS26">
        <v>4052.3</v>
      </c>
      <c r="AT26">
        <f t="shared" si="26"/>
        <v>0.92542210596451402</v>
      </c>
      <c r="AU26">
        <v>-0.32343011824092421</v>
      </c>
      <c r="AV26" t="s">
        <v>436</v>
      </c>
      <c r="AW26">
        <v>10303.4</v>
      </c>
      <c r="AX26">
        <v>786.76463272120202</v>
      </c>
      <c r="AY26">
        <v>1263.2460861374429</v>
      </c>
      <c r="AZ26">
        <f t="shared" si="27"/>
        <v>0.37718814935983824</v>
      </c>
      <c r="BA26">
        <v>0.5</v>
      </c>
      <c r="BB26">
        <f t="shared" si="28"/>
        <v>1513.2264003289908</v>
      </c>
      <c r="BC26">
        <f t="shared" si="29"/>
        <v>28.974847734641578</v>
      </c>
      <c r="BD26">
        <f t="shared" si="30"/>
        <v>285.38553275127089</v>
      </c>
      <c r="BE26">
        <f t="shared" si="31"/>
        <v>1.9361463589660316E-2</v>
      </c>
      <c r="BF26">
        <f t="shared" si="32"/>
        <v>2.2078468672643918</v>
      </c>
      <c r="BG26">
        <f t="shared" si="33"/>
        <v>259.48593590500462</v>
      </c>
      <c r="BH26" t="s">
        <v>437</v>
      </c>
      <c r="BI26">
        <v>583.38</v>
      </c>
      <c r="BJ26">
        <f t="shared" si="34"/>
        <v>583.38</v>
      </c>
      <c r="BK26">
        <f t="shared" si="35"/>
        <v>0.53818974275727349</v>
      </c>
      <c r="BL26">
        <f t="shared" si="36"/>
        <v>0.70084603884758945</v>
      </c>
      <c r="BM26">
        <f t="shared" si="37"/>
        <v>0.80401217493126309</v>
      </c>
      <c r="BN26">
        <f t="shared" si="38"/>
        <v>0.49580078406094807</v>
      </c>
      <c r="BO26">
        <f t="shared" si="39"/>
        <v>0.74373025749330601</v>
      </c>
      <c r="BP26">
        <f t="shared" si="40"/>
        <v>0.51967201516007933</v>
      </c>
      <c r="BQ26">
        <f t="shared" si="41"/>
        <v>0.48032798483992067</v>
      </c>
      <c r="BR26">
        <f t="shared" si="42"/>
        <v>1800.05</v>
      </c>
      <c r="BS26">
        <f t="shared" si="43"/>
        <v>1513.2264003289908</v>
      </c>
      <c r="BT26">
        <f t="shared" si="44"/>
        <v>0.84065798190549756</v>
      </c>
      <c r="BU26">
        <f t="shared" si="45"/>
        <v>0.16086990507761037</v>
      </c>
      <c r="BV26">
        <v>6</v>
      </c>
      <c r="BW26">
        <v>0.5</v>
      </c>
      <c r="BX26" t="s">
        <v>388</v>
      </c>
      <c r="BY26">
        <v>2</v>
      </c>
      <c r="BZ26">
        <v>1689175936.0999999</v>
      </c>
      <c r="CA26">
        <v>362.63600000000002</v>
      </c>
      <c r="CB26">
        <v>399.96600000000001</v>
      </c>
      <c r="CC26">
        <v>22.589099999999998</v>
      </c>
      <c r="CD26">
        <v>15.6716</v>
      </c>
      <c r="CE26">
        <v>363.786</v>
      </c>
      <c r="CF26">
        <v>22.211600000000001</v>
      </c>
      <c r="CG26">
        <v>500.09100000000001</v>
      </c>
      <c r="CH26">
        <v>98.675799999999995</v>
      </c>
      <c r="CI26">
        <v>0.100049</v>
      </c>
      <c r="CJ26">
        <v>27.754100000000001</v>
      </c>
      <c r="CK26">
        <v>27.997199999999999</v>
      </c>
      <c r="CL26">
        <v>999.9</v>
      </c>
      <c r="CM26">
        <v>0</v>
      </c>
      <c r="CN26">
        <v>0</v>
      </c>
      <c r="CO26">
        <v>9997.5</v>
      </c>
      <c r="CP26">
        <v>0</v>
      </c>
      <c r="CQ26">
        <v>1730.52</v>
      </c>
      <c r="CR26">
        <v>-37.329799999999999</v>
      </c>
      <c r="CS26">
        <v>371.017</v>
      </c>
      <c r="CT26">
        <v>406.334</v>
      </c>
      <c r="CU26">
        <v>6.9175000000000004</v>
      </c>
      <c r="CV26">
        <v>399.96600000000001</v>
      </c>
      <c r="CW26">
        <v>15.6716</v>
      </c>
      <c r="CX26">
        <v>2.22899</v>
      </c>
      <c r="CY26">
        <v>1.5464</v>
      </c>
      <c r="CZ26">
        <v>19.1722</v>
      </c>
      <c r="DA26">
        <v>13.434900000000001</v>
      </c>
      <c r="DB26">
        <v>1800.05</v>
      </c>
      <c r="DC26">
        <v>0.97800399999999998</v>
      </c>
      <c r="DD26">
        <v>2.1996399999999999E-2</v>
      </c>
      <c r="DE26">
        <v>0</v>
      </c>
      <c r="DF26">
        <v>802.904</v>
      </c>
      <c r="DG26">
        <v>4.9995000000000003</v>
      </c>
      <c r="DH26">
        <v>18328.900000000001</v>
      </c>
      <c r="DI26">
        <v>16660.3</v>
      </c>
      <c r="DJ26">
        <v>45.75</v>
      </c>
      <c r="DK26">
        <v>46.811999999999998</v>
      </c>
      <c r="DL26">
        <v>46.686999999999998</v>
      </c>
      <c r="DM26">
        <v>45.5</v>
      </c>
      <c r="DN26">
        <v>46.811999999999998</v>
      </c>
      <c r="DO26">
        <v>1755.57</v>
      </c>
      <c r="DP26">
        <v>39.479999999999997</v>
      </c>
      <c r="DQ26">
        <v>0</v>
      </c>
      <c r="DR26">
        <v>187.79999995231631</v>
      </c>
      <c r="DS26">
        <v>0</v>
      </c>
      <c r="DT26">
        <v>786.76463272120202</v>
      </c>
      <c r="DU26">
        <v>3.113797399968091</v>
      </c>
      <c r="DV26">
        <v>836.72631713856708</v>
      </c>
      <c r="DW26">
        <v>17426.79071786311</v>
      </c>
      <c r="DX26">
        <v>15</v>
      </c>
      <c r="DY26">
        <v>1689175832.0999999</v>
      </c>
      <c r="DZ26" t="s">
        <v>438</v>
      </c>
      <c r="EA26">
        <v>1689175820.0999999</v>
      </c>
      <c r="EB26">
        <v>1689175832.0999999</v>
      </c>
      <c r="EC26">
        <v>11</v>
      </c>
      <c r="ED26">
        <v>-2.4E-2</v>
      </c>
      <c r="EE26">
        <v>-3.0000000000000001E-3</v>
      </c>
      <c r="EF26">
        <v>-1.1739999999999999</v>
      </c>
      <c r="EG26">
        <v>-7.6999999999999999E-2</v>
      </c>
      <c r="EH26">
        <v>400</v>
      </c>
      <c r="EI26">
        <v>14</v>
      </c>
      <c r="EJ26">
        <v>0.04</v>
      </c>
      <c r="EK26">
        <v>0.01</v>
      </c>
      <c r="EL26">
        <v>29.383893257716551</v>
      </c>
      <c r="EM26">
        <v>-1.3534586451124071</v>
      </c>
      <c r="EN26">
        <v>0.20050752946233941</v>
      </c>
      <c r="EO26">
        <v>0</v>
      </c>
      <c r="EP26">
        <v>0.40343040079011611</v>
      </c>
      <c r="EQ26">
        <v>-6.1087229574329847E-2</v>
      </c>
      <c r="ER26">
        <v>9.1078522520082628E-3</v>
      </c>
      <c r="ES26">
        <v>1</v>
      </c>
      <c r="ET26">
        <v>1</v>
      </c>
      <c r="EU26">
        <v>2</v>
      </c>
      <c r="EV26" t="s">
        <v>439</v>
      </c>
      <c r="EW26">
        <v>2.9675799999999999</v>
      </c>
      <c r="EX26">
        <v>2.8083499999999999</v>
      </c>
      <c r="EY26">
        <v>9.0267399999999998E-2</v>
      </c>
      <c r="EZ26">
        <v>9.6102800000000002E-2</v>
      </c>
      <c r="FA26">
        <v>0.11412700000000001</v>
      </c>
      <c r="FB26">
        <v>8.7788500000000005E-2</v>
      </c>
      <c r="FC26">
        <v>27049.9</v>
      </c>
      <c r="FD26">
        <v>24971.3</v>
      </c>
      <c r="FE26">
        <v>26711.5</v>
      </c>
      <c r="FF26">
        <v>26047.5</v>
      </c>
      <c r="FG26">
        <v>32214.400000000001</v>
      </c>
      <c r="FH26">
        <v>33523.4</v>
      </c>
      <c r="FI26">
        <v>37864.199999999997</v>
      </c>
      <c r="FJ26">
        <v>38602.199999999997</v>
      </c>
      <c r="FK26">
        <v>2.0224500000000001</v>
      </c>
      <c r="FL26">
        <v>2.0177800000000001</v>
      </c>
      <c r="FM26">
        <v>7.9378500000000005E-2</v>
      </c>
      <c r="FN26">
        <v>0</v>
      </c>
      <c r="FO26">
        <v>26.6998</v>
      </c>
      <c r="FP26">
        <v>999.9</v>
      </c>
      <c r="FQ26">
        <v>43.3</v>
      </c>
      <c r="FR26">
        <v>35.700000000000003</v>
      </c>
      <c r="FS26">
        <v>25.761800000000001</v>
      </c>
      <c r="FT26">
        <v>61.973799999999997</v>
      </c>
      <c r="FU26">
        <v>15.8293</v>
      </c>
      <c r="FV26">
        <v>1</v>
      </c>
      <c r="FW26">
        <v>2.8379100000000001E-2</v>
      </c>
      <c r="FX26">
        <v>1.4793400000000001</v>
      </c>
      <c r="FY26">
        <v>20.247199999999999</v>
      </c>
      <c r="FZ26">
        <v>5.2102500000000003</v>
      </c>
      <c r="GA26">
        <v>11.927099999999999</v>
      </c>
      <c r="GB26">
        <v>4.9894999999999996</v>
      </c>
      <c r="GC26">
        <v>3.2909999999999999</v>
      </c>
      <c r="GD26">
        <v>9999</v>
      </c>
      <c r="GE26">
        <v>9999</v>
      </c>
      <c r="GF26">
        <v>9999</v>
      </c>
      <c r="GG26">
        <v>999.9</v>
      </c>
      <c r="GH26">
        <v>1.8709100000000001</v>
      </c>
      <c r="GI26">
        <v>1.8771199999999999</v>
      </c>
      <c r="GJ26">
        <v>1.87483</v>
      </c>
      <c r="GK26">
        <v>1.8730199999999999</v>
      </c>
      <c r="GL26">
        <v>1.87361</v>
      </c>
      <c r="GM26">
        <v>1.87097</v>
      </c>
      <c r="GN26">
        <v>1.87683</v>
      </c>
      <c r="GO26">
        <v>1.87601</v>
      </c>
      <c r="GP26">
        <v>5</v>
      </c>
      <c r="GQ26">
        <v>0</v>
      </c>
      <c r="GR26">
        <v>0</v>
      </c>
      <c r="GS26">
        <v>0</v>
      </c>
      <c r="GT26" t="s">
        <v>391</v>
      </c>
      <c r="GU26" t="s">
        <v>392</v>
      </c>
      <c r="GV26" t="s">
        <v>393</v>
      </c>
      <c r="GW26" t="s">
        <v>393</v>
      </c>
      <c r="GX26" t="s">
        <v>393</v>
      </c>
      <c r="GY26" t="s">
        <v>393</v>
      </c>
      <c r="GZ26">
        <v>0</v>
      </c>
      <c r="HA26">
        <v>100</v>
      </c>
      <c r="HB26">
        <v>100</v>
      </c>
      <c r="HC26">
        <v>-1.1499999999999999</v>
      </c>
      <c r="HD26">
        <v>0.3775</v>
      </c>
      <c r="HE26">
        <v>-0.95250090139162247</v>
      </c>
      <c r="HF26">
        <v>-4.4049200664853048E-4</v>
      </c>
      <c r="HG26">
        <v>-3.0069193378276792E-7</v>
      </c>
      <c r="HH26">
        <v>5.1441627210662792E-11</v>
      </c>
      <c r="HI26">
        <v>-0.1220519088218321</v>
      </c>
      <c r="HJ26">
        <v>-3.0026540548477511E-2</v>
      </c>
      <c r="HK26">
        <v>2.568611009873609E-3</v>
      </c>
      <c r="HL26">
        <v>-9.2004566627904342E-6</v>
      </c>
      <c r="HM26">
        <v>8</v>
      </c>
      <c r="HN26">
        <v>2399</v>
      </c>
      <c r="HO26">
        <v>1</v>
      </c>
      <c r="HP26">
        <v>21</v>
      </c>
      <c r="HQ26">
        <v>1.9</v>
      </c>
      <c r="HR26">
        <v>1.7</v>
      </c>
      <c r="HS26">
        <v>0.93994100000000003</v>
      </c>
      <c r="HT26">
        <v>2.50488</v>
      </c>
      <c r="HU26">
        <v>1.6003400000000001</v>
      </c>
      <c r="HV26">
        <v>2.2827099999999998</v>
      </c>
      <c r="HW26">
        <v>1.5502899999999999</v>
      </c>
      <c r="HX26">
        <v>2.2912599999999999</v>
      </c>
      <c r="HY26">
        <v>41.222299999999997</v>
      </c>
      <c r="HZ26">
        <v>23.982399999999998</v>
      </c>
      <c r="IA26">
        <v>18</v>
      </c>
      <c r="IB26">
        <v>508.85899999999998</v>
      </c>
      <c r="IC26">
        <v>476.584</v>
      </c>
      <c r="ID26">
        <v>23.9252</v>
      </c>
      <c r="IE26">
        <v>27.8065</v>
      </c>
      <c r="IF26">
        <v>30.0002</v>
      </c>
      <c r="IG26">
        <v>27.716799999999999</v>
      </c>
      <c r="IH26">
        <v>27.6722</v>
      </c>
      <c r="II26">
        <v>18.8551</v>
      </c>
      <c r="IJ26">
        <v>44.963099999999997</v>
      </c>
      <c r="IK26">
        <v>0</v>
      </c>
      <c r="IL26">
        <v>23.9254</v>
      </c>
      <c r="IM26">
        <v>400</v>
      </c>
      <c r="IN26">
        <v>15.812900000000001</v>
      </c>
      <c r="IO26">
        <v>99.807900000000004</v>
      </c>
      <c r="IP26">
        <v>100.209</v>
      </c>
    </row>
    <row r="27" spans="1:250" x14ac:dyDescent="0.3">
      <c r="A27">
        <v>11</v>
      </c>
      <c r="B27">
        <v>1689176100.5999999</v>
      </c>
      <c r="C27">
        <v>1436</v>
      </c>
      <c r="D27" t="s">
        <v>440</v>
      </c>
      <c r="E27" t="s">
        <v>441</v>
      </c>
      <c r="F27" t="s">
        <v>378</v>
      </c>
      <c r="G27" t="s">
        <v>379</v>
      </c>
      <c r="H27" t="s">
        <v>380</v>
      </c>
      <c r="I27" t="s">
        <v>381</v>
      </c>
      <c r="J27" t="s">
        <v>382</v>
      </c>
      <c r="K27" t="s">
        <v>383</v>
      </c>
      <c r="L27" t="s">
        <v>384</v>
      </c>
      <c r="M27">
        <v>1689176100.5999999</v>
      </c>
      <c r="N27">
        <f t="shared" si="0"/>
        <v>5.0276562052163944E-3</v>
      </c>
      <c r="O27">
        <f t="shared" si="1"/>
        <v>5.0276562052163944</v>
      </c>
      <c r="P27">
        <f t="shared" si="2"/>
        <v>39.00772347389664</v>
      </c>
      <c r="Q27">
        <f t="shared" si="3"/>
        <v>549.88199999999995</v>
      </c>
      <c r="R27">
        <f t="shared" si="4"/>
        <v>334.23924713878807</v>
      </c>
      <c r="S27">
        <f t="shared" si="5"/>
        <v>33.017082017476532</v>
      </c>
      <c r="T27">
        <f t="shared" si="6"/>
        <v>54.318872631959998</v>
      </c>
      <c r="U27">
        <f t="shared" si="7"/>
        <v>0.32198525566264574</v>
      </c>
      <c r="V27">
        <f t="shared" si="8"/>
        <v>2.9039348277097083</v>
      </c>
      <c r="W27">
        <f t="shared" si="9"/>
        <v>0.30338470413648877</v>
      </c>
      <c r="X27">
        <f t="shared" si="10"/>
        <v>0.19119702268688352</v>
      </c>
      <c r="Y27">
        <f t="shared" si="11"/>
        <v>289.57866063494191</v>
      </c>
      <c r="Z27">
        <f t="shared" si="12"/>
        <v>28.185243485652499</v>
      </c>
      <c r="AA27">
        <f t="shared" si="13"/>
        <v>28.117000000000001</v>
      </c>
      <c r="AB27">
        <f t="shared" si="14"/>
        <v>3.8208002771029035</v>
      </c>
      <c r="AC27">
        <f t="shared" si="15"/>
        <v>59.62169748265854</v>
      </c>
      <c r="AD27">
        <f t="shared" si="16"/>
        <v>2.2339528131440001</v>
      </c>
      <c r="AE27">
        <f t="shared" si="17"/>
        <v>3.74687891735012</v>
      </c>
      <c r="AF27">
        <f t="shared" si="18"/>
        <v>1.5868474639589034</v>
      </c>
      <c r="AG27">
        <f t="shared" si="19"/>
        <v>-221.71963865004298</v>
      </c>
      <c r="AH27">
        <f t="shared" si="20"/>
        <v>-52.446573034547875</v>
      </c>
      <c r="AI27">
        <f t="shared" si="21"/>
        <v>-3.9347982639618153</v>
      </c>
      <c r="AJ27">
        <f t="shared" si="22"/>
        <v>11.477650686389261</v>
      </c>
      <c r="AK27">
        <v>0</v>
      </c>
      <c r="AL27">
        <v>0</v>
      </c>
      <c r="AM27">
        <f t="shared" si="23"/>
        <v>1</v>
      </c>
      <c r="AN27">
        <f t="shared" si="24"/>
        <v>0</v>
      </c>
      <c r="AO27">
        <f t="shared" si="25"/>
        <v>51976.305907371119</v>
      </c>
      <c r="AP27" t="s">
        <v>385</v>
      </c>
      <c r="AQ27">
        <v>10238.9</v>
      </c>
      <c r="AR27">
        <v>302.21199999999999</v>
      </c>
      <c r="AS27">
        <v>4052.3</v>
      </c>
      <c r="AT27">
        <f t="shared" si="26"/>
        <v>0.92542210596451402</v>
      </c>
      <c r="AU27">
        <v>-0.32343011824092421</v>
      </c>
      <c r="AV27" t="s">
        <v>442</v>
      </c>
      <c r="AW27">
        <v>10291.1</v>
      </c>
      <c r="AX27">
        <v>808.61861942857126</v>
      </c>
      <c r="AY27">
        <v>1436.3357556300909</v>
      </c>
      <c r="AZ27">
        <f t="shared" si="27"/>
        <v>0.43702674234838157</v>
      </c>
      <c r="BA27">
        <v>0.5</v>
      </c>
      <c r="BB27">
        <f t="shared" si="28"/>
        <v>1513.2516003289854</v>
      </c>
      <c r="BC27">
        <f t="shared" si="29"/>
        <v>39.00772347389664</v>
      </c>
      <c r="BD27">
        <f t="shared" si="30"/>
        <v>330.6657086226258</v>
      </c>
      <c r="BE27">
        <f t="shared" si="31"/>
        <v>2.5991152815293142E-2</v>
      </c>
      <c r="BF27">
        <f t="shared" si="32"/>
        <v>1.8212762817579096</v>
      </c>
      <c r="BG27">
        <f t="shared" si="33"/>
        <v>266.07222175847875</v>
      </c>
      <c r="BH27" t="s">
        <v>443</v>
      </c>
      <c r="BI27">
        <v>601.57000000000005</v>
      </c>
      <c r="BJ27">
        <f t="shared" si="34"/>
        <v>601.57000000000005</v>
      </c>
      <c r="BK27">
        <f t="shared" si="35"/>
        <v>0.5811773134227215</v>
      </c>
      <c r="BL27">
        <f t="shared" si="36"/>
        <v>0.75196800056527413</v>
      </c>
      <c r="BM27">
        <f t="shared" si="37"/>
        <v>0.75809009814442441</v>
      </c>
      <c r="BN27">
        <f t="shared" si="38"/>
        <v>0.55348204557515479</v>
      </c>
      <c r="BO27">
        <f t="shared" si="39"/>
        <v>0.69757409542653648</v>
      </c>
      <c r="BP27">
        <f t="shared" si="40"/>
        <v>0.55942489973793019</v>
      </c>
      <c r="BQ27">
        <f t="shared" si="41"/>
        <v>0.44057510026206981</v>
      </c>
      <c r="BR27">
        <f t="shared" si="42"/>
        <v>1800.08</v>
      </c>
      <c r="BS27">
        <f t="shared" si="43"/>
        <v>1513.2516003289854</v>
      </c>
      <c r="BT27">
        <f t="shared" si="44"/>
        <v>0.84065797093961681</v>
      </c>
      <c r="BU27">
        <f t="shared" si="45"/>
        <v>0.16086988391346047</v>
      </c>
      <c r="BV27">
        <v>6</v>
      </c>
      <c r="BW27">
        <v>0.5</v>
      </c>
      <c r="BX27" t="s">
        <v>388</v>
      </c>
      <c r="BY27">
        <v>2</v>
      </c>
      <c r="BZ27">
        <v>1689176100.5999999</v>
      </c>
      <c r="CA27">
        <v>549.88199999999995</v>
      </c>
      <c r="CB27">
        <v>600.005</v>
      </c>
      <c r="CC27">
        <v>22.614799999999999</v>
      </c>
      <c r="CD27">
        <v>16.718499999999999</v>
      </c>
      <c r="CE27">
        <v>550.89499999999998</v>
      </c>
      <c r="CF27">
        <v>22.2502</v>
      </c>
      <c r="CG27">
        <v>500.03800000000001</v>
      </c>
      <c r="CH27">
        <v>98.682699999999997</v>
      </c>
      <c r="CI27">
        <v>0.10008</v>
      </c>
      <c r="CJ27">
        <v>27.782</v>
      </c>
      <c r="CK27">
        <v>28.117000000000001</v>
      </c>
      <c r="CL27">
        <v>999.9</v>
      </c>
      <c r="CM27">
        <v>0</v>
      </c>
      <c r="CN27">
        <v>0</v>
      </c>
      <c r="CO27">
        <v>9986.25</v>
      </c>
      <c r="CP27">
        <v>0</v>
      </c>
      <c r="CQ27">
        <v>1020.14</v>
      </c>
      <c r="CR27">
        <v>-50.122599999999998</v>
      </c>
      <c r="CS27">
        <v>562.60500000000002</v>
      </c>
      <c r="CT27">
        <v>610.20699999999999</v>
      </c>
      <c r="CU27">
        <v>5.8962300000000001</v>
      </c>
      <c r="CV27">
        <v>600.005</v>
      </c>
      <c r="CW27">
        <v>16.718499999999999</v>
      </c>
      <c r="CX27">
        <v>2.23169</v>
      </c>
      <c r="CY27">
        <v>1.6498299999999999</v>
      </c>
      <c r="CZ27">
        <v>19.191600000000001</v>
      </c>
      <c r="DA27">
        <v>14.4323</v>
      </c>
      <c r="DB27">
        <v>1800.08</v>
      </c>
      <c r="DC27">
        <v>0.97800699999999996</v>
      </c>
      <c r="DD27">
        <v>2.1992899999999999E-2</v>
      </c>
      <c r="DE27">
        <v>0</v>
      </c>
      <c r="DF27">
        <v>863.02700000000004</v>
      </c>
      <c r="DG27">
        <v>4.9995000000000003</v>
      </c>
      <c r="DH27">
        <v>18179.2</v>
      </c>
      <c r="DI27">
        <v>16660.599999999999</v>
      </c>
      <c r="DJ27">
        <v>45.875</v>
      </c>
      <c r="DK27">
        <v>47.125</v>
      </c>
      <c r="DL27">
        <v>46.875</v>
      </c>
      <c r="DM27">
        <v>45.625</v>
      </c>
      <c r="DN27">
        <v>46.936999999999998</v>
      </c>
      <c r="DO27">
        <v>1755.6</v>
      </c>
      <c r="DP27">
        <v>39.479999999999997</v>
      </c>
      <c r="DQ27">
        <v>0</v>
      </c>
      <c r="DR27">
        <v>162.60000014305109</v>
      </c>
      <c r="DS27">
        <v>0</v>
      </c>
      <c r="DT27">
        <v>808.61861942857126</v>
      </c>
      <c r="DU27">
        <v>7.8293152670657937</v>
      </c>
      <c r="DV27">
        <v>672.20295294675225</v>
      </c>
      <c r="DW27">
        <v>18038.985211428571</v>
      </c>
      <c r="DX27">
        <v>15</v>
      </c>
      <c r="DY27">
        <v>1689176013.0999999</v>
      </c>
      <c r="DZ27" t="s">
        <v>444</v>
      </c>
      <c r="EA27">
        <v>1689176001.0999999</v>
      </c>
      <c r="EB27">
        <v>1689176013.0999999</v>
      </c>
      <c r="EC27">
        <v>12</v>
      </c>
      <c r="ED27">
        <v>0.26500000000000001</v>
      </c>
      <c r="EE27">
        <v>-1.6E-2</v>
      </c>
      <c r="EF27">
        <v>-1.05</v>
      </c>
      <c r="EG27">
        <v>-4.0000000000000001E-3</v>
      </c>
      <c r="EH27">
        <v>600</v>
      </c>
      <c r="EI27">
        <v>16</v>
      </c>
      <c r="EJ27">
        <v>0.04</v>
      </c>
      <c r="EK27">
        <v>0.01</v>
      </c>
      <c r="EL27">
        <v>39.176090148072788</v>
      </c>
      <c r="EM27">
        <v>-0.9913372288718787</v>
      </c>
      <c r="EN27">
        <v>0.15208990799980171</v>
      </c>
      <c r="EO27">
        <v>1</v>
      </c>
      <c r="EP27">
        <v>0.32492828504232651</v>
      </c>
      <c r="EQ27">
        <v>-2.9397083731384159E-2</v>
      </c>
      <c r="ER27">
        <v>4.9927523236291951E-3</v>
      </c>
      <c r="ES27">
        <v>1</v>
      </c>
      <c r="ET27">
        <v>2</v>
      </c>
      <c r="EU27">
        <v>2</v>
      </c>
      <c r="EV27" t="s">
        <v>390</v>
      </c>
      <c r="EW27">
        <v>2.9673699999999998</v>
      </c>
      <c r="EX27">
        <v>2.80829</v>
      </c>
      <c r="EY27">
        <v>0.123311</v>
      </c>
      <c r="EZ27">
        <v>0.129606</v>
      </c>
      <c r="FA27">
        <v>0.11425100000000001</v>
      </c>
      <c r="FB27">
        <v>9.2010900000000007E-2</v>
      </c>
      <c r="FC27">
        <v>26066.2</v>
      </c>
      <c r="FD27">
        <v>24040.9</v>
      </c>
      <c r="FE27">
        <v>26710.400000000001</v>
      </c>
      <c r="FF27">
        <v>26042.400000000001</v>
      </c>
      <c r="FG27">
        <v>32211</v>
      </c>
      <c r="FH27">
        <v>33363.4</v>
      </c>
      <c r="FI27">
        <v>37862.1</v>
      </c>
      <c r="FJ27">
        <v>38594</v>
      </c>
      <c r="FK27">
        <v>2.0203000000000002</v>
      </c>
      <c r="FL27">
        <v>2.0169000000000001</v>
      </c>
      <c r="FM27">
        <v>8.6665199999999998E-2</v>
      </c>
      <c r="FN27">
        <v>0</v>
      </c>
      <c r="FO27">
        <v>26.700700000000001</v>
      </c>
      <c r="FP27">
        <v>999.9</v>
      </c>
      <c r="FQ27">
        <v>42.9</v>
      </c>
      <c r="FR27">
        <v>36</v>
      </c>
      <c r="FS27">
        <v>25.9496</v>
      </c>
      <c r="FT27">
        <v>62.043900000000001</v>
      </c>
      <c r="FU27">
        <v>15.885400000000001</v>
      </c>
      <c r="FV27">
        <v>1</v>
      </c>
      <c r="FW27">
        <v>3.5594500000000001E-2</v>
      </c>
      <c r="FX27">
        <v>2.3065699999999998</v>
      </c>
      <c r="FY27">
        <v>20.2363</v>
      </c>
      <c r="FZ27">
        <v>5.2105499999999996</v>
      </c>
      <c r="GA27">
        <v>11.930400000000001</v>
      </c>
      <c r="GB27">
        <v>4.9878</v>
      </c>
      <c r="GC27">
        <v>3.2909999999999999</v>
      </c>
      <c r="GD27">
        <v>9999</v>
      </c>
      <c r="GE27">
        <v>9999</v>
      </c>
      <c r="GF27">
        <v>9999</v>
      </c>
      <c r="GG27">
        <v>999.9</v>
      </c>
      <c r="GH27">
        <v>1.8709</v>
      </c>
      <c r="GI27">
        <v>1.8770899999999999</v>
      </c>
      <c r="GJ27">
        <v>1.8748400000000001</v>
      </c>
      <c r="GK27">
        <v>1.8730500000000001</v>
      </c>
      <c r="GL27">
        <v>1.8735900000000001</v>
      </c>
      <c r="GM27">
        <v>1.8709800000000001</v>
      </c>
      <c r="GN27">
        <v>1.87683</v>
      </c>
      <c r="GO27">
        <v>1.8760600000000001</v>
      </c>
      <c r="GP27">
        <v>5</v>
      </c>
      <c r="GQ27">
        <v>0</v>
      </c>
      <c r="GR27">
        <v>0</v>
      </c>
      <c r="GS27">
        <v>0</v>
      </c>
      <c r="GT27" t="s">
        <v>391</v>
      </c>
      <c r="GU27" t="s">
        <v>392</v>
      </c>
      <c r="GV27" t="s">
        <v>393</v>
      </c>
      <c r="GW27" t="s">
        <v>393</v>
      </c>
      <c r="GX27" t="s">
        <v>393</v>
      </c>
      <c r="GY27" t="s">
        <v>393</v>
      </c>
      <c r="GZ27">
        <v>0</v>
      </c>
      <c r="HA27">
        <v>100</v>
      </c>
      <c r="HB27">
        <v>100</v>
      </c>
      <c r="HC27">
        <v>-1.0129999999999999</v>
      </c>
      <c r="HD27">
        <v>0.36459999999999998</v>
      </c>
      <c r="HE27">
        <v>-0.68773552383357905</v>
      </c>
      <c r="HF27">
        <v>-4.4049200664853048E-4</v>
      </c>
      <c r="HG27">
        <v>-3.0069193378276792E-7</v>
      </c>
      <c r="HH27">
        <v>5.1441627210662792E-11</v>
      </c>
      <c r="HI27">
        <v>-0.1376866352596916</v>
      </c>
      <c r="HJ27">
        <v>-3.0026540548477511E-2</v>
      </c>
      <c r="HK27">
        <v>2.568611009873609E-3</v>
      </c>
      <c r="HL27">
        <v>-9.2004566627904342E-6</v>
      </c>
      <c r="HM27">
        <v>8</v>
      </c>
      <c r="HN27">
        <v>2399</v>
      </c>
      <c r="HO27">
        <v>1</v>
      </c>
      <c r="HP27">
        <v>21</v>
      </c>
      <c r="HQ27">
        <v>1.7</v>
      </c>
      <c r="HR27">
        <v>1.5</v>
      </c>
      <c r="HS27">
        <v>1.3024899999999999</v>
      </c>
      <c r="HT27">
        <v>2.49512</v>
      </c>
      <c r="HU27">
        <v>1.5991200000000001</v>
      </c>
      <c r="HV27">
        <v>2.2827099999999998</v>
      </c>
      <c r="HW27">
        <v>1.5502899999999999</v>
      </c>
      <c r="HX27">
        <v>2.3986800000000001</v>
      </c>
      <c r="HY27">
        <v>41.482199999999999</v>
      </c>
      <c r="HZ27">
        <v>23.991199999999999</v>
      </c>
      <c r="IA27">
        <v>18</v>
      </c>
      <c r="IB27">
        <v>508.35899999999998</v>
      </c>
      <c r="IC27">
        <v>476.947</v>
      </c>
      <c r="ID27">
        <v>23.5654</v>
      </c>
      <c r="IE27">
        <v>27.880099999999999</v>
      </c>
      <c r="IF27">
        <v>30.000800000000002</v>
      </c>
      <c r="IG27">
        <v>27.815200000000001</v>
      </c>
      <c r="IH27">
        <v>27.779</v>
      </c>
      <c r="II27">
        <v>26.0854</v>
      </c>
      <c r="IJ27">
        <v>42.111600000000003</v>
      </c>
      <c r="IK27">
        <v>0</v>
      </c>
      <c r="IL27">
        <v>23.456099999999999</v>
      </c>
      <c r="IM27">
        <v>600</v>
      </c>
      <c r="IN27">
        <v>16.7837</v>
      </c>
      <c r="IO27">
        <v>99.802999999999997</v>
      </c>
      <c r="IP27">
        <v>100.18899999999999</v>
      </c>
    </row>
    <row r="28" spans="1:250" x14ac:dyDescent="0.3">
      <c r="A28">
        <v>12</v>
      </c>
      <c r="B28">
        <v>1689176290.5</v>
      </c>
      <c r="C28">
        <v>1625.900000095367</v>
      </c>
      <c r="D28" t="s">
        <v>445</v>
      </c>
      <c r="E28" t="s">
        <v>446</v>
      </c>
      <c r="F28" t="s">
        <v>378</v>
      </c>
      <c r="G28" t="s">
        <v>379</v>
      </c>
      <c r="H28" t="s">
        <v>380</v>
      </c>
      <c r="I28" t="s">
        <v>381</v>
      </c>
      <c r="J28" t="s">
        <v>382</v>
      </c>
      <c r="K28" t="s">
        <v>383</v>
      </c>
      <c r="L28" t="s">
        <v>384</v>
      </c>
      <c r="M28">
        <v>1689176290.5</v>
      </c>
      <c r="N28">
        <f t="shared" si="0"/>
        <v>2.9601503382822706E-3</v>
      </c>
      <c r="O28">
        <f t="shared" si="1"/>
        <v>2.9601503382822707</v>
      </c>
      <c r="P28">
        <f t="shared" si="2"/>
        <v>37.328416443926244</v>
      </c>
      <c r="Q28">
        <f t="shared" si="3"/>
        <v>752.49900000000002</v>
      </c>
      <c r="R28">
        <f t="shared" si="4"/>
        <v>401.19317871141698</v>
      </c>
      <c r="S28">
        <f t="shared" si="5"/>
        <v>39.634321856488327</v>
      </c>
      <c r="T28">
        <f t="shared" si="6"/>
        <v>74.340215998884005</v>
      </c>
      <c r="U28">
        <f t="shared" si="7"/>
        <v>0.18310427365905482</v>
      </c>
      <c r="V28">
        <f t="shared" si="8"/>
        <v>2.9053925622200976</v>
      </c>
      <c r="W28">
        <f t="shared" si="9"/>
        <v>0.17692653951590614</v>
      </c>
      <c r="X28">
        <f t="shared" si="10"/>
        <v>0.11111676842497557</v>
      </c>
      <c r="Y28">
        <f t="shared" si="11"/>
        <v>289.57981863526356</v>
      </c>
      <c r="Z28">
        <f t="shared" si="12"/>
        <v>28.441803714289097</v>
      </c>
      <c r="AA28">
        <f t="shared" si="13"/>
        <v>27.999400000000001</v>
      </c>
      <c r="AB28">
        <f t="shared" si="14"/>
        <v>3.7947069458846916</v>
      </c>
      <c r="AC28">
        <f t="shared" si="15"/>
        <v>59.482556207901894</v>
      </c>
      <c r="AD28">
        <f t="shared" si="16"/>
        <v>2.1919180071384003</v>
      </c>
      <c r="AE28">
        <f t="shared" si="17"/>
        <v>3.6849761457413921</v>
      </c>
      <c r="AF28">
        <f t="shared" si="18"/>
        <v>1.6027889387462912</v>
      </c>
      <c r="AG28">
        <f t="shared" si="19"/>
        <v>-130.54262991824814</v>
      </c>
      <c r="AH28">
        <f t="shared" si="20"/>
        <v>-78.693687164359773</v>
      </c>
      <c r="AI28">
        <f t="shared" si="21"/>
        <v>-5.8891917509052538</v>
      </c>
      <c r="AJ28">
        <f t="shared" si="22"/>
        <v>74.454309801750412</v>
      </c>
      <c r="AK28">
        <v>0</v>
      </c>
      <c r="AL28">
        <v>0</v>
      </c>
      <c r="AM28">
        <f t="shared" si="23"/>
        <v>1</v>
      </c>
      <c r="AN28">
        <f t="shared" si="24"/>
        <v>0</v>
      </c>
      <c r="AO28">
        <f t="shared" si="25"/>
        <v>52067.465403339484</v>
      </c>
      <c r="AP28" t="s">
        <v>385</v>
      </c>
      <c r="AQ28">
        <v>10238.9</v>
      </c>
      <c r="AR28">
        <v>302.21199999999999</v>
      </c>
      <c r="AS28">
        <v>4052.3</v>
      </c>
      <c r="AT28">
        <f t="shared" si="26"/>
        <v>0.92542210596451402</v>
      </c>
      <c r="AU28">
        <v>-0.32343011824092421</v>
      </c>
      <c r="AV28" t="s">
        <v>447</v>
      </c>
      <c r="AW28">
        <v>10296.4</v>
      </c>
      <c r="AX28">
        <v>825.28702680066999</v>
      </c>
      <c r="AY28">
        <v>1416.309663832234</v>
      </c>
      <c r="AZ28">
        <f t="shared" si="27"/>
        <v>0.4172976095018528</v>
      </c>
      <c r="BA28">
        <v>0.5</v>
      </c>
      <c r="BB28">
        <f t="shared" si="28"/>
        <v>1513.2522003291519</v>
      </c>
      <c r="BC28">
        <f t="shared" si="29"/>
        <v>37.328416443926244</v>
      </c>
      <c r="BD28">
        <f t="shared" si="30"/>
        <v>315.73826288538697</v>
      </c>
      <c r="BE28">
        <f t="shared" si="31"/>
        <v>2.4881408765820661E-2</v>
      </c>
      <c r="BF28">
        <f t="shared" si="32"/>
        <v>1.8611680789039697</v>
      </c>
      <c r="BG28">
        <f t="shared" si="33"/>
        <v>265.37712536714167</v>
      </c>
      <c r="BH28" t="s">
        <v>448</v>
      </c>
      <c r="BI28">
        <v>596.83000000000004</v>
      </c>
      <c r="BJ28">
        <f t="shared" si="34"/>
        <v>596.83000000000004</v>
      </c>
      <c r="BK28">
        <f t="shared" si="35"/>
        <v>0.57860204216562039</v>
      </c>
      <c r="BL28">
        <f t="shared" si="36"/>
        <v>0.72121696622426468</v>
      </c>
      <c r="BM28">
        <f t="shared" si="37"/>
        <v>0.7628456725619861</v>
      </c>
      <c r="BN28">
        <f t="shared" si="38"/>
        <v>0.53049445862635158</v>
      </c>
      <c r="BO28">
        <f t="shared" si="39"/>
        <v>0.70291426125674006</v>
      </c>
      <c r="BP28">
        <f t="shared" si="40"/>
        <v>0.52156874877858983</v>
      </c>
      <c r="BQ28">
        <f t="shared" si="41"/>
        <v>0.47843125122141017</v>
      </c>
      <c r="BR28">
        <f t="shared" si="42"/>
        <v>1800.08</v>
      </c>
      <c r="BS28">
        <f t="shared" si="43"/>
        <v>1513.2522003291519</v>
      </c>
      <c r="BT28">
        <f t="shared" si="44"/>
        <v>0.84065830425822852</v>
      </c>
      <c r="BU28">
        <f t="shared" si="45"/>
        <v>0.16087052721838116</v>
      </c>
      <c r="BV28">
        <v>6</v>
      </c>
      <c r="BW28">
        <v>0.5</v>
      </c>
      <c r="BX28" t="s">
        <v>388</v>
      </c>
      <c r="BY28">
        <v>2</v>
      </c>
      <c r="BZ28">
        <v>1689176290.5</v>
      </c>
      <c r="CA28">
        <v>752.49900000000002</v>
      </c>
      <c r="CB28">
        <v>799.95699999999999</v>
      </c>
      <c r="CC28">
        <v>22.1874</v>
      </c>
      <c r="CD28">
        <v>18.714700000000001</v>
      </c>
      <c r="CE28">
        <v>753.70299999999997</v>
      </c>
      <c r="CF28">
        <v>21.863499999999998</v>
      </c>
      <c r="CG28">
        <v>500.096</v>
      </c>
      <c r="CH28">
        <v>98.691000000000003</v>
      </c>
      <c r="CI28">
        <v>0.100116</v>
      </c>
      <c r="CJ28">
        <v>27.497</v>
      </c>
      <c r="CK28">
        <v>27.999400000000001</v>
      </c>
      <c r="CL28">
        <v>999.9</v>
      </c>
      <c r="CM28">
        <v>0</v>
      </c>
      <c r="CN28">
        <v>0</v>
      </c>
      <c r="CO28">
        <v>9993.75</v>
      </c>
      <c r="CP28">
        <v>0</v>
      </c>
      <c r="CQ28">
        <v>1308.57</v>
      </c>
      <c r="CR28">
        <v>-47.457500000000003</v>
      </c>
      <c r="CS28">
        <v>769.57399999999996</v>
      </c>
      <c r="CT28">
        <v>815.21299999999997</v>
      </c>
      <c r="CU28">
        <v>3.47268</v>
      </c>
      <c r="CV28">
        <v>799.95699999999999</v>
      </c>
      <c r="CW28">
        <v>18.714700000000001</v>
      </c>
      <c r="CX28">
        <v>2.1897000000000002</v>
      </c>
      <c r="CY28">
        <v>1.8469800000000001</v>
      </c>
      <c r="CZ28">
        <v>18.8871</v>
      </c>
      <c r="DA28">
        <v>16.190100000000001</v>
      </c>
      <c r="DB28">
        <v>1800.08</v>
      </c>
      <c r="DC28">
        <v>0.977993</v>
      </c>
      <c r="DD28">
        <v>2.2006499999999998E-2</v>
      </c>
      <c r="DE28">
        <v>0</v>
      </c>
      <c r="DF28">
        <v>846.91399999999999</v>
      </c>
      <c r="DG28">
        <v>4.9995000000000003</v>
      </c>
      <c r="DH28">
        <v>19269.099999999999</v>
      </c>
      <c r="DI28">
        <v>16660.5</v>
      </c>
      <c r="DJ28">
        <v>46.25</v>
      </c>
      <c r="DK28">
        <v>47.5</v>
      </c>
      <c r="DL28">
        <v>47.25</v>
      </c>
      <c r="DM28">
        <v>46.125</v>
      </c>
      <c r="DN28">
        <v>47.25</v>
      </c>
      <c r="DO28">
        <v>1755.58</v>
      </c>
      <c r="DP28">
        <v>39.5</v>
      </c>
      <c r="DQ28">
        <v>0</v>
      </c>
      <c r="DR28">
        <v>188</v>
      </c>
      <c r="DS28">
        <v>0</v>
      </c>
      <c r="DT28">
        <v>825.28702680066999</v>
      </c>
      <c r="DU28">
        <v>8.8813063883970695</v>
      </c>
      <c r="DV28">
        <v>417.36767931843849</v>
      </c>
      <c r="DW28">
        <v>18272.96608040201</v>
      </c>
      <c r="DX28">
        <v>15</v>
      </c>
      <c r="DY28">
        <v>1689176190.0999999</v>
      </c>
      <c r="DZ28" t="s">
        <v>449</v>
      </c>
      <c r="EA28">
        <v>1689176190.0999999</v>
      </c>
      <c r="EB28">
        <v>1689176188.5999999</v>
      </c>
      <c r="EC28">
        <v>13</v>
      </c>
      <c r="ED28">
        <v>-3.5000000000000003E-2</v>
      </c>
      <c r="EE28">
        <v>-1.4E-2</v>
      </c>
      <c r="EF28">
        <v>-1.2430000000000001</v>
      </c>
      <c r="EG28">
        <v>3.7999999999999999E-2</v>
      </c>
      <c r="EH28">
        <v>800</v>
      </c>
      <c r="EI28">
        <v>17</v>
      </c>
      <c r="EJ28">
        <v>7.0000000000000007E-2</v>
      </c>
      <c r="EK28">
        <v>0.02</v>
      </c>
      <c r="EL28">
        <v>38.567076171138467</v>
      </c>
      <c r="EM28">
        <v>-5.2830891881598836</v>
      </c>
      <c r="EN28">
        <v>0.77057821465510468</v>
      </c>
      <c r="EO28">
        <v>0</v>
      </c>
      <c r="EP28">
        <v>0.19499363645429679</v>
      </c>
      <c r="EQ28">
        <v>-5.0377478508815E-2</v>
      </c>
      <c r="ER28">
        <v>7.3073366856256554E-3</v>
      </c>
      <c r="ES28">
        <v>1</v>
      </c>
      <c r="ET28">
        <v>1</v>
      </c>
      <c r="EU28">
        <v>2</v>
      </c>
      <c r="EV28" t="s">
        <v>439</v>
      </c>
      <c r="EW28">
        <v>2.9672900000000002</v>
      </c>
      <c r="EX28">
        <v>2.8083800000000001</v>
      </c>
      <c r="EY28">
        <v>0.15340100000000001</v>
      </c>
      <c r="EZ28">
        <v>0.157971</v>
      </c>
      <c r="FA28">
        <v>0.112774</v>
      </c>
      <c r="FB28">
        <v>9.9770999999999999E-2</v>
      </c>
      <c r="FC28">
        <v>25161.8</v>
      </c>
      <c r="FD28">
        <v>23243.200000000001</v>
      </c>
      <c r="FE28">
        <v>26701</v>
      </c>
      <c r="FF28">
        <v>26027.3</v>
      </c>
      <c r="FG28">
        <v>32257.599999999999</v>
      </c>
      <c r="FH28">
        <v>33061.9</v>
      </c>
      <c r="FI28">
        <v>37848</v>
      </c>
      <c r="FJ28">
        <v>38572.699999999997</v>
      </c>
      <c r="FK28">
        <v>2.0151300000000001</v>
      </c>
      <c r="FL28">
        <v>2.0137</v>
      </c>
      <c r="FM28">
        <v>7.0169599999999999E-2</v>
      </c>
      <c r="FN28">
        <v>0</v>
      </c>
      <c r="FO28">
        <v>26.852699999999999</v>
      </c>
      <c r="FP28">
        <v>999.9</v>
      </c>
      <c r="FQ28">
        <v>42.5</v>
      </c>
      <c r="FR28">
        <v>36.5</v>
      </c>
      <c r="FS28">
        <v>26.419599999999999</v>
      </c>
      <c r="FT28">
        <v>62.063899999999997</v>
      </c>
      <c r="FU28">
        <v>15.665100000000001</v>
      </c>
      <c r="FV28">
        <v>1</v>
      </c>
      <c r="FW28">
        <v>5.45198E-2</v>
      </c>
      <c r="FX28">
        <v>2.4656799999999999</v>
      </c>
      <c r="FY28">
        <v>20.2346</v>
      </c>
      <c r="FZ28">
        <v>5.2107000000000001</v>
      </c>
      <c r="GA28">
        <v>11.9315</v>
      </c>
      <c r="GB28">
        <v>4.9890499999999998</v>
      </c>
      <c r="GC28">
        <v>3.2909999999999999</v>
      </c>
      <c r="GD28">
        <v>9999</v>
      </c>
      <c r="GE28">
        <v>9999</v>
      </c>
      <c r="GF28">
        <v>9999</v>
      </c>
      <c r="GG28">
        <v>999.9</v>
      </c>
      <c r="GH28">
        <v>1.8710199999999999</v>
      </c>
      <c r="GI28">
        <v>1.87714</v>
      </c>
      <c r="GJ28">
        <v>1.8748499999999999</v>
      </c>
      <c r="GK28">
        <v>1.8730599999999999</v>
      </c>
      <c r="GL28">
        <v>1.8736299999999999</v>
      </c>
      <c r="GM28">
        <v>1.87103</v>
      </c>
      <c r="GN28">
        <v>1.8768499999999999</v>
      </c>
      <c r="GO28">
        <v>1.8760699999999999</v>
      </c>
      <c r="GP28">
        <v>5</v>
      </c>
      <c r="GQ28">
        <v>0</v>
      </c>
      <c r="GR28">
        <v>0</v>
      </c>
      <c r="GS28">
        <v>0</v>
      </c>
      <c r="GT28" t="s">
        <v>391</v>
      </c>
      <c r="GU28" t="s">
        <v>392</v>
      </c>
      <c r="GV28" t="s">
        <v>393</v>
      </c>
      <c r="GW28" t="s">
        <v>393</v>
      </c>
      <c r="GX28" t="s">
        <v>393</v>
      </c>
      <c r="GY28" t="s">
        <v>393</v>
      </c>
      <c r="GZ28">
        <v>0</v>
      </c>
      <c r="HA28">
        <v>100</v>
      </c>
      <c r="HB28">
        <v>100</v>
      </c>
      <c r="HC28">
        <v>-1.204</v>
      </c>
      <c r="HD28">
        <v>0.32390000000000002</v>
      </c>
      <c r="HE28">
        <v>-0.72300481679617123</v>
      </c>
      <c r="HF28">
        <v>-4.4049200664853048E-4</v>
      </c>
      <c r="HG28">
        <v>-3.0069193378276792E-7</v>
      </c>
      <c r="HH28">
        <v>5.1441627210662792E-11</v>
      </c>
      <c r="HI28">
        <v>-0.1512193225868009</v>
      </c>
      <c r="HJ28">
        <v>-3.0026540548477511E-2</v>
      </c>
      <c r="HK28">
        <v>2.568611009873609E-3</v>
      </c>
      <c r="HL28">
        <v>-9.2004566627904342E-6</v>
      </c>
      <c r="HM28">
        <v>8</v>
      </c>
      <c r="HN28">
        <v>2399</v>
      </c>
      <c r="HO28">
        <v>1</v>
      </c>
      <c r="HP28">
        <v>21</v>
      </c>
      <c r="HQ28">
        <v>1.7</v>
      </c>
      <c r="HR28">
        <v>1.7</v>
      </c>
      <c r="HS28">
        <v>1.64917</v>
      </c>
      <c r="HT28">
        <v>2.49634</v>
      </c>
      <c r="HU28">
        <v>1.5991200000000001</v>
      </c>
      <c r="HV28">
        <v>2.2814899999999998</v>
      </c>
      <c r="HW28">
        <v>1.5502899999999999</v>
      </c>
      <c r="HX28">
        <v>2.2546400000000002</v>
      </c>
      <c r="HY28">
        <v>42.006500000000003</v>
      </c>
      <c r="HZ28">
        <v>23.973700000000001</v>
      </c>
      <c r="IA28">
        <v>18</v>
      </c>
      <c r="IB28">
        <v>506.96</v>
      </c>
      <c r="IC28">
        <v>476.75299999999999</v>
      </c>
      <c r="ID28">
        <v>22.734000000000002</v>
      </c>
      <c r="IE28">
        <v>28.119599999999998</v>
      </c>
      <c r="IF28">
        <v>30.000599999999999</v>
      </c>
      <c r="IG28">
        <v>28.030200000000001</v>
      </c>
      <c r="IH28">
        <v>27.9923</v>
      </c>
      <c r="II28">
        <v>33.022399999999998</v>
      </c>
      <c r="IJ28">
        <v>35.717399999999998</v>
      </c>
      <c r="IK28">
        <v>0</v>
      </c>
      <c r="IL28">
        <v>22.7287</v>
      </c>
      <c r="IM28">
        <v>800</v>
      </c>
      <c r="IN28">
        <v>18.8553</v>
      </c>
      <c r="IO28">
        <v>99.766499999999994</v>
      </c>
      <c r="IP28">
        <v>100.13200000000001</v>
      </c>
    </row>
    <row r="29" spans="1:250" x14ac:dyDescent="0.3">
      <c r="A29">
        <v>13</v>
      </c>
      <c r="B29">
        <v>1689176403.5</v>
      </c>
      <c r="C29">
        <v>1738.900000095367</v>
      </c>
      <c r="D29" t="s">
        <v>450</v>
      </c>
      <c r="E29" t="s">
        <v>451</v>
      </c>
      <c r="F29" t="s">
        <v>378</v>
      </c>
      <c r="G29" t="s">
        <v>379</v>
      </c>
      <c r="H29" t="s">
        <v>380</v>
      </c>
      <c r="I29" t="s">
        <v>381</v>
      </c>
      <c r="J29" t="s">
        <v>382</v>
      </c>
      <c r="K29" t="s">
        <v>383</v>
      </c>
      <c r="L29" t="s">
        <v>384</v>
      </c>
      <c r="M29">
        <v>1689176403.5</v>
      </c>
      <c r="N29">
        <f t="shared" si="0"/>
        <v>2.536937484171256E-3</v>
      </c>
      <c r="O29">
        <f t="shared" si="1"/>
        <v>2.536937484171256</v>
      </c>
      <c r="P29">
        <f t="shared" si="2"/>
        <v>41.387367393060622</v>
      </c>
      <c r="Q29">
        <f t="shared" si="3"/>
        <v>947.52099999999996</v>
      </c>
      <c r="R29">
        <f t="shared" si="4"/>
        <v>496.37365538970096</v>
      </c>
      <c r="S29">
        <f t="shared" si="5"/>
        <v>49.040323335278124</v>
      </c>
      <c r="T29">
        <f t="shared" si="6"/>
        <v>93.612414161032007</v>
      </c>
      <c r="U29">
        <f t="shared" si="7"/>
        <v>0.15722006268551278</v>
      </c>
      <c r="V29">
        <f t="shared" si="8"/>
        <v>2.900907626720894</v>
      </c>
      <c r="W29">
        <f t="shared" si="9"/>
        <v>0.15263512597230791</v>
      </c>
      <c r="X29">
        <f t="shared" si="10"/>
        <v>9.5797754650688322E-2</v>
      </c>
      <c r="Y29">
        <f t="shared" si="11"/>
        <v>289.56226263530243</v>
      </c>
      <c r="Z29">
        <f t="shared" si="12"/>
        <v>28.557192297522334</v>
      </c>
      <c r="AA29">
        <f t="shared" si="13"/>
        <v>28.023900000000001</v>
      </c>
      <c r="AB29">
        <f t="shared" si="14"/>
        <v>3.8001301984710367</v>
      </c>
      <c r="AC29">
        <f t="shared" si="15"/>
        <v>59.907000799060583</v>
      </c>
      <c r="AD29">
        <f t="shared" si="16"/>
        <v>2.2079591656928006</v>
      </c>
      <c r="AE29">
        <f t="shared" si="17"/>
        <v>3.6856446429336587</v>
      </c>
      <c r="AF29">
        <f t="shared" si="18"/>
        <v>1.5921710327782361</v>
      </c>
      <c r="AG29">
        <f t="shared" si="19"/>
        <v>-111.87894305195239</v>
      </c>
      <c r="AH29">
        <f t="shared" si="20"/>
        <v>-81.919036806816919</v>
      </c>
      <c r="AI29">
        <f t="shared" si="21"/>
        <v>-6.1408906912969483</v>
      </c>
      <c r="AJ29">
        <f t="shared" si="22"/>
        <v>89.623392085236205</v>
      </c>
      <c r="AK29">
        <v>0</v>
      </c>
      <c r="AL29">
        <v>0</v>
      </c>
      <c r="AM29">
        <f t="shared" si="23"/>
        <v>1</v>
      </c>
      <c r="AN29">
        <f t="shared" si="24"/>
        <v>0</v>
      </c>
      <c r="AO29">
        <f t="shared" si="25"/>
        <v>51938.843502189222</v>
      </c>
      <c r="AP29" t="s">
        <v>385</v>
      </c>
      <c r="AQ29">
        <v>10238.9</v>
      </c>
      <c r="AR29">
        <v>302.21199999999999</v>
      </c>
      <c r="AS29">
        <v>4052.3</v>
      </c>
      <c r="AT29">
        <f t="shared" si="26"/>
        <v>0.92542210596451402</v>
      </c>
      <c r="AU29">
        <v>-0.32343011824092421</v>
      </c>
      <c r="AV29" t="s">
        <v>452</v>
      </c>
      <c r="AW29">
        <v>10274.6</v>
      </c>
      <c r="AX29">
        <v>830.59965054151633</v>
      </c>
      <c r="AY29">
        <v>1499.434126716528</v>
      </c>
      <c r="AZ29">
        <f t="shared" si="27"/>
        <v>0.44605792562533597</v>
      </c>
      <c r="BA29">
        <v>0.5</v>
      </c>
      <c r="BB29">
        <f t="shared" si="28"/>
        <v>1513.1598003291724</v>
      </c>
      <c r="BC29">
        <f t="shared" si="29"/>
        <v>41.387367393060622</v>
      </c>
      <c r="BD29">
        <f t="shared" si="30"/>
        <v>337.47846083723908</v>
      </c>
      <c r="BE29">
        <f t="shared" si="31"/>
        <v>2.7565361901781812E-2</v>
      </c>
      <c r="BF29">
        <f t="shared" si="32"/>
        <v>1.7025528683102316</v>
      </c>
      <c r="BG29">
        <f t="shared" si="33"/>
        <v>268.16263712388178</v>
      </c>
      <c r="BH29" t="s">
        <v>453</v>
      </c>
      <c r="BI29">
        <v>611.11</v>
      </c>
      <c r="BJ29">
        <f t="shared" si="34"/>
        <v>611.11</v>
      </c>
      <c r="BK29">
        <f t="shared" si="35"/>
        <v>0.59243958163189658</v>
      </c>
      <c r="BL29">
        <f t="shared" si="36"/>
        <v>0.75291715721737074</v>
      </c>
      <c r="BM29">
        <f t="shared" si="37"/>
        <v>0.74185554220588568</v>
      </c>
      <c r="BN29">
        <f t="shared" si="38"/>
        <v>0.55865529148658544</v>
      </c>
      <c r="BO29">
        <f t="shared" si="39"/>
        <v>0.68074825798313843</v>
      </c>
      <c r="BP29">
        <f t="shared" si="40"/>
        <v>0.5539554509168545</v>
      </c>
      <c r="BQ29">
        <f t="shared" si="41"/>
        <v>0.4460445490831455</v>
      </c>
      <c r="BR29">
        <f t="shared" si="42"/>
        <v>1799.97</v>
      </c>
      <c r="BS29">
        <f t="shared" si="43"/>
        <v>1513.1598003291724</v>
      </c>
      <c r="BT29">
        <f t="shared" si="44"/>
        <v>0.84065834448861498</v>
      </c>
      <c r="BU29">
        <f t="shared" si="45"/>
        <v>0.16087060486302684</v>
      </c>
      <c r="BV29">
        <v>6</v>
      </c>
      <c r="BW29">
        <v>0.5</v>
      </c>
      <c r="BX29" t="s">
        <v>388</v>
      </c>
      <c r="BY29">
        <v>2</v>
      </c>
      <c r="BZ29">
        <v>1689176403.5</v>
      </c>
      <c r="CA29">
        <v>947.52099999999996</v>
      </c>
      <c r="CB29">
        <v>1000.06</v>
      </c>
      <c r="CC29">
        <v>22.348400000000002</v>
      </c>
      <c r="CD29">
        <v>19.372699999999998</v>
      </c>
      <c r="CE29">
        <v>949.15</v>
      </c>
      <c r="CF29">
        <v>22.031300000000002</v>
      </c>
      <c r="CG29">
        <v>500.09899999999999</v>
      </c>
      <c r="CH29">
        <v>98.697000000000003</v>
      </c>
      <c r="CI29">
        <v>0.100192</v>
      </c>
      <c r="CJ29">
        <v>27.5001</v>
      </c>
      <c r="CK29">
        <v>28.023900000000001</v>
      </c>
      <c r="CL29">
        <v>999.9</v>
      </c>
      <c r="CM29">
        <v>0</v>
      </c>
      <c r="CN29">
        <v>0</v>
      </c>
      <c r="CO29">
        <v>9967.5</v>
      </c>
      <c r="CP29">
        <v>0</v>
      </c>
      <c r="CQ29">
        <v>1496.69</v>
      </c>
      <c r="CR29">
        <v>-52.537700000000001</v>
      </c>
      <c r="CS29">
        <v>969.18100000000004</v>
      </c>
      <c r="CT29">
        <v>1019.82</v>
      </c>
      <c r="CU29">
        <v>2.9757600000000002</v>
      </c>
      <c r="CV29">
        <v>1000.06</v>
      </c>
      <c r="CW29">
        <v>19.372699999999998</v>
      </c>
      <c r="CX29">
        <v>2.2057199999999999</v>
      </c>
      <c r="CY29">
        <v>1.9120299999999999</v>
      </c>
      <c r="CZ29">
        <v>19.004000000000001</v>
      </c>
      <c r="DA29">
        <v>16.734000000000002</v>
      </c>
      <c r="DB29">
        <v>1799.97</v>
      </c>
      <c r="DC29">
        <v>0.977993</v>
      </c>
      <c r="DD29">
        <v>2.2006499999999998E-2</v>
      </c>
      <c r="DE29">
        <v>0</v>
      </c>
      <c r="DF29">
        <v>876.82</v>
      </c>
      <c r="DG29">
        <v>4.9995000000000003</v>
      </c>
      <c r="DH29">
        <v>19235.099999999999</v>
      </c>
      <c r="DI29">
        <v>16659.5</v>
      </c>
      <c r="DJ29">
        <v>46.311999999999998</v>
      </c>
      <c r="DK29">
        <v>47.561999999999998</v>
      </c>
      <c r="DL29">
        <v>47.311999999999998</v>
      </c>
      <c r="DM29">
        <v>46.125</v>
      </c>
      <c r="DN29">
        <v>47.311999999999998</v>
      </c>
      <c r="DO29">
        <v>1755.47</v>
      </c>
      <c r="DP29">
        <v>39.5</v>
      </c>
      <c r="DQ29">
        <v>0</v>
      </c>
      <c r="DR29">
        <v>111.2000000476837</v>
      </c>
      <c r="DS29">
        <v>0</v>
      </c>
      <c r="DT29">
        <v>830.59965054151633</v>
      </c>
      <c r="DU29">
        <v>7.9819185917228692</v>
      </c>
      <c r="DV29">
        <v>343.78269439426037</v>
      </c>
      <c r="DW29">
        <v>18437.628144404331</v>
      </c>
      <c r="DX29">
        <v>15</v>
      </c>
      <c r="DY29">
        <v>1689176361</v>
      </c>
      <c r="DZ29" t="s">
        <v>454</v>
      </c>
      <c r="EA29">
        <v>1689176356</v>
      </c>
      <c r="EB29">
        <v>1689176361</v>
      </c>
      <c r="EC29">
        <v>14</v>
      </c>
      <c r="ED29">
        <v>-0.26</v>
      </c>
      <c r="EE29">
        <v>-1.9E-2</v>
      </c>
      <c r="EF29">
        <v>-1.675</v>
      </c>
      <c r="EG29">
        <v>0.11</v>
      </c>
      <c r="EH29">
        <v>1000</v>
      </c>
      <c r="EI29">
        <v>19</v>
      </c>
      <c r="EJ29">
        <v>0.04</v>
      </c>
      <c r="EK29">
        <v>0.04</v>
      </c>
      <c r="EL29">
        <v>41.504488588825659</v>
      </c>
      <c r="EM29">
        <v>-0.66760863844966989</v>
      </c>
      <c r="EN29">
        <v>0.13644608910419589</v>
      </c>
      <c r="EO29">
        <v>1</v>
      </c>
      <c r="EP29">
        <v>0.15662196891646521</v>
      </c>
      <c r="EQ29">
        <v>1.8375728194837931E-2</v>
      </c>
      <c r="ER29">
        <v>4.0164399643374763E-3</v>
      </c>
      <c r="ES29">
        <v>1</v>
      </c>
      <c r="ET29">
        <v>2</v>
      </c>
      <c r="EU29">
        <v>2</v>
      </c>
      <c r="EV29" t="s">
        <v>390</v>
      </c>
      <c r="EW29">
        <v>2.9672200000000002</v>
      </c>
      <c r="EX29">
        <v>2.80823</v>
      </c>
      <c r="EY29">
        <v>0.17879400000000001</v>
      </c>
      <c r="EZ29">
        <v>0.183006</v>
      </c>
      <c r="FA29">
        <v>0.11337800000000001</v>
      </c>
      <c r="FB29">
        <v>0.102254</v>
      </c>
      <c r="FC29">
        <v>24406.3</v>
      </c>
      <c r="FD29">
        <v>22547.1</v>
      </c>
      <c r="FE29">
        <v>26700.400000000001</v>
      </c>
      <c r="FF29">
        <v>26021.9</v>
      </c>
      <c r="FG29">
        <v>32236</v>
      </c>
      <c r="FH29">
        <v>32965.9</v>
      </c>
      <c r="FI29">
        <v>37846.199999999997</v>
      </c>
      <c r="FJ29">
        <v>38564.9</v>
      </c>
      <c r="FK29">
        <v>2.0135299999999998</v>
      </c>
      <c r="FL29">
        <v>2.0131800000000002</v>
      </c>
      <c r="FM29">
        <v>7.5790999999999997E-2</v>
      </c>
      <c r="FN29">
        <v>0</v>
      </c>
      <c r="FO29">
        <v>26.785299999999999</v>
      </c>
      <c r="FP29">
        <v>999.9</v>
      </c>
      <c r="FQ29">
        <v>42.2</v>
      </c>
      <c r="FR29">
        <v>36.700000000000003</v>
      </c>
      <c r="FS29">
        <v>26.519500000000001</v>
      </c>
      <c r="FT29">
        <v>62.073900000000002</v>
      </c>
      <c r="FU29">
        <v>15.3926</v>
      </c>
      <c r="FV29">
        <v>1</v>
      </c>
      <c r="FW29">
        <v>5.9730699999999998E-2</v>
      </c>
      <c r="FX29">
        <v>2.4119299999999999</v>
      </c>
      <c r="FY29">
        <v>20.235299999999999</v>
      </c>
      <c r="FZ29">
        <v>5.2110000000000003</v>
      </c>
      <c r="GA29">
        <v>11.930300000000001</v>
      </c>
      <c r="GB29">
        <v>4.9895500000000004</v>
      </c>
      <c r="GC29">
        <v>3.2909999999999999</v>
      </c>
      <c r="GD29">
        <v>9999</v>
      </c>
      <c r="GE29">
        <v>9999</v>
      </c>
      <c r="GF29">
        <v>9999</v>
      </c>
      <c r="GG29">
        <v>999.9</v>
      </c>
      <c r="GH29">
        <v>1.8710199999999999</v>
      </c>
      <c r="GI29">
        <v>1.87714</v>
      </c>
      <c r="GJ29">
        <v>1.8748499999999999</v>
      </c>
      <c r="GK29">
        <v>1.8731100000000001</v>
      </c>
      <c r="GL29">
        <v>1.8736299999999999</v>
      </c>
      <c r="GM29">
        <v>1.87103</v>
      </c>
      <c r="GN29">
        <v>1.8768499999999999</v>
      </c>
      <c r="GO29">
        <v>1.8760699999999999</v>
      </c>
      <c r="GP29">
        <v>5</v>
      </c>
      <c r="GQ29">
        <v>0</v>
      </c>
      <c r="GR29">
        <v>0</v>
      </c>
      <c r="GS29">
        <v>0</v>
      </c>
      <c r="GT29" t="s">
        <v>391</v>
      </c>
      <c r="GU29" t="s">
        <v>392</v>
      </c>
      <c r="GV29" t="s">
        <v>393</v>
      </c>
      <c r="GW29" t="s">
        <v>393</v>
      </c>
      <c r="GX29" t="s">
        <v>393</v>
      </c>
      <c r="GY29" t="s">
        <v>393</v>
      </c>
      <c r="GZ29">
        <v>0</v>
      </c>
      <c r="HA29">
        <v>100</v>
      </c>
      <c r="HB29">
        <v>100</v>
      </c>
      <c r="HC29">
        <v>-1.629</v>
      </c>
      <c r="HD29">
        <v>0.31709999999999999</v>
      </c>
      <c r="HE29">
        <v>-0.98368626325459407</v>
      </c>
      <c r="HF29">
        <v>-4.4049200664853048E-4</v>
      </c>
      <c r="HG29">
        <v>-3.0069193378276792E-7</v>
      </c>
      <c r="HH29">
        <v>5.1441627210662792E-11</v>
      </c>
      <c r="HI29">
        <v>-0.16974283607080831</v>
      </c>
      <c r="HJ29">
        <v>-3.0026540548477511E-2</v>
      </c>
      <c r="HK29">
        <v>2.568611009873609E-3</v>
      </c>
      <c r="HL29">
        <v>-9.2004566627904342E-6</v>
      </c>
      <c r="HM29">
        <v>8</v>
      </c>
      <c r="HN29">
        <v>2399</v>
      </c>
      <c r="HO29">
        <v>1</v>
      </c>
      <c r="HP29">
        <v>21</v>
      </c>
      <c r="HQ29">
        <v>0.8</v>
      </c>
      <c r="HR29">
        <v>0.7</v>
      </c>
      <c r="HS29">
        <v>1.9836400000000001</v>
      </c>
      <c r="HT29">
        <v>2.49512</v>
      </c>
      <c r="HU29">
        <v>1.5991200000000001</v>
      </c>
      <c r="HV29">
        <v>2.2814899999999998</v>
      </c>
      <c r="HW29">
        <v>1.5502899999999999</v>
      </c>
      <c r="HX29">
        <v>2.3547400000000001</v>
      </c>
      <c r="HY29">
        <v>42.218000000000004</v>
      </c>
      <c r="HZ29">
        <v>23.991199999999999</v>
      </c>
      <c r="IA29">
        <v>18</v>
      </c>
      <c r="IB29">
        <v>506.69799999999998</v>
      </c>
      <c r="IC29">
        <v>477.12700000000001</v>
      </c>
      <c r="ID29">
        <v>22.7789</v>
      </c>
      <c r="IE29">
        <v>28.195699999999999</v>
      </c>
      <c r="IF29">
        <v>30.000399999999999</v>
      </c>
      <c r="IG29">
        <v>28.116599999999998</v>
      </c>
      <c r="IH29">
        <v>28.075299999999999</v>
      </c>
      <c r="II29">
        <v>39.715499999999999</v>
      </c>
      <c r="IJ29">
        <v>34.1571</v>
      </c>
      <c r="IK29">
        <v>0</v>
      </c>
      <c r="IL29">
        <v>22.773099999999999</v>
      </c>
      <c r="IM29">
        <v>1000</v>
      </c>
      <c r="IN29">
        <v>19.310500000000001</v>
      </c>
      <c r="IO29">
        <v>99.762799999999999</v>
      </c>
      <c r="IP29">
        <v>100.11199999999999</v>
      </c>
    </row>
    <row r="30" spans="1:250" x14ac:dyDescent="0.3">
      <c r="A30">
        <v>14</v>
      </c>
      <c r="B30">
        <v>1689176574.5</v>
      </c>
      <c r="C30">
        <v>1909.900000095367</v>
      </c>
      <c r="D30" t="s">
        <v>455</v>
      </c>
      <c r="E30" t="s">
        <v>456</v>
      </c>
      <c r="F30" t="s">
        <v>378</v>
      </c>
      <c r="G30" t="s">
        <v>379</v>
      </c>
      <c r="H30" t="s">
        <v>380</v>
      </c>
      <c r="I30" t="s">
        <v>381</v>
      </c>
      <c r="J30" t="s">
        <v>382</v>
      </c>
      <c r="K30" t="s">
        <v>383</v>
      </c>
      <c r="L30" t="s">
        <v>384</v>
      </c>
      <c r="M30">
        <v>1689176574.5</v>
      </c>
      <c r="N30">
        <f t="shared" si="0"/>
        <v>1.8507281137588188E-3</v>
      </c>
      <c r="O30">
        <f t="shared" si="1"/>
        <v>1.8507281137588187</v>
      </c>
      <c r="P30">
        <f t="shared" si="2"/>
        <v>40.47421660116283</v>
      </c>
      <c r="Q30">
        <f t="shared" si="3"/>
        <v>1148.72</v>
      </c>
      <c r="R30">
        <f t="shared" si="4"/>
        <v>535.66335489851303</v>
      </c>
      <c r="S30">
        <f t="shared" si="5"/>
        <v>52.917507358933577</v>
      </c>
      <c r="T30">
        <f t="shared" si="6"/>
        <v>113.48060026408</v>
      </c>
      <c r="U30">
        <f t="shared" si="7"/>
        <v>0.11170348738452966</v>
      </c>
      <c r="V30">
        <f t="shared" si="8"/>
        <v>2.9060070623130283</v>
      </c>
      <c r="W30">
        <f t="shared" si="9"/>
        <v>0.10937178684748108</v>
      </c>
      <c r="X30">
        <f t="shared" si="10"/>
        <v>6.8562806963512551E-2</v>
      </c>
      <c r="Y30">
        <f t="shared" si="11"/>
        <v>289.54412763518036</v>
      </c>
      <c r="Z30">
        <f t="shared" si="12"/>
        <v>28.736500137081659</v>
      </c>
      <c r="AA30">
        <f t="shared" si="13"/>
        <v>28.1129</v>
      </c>
      <c r="AB30">
        <f t="shared" si="14"/>
        <v>3.8198879340324599</v>
      </c>
      <c r="AC30">
        <f t="shared" si="15"/>
        <v>59.66352761822008</v>
      </c>
      <c r="AD30">
        <f t="shared" si="16"/>
        <v>2.1991657555006996</v>
      </c>
      <c r="AE30">
        <f t="shared" si="17"/>
        <v>3.6859465795802477</v>
      </c>
      <c r="AF30">
        <f t="shared" si="18"/>
        <v>1.6207221785317603</v>
      </c>
      <c r="AG30">
        <f t="shared" si="19"/>
        <v>-81.617109816763914</v>
      </c>
      <c r="AH30">
        <f t="shared" si="20"/>
        <v>-95.787214287326933</v>
      </c>
      <c r="AI30">
        <f t="shared" si="21"/>
        <v>-7.1711237246768755</v>
      </c>
      <c r="AJ30">
        <f t="shared" si="22"/>
        <v>104.96867980641265</v>
      </c>
      <c r="AK30">
        <v>0</v>
      </c>
      <c r="AL30">
        <v>0</v>
      </c>
      <c r="AM30">
        <f t="shared" si="23"/>
        <v>1</v>
      </c>
      <c r="AN30">
        <f t="shared" si="24"/>
        <v>0</v>
      </c>
      <c r="AO30">
        <f t="shared" si="25"/>
        <v>52084.2124346825</v>
      </c>
      <c r="AP30" t="s">
        <v>385</v>
      </c>
      <c r="AQ30">
        <v>10238.9</v>
      </c>
      <c r="AR30">
        <v>302.21199999999999</v>
      </c>
      <c r="AS30">
        <v>4052.3</v>
      </c>
      <c r="AT30">
        <f t="shared" si="26"/>
        <v>0.92542210596451402</v>
      </c>
      <c r="AU30">
        <v>-0.32343011824092421</v>
      </c>
      <c r="AV30" t="s">
        <v>457</v>
      </c>
      <c r="AW30">
        <v>10294.6</v>
      </c>
      <c r="AX30">
        <v>839.49356937799053</v>
      </c>
      <c r="AY30">
        <v>1513.196218492878</v>
      </c>
      <c r="AZ30">
        <f t="shared" si="27"/>
        <v>0.44521830076068114</v>
      </c>
      <c r="BA30">
        <v>0.5</v>
      </c>
      <c r="BB30">
        <f t="shared" si="28"/>
        <v>1513.0671003291091</v>
      </c>
      <c r="BC30">
        <f t="shared" si="29"/>
        <v>40.47421660116283</v>
      </c>
      <c r="BD30">
        <f t="shared" si="30"/>
        <v>336.82258167270851</v>
      </c>
      <c r="BE30">
        <f t="shared" si="31"/>
        <v>2.696354094972378E-2</v>
      </c>
      <c r="BF30">
        <f t="shared" si="32"/>
        <v>1.677973914074431</v>
      </c>
      <c r="BG30">
        <f t="shared" si="33"/>
        <v>268.59952029102641</v>
      </c>
      <c r="BH30" t="s">
        <v>458</v>
      </c>
      <c r="BI30">
        <v>608.26</v>
      </c>
      <c r="BJ30">
        <f t="shared" si="34"/>
        <v>608.26</v>
      </c>
      <c r="BK30">
        <f t="shared" si="35"/>
        <v>0.59802965896530036</v>
      </c>
      <c r="BL30">
        <f t="shared" si="36"/>
        <v>0.74447528493986304</v>
      </c>
      <c r="BM30">
        <f t="shared" si="37"/>
        <v>0.73724572929092647</v>
      </c>
      <c r="BN30">
        <f t="shared" si="38"/>
        <v>0.55632653078942629</v>
      </c>
      <c r="BO30">
        <f t="shared" si="39"/>
        <v>0.67707845296086977</v>
      </c>
      <c r="BP30">
        <f t="shared" si="40"/>
        <v>0.53941394351959326</v>
      </c>
      <c r="BQ30">
        <f t="shared" si="41"/>
        <v>0.46058605648040674</v>
      </c>
      <c r="BR30">
        <f t="shared" si="42"/>
        <v>1799.86</v>
      </c>
      <c r="BS30">
        <f t="shared" si="43"/>
        <v>1513.0671003291091</v>
      </c>
      <c r="BT30">
        <f t="shared" si="44"/>
        <v>0.84065821804424179</v>
      </c>
      <c r="BU30">
        <f t="shared" si="45"/>
        <v>0.16087036082538664</v>
      </c>
      <c r="BV30">
        <v>6</v>
      </c>
      <c r="BW30">
        <v>0.5</v>
      </c>
      <c r="BX30" t="s">
        <v>388</v>
      </c>
      <c r="BY30">
        <v>2</v>
      </c>
      <c r="BZ30">
        <v>1689176574.5</v>
      </c>
      <c r="CA30">
        <v>1148.72</v>
      </c>
      <c r="CB30">
        <v>1199.83</v>
      </c>
      <c r="CC30">
        <v>22.261299999999999</v>
      </c>
      <c r="CD30">
        <v>20.090299999999999</v>
      </c>
      <c r="CE30">
        <v>1150.3800000000001</v>
      </c>
      <c r="CF30">
        <v>21.956499999999998</v>
      </c>
      <c r="CG30">
        <v>500.1</v>
      </c>
      <c r="CH30">
        <v>98.688699999999997</v>
      </c>
      <c r="CI30">
        <v>0.100039</v>
      </c>
      <c r="CJ30">
        <v>27.5015</v>
      </c>
      <c r="CK30">
        <v>28.1129</v>
      </c>
      <c r="CL30">
        <v>999.9</v>
      </c>
      <c r="CM30">
        <v>0</v>
      </c>
      <c r="CN30">
        <v>0</v>
      </c>
      <c r="CO30">
        <v>9997.5</v>
      </c>
      <c r="CP30">
        <v>0</v>
      </c>
      <c r="CQ30">
        <v>1662.13</v>
      </c>
      <c r="CR30">
        <v>-51.113399999999999</v>
      </c>
      <c r="CS30">
        <v>1174.8800000000001</v>
      </c>
      <c r="CT30">
        <v>1224.43</v>
      </c>
      <c r="CU30">
        <v>2.1709100000000001</v>
      </c>
      <c r="CV30">
        <v>1199.83</v>
      </c>
      <c r="CW30">
        <v>20.090299999999999</v>
      </c>
      <c r="CX30">
        <v>2.1969400000000001</v>
      </c>
      <c r="CY30">
        <v>1.9826900000000001</v>
      </c>
      <c r="CZ30">
        <v>18.940000000000001</v>
      </c>
      <c r="DA30">
        <v>17.306799999999999</v>
      </c>
      <c r="DB30">
        <v>1799.86</v>
      </c>
      <c r="DC30">
        <v>0.97799700000000001</v>
      </c>
      <c r="DD30">
        <v>2.2003000000000002E-2</v>
      </c>
      <c r="DE30">
        <v>0</v>
      </c>
      <c r="DF30">
        <v>878.69500000000005</v>
      </c>
      <c r="DG30">
        <v>4.9995000000000003</v>
      </c>
      <c r="DH30">
        <v>19205.099999999999</v>
      </c>
      <c r="DI30">
        <v>16658.5</v>
      </c>
      <c r="DJ30">
        <v>46.625</v>
      </c>
      <c r="DK30">
        <v>47.875</v>
      </c>
      <c r="DL30">
        <v>47.561999999999998</v>
      </c>
      <c r="DM30">
        <v>46.5</v>
      </c>
      <c r="DN30">
        <v>47.561999999999998</v>
      </c>
      <c r="DO30">
        <v>1755.37</v>
      </c>
      <c r="DP30">
        <v>39.49</v>
      </c>
      <c r="DQ30">
        <v>0</v>
      </c>
      <c r="DR30">
        <v>169.19999980926511</v>
      </c>
      <c r="DS30">
        <v>0</v>
      </c>
      <c r="DT30">
        <v>839.49356937799053</v>
      </c>
      <c r="DU30">
        <v>7.2986623538906494</v>
      </c>
      <c r="DV30">
        <v>273.68717398557379</v>
      </c>
      <c r="DW30">
        <v>18688.635849282298</v>
      </c>
      <c r="DX30">
        <v>15</v>
      </c>
      <c r="DY30">
        <v>1689176474.5</v>
      </c>
      <c r="DZ30" t="s">
        <v>459</v>
      </c>
      <c r="EA30">
        <v>1689176474.5</v>
      </c>
      <c r="EB30">
        <v>1689176470</v>
      </c>
      <c r="EC30">
        <v>15</v>
      </c>
      <c r="ED30">
        <v>0.154</v>
      </c>
      <c r="EE30">
        <v>-7.0000000000000001E-3</v>
      </c>
      <c r="EF30">
        <v>-1.702</v>
      </c>
      <c r="EG30">
        <v>0.13200000000000001</v>
      </c>
      <c r="EH30">
        <v>1200</v>
      </c>
      <c r="EI30">
        <v>19</v>
      </c>
      <c r="EJ30">
        <v>0.08</v>
      </c>
      <c r="EK30">
        <v>0.04</v>
      </c>
      <c r="EL30">
        <v>40.582392778220033</v>
      </c>
      <c r="EM30">
        <v>-0.74053306880002601</v>
      </c>
      <c r="EN30">
        <v>0.17760315593797299</v>
      </c>
      <c r="EO30">
        <v>1</v>
      </c>
      <c r="EP30">
        <v>0.11528217968557899</v>
      </c>
      <c r="EQ30">
        <v>-1.840561468343032E-2</v>
      </c>
      <c r="ER30">
        <v>2.7217013894242311E-3</v>
      </c>
      <c r="ES30">
        <v>1</v>
      </c>
      <c r="ET30">
        <v>2</v>
      </c>
      <c r="EU30">
        <v>2</v>
      </c>
      <c r="EV30" t="s">
        <v>390</v>
      </c>
      <c r="EW30">
        <v>2.9670999999999998</v>
      </c>
      <c r="EX30">
        <v>2.8083399999999998</v>
      </c>
      <c r="EY30">
        <v>0.20222799999999999</v>
      </c>
      <c r="EZ30">
        <v>0.205513</v>
      </c>
      <c r="FA30">
        <v>0.11305900000000001</v>
      </c>
      <c r="FB30">
        <v>0.104897</v>
      </c>
      <c r="FC30">
        <v>23705.4</v>
      </c>
      <c r="FD30">
        <v>21917.8</v>
      </c>
      <c r="FE30">
        <v>26696</v>
      </c>
      <c r="FF30">
        <v>26012.799999999999</v>
      </c>
      <c r="FG30">
        <v>32245.200000000001</v>
      </c>
      <c r="FH30">
        <v>32858.699999999997</v>
      </c>
      <c r="FI30">
        <v>37840.1</v>
      </c>
      <c r="FJ30">
        <v>38551</v>
      </c>
      <c r="FK30">
        <v>2.0112999999999999</v>
      </c>
      <c r="FL30">
        <v>2.0098699999999998</v>
      </c>
      <c r="FM30">
        <v>6.6682699999999998E-2</v>
      </c>
      <c r="FN30">
        <v>0</v>
      </c>
      <c r="FO30">
        <v>27.023399999999999</v>
      </c>
      <c r="FP30">
        <v>999.9</v>
      </c>
      <c r="FQ30">
        <v>41.9</v>
      </c>
      <c r="FR30">
        <v>37.1</v>
      </c>
      <c r="FS30">
        <v>26.913699999999999</v>
      </c>
      <c r="FT30">
        <v>62.043900000000001</v>
      </c>
      <c r="FU30">
        <v>15.6571</v>
      </c>
      <c r="FV30">
        <v>1</v>
      </c>
      <c r="FW30">
        <v>7.4359800000000004E-2</v>
      </c>
      <c r="FX30">
        <v>3.79209</v>
      </c>
      <c r="FY30">
        <v>20.208500000000001</v>
      </c>
      <c r="FZ30">
        <v>5.2095000000000002</v>
      </c>
      <c r="GA30">
        <v>11.9321</v>
      </c>
      <c r="GB30">
        <v>4.9894499999999997</v>
      </c>
      <c r="GC30">
        <v>3.2909999999999999</v>
      </c>
      <c r="GD30">
        <v>9999</v>
      </c>
      <c r="GE30">
        <v>9999</v>
      </c>
      <c r="GF30">
        <v>9999</v>
      </c>
      <c r="GG30">
        <v>999.9</v>
      </c>
      <c r="GH30">
        <v>1.87103</v>
      </c>
      <c r="GI30">
        <v>1.87714</v>
      </c>
      <c r="GJ30">
        <v>1.8748499999999999</v>
      </c>
      <c r="GK30">
        <v>1.8731599999999999</v>
      </c>
      <c r="GL30">
        <v>1.8736299999999999</v>
      </c>
      <c r="GM30">
        <v>1.87103</v>
      </c>
      <c r="GN30">
        <v>1.87696</v>
      </c>
      <c r="GO30">
        <v>1.8760699999999999</v>
      </c>
      <c r="GP30">
        <v>5</v>
      </c>
      <c r="GQ30">
        <v>0</v>
      </c>
      <c r="GR30">
        <v>0</v>
      </c>
      <c r="GS30">
        <v>0</v>
      </c>
      <c r="GT30" t="s">
        <v>391</v>
      </c>
      <c r="GU30" t="s">
        <v>392</v>
      </c>
      <c r="GV30" t="s">
        <v>393</v>
      </c>
      <c r="GW30" t="s">
        <v>393</v>
      </c>
      <c r="GX30" t="s">
        <v>393</v>
      </c>
      <c r="GY30" t="s">
        <v>393</v>
      </c>
      <c r="GZ30">
        <v>0</v>
      </c>
      <c r="HA30">
        <v>100</v>
      </c>
      <c r="HB30">
        <v>100</v>
      </c>
      <c r="HC30">
        <v>-1.66</v>
      </c>
      <c r="HD30">
        <v>0.30480000000000002</v>
      </c>
      <c r="HE30">
        <v>-0.82787304578812282</v>
      </c>
      <c r="HF30">
        <v>-4.4049200664853048E-4</v>
      </c>
      <c r="HG30">
        <v>-3.0069193378276792E-7</v>
      </c>
      <c r="HH30">
        <v>5.1441627210662792E-11</v>
      </c>
      <c r="HI30">
        <v>-0.17692348541542599</v>
      </c>
      <c r="HJ30">
        <v>-3.0026540548477511E-2</v>
      </c>
      <c r="HK30">
        <v>2.568611009873609E-3</v>
      </c>
      <c r="HL30">
        <v>-9.2004566627904342E-6</v>
      </c>
      <c r="HM30">
        <v>8</v>
      </c>
      <c r="HN30">
        <v>2399</v>
      </c>
      <c r="HO30">
        <v>1</v>
      </c>
      <c r="HP30">
        <v>21</v>
      </c>
      <c r="HQ30">
        <v>1.7</v>
      </c>
      <c r="HR30">
        <v>1.7</v>
      </c>
      <c r="HS30">
        <v>2.3083499999999999</v>
      </c>
      <c r="HT30">
        <v>2.49512</v>
      </c>
      <c r="HU30">
        <v>1.5991200000000001</v>
      </c>
      <c r="HV30">
        <v>2.2814899999999998</v>
      </c>
      <c r="HW30">
        <v>1.5502899999999999</v>
      </c>
      <c r="HX30">
        <v>2.2790499999999998</v>
      </c>
      <c r="HY30">
        <v>42.6706</v>
      </c>
      <c r="HZ30">
        <v>23.973700000000001</v>
      </c>
      <c r="IA30">
        <v>18</v>
      </c>
      <c r="IB30">
        <v>506.38799999999998</v>
      </c>
      <c r="IC30">
        <v>476.197</v>
      </c>
      <c r="ID30">
        <v>21.757000000000001</v>
      </c>
      <c r="IE30">
        <v>28.321100000000001</v>
      </c>
      <c r="IF30">
        <v>30.001000000000001</v>
      </c>
      <c r="IG30">
        <v>28.2437</v>
      </c>
      <c r="IH30">
        <v>28.2104</v>
      </c>
      <c r="II30">
        <v>46.218699999999998</v>
      </c>
      <c r="IJ30">
        <v>32.437800000000003</v>
      </c>
      <c r="IK30">
        <v>0</v>
      </c>
      <c r="IL30">
        <v>21.694199999999999</v>
      </c>
      <c r="IM30">
        <v>1200</v>
      </c>
      <c r="IN30">
        <v>20.113099999999999</v>
      </c>
      <c r="IO30">
        <v>99.746600000000001</v>
      </c>
      <c r="IP30">
        <v>100.07599999999999</v>
      </c>
    </row>
    <row r="31" spans="1:250" x14ac:dyDescent="0.3">
      <c r="A31">
        <v>15</v>
      </c>
      <c r="B31">
        <v>1689176702.5</v>
      </c>
      <c r="C31">
        <v>2037.900000095367</v>
      </c>
      <c r="D31" t="s">
        <v>460</v>
      </c>
      <c r="E31" t="s">
        <v>461</v>
      </c>
      <c r="F31" t="s">
        <v>378</v>
      </c>
      <c r="G31" t="s">
        <v>379</v>
      </c>
      <c r="H31" t="s">
        <v>380</v>
      </c>
      <c r="I31" t="s">
        <v>381</v>
      </c>
      <c r="J31" t="s">
        <v>382</v>
      </c>
      <c r="K31" t="s">
        <v>383</v>
      </c>
      <c r="L31" t="s">
        <v>384</v>
      </c>
      <c r="M31">
        <v>1689176702.5</v>
      </c>
      <c r="N31">
        <f t="shared" si="0"/>
        <v>1.9135923943756458E-3</v>
      </c>
      <c r="O31">
        <f t="shared" si="1"/>
        <v>1.9135923943756459</v>
      </c>
      <c r="P31">
        <f t="shared" si="2"/>
        <v>46.44941418898005</v>
      </c>
      <c r="Q31">
        <f t="shared" si="3"/>
        <v>1441.08</v>
      </c>
      <c r="R31">
        <f t="shared" si="4"/>
        <v>764.14957224601062</v>
      </c>
      <c r="S31">
        <f t="shared" si="5"/>
        <v>75.487723614795897</v>
      </c>
      <c r="T31">
        <f t="shared" si="6"/>
        <v>142.35936614747999</v>
      </c>
      <c r="U31">
        <f t="shared" si="7"/>
        <v>0.11697737888388789</v>
      </c>
      <c r="V31">
        <f t="shared" si="8"/>
        <v>2.8961212717518956</v>
      </c>
      <c r="W31">
        <f t="shared" si="9"/>
        <v>0.11441450538535282</v>
      </c>
      <c r="X31">
        <f t="shared" si="10"/>
        <v>7.1734653173662094E-2</v>
      </c>
      <c r="Y31">
        <f t="shared" si="11"/>
        <v>289.59041163507811</v>
      </c>
      <c r="Z31">
        <f t="shared" si="12"/>
        <v>28.583798577942297</v>
      </c>
      <c r="AA31">
        <f t="shared" si="13"/>
        <v>27.980799999999999</v>
      </c>
      <c r="AB31">
        <f t="shared" si="14"/>
        <v>3.7905942113618569</v>
      </c>
      <c r="AC31">
        <f t="shared" si="15"/>
        <v>59.861263200765791</v>
      </c>
      <c r="AD31">
        <f t="shared" si="16"/>
        <v>2.1883796142606</v>
      </c>
      <c r="AE31">
        <f t="shared" si="17"/>
        <v>3.6557524803997197</v>
      </c>
      <c r="AF31">
        <f t="shared" si="18"/>
        <v>1.6022145971012569</v>
      </c>
      <c r="AG31">
        <f t="shared" si="19"/>
        <v>-84.389424591965977</v>
      </c>
      <c r="AH31">
        <f t="shared" si="20"/>
        <v>-96.772900663665808</v>
      </c>
      <c r="AI31">
        <f t="shared" si="21"/>
        <v>-7.2597702558536792</v>
      </c>
      <c r="AJ31">
        <f t="shared" si="22"/>
        <v>101.16831612359269</v>
      </c>
      <c r="AK31">
        <v>0</v>
      </c>
      <c r="AL31">
        <v>0</v>
      </c>
      <c r="AM31">
        <f t="shared" si="23"/>
        <v>1</v>
      </c>
      <c r="AN31">
        <f t="shared" si="24"/>
        <v>0</v>
      </c>
      <c r="AO31">
        <f t="shared" si="25"/>
        <v>51825.918490539923</v>
      </c>
      <c r="AP31" t="s">
        <v>385</v>
      </c>
      <c r="AQ31">
        <v>10238.9</v>
      </c>
      <c r="AR31">
        <v>302.21199999999999</v>
      </c>
      <c r="AS31">
        <v>4052.3</v>
      </c>
      <c r="AT31">
        <f t="shared" si="26"/>
        <v>0.92542210596451402</v>
      </c>
      <c r="AU31">
        <v>-0.32343011824092421</v>
      </c>
      <c r="AV31" t="s">
        <v>462</v>
      </c>
      <c r="AW31">
        <v>10268.1</v>
      </c>
      <c r="AX31">
        <v>846.19151351351343</v>
      </c>
      <c r="AY31">
        <v>1564.53891928088</v>
      </c>
      <c r="AZ31">
        <f t="shared" si="27"/>
        <v>0.45914319990041896</v>
      </c>
      <c r="BA31">
        <v>0.5</v>
      </c>
      <c r="BB31">
        <f t="shared" si="28"/>
        <v>1513.3107003290561</v>
      </c>
      <c r="BC31">
        <f t="shared" si="29"/>
        <v>46.44941418898005</v>
      </c>
      <c r="BD31">
        <f t="shared" si="30"/>
        <v>347.41315869631342</v>
      </c>
      <c r="BE31">
        <f t="shared" si="31"/>
        <v>3.0907628087907282E-2</v>
      </c>
      <c r="BF31">
        <f t="shared" si="32"/>
        <v>1.5900921671303565</v>
      </c>
      <c r="BG31">
        <f t="shared" si="33"/>
        <v>270.17330295387995</v>
      </c>
      <c r="BH31" t="s">
        <v>463</v>
      </c>
      <c r="BI31">
        <v>614.29999999999995</v>
      </c>
      <c r="BJ31">
        <f t="shared" si="34"/>
        <v>614.29999999999995</v>
      </c>
      <c r="BK31">
        <f t="shared" si="35"/>
        <v>0.60736035874239869</v>
      </c>
      <c r="BL31">
        <f t="shared" si="36"/>
        <v>0.75596504330826197</v>
      </c>
      <c r="BM31">
        <f t="shared" si="37"/>
        <v>0.72360706245465978</v>
      </c>
      <c r="BN31">
        <f t="shared" si="38"/>
        <v>0.56906605950904809</v>
      </c>
      <c r="BO31">
        <f t="shared" si="39"/>
        <v>0.66338738736774183</v>
      </c>
      <c r="BP31">
        <f t="shared" si="40"/>
        <v>0.54879931869802323</v>
      </c>
      <c r="BQ31">
        <f t="shared" si="41"/>
        <v>0.45120068130197677</v>
      </c>
      <c r="BR31">
        <f t="shared" si="42"/>
        <v>1800.15</v>
      </c>
      <c r="BS31">
        <f t="shared" si="43"/>
        <v>1513.3107003290561</v>
      </c>
      <c r="BT31">
        <f t="shared" si="44"/>
        <v>0.84065811200680829</v>
      </c>
      <c r="BU31">
        <f t="shared" si="45"/>
        <v>0.16087015617314007</v>
      </c>
      <c r="BV31">
        <v>6</v>
      </c>
      <c r="BW31">
        <v>0.5</v>
      </c>
      <c r="BX31" t="s">
        <v>388</v>
      </c>
      <c r="BY31">
        <v>2</v>
      </c>
      <c r="BZ31">
        <v>1689176702.5</v>
      </c>
      <c r="CA31">
        <v>1441.08</v>
      </c>
      <c r="CB31">
        <v>1500.13</v>
      </c>
      <c r="CC31">
        <v>22.1526</v>
      </c>
      <c r="CD31">
        <v>19.9071</v>
      </c>
      <c r="CE31">
        <v>1442.8</v>
      </c>
      <c r="CF31">
        <v>21.867699999999999</v>
      </c>
      <c r="CG31">
        <v>499.98700000000002</v>
      </c>
      <c r="CH31">
        <v>98.686400000000006</v>
      </c>
      <c r="CI31">
        <v>0.10018100000000001</v>
      </c>
      <c r="CJ31">
        <v>27.361000000000001</v>
      </c>
      <c r="CK31">
        <v>27.980799999999999</v>
      </c>
      <c r="CL31">
        <v>999.9</v>
      </c>
      <c r="CM31">
        <v>0</v>
      </c>
      <c r="CN31">
        <v>0</v>
      </c>
      <c r="CO31">
        <v>9941.25</v>
      </c>
      <c r="CP31">
        <v>0</v>
      </c>
      <c r="CQ31">
        <v>1452.82</v>
      </c>
      <c r="CR31">
        <v>-59.043799999999997</v>
      </c>
      <c r="CS31">
        <v>1473.73</v>
      </c>
      <c r="CT31">
        <v>1530.59</v>
      </c>
      <c r="CU31">
        <v>2.24559</v>
      </c>
      <c r="CV31">
        <v>1500.13</v>
      </c>
      <c r="CW31">
        <v>19.9071</v>
      </c>
      <c r="CX31">
        <v>2.1861600000000001</v>
      </c>
      <c r="CY31">
        <v>1.9645600000000001</v>
      </c>
      <c r="CZ31">
        <v>18.8613</v>
      </c>
      <c r="DA31">
        <v>17.1615</v>
      </c>
      <c r="DB31">
        <v>1800.15</v>
      </c>
      <c r="DC31">
        <v>0.97799999999999998</v>
      </c>
      <c r="DD31">
        <v>2.1999500000000002E-2</v>
      </c>
      <c r="DE31">
        <v>0</v>
      </c>
      <c r="DF31">
        <v>900.404</v>
      </c>
      <c r="DG31">
        <v>4.9995000000000003</v>
      </c>
      <c r="DH31">
        <v>19604.2</v>
      </c>
      <c r="DI31">
        <v>16661.2</v>
      </c>
      <c r="DJ31">
        <v>46.75</v>
      </c>
      <c r="DK31">
        <v>48.125</v>
      </c>
      <c r="DL31">
        <v>47.811999999999998</v>
      </c>
      <c r="DM31">
        <v>46.625</v>
      </c>
      <c r="DN31">
        <v>47.75</v>
      </c>
      <c r="DO31">
        <v>1755.66</v>
      </c>
      <c r="DP31">
        <v>39.49</v>
      </c>
      <c r="DQ31">
        <v>0</v>
      </c>
      <c r="DR31">
        <v>126</v>
      </c>
      <c r="DS31">
        <v>0</v>
      </c>
      <c r="DT31">
        <v>846.19151351351343</v>
      </c>
      <c r="DU31">
        <v>7.0333142521891858</v>
      </c>
      <c r="DV31">
        <v>260.98603114731873</v>
      </c>
      <c r="DW31">
        <v>18944.68279809221</v>
      </c>
      <c r="DX31">
        <v>15</v>
      </c>
      <c r="DY31">
        <v>1689176660.5</v>
      </c>
      <c r="DZ31" t="s">
        <v>464</v>
      </c>
      <c r="EA31">
        <v>1689176660.5</v>
      </c>
      <c r="EB31">
        <v>1689176647.5</v>
      </c>
      <c r="EC31">
        <v>16</v>
      </c>
      <c r="ED31">
        <v>0.222</v>
      </c>
      <c r="EE31">
        <v>-1.4E-2</v>
      </c>
      <c r="EF31">
        <v>-1.7729999999999999</v>
      </c>
      <c r="EG31">
        <v>0.157</v>
      </c>
      <c r="EH31">
        <v>1500</v>
      </c>
      <c r="EI31">
        <v>20</v>
      </c>
      <c r="EJ31">
        <v>0.06</v>
      </c>
      <c r="EK31">
        <v>0.03</v>
      </c>
      <c r="EL31">
        <v>46.441892487161411</v>
      </c>
      <c r="EM31">
        <v>-0.94589286965711039</v>
      </c>
      <c r="EN31">
        <v>0.17597384191290391</v>
      </c>
      <c r="EO31">
        <v>1</v>
      </c>
      <c r="EP31">
        <v>0.1206605932174511</v>
      </c>
      <c r="EQ31">
        <v>-5.1899508146248446E-3</v>
      </c>
      <c r="ER31">
        <v>1.961848876473484E-3</v>
      </c>
      <c r="ES31">
        <v>1</v>
      </c>
      <c r="ET31">
        <v>2</v>
      </c>
      <c r="EU31">
        <v>2</v>
      </c>
      <c r="EV31" t="s">
        <v>390</v>
      </c>
      <c r="EW31">
        <v>2.9666199999999998</v>
      </c>
      <c r="EX31">
        <v>2.8079999999999998</v>
      </c>
      <c r="EY31">
        <v>0.23267199999999999</v>
      </c>
      <c r="EZ31">
        <v>0.235822</v>
      </c>
      <c r="FA31">
        <v>0.112677</v>
      </c>
      <c r="FB31">
        <v>0.104169</v>
      </c>
      <c r="FC31">
        <v>22793.599999999999</v>
      </c>
      <c r="FD31">
        <v>21070.9</v>
      </c>
      <c r="FE31">
        <v>26688.799999999999</v>
      </c>
      <c r="FF31">
        <v>26001</v>
      </c>
      <c r="FG31">
        <v>32253.7</v>
      </c>
      <c r="FH31">
        <v>32873.800000000003</v>
      </c>
      <c r="FI31">
        <v>37829.199999999997</v>
      </c>
      <c r="FJ31">
        <v>38534.400000000001</v>
      </c>
      <c r="FK31">
        <v>2.0080499999999999</v>
      </c>
      <c r="FL31">
        <v>2.0041699999999998</v>
      </c>
      <c r="FM31">
        <v>6.7986500000000005E-2</v>
      </c>
      <c r="FN31">
        <v>0</v>
      </c>
      <c r="FO31">
        <v>26.869700000000002</v>
      </c>
      <c r="FP31">
        <v>999.9</v>
      </c>
      <c r="FQ31">
        <v>41.6</v>
      </c>
      <c r="FR31">
        <v>37.5</v>
      </c>
      <c r="FS31">
        <v>27.3123</v>
      </c>
      <c r="FT31">
        <v>62.293900000000001</v>
      </c>
      <c r="FU31">
        <v>16.061699999999998</v>
      </c>
      <c r="FV31">
        <v>1</v>
      </c>
      <c r="FW31">
        <v>8.4877999999999995E-2</v>
      </c>
      <c r="FX31">
        <v>2.2584300000000002</v>
      </c>
      <c r="FY31">
        <v>20.237200000000001</v>
      </c>
      <c r="FZ31">
        <v>5.2085999999999997</v>
      </c>
      <c r="GA31">
        <v>11.931900000000001</v>
      </c>
      <c r="GB31">
        <v>4.9876500000000004</v>
      </c>
      <c r="GC31">
        <v>3.2909999999999999</v>
      </c>
      <c r="GD31">
        <v>9999</v>
      </c>
      <c r="GE31">
        <v>9999</v>
      </c>
      <c r="GF31">
        <v>9999</v>
      </c>
      <c r="GG31">
        <v>999.9</v>
      </c>
      <c r="GH31">
        <v>1.87103</v>
      </c>
      <c r="GI31">
        <v>1.87714</v>
      </c>
      <c r="GJ31">
        <v>1.87486</v>
      </c>
      <c r="GK31">
        <v>1.8731599999999999</v>
      </c>
      <c r="GL31">
        <v>1.87364</v>
      </c>
      <c r="GM31">
        <v>1.8710500000000001</v>
      </c>
      <c r="GN31">
        <v>1.8769400000000001</v>
      </c>
      <c r="GO31">
        <v>1.8760699999999999</v>
      </c>
      <c r="GP31">
        <v>5</v>
      </c>
      <c r="GQ31">
        <v>0</v>
      </c>
      <c r="GR31">
        <v>0</v>
      </c>
      <c r="GS31">
        <v>0</v>
      </c>
      <c r="GT31" t="s">
        <v>391</v>
      </c>
      <c r="GU31" t="s">
        <v>392</v>
      </c>
      <c r="GV31" t="s">
        <v>393</v>
      </c>
      <c r="GW31" t="s">
        <v>393</v>
      </c>
      <c r="GX31" t="s">
        <v>393</v>
      </c>
      <c r="GY31" t="s">
        <v>393</v>
      </c>
      <c r="GZ31">
        <v>0</v>
      </c>
      <c r="HA31">
        <v>100</v>
      </c>
      <c r="HB31">
        <v>100</v>
      </c>
      <c r="HC31">
        <v>-1.72</v>
      </c>
      <c r="HD31">
        <v>0.28489999999999999</v>
      </c>
      <c r="HE31">
        <v>-0.60703925428502192</v>
      </c>
      <c r="HF31">
        <v>-4.4049200664853048E-4</v>
      </c>
      <c r="HG31">
        <v>-3.0069193378276792E-7</v>
      </c>
      <c r="HH31">
        <v>5.1441627210662792E-11</v>
      </c>
      <c r="HI31">
        <v>-0.19057962871542161</v>
      </c>
      <c r="HJ31">
        <v>-3.0026540548477511E-2</v>
      </c>
      <c r="HK31">
        <v>2.568611009873609E-3</v>
      </c>
      <c r="HL31">
        <v>-9.2004566627904342E-6</v>
      </c>
      <c r="HM31">
        <v>8</v>
      </c>
      <c r="HN31">
        <v>2399</v>
      </c>
      <c r="HO31">
        <v>1</v>
      </c>
      <c r="HP31">
        <v>21</v>
      </c>
      <c r="HQ31">
        <v>0.7</v>
      </c>
      <c r="HR31">
        <v>0.9</v>
      </c>
      <c r="HS31">
        <v>2.7758799999999999</v>
      </c>
      <c r="HT31">
        <v>2.47803</v>
      </c>
      <c r="HU31">
        <v>1.5991200000000001</v>
      </c>
      <c r="HV31">
        <v>2.2802699999999998</v>
      </c>
      <c r="HW31">
        <v>1.5502899999999999</v>
      </c>
      <c r="HX31">
        <v>2.34497</v>
      </c>
      <c r="HY31">
        <v>43.046900000000001</v>
      </c>
      <c r="HZ31">
        <v>24.008700000000001</v>
      </c>
      <c r="IA31">
        <v>18</v>
      </c>
      <c r="IB31">
        <v>505.95100000000002</v>
      </c>
      <c r="IC31">
        <v>474.11500000000001</v>
      </c>
      <c r="ID31">
        <v>22.594000000000001</v>
      </c>
      <c r="IE31">
        <v>28.535</v>
      </c>
      <c r="IF31">
        <v>30.000499999999999</v>
      </c>
      <c r="IG31">
        <v>28.4316</v>
      </c>
      <c r="IH31">
        <v>28.387699999999999</v>
      </c>
      <c r="II31">
        <v>55.5764</v>
      </c>
      <c r="IJ31">
        <v>34.174399999999999</v>
      </c>
      <c r="IK31">
        <v>0</v>
      </c>
      <c r="IL31">
        <v>22.592400000000001</v>
      </c>
      <c r="IM31">
        <v>1500</v>
      </c>
      <c r="IN31">
        <v>19.889600000000002</v>
      </c>
      <c r="IO31">
        <v>99.718699999999998</v>
      </c>
      <c r="IP31">
        <v>100.032</v>
      </c>
    </row>
    <row r="32" spans="1:250" x14ac:dyDescent="0.3">
      <c r="A32">
        <v>16</v>
      </c>
      <c r="B32">
        <v>1689176880.5</v>
      </c>
      <c r="C32">
        <v>2215.900000095367</v>
      </c>
      <c r="D32" t="s">
        <v>465</v>
      </c>
      <c r="E32" t="s">
        <v>466</v>
      </c>
      <c r="F32" t="s">
        <v>378</v>
      </c>
      <c r="G32" t="s">
        <v>379</v>
      </c>
      <c r="H32" t="s">
        <v>380</v>
      </c>
      <c r="I32" t="s">
        <v>381</v>
      </c>
      <c r="J32" t="s">
        <v>382</v>
      </c>
      <c r="K32" t="s">
        <v>383</v>
      </c>
      <c r="L32" t="s">
        <v>384</v>
      </c>
      <c r="M32">
        <v>1689176880.5</v>
      </c>
      <c r="N32">
        <f t="shared" si="0"/>
        <v>1.2365219919245332E-3</v>
      </c>
      <c r="O32">
        <f t="shared" si="1"/>
        <v>1.2365219919245332</v>
      </c>
      <c r="P32">
        <f t="shared" si="2"/>
        <v>40.016750015753438</v>
      </c>
      <c r="Q32">
        <f t="shared" si="3"/>
        <v>1749.32</v>
      </c>
      <c r="R32">
        <f t="shared" si="4"/>
        <v>858.64609500097299</v>
      </c>
      <c r="S32">
        <f t="shared" si="5"/>
        <v>84.809530079296849</v>
      </c>
      <c r="T32">
        <f t="shared" si="6"/>
        <v>172.78248631427999</v>
      </c>
      <c r="U32">
        <f t="shared" si="7"/>
        <v>7.570784389991049E-2</v>
      </c>
      <c r="V32">
        <f t="shared" si="8"/>
        <v>2.9070053969627976</v>
      </c>
      <c r="W32">
        <f t="shared" si="9"/>
        <v>7.4629307693261732E-2</v>
      </c>
      <c r="X32">
        <f t="shared" si="10"/>
        <v>4.6738939467559734E-2</v>
      </c>
      <c r="Y32">
        <f t="shared" si="11"/>
        <v>289.59041163507811</v>
      </c>
      <c r="Z32">
        <f t="shared" si="12"/>
        <v>28.76034385485298</v>
      </c>
      <c r="AA32">
        <f t="shared" si="13"/>
        <v>27.9712</v>
      </c>
      <c r="AB32">
        <f t="shared" si="14"/>
        <v>3.7884730316499176</v>
      </c>
      <c r="AC32">
        <f t="shared" si="15"/>
        <v>60.209762661028535</v>
      </c>
      <c r="AD32">
        <f t="shared" si="16"/>
        <v>2.2015711859183997</v>
      </c>
      <c r="AE32">
        <f t="shared" si="17"/>
        <v>3.6565020166462014</v>
      </c>
      <c r="AF32">
        <f t="shared" si="18"/>
        <v>1.5869018457315178</v>
      </c>
      <c r="AG32">
        <f t="shared" si="19"/>
        <v>-54.530619843871911</v>
      </c>
      <c r="AH32">
        <f t="shared" si="20"/>
        <v>-95.083525558874101</v>
      </c>
      <c r="AI32">
        <f t="shared" si="21"/>
        <v>-7.1061122659006228</v>
      </c>
      <c r="AJ32">
        <f t="shared" si="22"/>
        <v>132.8701539664315</v>
      </c>
      <c r="AK32">
        <v>0</v>
      </c>
      <c r="AL32">
        <v>0</v>
      </c>
      <c r="AM32">
        <f t="shared" si="23"/>
        <v>1</v>
      </c>
      <c r="AN32">
        <f t="shared" si="24"/>
        <v>0</v>
      </c>
      <c r="AO32">
        <f t="shared" si="25"/>
        <v>52136.160401832451</v>
      </c>
      <c r="AP32" t="s">
        <v>385</v>
      </c>
      <c r="AQ32">
        <v>10238.9</v>
      </c>
      <c r="AR32">
        <v>302.21199999999999</v>
      </c>
      <c r="AS32">
        <v>4052.3</v>
      </c>
      <c r="AT32">
        <f t="shared" si="26"/>
        <v>0.92542210596451402</v>
      </c>
      <c r="AU32">
        <v>-0.32343011824092421</v>
      </c>
      <c r="AV32" t="s">
        <v>467</v>
      </c>
      <c r="AW32">
        <v>10270.299999999999</v>
      </c>
      <c r="AX32">
        <v>851.3300210430009</v>
      </c>
      <c r="AY32">
        <v>1504.4887956758851</v>
      </c>
      <c r="AZ32">
        <f t="shared" si="27"/>
        <v>0.43414000590111101</v>
      </c>
      <c r="BA32">
        <v>0.5</v>
      </c>
      <c r="BB32">
        <f t="shared" si="28"/>
        <v>1513.3107003290561</v>
      </c>
      <c r="BC32">
        <f t="shared" si="29"/>
        <v>40.016750015753438</v>
      </c>
      <c r="BD32">
        <f t="shared" si="30"/>
        <v>328.49435818553542</v>
      </c>
      <c r="BE32">
        <f t="shared" si="31"/>
        <v>2.6656905369943359E-2</v>
      </c>
      <c r="BF32">
        <f t="shared" si="32"/>
        <v>1.6934730332634496</v>
      </c>
      <c r="BG32">
        <f t="shared" si="33"/>
        <v>268.32386269880845</v>
      </c>
      <c r="BH32" t="s">
        <v>468</v>
      </c>
      <c r="BI32">
        <v>605.21</v>
      </c>
      <c r="BJ32">
        <f t="shared" si="34"/>
        <v>605.21</v>
      </c>
      <c r="BK32">
        <f t="shared" si="35"/>
        <v>0.59773047048309058</v>
      </c>
      <c r="BL32">
        <f t="shared" si="36"/>
        <v>0.72631399491853843</v>
      </c>
      <c r="BM32">
        <f t="shared" si="37"/>
        <v>0.739119432426805</v>
      </c>
      <c r="BN32">
        <f t="shared" si="38"/>
        <v>0.54326821991577845</v>
      </c>
      <c r="BO32">
        <f t="shared" si="39"/>
        <v>0.67940037789089625</v>
      </c>
      <c r="BP32">
        <f t="shared" si="40"/>
        <v>0.5163361822082928</v>
      </c>
      <c r="BQ32">
        <f t="shared" si="41"/>
        <v>0.4836638177917072</v>
      </c>
      <c r="BR32">
        <f t="shared" si="42"/>
        <v>1800.15</v>
      </c>
      <c r="BS32">
        <f t="shared" si="43"/>
        <v>1513.3107003290561</v>
      </c>
      <c r="BT32">
        <f t="shared" si="44"/>
        <v>0.84065811200680829</v>
      </c>
      <c r="BU32">
        <f t="shared" si="45"/>
        <v>0.16087015617314007</v>
      </c>
      <c r="BV32">
        <v>6</v>
      </c>
      <c r="BW32">
        <v>0.5</v>
      </c>
      <c r="BX32" t="s">
        <v>388</v>
      </c>
      <c r="BY32">
        <v>2</v>
      </c>
      <c r="BZ32">
        <v>1689176880.5</v>
      </c>
      <c r="CA32">
        <v>1749.32</v>
      </c>
      <c r="CB32">
        <v>1799.92</v>
      </c>
      <c r="CC32">
        <v>22.2896</v>
      </c>
      <c r="CD32">
        <v>20.839300000000001</v>
      </c>
      <c r="CE32">
        <v>1751.76</v>
      </c>
      <c r="CF32">
        <v>22.005700000000001</v>
      </c>
      <c r="CG32">
        <v>500.15600000000001</v>
      </c>
      <c r="CH32">
        <v>98.671099999999996</v>
      </c>
      <c r="CI32">
        <v>0.100129</v>
      </c>
      <c r="CJ32">
        <v>27.3645</v>
      </c>
      <c r="CK32">
        <v>27.9712</v>
      </c>
      <c r="CL32">
        <v>999.9</v>
      </c>
      <c r="CM32">
        <v>0</v>
      </c>
      <c r="CN32">
        <v>0</v>
      </c>
      <c r="CO32">
        <v>10005</v>
      </c>
      <c r="CP32">
        <v>0</v>
      </c>
      <c r="CQ32">
        <v>1419.13</v>
      </c>
      <c r="CR32">
        <v>-50.598599999999998</v>
      </c>
      <c r="CS32">
        <v>1789.2</v>
      </c>
      <c r="CT32">
        <v>1838.23</v>
      </c>
      <c r="CU32">
        <v>1.45035</v>
      </c>
      <c r="CV32">
        <v>1799.92</v>
      </c>
      <c r="CW32">
        <v>20.839300000000001</v>
      </c>
      <c r="CX32">
        <v>2.1993399999999999</v>
      </c>
      <c r="CY32">
        <v>2.0562299999999998</v>
      </c>
      <c r="CZ32">
        <v>18.9575</v>
      </c>
      <c r="DA32">
        <v>17.8841</v>
      </c>
      <c r="DB32">
        <v>1800.15</v>
      </c>
      <c r="DC32">
        <v>0.97800399999999998</v>
      </c>
      <c r="DD32">
        <v>2.1996100000000001E-2</v>
      </c>
      <c r="DE32">
        <v>0</v>
      </c>
      <c r="DF32">
        <v>872.64200000000005</v>
      </c>
      <c r="DG32">
        <v>4.9995000000000003</v>
      </c>
      <c r="DH32">
        <v>19287.5</v>
      </c>
      <c r="DI32">
        <v>16661.2</v>
      </c>
      <c r="DJ32">
        <v>46.936999999999998</v>
      </c>
      <c r="DK32">
        <v>48.186999999999998</v>
      </c>
      <c r="DL32">
        <v>47.936999999999998</v>
      </c>
      <c r="DM32">
        <v>46.75</v>
      </c>
      <c r="DN32">
        <v>47.875</v>
      </c>
      <c r="DO32">
        <v>1755.66</v>
      </c>
      <c r="DP32">
        <v>39.49</v>
      </c>
      <c r="DQ32">
        <v>0</v>
      </c>
      <c r="DR32">
        <v>176</v>
      </c>
      <c r="DS32">
        <v>0</v>
      </c>
      <c r="DT32">
        <v>851.3300210430009</v>
      </c>
      <c r="DU32">
        <v>5.7975807255884444</v>
      </c>
      <c r="DV32">
        <v>187.26176288338851</v>
      </c>
      <c r="DW32">
        <v>19018.934409881069</v>
      </c>
      <c r="DX32">
        <v>15</v>
      </c>
      <c r="DY32">
        <v>1689176830</v>
      </c>
      <c r="DZ32" t="s">
        <v>469</v>
      </c>
      <c r="EA32">
        <v>1689176830</v>
      </c>
      <c r="EB32">
        <v>1689176821</v>
      </c>
      <c r="EC32">
        <v>17</v>
      </c>
      <c r="ED32">
        <v>-0.41699999999999998</v>
      </c>
      <c r="EE32">
        <v>-1.0999999999999999E-2</v>
      </c>
      <c r="EF32">
        <v>-2.4929999999999999</v>
      </c>
      <c r="EG32">
        <v>0.17299999999999999</v>
      </c>
      <c r="EH32">
        <v>1800</v>
      </c>
      <c r="EI32">
        <v>21</v>
      </c>
      <c r="EJ32">
        <v>0.05</v>
      </c>
      <c r="EK32">
        <v>0.06</v>
      </c>
      <c r="EL32">
        <v>40.338998576615872</v>
      </c>
      <c r="EM32">
        <v>-0.9074386373788057</v>
      </c>
      <c r="EN32">
        <v>0.1536862460389935</v>
      </c>
      <c r="EO32">
        <v>1</v>
      </c>
      <c r="EP32">
        <v>7.4457402596696948E-2</v>
      </c>
      <c r="EQ32">
        <v>2.3455369329545522E-3</v>
      </c>
      <c r="ER32">
        <v>5.983174385067459E-4</v>
      </c>
      <c r="ES32">
        <v>1</v>
      </c>
      <c r="ET32">
        <v>2</v>
      </c>
      <c r="EU32">
        <v>2</v>
      </c>
      <c r="EV32" t="s">
        <v>390</v>
      </c>
      <c r="EW32">
        <v>2.9668999999999999</v>
      </c>
      <c r="EX32">
        <v>2.8085100000000001</v>
      </c>
      <c r="EY32">
        <v>0.26114100000000001</v>
      </c>
      <c r="EZ32">
        <v>0.262708</v>
      </c>
      <c r="FA32">
        <v>0.113122</v>
      </c>
      <c r="FB32">
        <v>0.107547</v>
      </c>
      <c r="FC32">
        <v>21941.9</v>
      </c>
      <c r="FD32">
        <v>20320.7</v>
      </c>
      <c r="FE32">
        <v>26682.7</v>
      </c>
      <c r="FF32">
        <v>25991</v>
      </c>
      <c r="FG32">
        <v>32232</v>
      </c>
      <c r="FH32">
        <v>32739.7</v>
      </c>
      <c r="FI32">
        <v>37819.4</v>
      </c>
      <c r="FJ32">
        <v>38520.1</v>
      </c>
      <c r="FK32">
        <v>2.0056799999999999</v>
      </c>
      <c r="FL32">
        <v>2.00115</v>
      </c>
      <c r="FM32">
        <v>6.6496399999999997E-2</v>
      </c>
      <c r="FN32">
        <v>0</v>
      </c>
      <c r="FO32">
        <v>26.884499999999999</v>
      </c>
      <c r="FP32">
        <v>999.9</v>
      </c>
      <c r="FQ32">
        <v>41.1</v>
      </c>
      <c r="FR32">
        <v>37.9</v>
      </c>
      <c r="FS32">
        <v>27.579000000000001</v>
      </c>
      <c r="FT32">
        <v>61.804000000000002</v>
      </c>
      <c r="FU32">
        <v>15.336499999999999</v>
      </c>
      <c r="FV32">
        <v>1</v>
      </c>
      <c r="FW32">
        <v>9.61814E-2</v>
      </c>
      <c r="FX32">
        <v>1.0260499999999999</v>
      </c>
      <c r="FY32">
        <v>20.2485</v>
      </c>
      <c r="FZ32">
        <v>5.2092000000000001</v>
      </c>
      <c r="GA32">
        <v>11.9321</v>
      </c>
      <c r="GB32">
        <v>4.9888000000000003</v>
      </c>
      <c r="GC32">
        <v>3.2909999999999999</v>
      </c>
      <c r="GD32">
        <v>9999</v>
      </c>
      <c r="GE32">
        <v>9999</v>
      </c>
      <c r="GF32">
        <v>9999</v>
      </c>
      <c r="GG32">
        <v>999.9</v>
      </c>
      <c r="GH32">
        <v>1.87103</v>
      </c>
      <c r="GI32">
        <v>1.87714</v>
      </c>
      <c r="GJ32">
        <v>1.8748499999999999</v>
      </c>
      <c r="GK32">
        <v>1.8730899999999999</v>
      </c>
      <c r="GL32">
        <v>1.8736299999999999</v>
      </c>
      <c r="GM32">
        <v>1.87103</v>
      </c>
      <c r="GN32">
        <v>1.8768499999999999</v>
      </c>
      <c r="GO32">
        <v>1.8760699999999999</v>
      </c>
      <c r="GP32">
        <v>5</v>
      </c>
      <c r="GQ32">
        <v>0</v>
      </c>
      <c r="GR32">
        <v>0</v>
      </c>
      <c r="GS32">
        <v>0</v>
      </c>
      <c r="GT32" t="s">
        <v>391</v>
      </c>
      <c r="GU32" t="s">
        <v>392</v>
      </c>
      <c r="GV32" t="s">
        <v>393</v>
      </c>
      <c r="GW32" t="s">
        <v>393</v>
      </c>
      <c r="GX32" t="s">
        <v>393</v>
      </c>
      <c r="GY32" t="s">
        <v>393</v>
      </c>
      <c r="GZ32">
        <v>0</v>
      </c>
      <c r="HA32">
        <v>100</v>
      </c>
      <c r="HB32">
        <v>100</v>
      </c>
      <c r="HC32">
        <v>-2.44</v>
      </c>
      <c r="HD32">
        <v>0.28389999999999999</v>
      </c>
      <c r="HE32">
        <v>-1.022760116021149</v>
      </c>
      <c r="HF32">
        <v>-4.4049200664853048E-4</v>
      </c>
      <c r="HG32">
        <v>-3.0069193378276792E-7</v>
      </c>
      <c r="HH32">
        <v>5.1441627210662792E-11</v>
      </c>
      <c r="HI32">
        <v>-0.2011006147234701</v>
      </c>
      <c r="HJ32">
        <v>-3.0026540548477511E-2</v>
      </c>
      <c r="HK32">
        <v>2.568611009873609E-3</v>
      </c>
      <c r="HL32">
        <v>-9.2004566627904342E-6</v>
      </c>
      <c r="HM32">
        <v>8</v>
      </c>
      <c r="HN32">
        <v>2399</v>
      </c>
      <c r="HO32">
        <v>1</v>
      </c>
      <c r="HP32">
        <v>21</v>
      </c>
      <c r="HQ32">
        <v>0.8</v>
      </c>
      <c r="HR32">
        <v>1</v>
      </c>
      <c r="HS32">
        <v>3.2263199999999999</v>
      </c>
      <c r="HT32">
        <v>2.48291</v>
      </c>
      <c r="HU32">
        <v>1.5991200000000001</v>
      </c>
      <c r="HV32">
        <v>2.2790499999999998</v>
      </c>
      <c r="HW32">
        <v>1.5502899999999999</v>
      </c>
      <c r="HX32">
        <v>2.3095699999999999</v>
      </c>
      <c r="HY32">
        <v>43.344799999999999</v>
      </c>
      <c r="HZ32">
        <v>24.035</v>
      </c>
      <c r="IA32">
        <v>18</v>
      </c>
      <c r="IB32">
        <v>505.964</v>
      </c>
      <c r="IC32">
        <v>473.714</v>
      </c>
      <c r="ID32">
        <v>22.113399999999999</v>
      </c>
      <c r="IE32">
        <v>28.6995</v>
      </c>
      <c r="IF32">
        <v>29.997299999999999</v>
      </c>
      <c r="IG32">
        <v>28.6083</v>
      </c>
      <c r="IH32">
        <v>28.566500000000001</v>
      </c>
      <c r="II32">
        <v>64.565399999999997</v>
      </c>
      <c r="IJ32">
        <v>31.133800000000001</v>
      </c>
      <c r="IK32">
        <v>0</v>
      </c>
      <c r="IL32">
        <v>22.373200000000001</v>
      </c>
      <c r="IM32">
        <v>1800</v>
      </c>
      <c r="IN32">
        <v>20.773</v>
      </c>
      <c r="IO32">
        <v>99.694100000000006</v>
      </c>
      <c r="IP32">
        <v>99.994299999999996</v>
      </c>
    </row>
    <row r="33" spans="1:250" x14ac:dyDescent="0.3">
      <c r="A33">
        <v>17</v>
      </c>
      <c r="B33">
        <v>1689178409.0999999</v>
      </c>
      <c r="C33">
        <v>3744.5</v>
      </c>
      <c r="D33" t="s">
        <v>470</v>
      </c>
      <c r="E33" t="s">
        <v>471</v>
      </c>
      <c r="F33" t="s">
        <v>378</v>
      </c>
      <c r="G33" t="s">
        <v>379</v>
      </c>
      <c r="H33" t="s">
        <v>472</v>
      </c>
      <c r="I33" t="s">
        <v>381</v>
      </c>
      <c r="J33" t="s">
        <v>383</v>
      </c>
      <c r="K33" t="s">
        <v>31</v>
      </c>
      <c r="L33" t="s">
        <v>473</v>
      </c>
      <c r="M33">
        <v>1689178409.0999999</v>
      </c>
      <c r="N33">
        <f t="shared" si="0"/>
        <v>5.7587563956713588E-3</v>
      </c>
      <c r="O33">
        <f t="shared" si="1"/>
        <v>5.7587563956713588</v>
      </c>
      <c r="P33">
        <f t="shared" si="2"/>
        <v>27.555010596544587</v>
      </c>
      <c r="Q33">
        <f t="shared" si="3"/>
        <v>364.32799999999997</v>
      </c>
      <c r="R33">
        <f t="shared" si="4"/>
        <v>242.2648790442735</v>
      </c>
      <c r="S33">
        <f t="shared" si="5"/>
        <v>23.930768539599327</v>
      </c>
      <c r="T33">
        <f t="shared" si="6"/>
        <v>35.9880849213056</v>
      </c>
      <c r="U33">
        <f t="shared" si="7"/>
        <v>0.40973315036525421</v>
      </c>
      <c r="V33">
        <f t="shared" si="8"/>
        <v>2.9038799833817408</v>
      </c>
      <c r="W33">
        <f t="shared" si="9"/>
        <v>0.38011268113860297</v>
      </c>
      <c r="X33">
        <f t="shared" si="10"/>
        <v>0.24005302074862603</v>
      </c>
      <c r="Y33">
        <f t="shared" si="11"/>
        <v>289.56066663530595</v>
      </c>
      <c r="Z33">
        <f t="shared" si="12"/>
        <v>28.368693991661651</v>
      </c>
      <c r="AA33">
        <f t="shared" si="13"/>
        <v>27.8949</v>
      </c>
      <c r="AB33">
        <f t="shared" si="14"/>
        <v>3.7716508643468636</v>
      </c>
      <c r="AC33">
        <f t="shared" si="15"/>
        <v>60.611834184305934</v>
      </c>
      <c r="AD33">
        <f t="shared" si="16"/>
        <v>2.3212852133934399</v>
      </c>
      <c r="AE33">
        <f t="shared" si="17"/>
        <v>3.829755764088862</v>
      </c>
      <c r="AF33">
        <f t="shared" si="18"/>
        <v>1.4503656509534237</v>
      </c>
      <c r="AG33">
        <f t="shared" si="19"/>
        <v>-253.96115704910693</v>
      </c>
      <c r="AH33">
        <f t="shared" si="20"/>
        <v>41.064108341287209</v>
      </c>
      <c r="AI33">
        <f t="shared" si="21"/>
        <v>3.0832395196936715</v>
      </c>
      <c r="AJ33">
        <f t="shared" si="22"/>
        <v>79.746857447179906</v>
      </c>
      <c r="AK33">
        <v>0</v>
      </c>
      <c r="AL33">
        <v>0</v>
      </c>
      <c r="AM33">
        <f t="shared" si="23"/>
        <v>1</v>
      </c>
      <c r="AN33">
        <f t="shared" si="24"/>
        <v>0</v>
      </c>
      <c r="AO33">
        <f t="shared" si="25"/>
        <v>51909.919916897394</v>
      </c>
      <c r="AP33" t="s">
        <v>385</v>
      </c>
      <c r="AQ33">
        <v>10238.9</v>
      </c>
      <c r="AR33">
        <v>302.21199999999999</v>
      </c>
      <c r="AS33">
        <v>4052.3</v>
      </c>
      <c r="AT33">
        <f t="shared" si="26"/>
        <v>0.92542210596451402</v>
      </c>
      <c r="AU33">
        <v>-0.32343011824092421</v>
      </c>
      <c r="AV33" t="s">
        <v>474</v>
      </c>
      <c r="AW33">
        <v>10314.5</v>
      </c>
      <c r="AX33">
        <v>820.3625906672296</v>
      </c>
      <c r="AY33">
        <v>1253.5211268086889</v>
      </c>
      <c r="AZ33">
        <f t="shared" si="27"/>
        <v>0.34555343893104362</v>
      </c>
      <c r="BA33">
        <v>0.5</v>
      </c>
      <c r="BB33">
        <f t="shared" si="28"/>
        <v>1513.1514003291741</v>
      </c>
      <c r="BC33">
        <f t="shared" si="29"/>
        <v>27.555010596544587</v>
      </c>
      <c r="BD33">
        <f t="shared" si="30"/>
        <v>261.43733500353517</v>
      </c>
      <c r="BE33">
        <f t="shared" si="31"/>
        <v>1.8424092069518477E-2</v>
      </c>
      <c r="BF33">
        <f t="shared" si="32"/>
        <v>2.2327337077410569</v>
      </c>
      <c r="BG33">
        <f t="shared" si="33"/>
        <v>259.07307450814204</v>
      </c>
      <c r="BH33" t="s">
        <v>475</v>
      </c>
      <c r="BI33">
        <v>602.6</v>
      </c>
      <c r="BJ33">
        <f t="shared" si="34"/>
        <v>602.6</v>
      </c>
      <c r="BK33">
        <f t="shared" si="35"/>
        <v>0.51927415732182691</v>
      </c>
      <c r="BL33">
        <f t="shared" si="36"/>
        <v>0.66545471993685679</v>
      </c>
      <c r="BM33">
        <f t="shared" si="37"/>
        <v>0.81131080186431026</v>
      </c>
      <c r="BN33">
        <f t="shared" si="38"/>
        <v>0.45532889776276558</v>
      </c>
      <c r="BO33">
        <f t="shared" si="39"/>
        <v>0.74632351912576755</v>
      </c>
      <c r="BP33">
        <f t="shared" si="40"/>
        <v>0.48881192145512159</v>
      </c>
      <c r="BQ33">
        <f t="shared" si="41"/>
        <v>0.51118807854487835</v>
      </c>
      <c r="BR33">
        <f t="shared" si="42"/>
        <v>1799.96</v>
      </c>
      <c r="BS33">
        <f t="shared" si="43"/>
        <v>1513.1514003291741</v>
      </c>
      <c r="BT33">
        <f t="shared" si="44"/>
        <v>0.84065834814616658</v>
      </c>
      <c r="BU33">
        <f t="shared" si="45"/>
        <v>0.16087061192210156</v>
      </c>
      <c r="BV33">
        <v>6</v>
      </c>
      <c r="BW33">
        <v>0.5</v>
      </c>
      <c r="BX33" t="s">
        <v>388</v>
      </c>
      <c r="BY33">
        <v>2</v>
      </c>
      <c r="BZ33">
        <v>1689178409.0999999</v>
      </c>
      <c r="CA33">
        <v>364.32799999999997</v>
      </c>
      <c r="CB33">
        <v>399.90899999999999</v>
      </c>
      <c r="CC33">
        <v>23.499700000000001</v>
      </c>
      <c r="CD33">
        <v>16.752099999999999</v>
      </c>
      <c r="CE33">
        <v>365.53500000000003</v>
      </c>
      <c r="CF33">
        <v>23.2166</v>
      </c>
      <c r="CG33">
        <v>500.03800000000001</v>
      </c>
      <c r="CH33">
        <v>98.679599999999994</v>
      </c>
      <c r="CI33">
        <v>9.9755200000000002E-2</v>
      </c>
      <c r="CJ33">
        <v>28.1572</v>
      </c>
      <c r="CK33">
        <v>27.8949</v>
      </c>
      <c r="CL33">
        <v>999.9</v>
      </c>
      <c r="CM33">
        <v>0</v>
      </c>
      <c r="CN33">
        <v>0</v>
      </c>
      <c r="CO33">
        <v>9986.25</v>
      </c>
      <c r="CP33">
        <v>0</v>
      </c>
      <c r="CQ33">
        <v>1030.23</v>
      </c>
      <c r="CR33">
        <v>-35.5807</v>
      </c>
      <c r="CS33">
        <v>373.096</v>
      </c>
      <c r="CT33">
        <v>406.72300000000001</v>
      </c>
      <c r="CU33">
        <v>6.74763</v>
      </c>
      <c r="CV33">
        <v>399.90899999999999</v>
      </c>
      <c r="CW33">
        <v>16.752099999999999</v>
      </c>
      <c r="CX33">
        <v>2.31894</v>
      </c>
      <c r="CY33">
        <v>1.6530899999999999</v>
      </c>
      <c r="CZ33">
        <v>19.808599999999998</v>
      </c>
      <c r="DA33">
        <v>14.4628</v>
      </c>
      <c r="DB33">
        <v>1799.96</v>
      </c>
      <c r="DC33">
        <v>0.97799599999999998</v>
      </c>
      <c r="DD33">
        <v>2.20045E-2</v>
      </c>
      <c r="DE33">
        <v>0</v>
      </c>
      <c r="DF33">
        <v>843.05899999999997</v>
      </c>
      <c r="DG33">
        <v>4.9995000000000003</v>
      </c>
      <c r="DH33">
        <v>18484.3</v>
      </c>
      <c r="DI33">
        <v>16659.400000000001</v>
      </c>
      <c r="DJ33">
        <v>44.75</v>
      </c>
      <c r="DK33">
        <v>46</v>
      </c>
      <c r="DL33">
        <v>45.936999999999998</v>
      </c>
      <c r="DM33">
        <v>44.061999999999998</v>
      </c>
      <c r="DN33">
        <v>46.125</v>
      </c>
      <c r="DO33">
        <v>1755.46</v>
      </c>
      <c r="DP33">
        <v>39.5</v>
      </c>
      <c r="DQ33">
        <v>0</v>
      </c>
      <c r="DR33">
        <v>1526.6000001430509</v>
      </c>
      <c r="DS33">
        <v>0</v>
      </c>
      <c r="DT33">
        <v>820.3625906672296</v>
      </c>
      <c r="DU33">
        <v>0.71058984361103761</v>
      </c>
      <c r="DV33">
        <v>18.729546560653581</v>
      </c>
      <c r="DW33">
        <v>18721.68153293919</v>
      </c>
      <c r="DX33">
        <v>15</v>
      </c>
      <c r="DY33">
        <v>1689178369.5999999</v>
      </c>
      <c r="DZ33" t="s">
        <v>476</v>
      </c>
      <c r="EA33">
        <v>1689178369.5999999</v>
      </c>
      <c r="EB33">
        <v>1689178369.0999999</v>
      </c>
      <c r="EC33">
        <v>19</v>
      </c>
      <c r="ED33">
        <v>0.11700000000000001</v>
      </c>
      <c r="EE33">
        <v>-8.9999999999999993E-3</v>
      </c>
      <c r="EF33">
        <v>-1.23</v>
      </c>
      <c r="EG33">
        <v>2.3E-2</v>
      </c>
      <c r="EH33">
        <v>400</v>
      </c>
      <c r="EI33">
        <v>17</v>
      </c>
      <c r="EJ33">
        <v>0.04</v>
      </c>
      <c r="EK33">
        <v>0.02</v>
      </c>
      <c r="EL33">
        <v>27.636902711607028</v>
      </c>
      <c r="EM33">
        <v>-0.79253736668231733</v>
      </c>
      <c r="EN33">
        <v>0.15747013252479569</v>
      </c>
      <c r="EO33">
        <v>1</v>
      </c>
      <c r="EP33">
        <v>0.40498319842632002</v>
      </c>
      <c r="EQ33">
        <v>7.0652461892705312E-2</v>
      </c>
      <c r="ER33">
        <v>1.798030818202764E-2</v>
      </c>
      <c r="ES33">
        <v>1</v>
      </c>
      <c r="ET33">
        <v>2</v>
      </c>
      <c r="EU33">
        <v>2</v>
      </c>
      <c r="EV33" t="s">
        <v>390</v>
      </c>
      <c r="EW33">
        <v>2.9668899999999998</v>
      </c>
      <c r="EX33">
        <v>2.80796</v>
      </c>
      <c r="EY33">
        <v>9.0454499999999993E-2</v>
      </c>
      <c r="EZ33">
        <v>9.5930100000000004E-2</v>
      </c>
      <c r="FA33">
        <v>0.117604</v>
      </c>
      <c r="FB33">
        <v>9.2006900000000003E-2</v>
      </c>
      <c r="FC33">
        <v>27027.200000000001</v>
      </c>
      <c r="FD33">
        <v>24930.400000000001</v>
      </c>
      <c r="FE33">
        <v>26696.6</v>
      </c>
      <c r="FF33">
        <v>26002.5</v>
      </c>
      <c r="FG33">
        <v>32066.7</v>
      </c>
      <c r="FH33">
        <v>33312</v>
      </c>
      <c r="FI33">
        <v>37838.1</v>
      </c>
      <c r="FJ33">
        <v>38536.6</v>
      </c>
      <c r="FK33">
        <v>2.0143800000000001</v>
      </c>
      <c r="FL33">
        <v>1.9908999999999999</v>
      </c>
      <c r="FM33">
        <v>7.8119300000000003E-2</v>
      </c>
      <c r="FN33">
        <v>0</v>
      </c>
      <c r="FO33">
        <v>26.617899999999999</v>
      </c>
      <c r="FP33">
        <v>999.9</v>
      </c>
      <c r="FQ33">
        <v>38.200000000000003</v>
      </c>
      <c r="FR33">
        <v>38.799999999999997</v>
      </c>
      <c r="FS33">
        <v>26.905899999999999</v>
      </c>
      <c r="FT33">
        <v>61.914999999999999</v>
      </c>
      <c r="FU33">
        <v>16.963100000000001</v>
      </c>
      <c r="FV33">
        <v>1</v>
      </c>
      <c r="FW33">
        <v>7.2601600000000002E-2</v>
      </c>
      <c r="FX33">
        <v>0.56942800000000005</v>
      </c>
      <c r="FY33">
        <v>20.3049</v>
      </c>
      <c r="FZ33">
        <v>5.20411</v>
      </c>
      <c r="GA33">
        <v>11.928900000000001</v>
      </c>
      <c r="GB33">
        <v>4.9880000000000004</v>
      </c>
      <c r="GC33">
        <v>3.2902499999999999</v>
      </c>
      <c r="GD33">
        <v>9999</v>
      </c>
      <c r="GE33">
        <v>9999</v>
      </c>
      <c r="GF33">
        <v>9999</v>
      </c>
      <c r="GG33">
        <v>999.9</v>
      </c>
      <c r="GH33">
        <v>1.87039</v>
      </c>
      <c r="GI33">
        <v>1.87653</v>
      </c>
      <c r="GJ33">
        <v>1.8742399999999999</v>
      </c>
      <c r="GK33">
        <v>1.8725499999999999</v>
      </c>
      <c r="GL33">
        <v>1.8730199999999999</v>
      </c>
      <c r="GM33">
        <v>1.87042</v>
      </c>
      <c r="GN33">
        <v>1.87625</v>
      </c>
      <c r="GO33">
        <v>1.8754599999999999</v>
      </c>
      <c r="GP33">
        <v>5</v>
      </c>
      <c r="GQ33">
        <v>0</v>
      </c>
      <c r="GR33">
        <v>0</v>
      </c>
      <c r="GS33">
        <v>0</v>
      </c>
      <c r="GT33" t="s">
        <v>391</v>
      </c>
      <c r="GU33" t="s">
        <v>392</v>
      </c>
      <c r="GV33" t="s">
        <v>393</v>
      </c>
      <c r="GW33" t="s">
        <v>393</v>
      </c>
      <c r="GX33" t="s">
        <v>393</v>
      </c>
      <c r="GY33" t="s">
        <v>393</v>
      </c>
      <c r="GZ33">
        <v>0</v>
      </c>
      <c r="HA33">
        <v>100</v>
      </c>
      <c r="HB33">
        <v>100</v>
      </c>
      <c r="HC33">
        <v>-1.2070000000000001</v>
      </c>
      <c r="HD33">
        <v>0.28310000000000002</v>
      </c>
      <c r="HE33">
        <v>-1.007717944224062</v>
      </c>
      <c r="HF33">
        <v>-4.4049200664853048E-4</v>
      </c>
      <c r="HG33">
        <v>-3.0069193378276792E-7</v>
      </c>
      <c r="HH33">
        <v>5.1441627210662792E-11</v>
      </c>
      <c r="HI33">
        <v>0.28306152875833912</v>
      </c>
      <c r="HJ33">
        <v>0</v>
      </c>
      <c r="HK33">
        <v>0</v>
      </c>
      <c r="HL33">
        <v>0</v>
      </c>
      <c r="HM33">
        <v>8</v>
      </c>
      <c r="HN33">
        <v>2399</v>
      </c>
      <c r="HO33">
        <v>1</v>
      </c>
      <c r="HP33">
        <v>21</v>
      </c>
      <c r="HQ33">
        <v>0.7</v>
      </c>
      <c r="HR33">
        <v>0.7</v>
      </c>
      <c r="HS33">
        <v>0.94726600000000005</v>
      </c>
      <c r="HT33">
        <v>2.50732</v>
      </c>
      <c r="HU33">
        <v>1.5991200000000001</v>
      </c>
      <c r="HV33">
        <v>2.2753899999999998</v>
      </c>
      <c r="HW33">
        <v>1.5502899999999999</v>
      </c>
      <c r="HX33">
        <v>2.3938000000000001</v>
      </c>
      <c r="HY33">
        <v>40.835000000000001</v>
      </c>
      <c r="HZ33">
        <v>16.005800000000001</v>
      </c>
      <c r="IA33">
        <v>18</v>
      </c>
      <c r="IB33">
        <v>509.85700000000003</v>
      </c>
      <c r="IC33">
        <v>465.88799999999998</v>
      </c>
      <c r="ID33">
        <v>25.407599999999999</v>
      </c>
      <c r="IE33">
        <v>28.3856</v>
      </c>
      <c r="IF33">
        <v>30</v>
      </c>
      <c r="IG33">
        <v>28.419</v>
      </c>
      <c r="IH33">
        <v>28.3903</v>
      </c>
      <c r="II33">
        <v>18.9849</v>
      </c>
      <c r="IJ33">
        <v>44.8367</v>
      </c>
      <c r="IK33">
        <v>0</v>
      </c>
      <c r="IL33">
        <v>25.4831</v>
      </c>
      <c r="IM33">
        <v>400</v>
      </c>
      <c r="IN33">
        <v>16.6356</v>
      </c>
      <c r="IO33">
        <v>99.744600000000005</v>
      </c>
      <c r="IP33">
        <v>100.038</v>
      </c>
    </row>
    <row r="34" spans="1:250" x14ac:dyDescent="0.3">
      <c r="A34">
        <v>18</v>
      </c>
      <c r="B34">
        <v>1689178532.0999999</v>
      </c>
      <c r="C34">
        <v>3867.5</v>
      </c>
      <c r="D34" t="s">
        <v>477</v>
      </c>
      <c r="E34" t="s">
        <v>478</v>
      </c>
      <c r="F34" t="s">
        <v>378</v>
      </c>
      <c r="G34" t="s">
        <v>379</v>
      </c>
      <c r="H34" t="s">
        <v>472</v>
      </c>
      <c r="I34" t="s">
        <v>381</v>
      </c>
      <c r="J34" t="s">
        <v>383</v>
      </c>
      <c r="K34" t="s">
        <v>31</v>
      </c>
      <c r="L34" t="s">
        <v>473</v>
      </c>
      <c r="M34">
        <v>1689178532.0999999</v>
      </c>
      <c r="N34">
        <f t="shared" si="0"/>
        <v>5.8190339485592012E-3</v>
      </c>
      <c r="O34">
        <f t="shared" si="1"/>
        <v>5.8190339485592011</v>
      </c>
      <c r="P34">
        <f t="shared" si="2"/>
        <v>20.015805047563941</v>
      </c>
      <c r="Q34">
        <f t="shared" si="3"/>
        <v>273.99599999999998</v>
      </c>
      <c r="R34">
        <f t="shared" si="4"/>
        <v>185.39703865210743</v>
      </c>
      <c r="S34">
        <f t="shared" si="5"/>
        <v>18.313441592759233</v>
      </c>
      <c r="T34">
        <f t="shared" si="6"/>
        <v>27.065209774280401</v>
      </c>
      <c r="U34">
        <f t="shared" si="7"/>
        <v>0.41141318384942432</v>
      </c>
      <c r="V34">
        <f t="shared" si="8"/>
        <v>2.9087043483895529</v>
      </c>
      <c r="W34">
        <f t="shared" si="9"/>
        <v>0.38160446557911548</v>
      </c>
      <c r="X34">
        <f t="shared" si="10"/>
        <v>0.2410007585477866</v>
      </c>
      <c r="Y34">
        <f t="shared" si="11"/>
        <v>289.60695063520359</v>
      </c>
      <c r="Z34">
        <f t="shared" si="12"/>
        <v>28.501453975405596</v>
      </c>
      <c r="AA34">
        <f t="shared" si="13"/>
        <v>27.9697</v>
      </c>
      <c r="AB34">
        <f t="shared" si="14"/>
        <v>3.7881416908858361</v>
      </c>
      <c r="AC34">
        <f t="shared" si="15"/>
        <v>60.27672620999698</v>
      </c>
      <c r="AD34">
        <f t="shared" si="16"/>
        <v>2.3285014031087301</v>
      </c>
      <c r="AE34">
        <f t="shared" si="17"/>
        <v>3.8630190282672401</v>
      </c>
      <c r="AF34">
        <f t="shared" si="18"/>
        <v>1.459640287777106</v>
      </c>
      <c r="AG34">
        <f t="shared" si="19"/>
        <v>-256.61939713146074</v>
      </c>
      <c r="AH34">
        <f t="shared" si="20"/>
        <v>52.705208533890193</v>
      </c>
      <c r="AI34">
        <f t="shared" si="21"/>
        <v>3.9551312718171476</v>
      </c>
      <c r="AJ34">
        <f t="shared" si="22"/>
        <v>89.647893309450183</v>
      </c>
      <c r="AK34">
        <v>0</v>
      </c>
      <c r="AL34">
        <v>0</v>
      </c>
      <c r="AM34">
        <f t="shared" si="23"/>
        <v>1</v>
      </c>
      <c r="AN34">
        <f t="shared" si="24"/>
        <v>0</v>
      </c>
      <c r="AO34">
        <f t="shared" si="25"/>
        <v>52021.967545798681</v>
      </c>
      <c r="AP34" t="s">
        <v>385</v>
      </c>
      <c r="AQ34">
        <v>10238.9</v>
      </c>
      <c r="AR34">
        <v>302.21199999999999</v>
      </c>
      <c r="AS34">
        <v>4052.3</v>
      </c>
      <c r="AT34">
        <f t="shared" si="26"/>
        <v>0.92542210596451402</v>
      </c>
      <c r="AU34">
        <v>-0.32343011824092421</v>
      </c>
      <c r="AV34" t="s">
        <v>479</v>
      </c>
      <c r="AW34">
        <v>10328.5</v>
      </c>
      <c r="AX34">
        <v>819.90594909973697</v>
      </c>
      <c r="AY34">
        <v>1148.4437833879911</v>
      </c>
      <c r="AZ34">
        <f t="shared" si="27"/>
        <v>0.28607219529635486</v>
      </c>
      <c r="BA34">
        <v>0.5</v>
      </c>
      <c r="BB34">
        <f t="shared" si="28"/>
        <v>1513.3950003291211</v>
      </c>
      <c r="BC34">
        <f t="shared" si="29"/>
        <v>20.015805047563941</v>
      </c>
      <c r="BD34">
        <f t="shared" si="30"/>
        <v>216.47011504733968</v>
      </c>
      <c r="BE34">
        <f t="shared" si="31"/>
        <v>1.3439475590564029E-2</v>
      </c>
      <c r="BF34">
        <f t="shared" si="32"/>
        <v>2.52851402795305</v>
      </c>
      <c r="BG34">
        <f t="shared" si="33"/>
        <v>254.26494178091056</v>
      </c>
      <c r="BH34" t="s">
        <v>480</v>
      </c>
      <c r="BI34">
        <v>596.84</v>
      </c>
      <c r="BJ34">
        <f t="shared" si="34"/>
        <v>596.84</v>
      </c>
      <c r="BK34">
        <f t="shared" si="35"/>
        <v>0.48030542841263024</v>
      </c>
      <c r="BL34">
        <f t="shared" si="36"/>
        <v>0.59560475142202707</v>
      </c>
      <c r="BM34">
        <f t="shared" si="37"/>
        <v>0.84036748120713567</v>
      </c>
      <c r="BN34">
        <f t="shared" si="38"/>
        <v>0.38823622645430927</v>
      </c>
      <c r="BO34">
        <f t="shared" si="39"/>
        <v>0.77434348650271911</v>
      </c>
      <c r="BP34">
        <f t="shared" si="40"/>
        <v>0.43356282538142721</v>
      </c>
      <c r="BQ34">
        <f t="shared" si="41"/>
        <v>0.56643717461857279</v>
      </c>
      <c r="BR34">
        <f t="shared" si="42"/>
        <v>1800.25</v>
      </c>
      <c r="BS34">
        <f t="shared" si="43"/>
        <v>1513.3950003291211</v>
      </c>
      <c r="BT34">
        <f t="shared" si="44"/>
        <v>0.84065824209366535</v>
      </c>
      <c r="BU34">
        <f t="shared" si="45"/>
        <v>0.16087040724077412</v>
      </c>
      <c r="BV34">
        <v>6</v>
      </c>
      <c r="BW34">
        <v>0.5</v>
      </c>
      <c r="BX34" t="s">
        <v>388</v>
      </c>
      <c r="BY34">
        <v>2</v>
      </c>
      <c r="BZ34">
        <v>1689178532.0999999</v>
      </c>
      <c r="CA34">
        <v>273.99599999999998</v>
      </c>
      <c r="CB34">
        <v>299.93</v>
      </c>
      <c r="CC34">
        <v>23.572700000000001</v>
      </c>
      <c r="CD34">
        <v>16.754000000000001</v>
      </c>
      <c r="CE34">
        <v>274.89499999999998</v>
      </c>
      <c r="CF34">
        <v>23.281700000000001</v>
      </c>
      <c r="CG34">
        <v>499.96600000000001</v>
      </c>
      <c r="CH34">
        <v>98.680300000000003</v>
      </c>
      <c r="CI34">
        <v>9.9279900000000004E-2</v>
      </c>
      <c r="CJ34">
        <v>28.305800000000001</v>
      </c>
      <c r="CK34">
        <v>27.9697</v>
      </c>
      <c r="CL34">
        <v>999.9</v>
      </c>
      <c r="CM34">
        <v>0</v>
      </c>
      <c r="CN34">
        <v>0</v>
      </c>
      <c r="CO34">
        <v>10013.799999999999</v>
      </c>
      <c r="CP34">
        <v>0</v>
      </c>
      <c r="CQ34">
        <v>918.57600000000002</v>
      </c>
      <c r="CR34">
        <v>-25.933800000000002</v>
      </c>
      <c r="CS34">
        <v>280.61099999999999</v>
      </c>
      <c r="CT34">
        <v>305.041</v>
      </c>
      <c r="CU34">
        <v>6.8186799999999996</v>
      </c>
      <c r="CV34">
        <v>299.93</v>
      </c>
      <c r="CW34">
        <v>16.754000000000001</v>
      </c>
      <c r="CX34">
        <v>2.3261599999999998</v>
      </c>
      <c r="CY34">
        <v>1.6532899999999999</v>
      </c>
      <c r="CZ34">
        <v>19.858699999999999</v>
      </c>
      <c r="DA34">
        <v>14.464600000000001</v>
      </c>
      <c r="DB34">
        <v>1800.25</v>
      </c>
      <c r="DC34">
        <v>0.97799899999999995</v>
      </c>
      <c r="DD34">
        <v>2.2001E-2</v>
      </c>
      <c r="DE34">
        <v>0</v>
      </c>
      <c r="DF34">
        <v>800.86</v>
      </c>
      <c r="DG34">
        <v>4.9995000000000003</v>
      </c>
      <c r="DH34">
        <v>17561.099999999999</v>
      </c>
      <c r="DI34">
        <v>16662.099999999999</v>
      </c>
      <c r="DJ34">
        <v>44.561999999999998</v>
      </c>
      <c r="DK34">
        <v>45.75</v>
      </c>
      <c r="DL34">
        <v>45.686999999999998</v>
      </c>
      <c r="DM34">
        <v>44.061999999999998</v>
      </c>
      <c r="DN34">
        <v>45.811999999999998</v>
      </c>
      <c r="DO34">
        <v>1755.75</v>
      </c>
      <c r="DP34">
        <v>39.5</v>
      </c>
      <c r="DQ34">
        <v>0</v>
      </c>
      <c r="DR34">
        <v>120.7999999523163</v>
      </c>
      <c r="DS34">
        <v>0</v>
      </c>
      <c r="DT34">
        <v>819.90594909973697</v>
      </c>
      <c r="DU34">
        <v>0.5709895604194728</v>
      </c>
      <c r="DV34">
        <v>14.179823032134619</v>
      </c>
      <c r="DW34">
        <v>18703.0334533684</v>
      </c>
      <c r="DX34">
        <v>15</v>
      </c>
      <c r="DY34">
        <v>1689178493.5999999</v>
      </c>
      <c r="DZ34" t="s">
        <v>481</v>
      </c>
      <c r="EA34">
        <v>1689178479.5999999</v>
      </c>
      <c r="EB34">
        <v>1689178493.5999999</v>
      </c>
      <c r="EC34">
        <v>20</v>
      </c>
      <c r="ED34">
        <v>0.251</v>
      </c>
      <c r="EE34">
        <v>8.0000000000000002E-3</v>
      </c>
      <c r="EF34">
        <v>-0.91500000000000004</v>
      </c>
      <c r="EG34">
        <v>1.9E-2</v>
      </c>
      <c r="EH34">
        <v>300</v>
      </c>
      <c r="EI34">
        <v>16</v>
      </c>
      <c r="EJ34">
        <v>7.0000000000000007E-2</v>
      </c>
      <c r="EK34">
        <v>0.01</v>
      </c>
      <c r="EL34">
        <v>20.112271409027141</v>
      </c>
      <c r="EM34">
        <v>-0.58522662666190917</v>
      </c>
      <c r="EN34">
        <v>0.1097590365008847</v>
      </c>
      <c r="EO34">
        <v>1</v>
      </c>
      <c r="EP34">
        <v>0.40588197818900301</v>
      </c>
      <c r="EQ34">
        <v>7.5932994609653678E-2</v>
      </c>
      <c r="ER34">
        <v>1.8566682575666609E-2</v>
      </c>
      <c r="ES34">
        <v>1</v>
      </c>
      <c r="ET34">
        <v>2</v>
      </c>
      <c r="EU34">
        <v>2</v>
      </c>
      <c r="EV34" t="s">
        <v>390</v>
      </c>
      <c r="EW34">
        <v>2.9667699999999999</v>
      </c>
      <c r="EX34">
        <v>2.8077299999999998</v>
      </c>
      <c r="EY34">
        <v>7.1806200000000001E-2</v>
      </c>
      <c r="EZ34">
        <v>7.6321600000000003E-2</v>
      </c>
      <c r="FA34">
        <v>0.117855</v>
      </c>
      <c r="FB34">
        <v>9.2027700000000004E-2</v>
      </c>
      <c r="FC34">
        <v>27586</v>
      </c>
      <c r="FD34">
        <v>25475.4</v>
      </c>
      <c r="FE34">
        <v>26700.9</v>
      </c>
      <c r="FF34">
        <v>26006.5</v>
      </c>
      <c r="FG34">
        <v>32060.3</v>
      </c>
      <c r="FH34">
        <v>33314.699999999997</v>
      </c>
      <c r="FI34">
        <v>37843.800000000003</v>
      </c>
      <c r="FJ34">
        <v>38542.300000000003</v>
      </c>
      <c r="FK34">
        <v>2.0152000000000001</v>
      </c>
      <c r="FL34">
        <v>1.9927299999999999</v>
      </c>
      <c r="FM34">
        <v>9.2331300000000005E-2</v>
      </c>
      <c r="FN34">
        <v>0</v>
      </c>
      <c r="FO34">
        <v>26.4602</v>
      </c>
      <c r="FP34">
        <v>999.9</v>
      </c>
      <c r="FQ34">
        <v>38.1</v>
      </c>
      <c r="FR34">
        <v>38.799999999999997</v>
      </c>
      <c r="FS34">
        <v>26.839400000000001</v>
      </c>
      <c r="FT34">
        <v>61.255000000000003</v>
      </c>
      <c r="FU34">
        <v>16.855</v>
      </c>
      <c r="FV34">
        <v>1</v>
      </c>
      <c r="FW34">
        <v>6.5998500000000002E-2</v>
      </c>
      <c r="FX34">
        <v>0.23044400000000001</v>
      </c>
      <c r="FY34">
        <v>20.3064</v>
      </c>
      <c r="FZ34">
        <v>5.2047100000000004</v>
      </c>
      <c r="GA34">
        <v>11.9282</v>
      </c>
      <c r="GB34">
        <v>4.9881000000000002</v>
      </c>
      <c r="GC34">
        <v>3.2904</v>
      </c>
      <c r="GD34">
        <v>9999</v>
      </c>
      <c r="GE34">
        <v>9999</v>
      </c>
      <c r="GF34">
        <v>9999</v>
      </c>
      <c r="GG34">
        <v>999.9</v>
      </c>
      <c r="GH34">
        <v>1.87035</v>
      </c>
      <c r="GI34">
        <v>1.87653</v>
      </c>
      <c r="GJ34">
        <v>1.8742399999999999</v>
      </c>
      <c r="GK34">
        <v>1.87246</v>
      </c>
      <c r="GL34">
        <v>1.8730100000000001</v>
      </c>
      <c r="GM34">
        <v>1.8704099999999999</v>
      </c>
      <c r="GN34">
        <v>1.8762300000000001</v>
      </c>
      <c r="GO34">
        <v>1.8753599999999999</v>
      </c>
      <c r="GP34">
        <v>5</v>
      </c>
      <c r="GQ34">
        <v>0</v>
      </c>
      <c r="GR34">
        <v>0</v>
      </c>
      <c r="GS34">
        <v>0</v>
      </c>
      <c r="GT34" t="s">
        <v>391</v>
      </c>
      <c r="GU34" t="s">
        <v>392</v>
      </c>
      <c r="GV34" t="s">
        <v>393</v>
      </c>
      <c r="GW34" t="s">
        <v>393</v>
      </c>
      <c r="GX34" t="s">
        <v>393</v>
      </c>
      <c r="GY34" t="s">
        <v>393</v>
      </c>
      <c r="GZ34">
        <v>0</v>
      </c>
      <c r="HA34">
        <v>100</v>
      </c>
      <c r="HB34">
        <v>100</v>
      </c>
      <c r="HC34">
        <v>-0.89900000000000002</v>
      </c>
      <c r="HD34">
        <v>0.29099999999999998</v>
      </c>
      <c r="HE34">
        <v>-0.75647893540314437</v>
      </c>
      <c r="HF34">
        <v>-4.4049200664853048E-4</v>
      </c>
      <c r="HG34">
        <v>-3.0069193378276792E-7</v>
      </c>
      <c r="HH34">
        <v>5.1441627210662792E-11</v>
      </c>
      <c r="HI34">
        <v>0.2909750497347755</v>
      </c>
      <c r="HJ34">
        <v>0</v>
      </c>
      <c r="HK34">
        <v>0</v>
      </c>
      <c r="HL34">
        <v>0</v>
      </c>
      <c r="HM34">
        <v>8</v>
      </c>
      <c r="HN34">
        <v>2399</v>
      </c>
      <c r="HO34">
        <v>1</v>
      </c>
      <c r="HP34">
        <v>21</v>
      </c>
      <c r="HQ34">
        <v>0.9</v>
      </c>
      <c r="HR34">
        <v>0.6</v>
      </c>
      <c r="HS34">
        <v>0.75561500000000004</v>
      </c>
      <c r="HT34">
        <v>2.50244</v>
      </c>
      <c r="HU34">
        <v>1.5991200000000001</v>
      </c>
      <c r="HV34">
        <v>2.2753899999999998</v>
      </c>
      <c r="HW34">
        <v>1.5502899999999999</v>
      </c>
      <c r="HX34">
        <v>2.3974600000000001</v>
      </c>
      <c r="HY34">
        <v>40.706699999999998</v>
      </c>
      <c r="HZ34">
        <v>15.997</v>
      </c>
      <c r="IA34">
        <v>18</v>
      </c>
      <c r="IB34">
        <v>509.87900000000002</v>
      </c>
      <c r="IC34">
        <v>466.529</v>
      </c>
      <c r="ID34">
        <v>26.0138</v>
      </c>
      <c r="IE34">
        <v>28.306699999999999</v>
      </c>
      <c r="IF34">
        <v>29.999400000000001</v>
      </c>
      <c r="IG34">
        <v>28.361000000000001</v>
      </c>
      <c r="IH34">
        <v>28.331099999999999</v>
      </c>
      <c r="II34">
        <v>15.161</v>
      </c>
      <c r="IJ34">
        <v>45.835000000000001</v>
      </c>
      <c r="IK34">
        <v>0</v>
      </c>
      <c r="IL34">
        <v>26.046199999999999</v>
      </c>
      <c r="IM34">
        <v>300</v>
      </c>
      <c r="IN34">
        <v>16.6768</v>
      </c>
      <c r="IO34">
        <v>99.759900000000002</v>
      </c>
      <c r="IP34">
        <v>100.053</v>
      </c>
    </row>
    <row r="35" spans="1:250" x14ac:dyDescent="0.3">
      <c r="A35">
        <v>19</v>
      </c>
      <c r="B35">
        <v>1689178653.0999999</v>
      </c>
      <c r="C35">
        <v>3988.5</v>
      </c>
      <c r="D35" t="s">
        <v>482</v>
      </c>
      <c r="E35" t="s">
        <v>483</v>
      </c>
      <c r="F35" t="s">
        <v>378</v>
      </c>
      <c r="G35" t="s">
        <v>379</v>
      </c>
      <c r="H35" t="s">
        <v>472</v>
      </c>
      <c r="I35" t="s">
        <v>381</v>
      </c>
      <c r="J35" t="s">
        <v>383</v>
      </c>
      <c r="K35" t="s">
        <v>31</v>
      </c>
      <c r="L35" t="s">
        <v>473</v>
      </c>
      <c r="M35">
        <v>1689178653.0999999</v>
      </c>
      <c r="N35">
        <f t="shared" si="0"/>
        <v>5.9574598480329252E-3</v>
      </c>
      <c r="O35">
        <f t="shared" si="1"/>
        <v>5.9574598480329248</v>
      </c>
      <c r="P35">
        <f t="shared" si="2"/>
        <v>12.099325095240024</v>
      </c>
      <c r="Q35">
        <f t="shared" si="3"/>
        <v>184.119</v>
      </c>
      <c r="R35">
        <f t="shared" si="4"/>
        <v>131.85062853465058</v>
      </c>
      <c r="S35">
        <f t="shared" si="5"/>
        <v>13.023610413947969</v>
      </c>
      <c r="T35">
        <f t="shared" si="6"/>
        <v>18.186444406486199</v>
      </c>
      <c r="U35">
        <f t="shared" si="7"/>
        <v>0.42692545851072577</v>
      </c>
      <c r="V35">
        <f t="shared" si="8"/>
        <v>2.9070921452403078</v>
      </c>
      <c r="W35">
        <f t="shared" si="9"/>
        <v>0.39490386044653941</v>
      </c>
      <c r="X35">
        <f t="shared" si="10"/>
        <v>0.2494914786369723</v>
      </c>
      <c r="Y35">
        <f t="shared" si="11"/>
        <v>289.53614763519801</v>
      </c>
      <c r="Z35">
        <f t="shared" si="12"/>
        <v>28.440811562139185</v>
      </c>
      <c r="AA35">
        <f t="shared" si="13"/>
        <v>27.955300000000001</v>
      </c>
      <c r="AB35">
        <f t="shared" si="14"/>
        <v>3.7849621057393636</v>
      </c>
      <c r="AC35">
        <f t="shared" si="15"/>
        <v>60.686791955337092</v>
      </c>
      <c r="AD35">
        <f t="shared" si="16"/>
        <v>2.3410581286518402</v>
      </c>
      <c r="AE35">
        <f t="shared" si="17"/>
        <v>3.8576073198510143</v>
      </c>
      <c r="AF35">
        <f t="shared" si="18"/>
        <v>1.4439039770875235</v>
      </c>
      <c r="AG35">
        <f t="shared" si="19"/>
        <v>-262.723979298252</v>
      </c>
      <c r="AH35">
        <f t="shared" si="20"/>
        <v>51.155742326041349</v>
      </c>
      <c r="AI35">
        <f t="shared" si="21"/>
        <v>3.8402477543273648</v>
      </c>
      <c r="AJ35">
        <f t="shared" si="22"/>
        <v>81.808158417314729</v>
      </c>
      <c r="AK35">
        <v>0</v>
      </c>
      <c r="AL35">
        <v>0</v>
      </c>
      <c r="AM35">
        <f t="shared" si="23"/>
        <v>1</v>
      </c>
      <c r="AN35">
        <f t="shared" si="24"/>
        <v>0</v>
      </c>
      <c r="AO35">
        <f t="shared" si="25"/>
        <v>51980.022079571456</v>
      </c>
      <c r="AP35" t="s">
        <v>385</v>
      </c>
      <c r="AQ35">
        <v>10238.9</v>
      </c>
      <c r="AR35">
        <v>302.21199999999999</v>
      </c>
      <c r="AS35">
        <v>4052.3</v>
      </c>
      <c r="AT35">
        <f t="shared" si="26"/>
        <v>0.92542210596451402</v>
      </c>
      <c r="AU35">
        <v>-0.32343011824092421</v>
      </c>
      <c r="AV35" t="s">
        <v>484</v>
      </c>
      <c r="AW35">
        <v>10317.6</v>
      </c>
      <c r="AX35">
        <v>818.66558119292802</v>
      </c>
      <c r="AY35">
        <v>1061.196220170644</v>
      </c>
      <c r="AZ35">
        <f t="shared" si="27"/>
        <v>0.22854457485602064</v>
      </c>
      <c r="BA35">
        <v>0.5</v>
      </c>
      <c r="BB35">
        <f t="shared" si="28"/>
        <v>1513.0251003291178</v>
      </c>
      <c r="BC35">
        <f t="shared" si="29"/>
        <v>12.099325095240024</v>
      </c>
      <c r="BD35">
        <f t="shared" si="30"/>
        <v>172.89683915060311</v>
      </c>
      <c r="BE35">
        <f t="shared" si="31"/>
        <v>8.2105413920619784E-3</v>
      </c>
      <c r="BF35">
        <f t="shared" si="32"/>
        <v>2.8186151844268506</v>
      </c>
      <c r="BG35">
        <f t="shared" si="33"/>
        <v>249.71938989738894</v>
      </c>
      <c r="BH35" t="s">
        <v>485</v>
      </c>
      <c r="BI35">
        <v>599.27</v>
      </c>
      <c r="BJ35">
        <f t="shared" si="34"/>
        <v>599.27</v>
      </c>
      <c r="BK35">
        <f t="shared" si="35"/>
        <v>0.43528822605150697</v>
      </c>
      <c r="BL35">
        <f t="shared" si="36"/>
        <v>0.5250419404382819</v>
      </c>
      <c r="BM35">
        <f t="shared" si="37"/>
        <v>0.86622583059786806</v>
      </c>
      <c r="BN35">
        <f t="shared" si="38"/>
        <v>0.3195463522590592</v>
      </c>
      <c r="BO35">
        <f t="shared" si="39"/>
        <v>0.79760895739762805</v>
      </c>
      <c r="BP35">
        <f t="shared" si="40"/>
        <v>0.38433505801961909</v>
      </c>
      <c r="BQ35">
        <f t="shared" si="41"/>
        <v>0.61566494198038091</v>
      </c>
      <c r="BR35">
        <f t="shared" si="42"/>
        <v>1799.81</v>
      </c>
      <c r="BS35">
        <f t="shared" si="43"/>
        <v>1513.0251003291178</v>
      </c>
      <c r="BT35">
        <f t="shared" si="44"/>
        <v>0.84065823633001147</v>
      </c>
      <c r="BU35">
        <f t="shared" si="45"/>
        <v>0.16087039611692236</v>
      </c>
      <c r="BV35">
        <v>6</v>
      </c>
      <c r="BW35">
        <v>0.5</v>
      </c>
      <c r="BX35" t="s">
        <v>388</v>
      </c>
      <c r="BY35">
        <v>2</v>
      </c>
      <c r="BZ35">
        <v>1689178653.0999999</v>
      </c>
      <c r="CA35">
        <v>184.119</v>
      </c>
      <c r="CB35">
        <v>199.95599999999999</v>
      </c>
      <c r="CC35">
        <v>23.700800000000001</v>
      </c>
      <c r="CD35">
        <v>16.720600000000001</v>
      </c>
      <c r="CE35">
        <v>184.82400000000001</v>
      </c>
      <c r="CF35">
        <v>23.4114</v>
      </c>
      <c r="CG35">
        <v>499.95100000000002</v>
      </c>
      <c r="CH35">
        <v>98.676000000000002</v>
      </c>
      <c r="CI35">
        <v>9.9489800000000003E-2</v>
      </c>
      <c r="CJ35">
        <v>28.281700000000001</v>
      </c>
      <c r="CK35">
        <v>27.955300000000001</v>
      </c>
      <c r="CL35">
        <v>999.9</v>
      </c>
      <c r="CM35">
        <v>0</v>
      </c>
      <c r="CN35">
        <v>0</v>
      </c>
      <c r="CO35">
        <v>10005</v>
      </c>
      <c r="CP35">
        <v>0</v>
      </c>
      <c r="CQ35">
        <v>876.55700000000002</v>
      </c>
      <c r="CR35">
        <v>-15.8375</v>
      </c>
      <c r="CS35">
        <v>188.58799999999999</v>
      </c>
      <c r="CT35">
        <v>203.35599999999999</v>
      </c>
      <c r="CU35">
        <v>6.9802200000000001</v>
      </c>
      <c r="CV35">
        <v>199.95599999999999</v>
      </c>
      <c r="CW35">
        <v>16.720600000000001</v>
      </c>
      <c r="CX35">
        <v>2.3386999999999998</v>
      </c>
      <c r="CY35">
        <v>1.6499200000000001</v>
      </c>
      <c r="CZ35">
        <v>19.945499999999999</v>
      </c>
      <c r="DA35">
        <v>14.4331</v>
      </c>
      <c r="DB35">
        <v>1799.81</v>
      </c>
      <c r="DC35">
        <v>0.97799599999999998</v>
      </c>
      <c r="DD35">
        <v>2.20045E-2</v>
      </c>
      <c r="DE35">
        <v>0</v>
      </c>
      <c r="DF35">
        <v>781.81</v>
      </c>
      <c r="DG35">
        <v>4.9995000000000003</v>
      </c>
      <c r="DH35">
        <v>17165.7</v>
      </c>
      <c r="DI35">
        <v>16658</v>
      </c>
      <c r="DJ35">
        <v>44.561999999999998</v>
      </c>
      <c r="DK35">
        <v>45.625</v>
      </c>
      <c r="DL35">
        <v>45.625</v>
      </c>
      <c r="DM35">
        <v>44.125</v>
      </c>
      <c r="DN35">
        <v>45.811999999999998</v>
      </c>
      <c r="DO35">
        <v>1755.32</v>
      </c>
      <c r="DP35">
        <v>39.49</v>
      </c>
      <c r="DQ35">
        <v>0</v>
      </c>
      <c r="DR35">
        <v>118.7999999523163</v>
      </c>
      <c r="DS35">
        <v>0</v>
      </c>
      <c r="DT35">
        <v>818.66558119292802</v>
      </c>
      <c r="DU35">
        <v>0.36617900894694899</v>
      </c>
      <c r="DV35">
        <v>10.18687543262787</v>
      </c>
      <c r="DW35">
        <v>18683.461682533511</v>
      </c>
      <c r="DX35">
        <v>15</v>
      </c>
      <c r="DY35">
        <v>1689178613.5999999</v>
      </c>
      <c r="DZ35" t="s">
        <v>486</v>
      </c>
      <c r="EA35">
        <v>1689178597.5999999</v>
      </c>
      <c r="EB35">
        <v>1689178613.5999999</v>
      </c>
      <c r="EC35">
        <v>21</v>
      </c>
      <c r="ED35">
        <v>0.14299999999999999</v>
      </c>
      <c r="EE35">
        <v>-2E-3</v>
      </c>
      <c r="EF35">
        <v>-0.71399999999999997</v>
      </c>
      <c r="EG35">
        <v>2.4E-2</v>
      </c>
      <c r="EH35">
        <v>200</v>
      </c>
      <c r="EI35">
        <v>17</v>
      </c>
      <c r="EJ35">
        <v>0.16</v>
      </c>
      <c r="EK35">
        <v>0.01</v>
      </c>
      <c r="EL35">
        <v>12.17278434237233</v>
      </c>
      <c r="EM35">
        <v>-0.33925973296500578</v>
      </c>
      <c r="EN35">
        <v>7.6253220696413146E-2</v>
      </c>
      <c r="EO35">
        <v>1</v>
      </c>
      <c r="EP35">
        <v>0.41709085475994501</v>
      </c>
      <c r="EQ35">
        <v>8.4163601981435882E-2</v>
      </c>
      <c r="ER35">
        <v>1.8716248064408109E-2</v>
      </c>
      <c r="ES35">
        <v>1</v>
      </c>
      <c r="ET35">
        <v>2</v>
      </c>
      <c r="EU35">
        <v>2</v>
      </c>
      <c r="EV35" t="s">
        <v>390</v>
      </c>
      <c r="EW35">
        <v>2.9668000000000001</v>
      </c>
      <c r="EX35">
        <v>2.8078599999999998</v>
      </c>
      <c r="EY35">
        <v>5.0888500000000003E-2</v>
      </c>
      <c r="EZ35">
        <v>5.3977799999999999E-2</v>
      </c>
      <c r="FA35">
        <v>0.118339</v>
      </c>
      <c r="FB35">
        <v>9.1906100000000004E-2</v>
      </c>
      <c r="FC35">
        <v>28210.3</v>
      </c>
      <c r="FD35">
        <v>26095.1</v>
      </c>
      <c r="FE35">
        <v>26703.200000000001</v>
      </c>
      <c r="FF35">
        <v>26009.599999999999</v>
      </c>
      <c r="FG35">
        <v>32043.5</v>
      </c>
      <c r="FH35">
        <v>33320.5</v>
      </c>
      <c r="FI35">
        <v>37847.699999999997</v>
      </c>
      <c r="FJ35">
        <v>38545.9</v>
      </c>
      <c r="FK35">
        <v>2.0165000000000002</v>
      </c>
      <c r="FL35">
        <v>1.9936</v>
      </c>
      <c r="FM35">
        <v>8.2515199999999997E-2</v>
      </c>
      <c r="FN35">
        <v>0</v>
      </c>
      <c r="FO35">
        <v>26.6065</v>
      </c>
      <c r="FP35">
        <v>999.9</v>
      </c>
      <c r="FQ35">
        <v>38</v>
      </c>
      <c r="FR35">
        <v>38.799999999999997</v>
      </c>
      <c r="FS35">
        <v>26.770700000000001</v>
      </c>
      <c r="FT35">
        <v>61.755000000000003</v>
      </c>
      <c r="FU35">
        <v>16.987200000000001</v>
      </c>
      <c r="FV35">
        <v>1</v>
      </c>
      <c r="FW35">
        <v>6.0845999999999997E-2</v>
      </c>
      <c r="FX35">
        <v>0.401509</v>
      </c>
      <c r="FY35">
        <v>20.298999999999999</v>
      </c>
      <c r="FZ35">
        <v>5.2098000000000004</v>
      </c>
      <c r="GA35">
        <v>11.927899999999999</v>
      </c>
      <c r="GB35">
        <v>4.9890499999999998</v>
      </c>
      <c r="GC35">
        <v>3.2909999999999999</v>
      </c>
      <c r="GD35">
        <v>9999</v>
      </c>
      <c r="GE35">
        <v>9999</v>
      </c>
      <c r="GF35">
        <v>9999</v>
      </c>
      <c r="GG35">
        <v>999.9</v>
      </c>
      <c r="GH35">
        <v>1.8703099999999999</v>
      </c>
      <c r="GI35">
        <v>1.8765099999999999</v>
      </c>
      <c r="GJ35">
        <v>1.8742399999999999</v>
      </c>
      <c r="GK35">
        <v>1.8724400000000001</v>
      </c>
      <c r="GL35">
        <v>1.8730100000000001</v>
      </c>
      <c r="GM35">
        <v>1.8703700000000001</v>
      </c>
      <c r="GN35">
        <v>1.87622</v>
      </c>
      <c r="GO35">
        <v>1.8753599999999999</v>
      </c>
      <c r="GP35">
        <v>5</v>
      </c>
      <c r="GQ35">
        <v>0</v>
      </c>
      <c r="GR35">
        <v>0</v>
      </c>
      <c r="GS35">
        <v>0</v>
      </c>
      <c r="GT35" t="s">
        <v>391</v>
      </c>
      <c r="GU35" t="s">
        <v>392</v>
      </c>
      <c r="GV35" t="s">
        <v>393</v>
      </c>
      <c r="GW35" t="s">
        <v>393</v>
      </c>
      <c r="GX35" t="s">
        <v>393</v>
      </c>
      <c r="GY35" t="s">
        <v>393</v>
      </c>
      <c r="GZ35">
        <v>0</v>
      </c>
      <c r="HA35">
        <v>100</v>
      </c>
      <c r="HB35">
        <v>100</v>
      </c>
      <c r="HC35">
        <v>-0.70499999999999996</v>
      </c>
      <c r="HD35">
        <v>0.28939999999999999</v>
      </c>
      <c r="HE35">
        <v>-0.61378972389490671</v>
      </c>
      <c r="HF35">
        <v>-4.4049200664853048E-4</v>
      </c>
      <c r="HG35">
        <v>-3.0069193378276792E-7</v>
      </c>
      <c r="HH35">
        <v>5.1441627210662792E-11</v>
      </c>
      <c r="HI35">
        <v>0.28943864758205667</v>
      </c>
      <c r="HJ35">
        <v>0</v>
      </c>
      <c r="HK35">
        <v>0</v>
      </c>
      <c r="HL35">
        <v>0</v>
      </c>
      <c r="HM35">
        <v>8</v>
      </c>
      <c r="HN35">
        <v>2399</v>
      </c>
      <c r="HO35">
        <v>1</v>
      </c>
      <c r="HP35">
        <v>21</v>
      </c>
      <c r="HQ35">
        <v>0.9</v>
      </c>
      <c r="HR35">
        <v>0.7</v>
      </c>
      <c r="HS35">
        <v>0.55664100000000005</v>
      </c>
      <c r="HT35">
        <v>2.5097700000000001</v>
      </c>
      <c r="HU35">
        <v>1.5991200000000001</v>
      </c>
      <c r="HV35">
        <v>2.2753899999999998</v>
      </c>
      <c r="HW35">
        <v>1.5502899999999999</v>
      </c>
      <c r="HX35">
        <v>2.3974600000000001</v>
      </c>
      <c r="HY35">
        <v>40.578699999999998</v>
      </c>
      <c r="HZ35">
        <v>15.9795</v>
      </c>
      <c r="IA35">
        <v>18</v>
      </c>
      <c r="IB35">
        <v>510.04599999999999</v>
      </c>
      <c r="IC35">
        <v>466.48700000000002</v>
      </c>
      <c r="ID35">
        <v>24.9224</v>
      </c>
      <c r="IE35">
        <v>28.227799999999998</v>
      </c>
      <c r="IF35">
        <v>29.999700000000001</v>
      </c>
      <c r="IG35">
        <v>28.2851</v>
      </c>
      <c r="IH35">
        <v>28.260300000000001</v>
      </c>
      <c r="II35">
        <v>11.1713</v>
      </c>
      <c r="IJ35">
        <v>45.738599999999998</v>
      </c>
      <c r="IK35">
        <v>0</v>
      </c>
      <c r="IL35">
        <v>25.592700000000001</v>
      </c>
      <c r="IM35">
        <v>200</v>
      </c>
      <c r="IN35">
        <v>16.6069</v>
      </c>
      <c r="IO35">
        <v>99.769499999999994</v>
      </c>
      <c r="IP35">
        <v>100.063</v>
      </c>
    </row>
    <row r="36" spans="1:250" x14ac:dyDescent="0.3">
      <c r="A36">
        <v>20</v>
      </c>
      <c r="B36">
        <v>1689178795.0999999</v>
      </c>
      <c r="C36">
        <v>4130.5</v>
      </c>
      <c r="D36" t="s">
        <v>487</v>
      </c>
      <c r="E36" t="s">
        <v>488</v>
      </c>
      <c r="F36" t="s">
        <v>378</v>
      </c>
      <c r="G36" t="s">
        <v>379</v>
      </c>
      <c r="H36" t="s">
        <v>472</v>
      </c>
      <c r="I36" t="s">
        <v>381</v>
      </c>
      <c r="J36" t="s">
        <v>383</v>
      </c>
      <c r="K36" t="s">
        <v>31</v>
      </c>
      <c r="L36" t="s">
        <v>473</v>
      </c>
      <c r="M36">
        <v>1689178795.0999999</v>
      </c>
      <c r="N36">
        <f t="shared" si="0"/>
        <v>6.448647901558897E-3</v>
      </c>
      <c r="O36">
        <f t="shared" si="1"/>
        <v>6.4486479015588971</v>
      </c>
      <c r="P36">
        <f t="shared" si="2"/>
        <v>8.3034676895529635</v>
      </c>
      <c r="Q36">
        <f t="shared" si="3"/>
        <v>138.922</v>
      </c>
      <c r="R36">
        <f t="shared" si="4"/>
        <v>104.8514429470122</v>
      </c>
      <c r="S36">
        <f t="shared" si="5"/>
        <v>10.356711867086867</v>
      </c>
      <c r="T36">
        <f t="shared" si="6"/>
        <v>13.722034581121999</v>
      </c>
      <c r="U36">
        <f t="shared" si="7"/>
        <v>0.45873554537957167</v>
      </c>
      <c r="V36">
        <f t="shared" si="8"/>
        <v>2.9051094270370026</v>
      </c>
      <c r="W36">
        <f t="shared" si="9"/>
        <v>0.42196139077412187</v>
      </c>
      <c r="X36">
        <f t="shared" si="10"/>
        <v>0.26678378712959377</v>
      </c>
      <c r="Y36">
        <f t="shared" si="11"/>
        <v>289.54093563518745</v>
      </c>
      <c r="Z36">
        <f t="shared" si="12"/>
        <v>28.397412283745545</v>
      </c>
      <c r="AA36">
        <f t="shared" si="13"/>
        <v>28.037199999999999</v>
      </c>
      <c r="AB36">
        <f t="shared" si="14"/>
        <v>3.8030770806707284</v>
      </c>
      <c r="AC36">
        <f t="shared" si="15"/>
        <v>60.372428409024792</v>
      </c>
      <c r="AD36">
        <f t="shared" si="16"/>
        <v>2.3404858957050996</v>
      </c>
      <c r="AE36">
        <f t="shared" si="17"/>
        <v>3.876746318448955</v>
      </c>
      <c r="AF36">
        <f t="shared" si="18"/>
        <v>1.4625911849656288</v>
      </c>
      <c r="AG36">
        <f t="shared" si="19"/>
        <v>-284.38537245874738</v>
      </c>
      <c r="AH36">
        <f t="shared" si="20"/>
        <v>51.622037508266509</v>
      </c>
      <c r="AI36">
        <f t="shared" si="21"/>
        <v>3.881124175121935</v>
      </c>
      <c r="AJ36">
        <f t="shared" si="22"/>
        <v>60.658724859828531</v>
      </c>
      <c r="AK36">
        <v>0</v>
      </c>
      <c r="AL36">
        <v>0</v>
      </c>
      <c r="AM36">
        <f t="shared" si="23"/>
        <v>1</v>
      </c>
      <c r="AN36">
        <f t="shared" si="24"/>
        <v>0</v>
      </c>
      <c r="AO36">
        <f t="shared" si="25"/>
        <v>51908.772196196536</v>
      </c>
      <c r="AP36" t="s">
        <v>385</v>
      </c>
      <c r="AQ36">
        <v>10238.9</v>
      </c>
      <c r="AR36">
        <v>302.21199999999999</v>
      </c>
      <c r="AS36">
        <v>4052.3</v>
      </c>
      <c r="AT36">
        <f t="shared" si="26"/>
        <v>0.92542210596451402</v>
      </c>
      <c r="AU36">
        <v>-0.32343011824092421</v>
      </c>
      <c r="AV36" t="s">
        <v>489</v>
      </c>
      <c r="AW36">
        <v>10326.5</v>
      </c>
      <c r="AX36">
        <v>816.98096145562567</v>
      </c>
      <c r="AY36">
        <v>1029.6324559018619</v>
      </c>
      <c r="AZ36">
        <f t="shared" si="27"/>
        <v>0.20653146006355583</v>
      </c>
      <c r="BA36">
        <v>0.5</v>
      </c>
      <c r="BB36">
        <f t="shared" si="28"/>
        <v>1513.0503003291126</v>
      </c>
      <c r="BC36">
        <f t="shared" si="29"/>
        <v>8.3034676895529635</v>
      </c>
      <c r="BD36">
        <f t="shared" si="30"/>
        <v>156.24624383828663</v>
      </c>
      <c r="BE36">
        <f t="shared" si="31"/>
        <v>5.7016596248765823E-3</v>
      </c>
      <c r="BF36">
        <f t="shared" si="32"/>
        <v>2.9356762471619673</v>
      </c>
      <c r="BG36">
        <f t="shared" si="33"/>
        <v>247.93087013715035</v>
      </c>
      <c r="BH36" t="s">
        <v>490</v>
      </c>
      <c r="BI36">
        <v>600.07000000000005</v>
      </c>
      <c r="BJ36">
        <f t="shared" si="34"/>
        <v>600.07000000000005</v>
      </c>
      <c r="BK36">
        <f t="shared" si="35"/>
        <v>0.41719980119080968</v>
      </c>
      <c r="BL36">
        <f t="shared" si="36"/>
        <v>0.49504208648722958</v>
      </c>
      <c r="BM36">
        <f t="shared" si="37"/>
        <v>0.87556957216006404</v>
      </c>
      <c r="BN36">
        <f t="shared" si="38"/>
        <v>0.29233642348232997</v>
      </c>
      <c r="BO36">
        <f t="shared" si="39"/>
        <v>0.80602576368824885</v>
      </c>
      <c r="BP36">
        <f t="shared" si="40"/>
        <v>0.36360688786323292</v>
      </c>
      <c r="BQ36">
        <f t="shared" si="41"/>
        <v>0.63639311213676708</v>
      </c>
      <c r="BR36">
        <f t="shared" si="42"/>
        <v>1799.84</v>
      </c>
      <c r="BS36">
        <f t="shared" si="43"/>
        <v>1513.0503003291126</v>
      </c>
      <c r="BT36">
        <f t="shared" si="44"/>
        <v>0.84065822535842782</v>
      </c>
      <c r="BU36">
        <f t="shared" si="45"/>
        <v>0.16087037494176565</v>
      </c>
      <c r="BV36">
        <v>6</v>
      </c>
      <c r="BW36">
        <v>0.5</v>
      </c>
      <c r="BX36" t="s">
        <v>388</v>
      </c>
      <c r="BY36">
        <v>2</v>
      </c>
      <c r="BZ36">
        <v>1689178795.0999999</v>
      </c>
      <c r="CA36">
        <v>138.922</v>
      </c>
      <c r="CB36">
        <v>149.96</v>
      </c>
      <c r="CC36">
        <v>23.6951</v>
      </c>
      <c r="CD36">
        <v>16.140899999999998</v>
      </c>
      <c r="CE36">
        <v>139.58799999999999</v>
      </c>
      <c r="CF36">
        <v>23.3977</v>
      </c>
      <c r="CG36">
        <v>500.05399999999997</v>
      </c>
      <c r="CH36">
        <v>98.674999999999997</v>
      </c>
      <c r="CI36">
        <v>0.100101</v>
      </c>
      <c r="CJ36">
        <v>28.366800000000001</v>
      </c>
      <c r="CK36">
        <v>28.037199999999999</v>
      </c>
      <c r="CL36">
        <v>999.9</v>
      </c>
      <c r="CM36">
        <v>0</v>
      </c>
      <c r="CN36">
        <v>0</v>
      </c>
      <c r="CO36">
        <v>9993.75</v>
      </c>
      <c r="CP36">
        <v>0</v>
      </c>
      <c r="CQ36">
        <v>856.22</v>
      </c>
      <c r="CR36">
        <v>-11.0373</v>
      </c>
      <c r="CS36">
        <v>142.29400000000001</v>
      </c>
      <c r="CT36">
        <v>152.41999999999999</v>
      </c>
      <c r="CU36">
        <v>7.5542400000000001</v>
      </c>
      <c r="CV36">
        <v>149.96</v>
      </c>
      <c r="CW36">
        <v>16.140899999999998</v>
      </c>
      <c r="CX36">
        <v>2.33812</v>
      </c>
      <c r="CY36">
        <v>1.5927</v>
      </c>
      <c r="CZ36">
        <v>19.941400000000002</v>
      </c>
      <c r="DA36">
        <v>13.888400000000001</v>
      </c>
      <c r="DB36">
        <v>1799.84</v>
      </c>
      <c r="DC36">
        <v>0.97799899999999995</v>
      </c>
      <c r="DD36">
        <v>2.20009E-2</v>
      </c>
      <c r="DE36">
        <v>0</v>
      </c>
      <c r="DF36">
        <v>778.23500000000001</v>
      </c>
      <c r="DG36">
        <v>4.9995000000000003</v>
      </c>
      <c r="DH36">
        <v>17098</v>
      </c>
      <c r="DI36">
        <v>16658.3</v>
      </c>
      <c r="DJ36">
        <v>44.75</v>
      </c>
      <c r="DK36">
        <v>45.686999999999998</v>
      </c>
      <c r="DL36">
        <v>45.686999999999998</v>
      </c>
      <c r="DM36">
        <v>44.311999999999998</v>
      </c>
      <c r="DN36">
        <v>45.875</v>
      </c>
      <c r="DO36">
        <v>1755.35</v>
      </c>
      <c r="DP36">
        <v>39.49</v>
      </c>
      <c r="DQ36">
        <v>0</v>
      </c>
      <c r="DR36">
        <v>139.79999995231631</v>
      </c>
      <c r="DS36">
        <v>0</v>
      </c>
      <c r="DT36">
        <v>816.98096145562567</v>
      </c>
      <c r="DU36">
        <v>0.13988513210464221</v>
      </c>
      <c r="DV36">
        <v>5.1036098204060174</v>
      </c>
      <c r="DW36">
        <v>18649.47861492759</v>
      </c>
      <c r="DX36">
        <v>15</v>
      </c>
      <c r="DY36">
        <v>1689178755.0999999</v>
      </c>
      <c r="DZ36" t="s">
        <v>491</v>
      </c>
      <c r="EA36">
        <v>1689178731.5999999</v>
      </c>
      <c r="EB36">
        <v>1689178755.0999999</v>
      </c>
      <c r="EC36">
        <v>22</v>
      </c>
      <c r="ED36">
        <v>1.4999999999999999E-2</v>
      </c>
      <c r="EE36">
        <v>8.0000000000000002E-3</v>
      </c>
      <c r="EF36">
        <v>-0.67100000000000004</v>
      </c>
      <c r="EG36">
        <v>1.2999999999999999E-2</v>
      </c>
      <c r="EH36">
        <v>150</v>
      </c>
      <c r="EI36">
        <v>16</v>
      </c>
      <c r="EJ36">
        <v>0.14000000000000001</v>
      </c>
      <c r="EK36">
        <v>0.01</v>
      </c>
      <c r="EL36">
        <v>8.3273603444334068</v>
      </c>
      <c r="EM36">
        <v>-0.35372483430592833</v>
      </c>
      <c r="EN36">
        <v>7.3059362065439851E-2</v>
      </c>
      <c r="EO36">
        <v>1</v>
      </c>
      <c r="EP36">
        <v>0.45524217339886552</v>
      </c>
      <c r="EQ36">
        <v>6.1873150259778957E-2</v>
      </c>
      <c r="ER36">
        <v>1.5902492202183229E-2</v>
      </c>
      <c r="ES36">
        <v>1</v>
      </c>
      <c r="ET36">
        <v>2</v>
      </c>
      <c r="EU36">
        <v>2</v>
      </c>
      <c r="EV36" t="s">
        <v>390</v>
      </c>
      <c r="EW36">
        <v>2.9671099999999999</v>
      </c>
      <c r="EX36">
        <v>2.80837</v>
      </c>
      <c r="EY36">
        <v>3.9349299999999997E-2</v>
      </c>
      <c r="EZ36">
        <v>4.1578299999999999E-2</v>
      </c>
      <c r="FA36">
        <v>0.118301</v>
      </c>
      <c r="FB36">
        <v>8.9583700000000002E-2</v>
      </c>
      <c r="FC36">
        <v>28555.200000000001</v>
      </c>
      <c r="FD36">
        <v>26438.7</v>
      </c>
      <c r="FE36">
        <v>26704.9</v>
      </c>
      <c r="FF36">
        <v>26011.1</v>
      </c>
      <c r="FG36">
        <v>32045.7</v>
      </c>
      <c r="FH36">
        <v>33406.9</v>
      </c>
      <c r="FI36">
        <v>37849.9</v>
      </c>
      <c r="FJ36">
        <v>38548.199999999997</v>
      </c>
      <c r="FK36">
        <v>2.0176699999999999</v>
      </c>
      <c r="FL36">
        <v>1.9932799999999999</v>
      </c>
      <c r="FM36">
        <v>8.2999500000000004E-2</v>
      </c>
      <c r="FN36">
        <v>0</v>
      </c>
      <c r="FO36">
        <v>26.680599999999998</v>
      </c>
      <c r="FP36">
        <v>999.9</v>
      </c>
      <c r="FQ36">
        <v>38</v>
      </c>
      <c r="FR36">
        <v>38.700000000000003</v>
      </c>
      <c r="FS36">
        <v>26.624500000000001</v>
      </c>
      <c r="FT36">
        <v>62.075000000000003</v>
      </c>
      <c r="FU36">
        <v>17.071300000000001</v>
      </c>
      <c r="FV36">
        <v>1</v>
      </c>
      <c r="FW36">
        <v>5.8371399999999997E-2</v>
      </c>
      <c r="FX36">
        <v>1.03704</v>
      </c>
      <c r="FY36">
        <v>20.302299999999999</v>
      </c>
      <c r="FZ36">
        <v>5.2053099999999999</v>
      </c>
      <c r="GA36">
        <v>11.9277</v>
      </c>
      <c r="GB36">
        <v>4.9866000000000001</v>
      </c>
      <c r="GC36">
        <v>3.2902499999999999</v>
      </c>
      <c r="GD36">
        <v>9999</v>
      </c>
      <c r="GE36">
        <v>9999</v>
      </c>
      <c r="GF36">
        <v>9999</v>
      </c>
      <c r="GG36">
        <v>999.9</v>
      </c>
      <c r="GH36">
        <v>1.87029</v>
      </c>
      <c r="GI36">
        <v>1.8764700000000001</v>
      </c>
      <c r="GJ36">
        <v>1.8742300000000001</v>
      </c>
      <c r="GK36">
        <v>1.87242</v>
      </c>
      <c r="GL36">
        <v>1.8730100000000001</v>
      </c>
      <c r="GM36">
        <v>1.8703799999999999</v>
      </c>
      <c r="GN36">
        <v>1.87622</v>
      </c>
      <c r="GO36">
        <v>1.87537</v>
      </c>
      <c r="GP36">
        <v>5</v>
      </c>
      <c r="GQ36">
        <v>0</v>
      </c>
      <c r="GR36">
        <v>0</v>
      </c>
      <c r="GS36">
        <v>0</v>
      </c>
      <c r="GT36" t="s">
        <v>391</v>
      </c>
      <c r="GU36" t="s">
        <v>392</v>
      </c>
      <c r="GV36" t="s">
        <v>393</v>
      </c>
      <c r="GW36" t="s">
        <v>393</v>
      </c>
      <c r="GX36" t="s">
        <v>393</v>
      </c>
      <c r="GY36" t="s">
        <v>393</v>
      </c>
      <c r="GZ36">
        <v>0</v>
      </c>
      <c r="HA36">
        <v>100</v>
      </c>
      <c r="HB36">
        <v>100</v>
      </c>
      <c r="HC36">
        <v>-0.66600000000000004</v>
      </c>
      <c r="HD36">
        <v>0.2974</v>
      </c>
      <c r="HE36">
        <v>-0.5981942799737302</v>
      </c>
      <c r="HF36">
        <v>-4.4049200664853048E-4</v>
      </c>
      <c r="HG36">
        <v>-3.0069193378276792E-7</v>
      </c>
      <c r="HH36">
        <v>5.1441627210662792E-11</v>
      </c>
      <c r="HI36">
        <v>0.29739906889745032</v>
      </c>
      <c r="HJ36">
        <v>0</v>
      </c>
      <c r="HK36">
        <v>0</v>
      </c>
      <c r="HL36">
        <v>0</v>
      </c>
      <c r="HM36">
        <v>8</v>
      </c>
      <c r="HN36">
        <v>2399</v>
      </c>
      <c r="HO36">
        <v>1</v>
      </c>
      <c r="HP36">
        <v>21</v>
      </c>
      <c r="HQ36">
        <v>1.1000000000000001</v>
      </c>
      <c r="HR36">
        <v>0.7</v>
      </c>
      <c r="HS36">
        <v>0.45410200000000001</v>
      </c>
      <c r="HT36">
        <v>2.52563</v>
      </c>
      <c r="HU36">
        <v>1.5991200000000001</v>
      </c>
      <c r="HV36">
        <v>2.2753899999999998</v>
      </c>
      <c r="HW36">
        <v>1.5502899999999999</v>
      </c>
      <c r="HX36">
        <v>2.3327599999999999</v>
      </c>
      <c r="HY36">
        <v>40.502000000000002</v>
      </c>
      <c r="HZ36">
        <v>15.970800000000001</v>
      </c>
      <c r="IA36">
        <v>18</v>
      </c>
      <c r="IB36">
        <v>510.41800000000001</v>
      </c>
      <c r="IC36">
        <v>465.91399999999999</v>
      </c>
      <c r="ID36">
        <v>25.298100000000002</v>
      </c>
      <c r="IE36">
        <v>28.195</v>
      </c>
      <c r="IF36">
        <v>29.9999</v>
      </c>
      <c r="IG36">
        <v>28.241800000000001</v>
      </c>
      <c r="IH36">
        <v>28.215299999999999</v>
      </c>
      <c r="II36">
        <v>9.1266999999999996</v>
      </c>
      <c r="IJ36">
        <v>47.141800000000003</v>
      </c>
      <c r="IK36">
        <v>0</v>
      </c>
      <c r="IL36">
        <v>25.2971</v>
      </c>
      <c r="IM36">
        <v>150</v>
      </c>
      <c r="IN36">
        <v>16.098500000000001</v>
      </c>
      <c r="IO36">
        <v>99.775599999999997</v>
      </c>
      <c r="IP36">
        <v>100.069</v>
      </c>
    </row>
    <row r="37" spans="1:250" x14ac:dyDescent="0.3">
      <c r="A37">
        <v>21</v>
      </c>
      <c r="B37">
        <v>1689178914.5999999</v>
      </c>
      <c r="C37">
        <v>4250</v>
      </c>
      <c r="D37" t="s">
        <v>492</v>
      </c>
      <c r="E37" t="s">
        <v>493</v>
      </c>
      <c r="F37" t="s">
        <v>378</v>
      </c>
      <c r="G37" t="s">
        <v>379</v>
      </c>
      <c r="H37" t="s">
        <v>472</v>
      </c>
      <c r="I37" t="s">
        <v>381</v>
      </c>
      <c r="J37" t="s">
        <v>383</v>
      </c>
      <c r="K37" t="s">
        <v>31</v>
      </c>
      <c r="L37" t="s">
        <v>473</v>
      </c>
      <c r="M37">
        <v>1689178914.5999999</v>
      </c>
      <c r="N37">
        <f t="shared" si="0"/>
        <v>7.1380302405517296E-3</v>
      </c>
      <c r="O37">
        <f t="shared" si="1"/>
        <v>7.1380302405517293</v>
      </c>
      <c r="P37">
        <f t="shared" si="2"/>
        <v>4.1069105936900723</v>
      </c>
      <c r="Q37">
        <f t="shared" si="3"/>
        <v>94.224800000000002</v>
      </c>
      <c r="R37">
        <f t="shared" si="4"/>
        <v>78.518368224715644</v>
      </c>
      <c r="S37">
        <f t="shared" si="5"/>
        <v>7.755806109989849</v>
      </c>
      <c r="T37">
        <f t="shared" si="6"/>
        <v>9.3072397717320001</v>
      </c>
      <c r="U37">
        <f t="shared" si="7"/>
        <v>0.52199121262617076</v>
      </c>
      <c r="V37">
        <f t="shared" si="8"/>
        <v>2.9083072544466479</v>
      </c>
      <c r="W37">
        <f t="shared" si="9"/>
        <v>0.47497961353260409</v>
      </c>
      <c r="X37">
        <f t="shared" si="10"/>
        <v>0.30073244137100774</v>
      </c>
      <c r="Y37">
        <f t="shared" si="11"/>
        <v>289.60158363505337</v>
      </c>
      <c r="Z37">
        <f t="shared" si="12"/>
        <v>28.141900363890031</v>
      </c>
      <c r="AA37">
        <f t="shared" si="13"/>
        <v>27.914999999999999</v>
      </c>
      <c r="AB37">
        <f t="shared" si="14"/>
        <v>3.7760760568032272</v>
      </c>
      <c r="AC37">
        <f t="shared" si="15"/>
        <v>60.562966619631112</v>
      </c>
      <c r="AD37">
        <f t="shared" si="16"/>
        <v>2.3375865098144994</v>
      </c>
      <c r="AE37">
        <f t="shared" si="17"/>
        <v>3.8597622281217401</v>
      </c>
      <c r="AF37">
        <f t="shared" si="18"/>
        <v>1.4384895469887278</v>
      </c>
      <c r="AG37">
        <f t="shared" si="19"/>
        <v>-314.78713360833126</v>
      </c>
      <c r="AH37">
        <f t="shared" si="20"/>
        <v>59.001078222060215</v>
      </c>
      <c r="AI37">
        <f t="shared" si="21"/>
        <v>4.4266678441534095</v>
      </c>
      <c r="AJ37">
        <f t="shared" si="22"/>
        <v>38.242196092935757</v>
      </c>
      <c r="AK37">
        <v>0</v>
      </c>
      <c r="AL37">
        <v>0</v>
      </c>
      <c r="AM37">
        <f t="shared" si="23"/>
        <v>1</v>
      </c>
      <c r="AN37">
        <f t="shared" si="24"/>
        <v>0</v>
      </c>
      <c r="AO37">
        <f t="shared" si="25"/>
        <v>52013.056314176341</v>
      </c>
      <c r="AP37" t="s">
        <v>385</v>
      </c>
      <c r="AQ37">
        <v>10238.9</v>
      </c>
      <c r="AR37">
        <v>302.21199999999999</v>
      </c>
      <c r="AS37">
        <v>4052.3</v>
      </c>
      <c r="AT37">
        <f t="shared" si="26"/>
        <v>0.92542210596451402</v>
      </c>
      <c r="AU37">
        <v>-0.32343011824092421</v>
      </c>
      <c r="AV37" t="s">
        <v>494</v>
      </c>
      <c r="AW37">
        <v>10309.200000000001</v>
      </c>
      <c r="AX37">
        <v>815.6481498568362</v>
      </c>
      <c r="AY37">
        <v>1000.24425795998</v>
      </c>
      <c r="AZ37">
        <f t="shared" si="27"/>
        <v>0.18455103004503282</v>
      </c>
      <c r="BA37">
        <v>0.5</v>
      </c>
      <c r="BB37">
        <f t="shared" si="28"/>
        <v>1513.3695003290431</v>
      </c>
      <c r="BC37">
        <f t="shared" si="29"/>
        <v>4.1069105936900723</v>
      </c>
      <c r="BD37">
        <f t="shared" si="30"/>
        <v>139.64695006223076</v>
      </c>
      <c r="BE37">
        <f t="shared" si="31"/>
        <v>2.9274679521212321E-3</v>
      </c>
      <c r="BF37">
        <f t="shared" si="32"/>
        <v>3.0513104351778577</v>
      </c>
      <c r="BG37">
        <f t="shared" si="33"/>
        <v>246.18912687874254</v>
      </c>
      <c r="BH37" t="s">
        <v>495</v>
      </c>
      <c r="BI37">
        <v>604.96</v>
      </c>
      <c r="BJ37">
        <f t="shared" si="34"/>
        <v>604.96</v>
      </c>
      <c r="BK37">
        <f t="shared" si="35"/>
        <v>0.39518773021118947</v>
      </c>
      <c r="BL37">
        <f t="shared" si="36"/>
        <v>0.46699585016571288</v>
      </c>
      <c r="BM37">
        <f t="shared" si="37"/>
        <v>0.88533644550291524</v>
      </c>
      <c r="BN37">
        <f t="shared" si="38"/>
        <v>0.26445211664376572</v>
      </c>
      <c r="BO37">
        <f t="shared" si="39"/>
        <v>0.81386243257225432</v>
      </c>
      <c r="BP37">
        <f t="shared" si="40"/>
        <v>0.34636725353430514</v>
      </c>
      <c r="BQ37">
        <f t="shared" si="41"/>
        <v>0.6536327464656948</v>
      </c>
      <c r="BR37">
        <f t="shared" si="42"/>
        <v>1800.22</v>
      </c>
      <c r="BS37">
        <f t="shared" si="43"/>
        <v>1513.3695003290431</v>
      </c>
      <c r="BT37">
        <f t="shared" si="44"/>
        <v>0.84065808641668416</v>
      </c>
      <c r="BU37">
        <f t="shared" si="45"/>
        <v>0.16087010678420047</v>
      </c>
      <c r="BV37">
        <v>6</v>
      </c>
      <c r="BW37">
        <v>0.5</v>
      </c>
      <c r="BX37" t="s">
        <v>388</v>
      </c>
      <c r="BY37">
        <v>2</v>
      </c>
      <c r="BZ37">
        <v>1689178914.5999999</v>
      </c>
      <c r="CA37">
        <v>94.224800000000002</v>
      </c>
      <c r="CB37">
        <v>99.957700000000003</v>
      </c>
      <c r="CC37">
        <v>23.665299999999998</v>
      </c>
      <c r="CD37">
        <v>15.305999999999999</v>
      </c>
      <c r="CE37">
        <v>94.767799999999994</v>
      </c>
      <c r="CF37">
        <v>23.368099999999998</v>
      </c>
      <c r="CG37">
        <v>500.21699999999998</v>
      </c>
      <c r="CH37">
        <v>98.676599999999993</v>
      </c>
      <c r="CI37">
        <v>0.100365</v>
      </c>
      <c r="CJ37">
        <v>28.2913</v>
      </c>
      <c r="CK37">
        <v>27.914999999999999</v>
      </c>
      <c r="CL37">
        <v>999.9</v>
      </c>
      <c r="CM37">
        <v>0</v>
      </c>
      <c r="CN37">
        <v>0</v>
      </c>
      <c r="CO37">
        <v>10011.9</v>
      </c>
      <c r="CP37">
        <v>0</v>
      </c>
      <c r="CQ37">
        <v>829.14800000000002</v>
      </c>
      <c r="CR37">
        <v>-5.7328799999999998</v>
      </c>
      <c r="CS37">
        <v>96.508700000000005</v>
      </c>
      <c r="CT37">
        <v>101.511</v>
      </c>
      <c r="CU37">
        <v>8.3593100000000007</v>
      </c>
      <c r="CV37">
        <v>99.957700000000003</v>
      </c>
      <c r="CW37">
        <v>15.305999999999999</v>
      </c>
      <c r="CX37">
        <v>2.33521</v>
      </c>
      <c r="CY37">
        <v>1.51034</v>
      </c>
      <c r="CZ37">
        <v>19.921399999999998</v>
      </c>
      <c r="DA37">
        <v>13.0732</v>
      </c>
      <c r="DB37">
        <v>1800.22</v>
      </c>
      <c r="DC37">
        <v>0.97800299999999996</v>
      </c>
      <c r="DD37">
        <v>2.19975E-2</v>
      </c>
      <c r="DE37">
        <v>0</v>
      </c>
      <c r="DF37">
        <v>781.20799999999997</v>
      </c>
      <c r="DG37">
        <v>4.9995000000000003</v>
      </c>
      <c r="DH37">
        <v>17149.400000000001</v>
      </c>
      <c r="DI37">
        <v>16661.8</v>
      </c>
      <c r="DJ37">
        <v>44.75</v>
      </c>
      <c r="DK37">
        <v>45.811999999999998</v>
      </c>
      <c r="DL37">
        <v>45.811999999999998</v>
      </c>
      <c r="DM37">
        <v>44.375</v>
      </c>
      <c r="DN37">
        <v>46.061999999999998</v>
      </c>
      <c r="DO37">
        <v>1755.73</v>
      </c>
      <c r="DP37">
        <v>39.49</v>
      </c>
      <c r="DQ37">
        <v>0</v>
      </c>
      <c r="DR37">
        <v>117.5999999046326</v>
      </c>
      <c r="DS37">
        <v>0</v>
      </c>
      <c r="DT37">
        <v>815.6481498568362</v>
      </c>
      <c r="DU37">
        <v>-1.2698036562120381E-2</v>
      </c>
      <c r="DV37">
        <v>1.8810538300474791</v>
      </c>
      <c r="DW37">
        <v>18624.643332140298</v>
      </c>
      <c r="DX37">
        <v>15</v>
      </c>
      <c r="DY37">
        <v>1689178873.5999999</v>
      </c>
      <c r="DZ37" t="s">
        <v>496</v>
      </c>
      <c r="EA37">
        <v>1689178863.5999999</v>
      </c>
      <c r="EB37">
        <v>1689178873.5999999</v>
      </c>
      <c r="EC37">
        <v>23</v>
      </c>
      <c r="ED37">
        <v>0.1</v>
      </c>
      <c r="EE37">
        <v>0</v>
      </c>
      <c r="EF37">
        <v>-0.54600000000000004</v>
      </c>
      <c r="EG37">
        <v>1E-3</v>
      </c>
      <c r="EH37">
        <v>100</v>
      </c>
      <c r="EI37">
        <v>16</v>
      </c>
      <c r="EJ37">
        <v>0.33</v>
      </c>
      <c r="EK37">
        <v>0.01</v>
      </c>
      <c r="EL37">
        <v>4.1214033146249047</v>
      </c>
      <c r="EM37">
        <v>-0.41862340014455218</v>
      </c>
      <c r="EN37">
        <v>8.3489403322985933E-2</v>
      </c>
      <c r="EO37">
        <v>1</v>
      </c>
      <c r="EP37">
        <v>0.52035107933524971</v>
      </c>
      <c r="EQ37">
        <v>3.8297616855290643E-2</v>
      </c>
      <c r="ER37">
        <v>8.3991236861723807E-3</v>
      </c>
      <c r="ES37">
        <v>1</v>
      </c>
      <c r="ET37">
        <v>2</v>
      </c>
      <c r="EU37">
        <v>2</v>
      </c>
      <c r="EV37" t="s">
        <v>390</v>
      </c>
      <c r="EW37">
        <v>2.9674999999999998</v>
      </c>
      <c r="EX37">
        <v>2.8088000000000002</v>
      </c>
      <c r="EY37">
        <v>2.7224499999999999E-2</v>
      </c>
      <c r="EZ37">
        <v>2.83238E-2</v>
      </c>
      <c r="FA37">
        <v>0.11819300000000001</v>
      </c>
      <c r="FB37">
        <v>8.6167099999999996E-2</v>
      </c>
      <c r="FC37">
        <v>28913.599999999999</v>
      </c>
      <c r="FD37">
        <v>26801.7</v>
      </c>
      <c r="FE37">
        <v>26703.200000000001</v>
      </c>
      <c r="FF37">
        <v>26008.9</v>
      </c>
      <c r="FG37">
        <v>32046.6</v>
      </c>
      <c r="FH37">
        <v>33528.400000000001</v>
      </c>
      <c r="FI37">
        <v>37847</v>
      </c>
      <c r="FJ37">
        <v>38544.400000000001</v>
      </c>
      <c r="FK37">
        <v>2.0180500000000001</v>
      </c>
      <c r="FL37">
        <v>1.99078</v>
      </c>
      <c r="FM37">
        <v>7.1451100000000003E-2</v>
      </c>
      <c r="FN37">
        <v>0</v>
      </c>
      <c r="FO37">
        <v>26.7471</v>
      </c>
      <c r="FP37">
        <v>999.9</v>
      </c>
      <c r="FQ37">
        <v>38</v>
      </c>
      <c r="FR37">
        <v>38.700000000000003</v>
      </c>
      <c r="FS37">
        <v>26.624099999999999</v>
      </c>
      <c r="FT37">
        <v>61.664999999999999</v>
      </c>
      <c r="FU37">
        <v>16.514399999999998</v>
      </c>
      <c r="FV37">
        <v>1</v>
      </c>
      <c r="FW37">
        <v>6.0957799999999999E-2</v>
      </c>
      <c r="FX37">
        <v>0.44674599999999998</v>
      </c>
      <c r="FY37">
        <v>20.3062</v>
      </c>
      <c r="FZ37">
        <v>5.2099500000000001</v>
      </c>
      <c r="GA37">
        <v>11.929500000000001</v>
      </c>
      <c r="GB37">
        <v>4.9889999999999999</v>
      </c>
      <c r="GC37">
        <v>3.2909999999999999</v>
      </c>
      <c r="GD37">
        <v>9999</v>
      </c>
      <c r="GE37">
        <v>9999</v>
      </c>
      <c r="GF37">
        <v>9999</v>
      </c>
      <c r="GG37">
        <v>999.9</v>
      </c>
      <c r="GH37">
        <v>1.87033</v>
      </c>
      <c r="GI37">
        <v>1.8765000000000001</v>
      </c>
      <c r="GJ37">
        <v>1.8742399999999999</v>
      </c>
      <c r="GK37">
        <v>1.8724700000000001</v>
      </c>
      <c r="GL37">
        <v>1.873</v>
      </c>
      <c r="GM37">
        <v>1.8704000000000001</v>
      </c>
      <c r="GN37">
        <v>1.8762399999999999</v>
      </c>
      <c r="GO37">
        <v>1.8753599999999999</v>
      </c>
      <c r="GP37">
        <v>5</v>
      </c>
      <c r="GQ37">
        <v>0</v>
      </c>
      <c r="GR37">
        <v>0</v>
      </c>
      <c r="GS37">
        <v>0</v>
      </c>
      <c r="GT37" t="s">
        <v>391</v>
      </c>
      <c r="GU37" t="s">
        <v>392</v>
      </c>
      <c r="GV37" t="s">
        <v>393</v>
      </c>
      <c r="GW37" t="s">
        <v>393</v>
      </c>
      <c r="GX37" t="s">
        <v>393</v>
      </c>
      <c r="GY37" t="s">
        <v>393</v>
      </c>
      <c r="GZ37">
        <v>0</v>
      </c>
      <c r="HA37">
        <v>100</v>
      </c>
      <c r="HB37">
        <v>100</v>
      </c>
      <c r="HC37">
        <v>-0.54300000000000004</v>
      </c>
      <c r="HD37">
        <v>0.29720000000000002</v>
      </c>
      <c r="HE37">
        <v>-0.49851892134203363</v>
      </c>
      <c r="HF37">
        <v>-4.4049200664853048E-4</v>
      </c>
      <c r="HG37">
        <v>-3.0069193378276792E-7</v>
      </c>
      <c r="HH37">
        <v>5.1441627210662792E-11</v>
      </c>
      <c r="HI37">
        <v>0.29721358928256342</v>
      </c>
      <c r="HJ37">
        <v>0</v>
      </c>
      <c r="HK37">
        <v>0</v>
      </c>
      <c r="HL37">
        <v>0</v>
      </c>
      <c r="HM37">
        <v>8</v>
      </c>
      <c r="HN37">
        <v>2399</v>
      </c>
      <c r="HO37">
        <v>1</v>
      </c>
      <c r="HP37">
        <v>21</v>
      </c>
      <c r="HQ37">
        <v>0.8</v>
      </c>
      <c r="HR37">
        <v>0.7</v>
      </c>
      <c r="HS37">
        <v>0.35034199999999999</v>
      </c>
      <c r="HT37">
        <v>2.5317400000000001</v>
      </c>
      <c r="HU37">
        <v>1.5991200000000001</v>
      </c>
      <c r="HV37">
        <v>2.2753899999999998</v>
      </c>
      <c r="HW37">
        <v>1.5502899999999999</v>
      </c>
      <c r="HX37">
        <v>2.3120099999999999</v>
      </c>
      <c r="HY37">
        <v>40.451000000000001</v>
      </c>
      <c r="HZ37">
        <v>15.970800000000001</v>
      </c>
      <c r="IA37">
        <v>18</v>
      </c>
      <c r="IB37">
        <v>510.75900000000001</v>
      </c>
      <c r="IC37">
        <v>464.43299999999999</v>
      </c>
      <c r="ID37">
        <v>25.589099999999998</v>
      </c>
      <c r="IE37">
        <v>28.233499999999999</v>
      </c>
      <c r="IF37">
        <v>30.000399999999999</v>
      </c>
      <c r="IG37">
        <v>28.253699999999998</v>
      </c>
      <c r="IH37">
        <v>28.2224</v>
      </c>
      <c r="II37">
        <v>7.0598099999999997</v>
      </c>
      <c r="IJ37">
        <v>50.366500000000002</v>
      </c>
      <c r="IK37">
        <v>0</v>
      </c>
      <c r="IL37">
        <v>25.602699999999999</v>
      </c>
      <c r="IM37">
        <v>100</v>
      </c>
      <c r="IN37">
        <v>15.315</v>
      </c>
      <c r="IO37">
        <v>99.768600000000006</v>
      </c>
      <c r="IP37">
        <v>100.06</v>
      </c>
    </row>
    <row r="38" spans="1:250" x14ac:dyDescent="0.3">
      <c r="A38">
        <v>22</v>
      </c>
      <c r="B38">
        <v>1689179045.5999999</v>
      </c>
      <c r="C38">
        <v>4381</v>
      </c>
      <c r="D38" t="s">
        <v>497</v>
      </c>
      <c r="E38" t="s">
        <v>498</v>
      </c>
      <c r="F38" t="s">
        <v>378</v>
      </c>
      <c r="G38" t="s">
        <v>379</v>
      </c>
      <c r="H38" t="s">
        <v>472</v>
      </c>
      <c r="I38" t="s">
        <v>381</v>
      </c>
      <c r="J38" t="s">
        <v>383</v>
      </c>
      <c r="K38" t="s">
        <v>31</v>
      </c>
      <c r="L38" t="s">
        <v>473</v>
      </c>
      <c r="M38">
        <v>1689179045.5999999</v>
      </c>
      <c r="N38">
        <f t="shared" si="0"/>
        <v>7.8458905478121042E-3</v>
      </c>
      <c r="O38">
        <f t="shared" si="1"/>
        <v>7.8458905478121039</v>
      </c>
      <c r="P38">
        <f t="shared" si="2"/>
        <v>1.8873801133157371</v>
      </c>
      <c r="Q38">
        <f t="shared" si="3"/>
        <v>72.031899999999993</v>
      </c>
      <c r="R38">
        <f t="shared" si="4"/>
        <v>64.75596840595685</v>
      </c>
      <c r="S38">
        <f t="shared" si="5"/>
        <v>6.3960819508945157</v>
      </c>
      <c r="T38">
        <f t="shared" si="6"/>
        <v>7.1147408774795986</v>
      </c>
      <c r="U38">
        <f t="shared" si="7"/>
        <v>0.58358536664311633</v>
      </c>
      <c r="V38">
        <f t="shared" si="8"/>
        <v>2.9070213305351413</v>
      </c>
      <c r="W38">
        <f t="shared" si="9"/>
        <v>0.52546174683753599</v>
      </c>
      <c r="X38">
        <f t="shared" si="10"/>
        <v>0.33315203749181876</v>
      </c>
      <c r="Y38">
        <f t="shared" si="11"/>
        <v>289.59998763505695</v>
      </c>
      <c r="Z38">
        <f t="shared" si="12"/>
        <v>28.165626180945459</v>
      </c>
      <c r="AA38">
        <f t="shared" si="13"/>
        <v>27.9694</v>
      </c>
      <c r="AB38">
        <f t="shared" si="14"/>
        <v>3.7880754257670968</v>
      </c>
      <c r="AC38">
        <f t="shared" si="15"/>
        <v>60.38390488670273</v>
      </c>
      <c r="AD38">
        <f t="shared" si="16"/>
        <v>2.3591613491315999</v>
      </c>
      <c r="AE38">
        <f t="shared" si="17"/>
        <v>3.9069373760409385</v>
      </c>
      <c r="AF38">
        <f t="shared" si="18"/>
        <v>1.4289140766354969</v>
      </c>
      <c r="AG38">
        <f t="shared" si="19"/>
        <v>-346.00377315851381</v>
      </c>
      <c r="AH38">
        <f t="shared" si="20"/>
        <v>83.204418005634068</v>
      </c>
      <c r="AI38">
        <f t="shared" si="21"/>
        <v>6.2535317081748891</v>
      </c>
      <c r="AJ38">
        <f t="shared" si="22"/>
        <v>33.054164190352083</v>
      </c>
      <c r="AK38">
        <v>0</v>
      </c>
      <c r="AL38">
        <v>0</v>
      </c>
      <c r="AM38">
        <f t="shared" si="23"/>
        <v>1</v>
      </c>
      <c r="AN38">
        <f t="shared" si="24"/>
        <v>0</v>
      </c>
      <c r="AO38">
        <f t="shared" si="25"/>
        <v>51940.228874865206</v>
      </c>
      <c r="AP38" t="s">
        <v>385</v>
      </c>
      <c r="AQ38">
        <v>10238.9</v>
      </c>
      <c r="AR38">
        <v>302.21199999999999</v>
      </c>
      <c r="AS38">
        <v>4052.3</v>
      </c>
      <c r="AT38">
        <f t="shared" si="26"/>
        <v>0.92542210596451402</v>
      </c>
      <c r="AU38">
        <v>-0.32343011824092421</v>
      </c>
      <c r="AV38" t="s">
        <v>499</v>
      </c>
      <c r="AW38">
        <v>10328.5</v>
      </c>
      <c r="AX38">
        <v>814.33428961955576</v>
      </c>
      <c r="AY38">
        <v>984.90878803362398</v>
      </c>
      <c r="AZ38">
        <f t="shared" si="27"/>
        <v>0.17318811699773862</v>
      </c>
      <c r="BA38">
        <v>0.5</v>
      </c>
      <c r="BB38">
        <f t="shared" si="28"/>
        <v>1513.361100329045</v>
      </c>
      <c r="BC38">
        <f t="shared" si="29"/>
        <v>1.8873801133157371</v>
      </c>
      <c r="BD38">
        <f t="shared" si="30"/>
        <v>131.04807965180655</v>
      </c>
      <c r="BE38">
        <f t="shared" si="31"/>
        <v>1.460861013987985E-3</v>
      </c>
      <c r="BF38">
        <f t="shared" si="32"/>
        <v>3.1143911489412544</v>
      </c>
      <c r="BG38">
        <f t="shared" si="33"/>
        <v>245.24924870809579</v>
      </c>
      <c r="BH38" t="s">
        <v>500</v>
      </c>
      <c r="BI38">
        <v>607.92999999999995</v>
      </c>
      <c r="BJ38">
        <f t="shared" si="34"/>
        <v>607.92999999999995</v>
      </c>
      <c r="BK38">
        <f t="shared" si="35"/>
        <v>0.38275502525088068</v>
      </c>
      <c r="BL38">
        <f t="shared" si="36"/>
        <v>0.45247770916716434</v>
      </c>
      <c r="BM38">
        <f t="shared" si="37"/>
        <v>0.89055217992444946</v>
      </c>
      <c r="BN38">
        <f t="shared" si="38"/>
        <v>0.24985396358077949</v>
      </c>
      <c r="BO38">
        <f t="shared" si="39"/>
        <v>0.81795179525557171</v>
      </c>
      <c r="BP38">
        <f t="shared" si="40"/>
        <v>0.33779097508285555</v>
      </c>
      <c r="BQ38">
        <f t="shared" si="41"/>
        <v>0.6622090249171444</v>
      </c>
      <c r="BR38">
        <f t="shared" si="42"/>
        <v>1800.21</v>
      </c>
      <c r="BS38">
        <f t="shared" si="43"/>
        <v>1513.361100329045</v>
      </c>
      <c r="BT38">
        <f t="shared" si="44"/>
        <v>0.84065809007229431</v>
      </c>
      <c r="BU38">
        <f t="shared" si="45"/>
        <v>0.16087011383952812</v>
      </c>
      <c r="BV38">
        <v>6</v>
      </c>
      <c r="BW38">
        <v>0.5</v>
      </c>
      <c r="BX38" t="s">
        <v>388</v>
      </c>
      <c r="BY38">
        <v>2</v>
      </c>
      <c r="BZ38">
        <v>1689179045.5999999</v>
      </c>
      <c r="CA38">
        <v>72.031899999999993</v>
      </c>
      <c r="CB38">
        <v>74.974400000000003</v>
      </c>
      <c r="CC38">
        <v>23.884899999999998</v>
      </c>
      <c r="CD38">
        <v>14.696400000000001</v>
      </c>
      <c r="CE38">
        <v>72.570999999999998</v>
      </c>
      <c r="CF38">
        <v>23.58</v>
      </c>
      <c r="CG38">
        <v>500.09199999999998</v>
      </c>
      <c r="CH38">
        <v>98.671999999999997</v>
      </c>
      <c r="CI38">
        <v>0.10008400000000001</v>
      </c>
      <c r="CJ38">
        <v>28.500299999999999</v>
      </c>
      <c r="CK38">
        <v>27.9694</v>
      </c>
      <c r="CL38">
        <v>999.9</v>
      </c>
      <c r="CM38">
        <v>0</v>
      </c>
      <c r="CN38">
        <v>0</v>
      </c>
      <c r="CO38">
        <v>10005</v>
      </c>
      <c r="CP38">
        <v>0</v>
      </c>
      <c r="CQ38">
        <v>910.01300000000003</v>
      </c>
      <c r="CR38">
        <v>-2.9425300000000001</v>
      </c>
      <c r="CS38">
        <v>73.794499999999999</v>
      </c>
      <c r="CT38">
        <v>76.092699999999994</v>
      </c>
      <c r="CU38">
        <v>9.1885100000000008</v>
      </c>
      <c r="CV38">
        <v>74.974400000000003</v>
      </c>
      <c r="CW38">
        <v>14.696400000000001</v>
      </c>
      <c r="CX38">
        <v>2.3567800000000001</v>
      </c>
      <c r="CY38">
        <v>1.4501299999999999</v>
      </c>
      <c r="CZ38">
        <v>20.069800000000001</v>
      </c>
      <c r="DA38">
        <v>12.452199999999999</v>
      </c>
      <c r="DB38">
        <v>1800.21</v>
      </c>
      <c r="DC38">
        <v>0.97800200000000004</v>
      </c>
      <c r="DD38">
        <v>2.19975E-2</v>
      </c>
      <c r="DE38">
        <v>0</v>
      </c>
      <c r="DF38">
        <v>784.78899999999999</v>
      </c>
      <c r="DG38">
        <v>4.9995000000000003</v>
      </c>
      <c r="DH38">
        <v>17301.400000000001</v>
      </c>
      <c r="DI38">
        <v>16661.7</v>
      </c>
      <c r="DJ38">
        <v>44.75</v>
      </c>
      <c r="DK38">
        <v>45.811999999999998</v>
      </c>
      <c r="DL38">
        <v>45.75</v>
      </c>
      <c r="DM38">
        <v>44.311999999999998</v>
      </c>
      <c r="DN38">
        <v>45.936999999999998</v>
      </c>
      <c r="DO38">
        <v>1755.72</v>
      </c>
      <c r="DP38">
        <v>39.49</v>
      </c>
      <c r="DQ38">
        <v>0</v>
      </c>
      <c r="DR38">
        <v>129.20000004768369</v>
      </c>
      <c r="DS38">
        <v>0</v>
      </c>
      <c r="DT38">
        <v>814.33428961955576</v>
      </c>
      <c r="DU38">
        <v>-0.14166921266213289</v>
      </c>
      <c r="DV38">
        <v>-2.3785256429295911</v>
      </c>
      <c r="DW38">
        <v>18584.351747288689</v>
      </c>
      <c r="DX38">
        <v>15</v>
      </c>
      <c r="DY38">
        <v>1689179005.5999999</v>
      </c>
      <c r="DZ38" t="s">
        <v>501</v>
      </c>
      <c r="EA38">
        <v>1689178988.5999999</v>
      </c>
      <c r="EB38">
        <v>1689179005.5999999</v>
      </c>
      <c r="EC38">
        <v>24</v>
      </c>
      <c r="ED38">
        <v>-7.0000000000000001E-3</v>
      </c>
      <c r="EE38">
        <v>8.0000000000000002E-3</v>
      </c>
      <c r="EF38">
        <v>-0.54100000000000004</v>
      </c>
      <c r="EG38">
        <v>-3.2000000000000001E-2</v>
      </c>
      <c r="EH38">
        <v>75</v>
      </c>
      <c r="EI38">
        <v>15</v>
      </c>
      <c r="EJ38">
        <v>0.28999999999999998</v>
      </c>
      <c r="EK38">
        <v>0.01</v>
      </c>
      <c r="EL38">
        <v>1.923321297169214</v>
      </c>
      <c r="EM38">
        <v>-0.49766289301445971</v>
      </c>
      <c r="EN38">
        <v>8.4902819786539144E-2</v>
      </c>
      <c r="EO38">
        <v>1</v>
      </c>
      <c r="EP38">
        <v>0.57953630894922237</v>
      </c>
      <c r="EQ38">
        <v>5.6061838121862412E-2</v>
      </c>
      <c r="ER38">
        <v>1.6246583565222902E-2</v>
      </c>
      <c r="ES38">
        <v>1</v>
      </c>
      <c r="ET38">
        <v>2</v>
      </c>
      <c r="EU38">
        <v>2</v>
      </c>
      <c r="EV38" t="s">
        <v>390</v>
      </c>
      <c r="EW38">
        <v>2.9672000000000001</v>
      </c>
      <c r="EX38">
        <v>2.8084600000000002</v>
      </c>
      <c r="EY38">
        <v>2.09955E-2</v>
      </c>
      <c r="EZ38">
        <v>2.1416000000000001E-2</v>
      </c>
      <c r="FA38">
        <v>0.118954</v>
      </c>
      <c r="FB38">
        <v>8.3627499999999994E-2</v>
      </c>
      <c r="FC38">
        <v>29100</v>
      </c>
      <c r="FD38">
        <v>26994.1</v>
      </c>
      <c r="FE38">
        <v>26704.3</v>
      </c>
      <c r="FF38">
        <v>26010.6</v>
      </c>
      <c r="FG38">
        <v>32018.6</v>
      </c>
      <c r="FH38">
        <v>33623.599999999999</v>
      </c>
      <c r="FI38">
        <v>37848.199999999997</v>
      </c>
      <c r="FJ38">
        <v>38547.1</v>
      </c>
      <c r="FK38">
        <v>2.0190700000000001</v>
      </c>
      <c r="FL38">
        <v>1.9903500000000001</v>
      </c>
      <c r="FM38">
        <v>7.7225299999999997E-2</v>
      </c>
      <c r="FN38">
        <v>0</v>
      </c>
      <c r="FO38">
        <v>26.7072</v>
      </c>
      <c r="FP38">
        <v>999.9</v>
      </c>
      <c r="FQ38">
        <v>37.9</v>
      </c>
      <c r="FR38">
        <v>38.700000000000003</v>
      </c>
      <c r="FS38">
        <v>26.557200000000002</v>
      </c>
      <c r="FT38">
        <v>61.494999999999997</v>
      </c>
      <c r="FU38">
        <v>16.762799999999999</v>
      </c>
      <c r="FV38">
        <v>1</v>
      </c>
      <c r="FW38">
        <v>5.8455300000000002E-2</v>
      </c>
      <c r="FX38">
        <v>0.238508</v>
      </c>
      <c r="FY38">
        <v>20.3063</v>
      </c>
      <c r="FZ38">
        <v>5.2077099999999996</v>
      </c>
      <c r="GA38">
        <v>11.928599999999999</v>
      </c>
      <c r="GB38">
        <v>4.9882</v>
      </c>
      <c r="GC38">
        <v>3.2904800000000001</v>
      </c>
      <c r="GD38">
        <v>9999</v>
      </c>
      <c r="GE38">
        <v>9999</v>
      </c>
      <c r="GF38">
        <v>9999</v>
      </c>
      <c r="GG38">
        <v>999.9</v>
      </c>
      <c r="GH38">
        <v>1.8703099999999999</v>
      </c>
      <c r="GI38">
        <v>1.87649</v>
      </c>
      <c r="GJ38">
        <v>1.87422</v>
      </c>
      <c r="GK38">
        <v>1.8724700000000001</v>
      </c>
      <c r="GL38">
        <v>1.8729800000000001</v>
      </c>
      <c r="GM38">
        <v>1.87042</v>
      </c>
      <c r="GN38">
        <v>1.87622</v>
      </c>
      <c r="GO38">
        <v>1.87534</v>
      </c>
      <c r="GP38">
        <v>5</v>
      </c>
      <c r="GQ38">
        <v>0</v>
      </c>
      <c r="GR38">
        <v>0</v>
      </c>
      <c r="GS38">
        <v>0</v>
      </c>
      <c r="GT38" t="s">
        <v>391</v>
      </c>
      <c r="GU38" t="s">
        <v>392</v>
      </c>
      <c r="GV38" t="s">
        <v>393</v>
      </c>
      <c r="GW38" t="s">
        <v>393</v>
      </c>
      <c r="GX38" t="s">
        <v>393</v>
      </c>
      <c r="GY38" t="s">
        <v>393</v>
      </c>
      <c r="GZ38">
        <v>0</v>
      </c>
      <c r="HA38">
        <v>100</v>
      </c>
      <c r="HB38">
        <v>100</v>
      </c>
      <c r="HC38">
        <v>-0.53900000000000003</v>
      </c>
      <c r="HD38">
        <v>0.3049</v>
      </c>
      <c r="HE38">
        <v>-0.50561328673929029</v>
      </c>
      <c r="HF38">
        <v>-4.4049200664853048E-4</v>
      </c>
      <c r="HG38">
        <v>-3.0069193378276792E-7</v>
      </c>
      <c r="HH38">
        <v>5.1441627210662792E-11</v>
      </c>
      <c r="HI38">
        <v>0.30494064192807568</v>
      </c>
      <c r="HJ38">
        <v>0</v>
      </c>
      <c r="HK38">
        <v>0</v>
      </c>
      <c r="HL38">
        <v>0</v>
      </c>
      <c r="HM38">
        <v>8</v>
      </c>
      <c r="HN38">
        <v>2399</v>
      </c>
      <c r="HO38">
        <v>1</v>
      </c>
      <c r="HP38">
        <v>21</v>
      </c>
      <c r="HQ38">
        <v>0.9</v>
      </c>
      <c r="HR38">
        <v>0.7</v>
      </c>
      <c r="HS38">
        <v>0.299072</v>
      </c>
      <c r="HT38">
        <v>2.5463900000000002</v>
      </c>
      <c r="HU38">
        <v>1.6003400000000001</v>
      </c>
      <c r="HV38">
        <v>2.2753899999999998</v>
      </c>
      <c r="HW38">
        <v>1.5502899999999999</v>
      </c>
      <c r="HX38">
        <v>2.2924799999999999</v>
      </c>
      <c r="HY38">
        <v>40.4</v>
      </c>
      <c r="HZ38">
        <v>15.962</v>
      </c>
      <c r="IA38">
        <v>18</v>
      </c>
      <c r="IB38">
        <v>511.26499999999999</v>
      </c>
      <c r="IC38">
        <v>464.01499999999999</v>
      </c>
      <c r="ID38">
        <v>26.234400000000001</v>
      </c>
      <c r="IE38">
        <v>28.2119</v>
      </c>
      <c r="IF38">
        <v>29.9998</v>
      </c>
      <c r="IG38">
        <v>28.236899999999999</v>
      </c>
      <c r="IH38">
        <v>28.203299999999999</v>
      </c>
      <c r="II38">
        <v>6.0358799999999997</v>
      </c>
      <c r="IJ38">
        <v>52.285499999999999</v>
      </c>
      <c r="IK38">
        <v>0</v>
      </c>
      <c r="IL38">
        <v>26.2483</v>
      </c>
      <c r="IM38">
        <v>75</v>
      </c>
      <c r="IN38">
        <v>14.637499999999999</v>
      </c>
      <c r="IO38">
        <v>99.772000000000006</v>
      </c>
      <c r="IP38">
        <v>100.066</v>
      </c>
    </row>
    <row r="39" spans="1:250" x14ac:dyDescent="0.3">
      <c r="A39">
        <v>23</v>
      </c>
      <c r="B39">
        <v>1689179184.0999999</v>
      </c>
      <c r="C39">
        <v>4519.5</v>
      </c>
      <c r="D39" t="s">
        <v>502</v>
      </c>
      <c r="E39" t="s">
        <v>503</v>
      </c>
      <c r="F39" t="s">
        <v>378</v>
      </c>
      <c r="G39" t="s">
        <v>379</v>
      </c>
      <c r="H39" t="s">
        <v>472</v>
      </c>
      <c r="I39" t="s">
        <v>381</v>
      </c>
      <c r="J39" t="s">
        <v>383</v>
      </c>
      <c r="K39" t="s">
        <v>31</v>
      </c>
      <c r="L39" t="s">
        <v>473</v>
      </c>
      <c r="M39">
        <v>1689179184.0999999</v>
      </c>
      <c r="N39">
        <f t="shared" si="0"/>
        <v>8.3952182466571369E-3</v>
      </c>
      <c r="O39">
        <f t="shared" si="1"/>
        <v>8.3952182466571372</v>
      </c>
      <c r="P39">
        <f t="shared" si="2"/>
        <v>-0.51463863730851289</v>
      </c>
      <c r="Q39">
        <f t="shared" si="3"/>
        <v>50.0732</v>
      </c>
      <c r="R39">
        <f t="shared" si="4"/>
        <v>50.330874486874862</v>
      </c>
      <c r="S39">
        <f t="shared" si="5"/>
        <v>4.9712236770912908</v>
      </c>
      <c r="T39">
        <f t="shared" si="6"/>
        <v>4.9457729468348806</v>
      </c>
      <c r="U39">
        <f t="shared" si="7"/>
        <v>0.63849340635547902</v>
      </c>
      <c r="V39">
        <f t="shared" si="8"/>
        <v>2.9115741594104581</v>
      </c>
      <c r="W39">
        <f t="shared" si="9"/>
        <v>0.56970264034606666</v>
      </c>
      <c r="X39">
        <f t="shared" si="10"/>
        <v>0.36162516263513172</v>
      </c>
      <c r="Y39">
        <f t="shared" si="11"/>
        <v>289.5664589325778</v>
      </c>
      <c r="Z39">
        <f t="shared" si="12"/>
        <v>28.080300582919385</v>
      </c>
      <c r="AA39">
        <f t="shared" si="13"/>
        <v>27.979800000000001</v>
      </c>
      <c r="AB39">
        <f t="shared" si="14"/>
        <v>3.7903732068065481</v>
      </c>
      <c r="AC39">
        <f t="shared" si="15"/>
        <v>60.721439587363122</v>
      </c>
      <c r="AD39">
        <f t="shared" si="16"/>
        <v>2.3803381790966402</v>
      </c>
      <c r="AE39">
        <f t="shared" si="17"/>
        <v>3.9200951019481725</v>
      </c>
      <c r="AF39">
        <f t="shared" si="18"/>
        <v>1.4100350277099079</v>
      </c>
      <c r="AG39">
        <f t="shared" si="19"/>
        <v>-370.22912467757976</v>
      </c>
      <c r="AH39">
        <f t="shared" si="20"/>
        <v>90.790745869907582</v>
      </c>
      <c r="AI39">
        <f t="shared" si="21"/>
        <v>6.8153579968759104</v>
      </c>
      <c r="AJ39">
        <f t="shared" si="22"/>
        <v>16.943438121781512</v>
      </c>
      <c r="AK39">
        <v>0</v>
      </c>
      <c r="AL39">
        <v>0</v>
      </c>
      <c r="AM39">
        <f t="shared" si="23"/>
        <v>1</v>
      </c>
      <c r="AN39">
        <f t="shared" si="24"/>
        <v>0</v>
      </c>
      <c r="AO39">
        <f t="shared" si="25"/>
        <v>52060.093405800268</v>
      </c>
      <c r="AP39" t="s">
        <v>385</v>
      </c>
      <c r="AQ39">
        <v>10238.9</v>
      </c>
      <c r="AR39">
        <v>302.21199999999999</v>
      </c>
      <c r="AS39">
        <v>4052.3</v>
      </c>
      <c r="AT39">
        <f t="shared" si="26"/>
        <v>0.92542210596451402</v>
      </c>
      <c r="AU39">
        <v>-0.32343011824092421</v>
      </c>
      <c r="AV39" t="s">
        <v>504</v>
      </c>
      <c r="AW39">
        <v>10327.4</v>
      </c>
      <c r="AX39">
        <v>813.23382777226084</v>
      </c>
      <c r="AY39">
        <v>964.80982028600454</v>
      </c>
      <c r="AZ39">
        <f t="shared" si="27"/>
        <v>0.15710452912762751</v>
      </c>
      <c r="BA39">
        <v>0.5</v>
      </c>
      <c r="BB39">
        <f t="shared" si="28"/>
        <v>1513.1846937474495</v>
      </c>
      <c r="BC39">
        <f t="shared" si="29"/>
        <v>-0.51463863730851289</v>
      </c>
      <c r="BD39">
        <f t="shared" si="30"/>
        <v>118.86408439716315</v>
      </c>
      <c r="BE39">
        <f t="shared" si="31"/>
        <v>-1.263616529149887E-4</v>
      </c>
      <c r="BF39">
        <f t="shared" si="32"/>
        <v>3.2001023567512523</v>
      </c>
      <c r="BG39">
        <f t="shared" si="33"/>
        <v>243.98362561139439</v>
      </c>
      <c r="BH39" t="s">
        <v>505</v>
      </c>
      <c r="BI39">
        <v>614.63</v>
      </c>
      <c r="BJ39">
        <f t="shared" si="34"/>
        <v>614.63</v>
      </c>
      <c r="BK39">
        <f t="shared" si="35"/>
        <v>0.36295217246254663</v>
      </c>
      <c r="BL39">
        <f t="shared" si="36"/>
        <v>0.43285187704404582</v>
      </c>
      <c r="BM39">
        <f t="shared" si="37"/>
        <v>0.89813454453568708</v>
      </c>
      <c r="BN39">
        <f t="shared" si="38"/>
        <v>0.22876017377829172</v>
      </c>
      <c r="BO39">
        <f t="shared" si="39"/>
        <v>0.8233113942163478</v>
      </c>
      <c r="BP39">
        <f t="shared" si="40"/>
        <v>0.32714299393616114</v>
      </c>
      <c r="BQ39">
        <f t="shared" si="41"/>
        <v>0.6728570060638388</v>
      </c>
      <c r="BR39">
        <f t="shared" si="42"/>
        <v>1800</v>
      </c>
      <c r="BS39">
        <f t="shared" si="43"/>
        <v>1513.1846937474495</v>
      </c>
      <c r="BT39">
        <f t="shared" si="44"/>
        <v>0.84065816319302755</v>
      </c>
      <c r="BU39">
        <f t="shared" si="45"/>
        <v>0.16087025496254323</v>
      </c>
      <c r="BV39">
        <v>6</v>
      </c>
      <c r="BW39">
        <v>0.5</v>
      </c>
      <c r="BX39" t="s">
        <v>388</v>
      </c>
      <c r="BY39">
        <v>2</v>
      </c>
      <c r="BZ39">
        <v>1689179184.0999999</v>
      </c>
      <c r="CA39">
        <v>50.0732</v>
      </c>
      <c r="CB39">
        <v>49.960099999999997</v>
      </c>
      <c r="CC39">
        <v>24.099599999999999</v>
      </c>
      <c r="CD39">
        <v>14.269500000000001</v>
      </c>
      <c r="CE39">
        <v>50.650300000000001</v>
      </c>
      <c r="CF39">
        <v>23.7897</v>
      </c>
      <c r="CG39">
        <v>500.07</v>
      </c>
      <c r="CH39">
        <v>98.671000000000006</v>
      </c>
      <c r="CI39">
        <v>9.98584E-2</v>
      </c>
      <c r="CJ39">
        <v>28.558199999999999</v>
      </c>
      <c r="CK39">
        <v>27.979800000000001</v>
      </c>
      <c r="CL39">
        <v>999.9</v>
      </c>
      <c r="CM39">
        <v>0</v>
      </c>
      <c r="CN39">
        <v>0</v>
      </c>
      <c r="CO39">
        <v>10031.200000000001</v>
      </c>
      <c r="CP39">
        <v>0</v>
      </c>
      <c r="CQ39">
        <v>825.13099999999997</v>
      </c>
      <c r="CR39">
        <v>0.11314399999999999</v>
      </c>
      <c r="CS39">
        <v>51.309800000000003</v>
      </c>
      <c r="CT39">
        <v>50.683300000000003</v>
      </c>
      <c r="CU39">
        <v>9.8300300000000007</v>
      </c>
      <c r="CV39">
        <v>49.960099999999997</v>
      </c>
      <c r="CW39">
        <v>14.269500000000001</v>
      </c>
      <c r="CX39">
        <v>2.3779300000000001</v>
      </c>
      <c r="CY39">
        <v>1.4079900000000001</v>
      </c>
      <c r="CZ39">
        <v>20.214200000000002</v>
      </c>
      <c r="DA39">
        <v>12.0039</v>
      </c>
      <c r="DB39">
        <v>1800</v>
      </c>
      <c r="DC39">
        <v>0.97800299999999996</v>
      </c>
      <c r="DD39">
        <v>2.19975E-2</v>
      </c>
      <c r="DE39">
        <v>0</v>
      </c>
      <c r="DF39">
        <v>790.71100000000001</v>
      </c>
      <c r="DG39">
        <v>4.9995000000000003</v>
      </c>
      <c r="DH39">
        <v>17278.3</v>
      </c>
      <c r="DI39">
        <v>16659.8</v>
      </c>
      <c r="DJ39">
        <v>44.875</v>
      </c>
      <c r="DK39">
        <v>45.875</v>
      </c>
      <c r="DL39">
        <v>45.811999999999998</v>
      </c>
      <c r="DM39">
        <v>44.436999999999998</v>
      </c>
      <c r="DN39">
        <v>46.061999999999998</v>
      </c>
      <c r="DO39">
        <v>1755.52</v>
      </c>
      <c r="DP39">
        <v>39.49</v>
      </c>
      <c r="DQ39">
        <v>0</v>
      </c>
      <c r="DR39">
        <v>136.79999995231631</v>
      </c>
      <c r="DS39">
        <v>0</v>
      </c>
      <c r="DT39">
        <v>813.23382777226084</v>
      </c>
      <c r="DU39">
        <v>-0.23074847854604871</v>
      </c>
      <c r="DV39">
        <v>-4.1681838018789534</v>
      </c>
      <c r="DW39">
        <v>18564.024137702749</v>
      </c>
      <c r="DX39">
        <v>15</v>
      </c>
      <c r="DY39">
        <v>1689179143.0999999</v>
      </c>
      <c r="DZ39" t="s">
        <v>506</v>
      </c>
      <c r="EA39">
        <v>1689179125.0999999</v>
      </c>
      <c r="EB39">
        <v>1689179143.0999999</v>
      </c>
      <c r="EC39">
        <v>25</v>
      </c>
      <c r="ED39">
        <v>-4.8000000000000001E-2</v>
      </c>
      <c r="EE39">
        <v>5.0000000000000001E-3</v>
      </c>
      <c r="EF39">
        <v>-0.57699999999999996</v>
      </c>
      <c r="EG39">
        <v>-4.8000000000000001E-2</v>
      </c>
      <c r="EH39">
        <v>50</v>
      </c>
      <c r="EI39">
        <v>14</v>
      </c>
      <c r="EJ39">
        <v>0.3</v>
      </c>
      <c r="EK39">
        <v>0.01</v>
      </c>
      <c r="EL39">
        <v>-0.50142193917676003</v>
      </c>
      <c r="EM39">
        <v>-0.30279047475094623</v>
      </c>
      <c r="EN39">
        <v>8.4408194501908174E-2</v>
      </c>
      <c r="EO39">
        <v>1</v>
      </c>
      <c r="EP39">
        <v>0.63823063442714134</v>
      </c>
      <c r="EQ39">
        <v>2.5206303288831972E-2</v>
      </c>
      <c r="ER39">
        <v>1.2873275029936321E-2</v>
      </c>
      <c r="ES39">
        <v>1</v>
      </c>
      <c r="ET39">
        <v>2</v>
      </c>
      <c r="EU39">
        <v>2</v>
      </c>
      <c r="EV39" t="s">
        <v>390</v>
      </c>
      <c r="EW39">
        <v>2.9671400000000001</v>
      </c>
      <c r="EX39">
        <v>2.8084600000000002</v>
      </c>
      <c r="EY39">
        <v>1.4726700000000001E-2</v>
      </c>
      <c r="EZ39">
        <v>1.43489E-2</v>
      </c>
      <c r="FA39">
        <v>0.119702</v>
      </c>
      <c r="FB39">
        <v>8.1821699999999997E-2</v>
      </c>
      <c r="FC39">
        <v>29285.599999999999</v>
      </c>
      <c r="FD39">
        <v>27187.5</v>
      </c>
      <c r="FE39">
        <v>26703.7</v>
      </c>
      <c r="FF39">
        <v>26009.200000000001</v>
      </c>
      <c r="FG39">
        <v>31989.8</v>
      </c>
      <c r="FH39">
        <v>33687.9</v>
      </c>
      <c r="FI39">
        <v>37847.4</v>
      </c>
      <c r="FJ39">
        <v>38545.300000000003</v>
      </c>
      <c r="FK39">
        <v>2.0197699999999998</v>
      </c>
      <c r="FL39">
        <v>1.9892700000000001</v>
      </c>
      <c r="FM39">
        <v>6.7707199999999995E-2</v>
      </c>
      <c r="FN39">
        <v>0</v>
      </c>
      <c r="FO39">
        <v>26.8733</v>
      </c>
      <c r="FP39">
        <v>999.9</v>
      </c>
      <c r="FQ39">
        <v>37.799999999999997</v>
      </c>
      <c r="FR39">
        <v>38.700000000000003</v>
      </c>
      <c r="FS39">
        <v>26.4862</v>
      </c>
      <c r="FT39">
        <v>61.454999999999998</v>
      </c>
      <c r="FU39">
        <v>17.195499999999999</v>
      </c>
      <c r="FV39">
        <v>1</v>
      </c>
      <c r="FW39">
        <v>5.9735799999999999E-2</v>
      </c>
      <c r="FX39">
        <v>0.19908799999999999</v>
      </c>
      <c r="FY39">
        <v>20.3066</v>
      </c>
      <c r="FZ39">
        <v>5.2062099999999996</v>
      </c>
      <c r="GA39">
        <v>11.9292</v>
      </c>
      <c r="GB39">
        <v>4.9885000000000002</v>
      </c>
      <c r="GC39">
        <v>3.2909299999999999</v>
      </c>
      <c r="GD39">
        <v>9999</v>
      </c>
      <c r="GE39">
        <v>9999</v>
      </c>
      <c r="GF39">
        <v>9999</v>
      </c>
      <c r="GG39">
        <v>999.9</v>
      </c>
      <c r="GH39">
        <v>1.8703099999999999</v>
      </c>
      <c r="GI39">
        <v>1.87649</v>
      </c>
      <c r="GJ39">
        <v>1.8742399999999999</v>
      </c>
      <c r="GK39">
        <v>1.8724400000000001</v>
      </c>
      <c r="GL39">
        <v>1.8729899999999999</v>
      </c>
      <c r="GM39">
        <v>1.87039</v>
      </c>
      <c r="GN39">
        <v>1.87622</v>
      </c>
      <c r="GO39">
        <v>1.8753500000000001</v>
      </c>
      <c r="GP39">
        <v>5</v>
      </c>
      <c r="GQ39">
        <v>0</v>
      </c>
      <c r="GR39">
        <v>0</v>
      </c>
      <c r="GS39">
        <v>0</v>
      </c>
      <c r="GT39" t="s">
        <v>391</v>
      </c>
      <c r="GU39" t="s">
        <v>392</v>
      </c>
      <c r="GV39" t="s">
        <v>393</v>
      </c>
      <c r="GW39" t="s">
        <v>393</v>
      </c>
      <c r="GX39" t="s">
        <v>393</v>
      </c>
      <c r="GY39" t="s">
        <v>393</v>
      </c>
      <c r="GZ39">
        <v>0</v>
      </c>
      <c r="HA39">
        <v>100</v>
      </c>
      <c r="HB39">
        <v>100</v>
      </c>
      <c r="HC39">
        <v>-0.57699999999999996</v>
      </c>
      <c r="HD39">
        <v>0.30990000000000001</v>
      </c>
      <c r="HE39">
        <v>-0.5539910089003629</v>
      </c>
      <c r="HF39">
        <v>-4.4049200664853048E-4</v>
      </c>
      <c r="HG39">
        <v>-3.0069193378276792E-7</v>
      </c>
      <c r="HH39">
        <v>5.1441627210662792E-11</v>
      </c>
      <c r="HI39">
        <v>0.30982064855812158</v>
      </c>
      <c r="HJ39">
        <v>0</v>
      </c>
      <c r="HK39">
        <v>0</v>
      </c>
      <c r="HL39">
        <v>0</v>
      </c>
      <c r="HM39">
        <v>8</v>
      </c>
      <c r="HN39">
        <v>2399</v>
      </c>
      <c r="HO39">
        <v>1</v>
      </c>
      <c r="HP39">
        <v>21</v>
      </c>
      <c r="HQ39">
        <v>1</v>
      </c>
      <c r="HR39">
        <v>0.7</v>
      </c>
      <c r="HS39">
        <v>0.247803</v>
      </c>
      <c r="HT39">
        <v>2.5500500000000001</v>
      </c>
      <c r="HU39">
        <v>1.6003400000000001</v>
      </c>
      <c r="HV39">
        <v>2.2753899999999998</v>
      </c>
      <c r="HW39">
        <v>1.5502899999999999</v>
      </c>
      <c r="HX39">
        <v>2.3547400000000001</v>
      </c>
      <c r="HY39">
        <v>40.374499999999998</v>
      </c>
      <c r="HZ39">
        <v>15.9533</v>
      </c>
      <c r="IA39">
        <v>18</v>
      </c>
      <c r="IB39">
        <v>511.79500000000002</v>
      </c>
      <c r="IC39">
        <v>463.43299999999999</v>
      </c>
      <c r="ID39">
        <v>26.090199999999999</v>
      </c>
      <c r="IE39">
        <v>28.2287</v>
      </c>
      <c r="IF39">
        <v>29.9999</v>
      </c>
      <c r="IG39">
        <v>28.246400000000001</v>
      </c>
      <c r="IH39">
        <v>28.212900000000001</v>
      </c>
      <c r="II39">
        <v>5.0203100000000003</v>
      </c>
      <c r="IJ39">
        <v>53.911999999999999</v>
      </c>
      <c r="IK39">
        <v>0</v>
      </c>
      <c r="IL39">
        <v>26.056799999999999</v>
      </c>
      <c r="IM39">
        <v>50</v>
      </c>
      <c r="IN39">
        <v>14.127599999999999</v>
      </c>
      <c r="IO39">
        <v>99.769800000000004</v>
      </c>
      <c r="IP39">
        <v>100.062</v>
      </c>
    </row>
    <row r="40" spans="1:250" x14ac:dyDescent="0.3">
      <c r="A40">
        <v>24</v>
      </c>
      <c r="B40">
        <v>1689179328.0999999</v>
      </c>
      <c r="C40">
        <v>4663.5</v>
      </c>
      <c r="D40" t="s">
        <v>507</v>
      </c>
      <c r="E40" t="s">
        <v>508</v>
      </c>
      <c r="F40" t="s">
        <v>378</v>
      </c>
      <c r="G40" t="s">
        <v>379</v>
      </c>
      <c r="H40" t="s">
        <v>472</v>
      </c>
      <c r="I40" t="s">
        <v>381</v>
      </c>
      <c r="J40" t="s">
        <v>383</v>
      </c>
      <c r="K40" t="s">
        <v>31</v>
      </c>
      <c r="L40" t="s">
        <v>473</v>
      </c>
      <c r="M40">
        <v>1689179328.0999999</v>
      </c>
      <c r="N40">
        <f t="shared" si="0"/>
        <v>8.8453632066583816E-3</v>
      </c>
      <c r="O40">
        <f t="shared" si="1"/>
        <v>8.8453632066583818</v>
      </c>
      <c r="P40">
        <f t="shared" si="2"/>
        <v>-3.3905052293694009</v>
      </c>
      <c r="Q40">
        <f t="shared" si="3"/>
        <v>23.808399999999999</v>
      </c>
      <c r="R40">
        <f t="shared" si="4"/>
        <v>32.032559858936075</v>
      </c>
      <c r="S40">
        <f t="shared" si="5"/>
        <v>3.1640012049260764</v>
      </c>
      <c r="T40">
        <f t="shared" si="6"/>
        <v>2.3516636390939998</v>
      </c>
      <c r="U40">
        <f t="shared" si="7"/>
        <v>0.67898032456409896</v>
      </c>
      <c r="V40">
        <f t="shared" si="8"/>
        <v>2.9063984771437132</v>
      </c>
      <c r="W40">
        <f t="shared" si="9"/>
        <v>0.60163119249420627</v>
      </c>
      <c r="X40">
        <f t="shared" si="10"/>
        <v>0.38223216686059236</v>
      </c>
      <c r="Y40">
        <f t="shared" si="11"/>
        <v>289.56327963513803</v>
      </c>
      <c r="Z40">
        <f t="shared" si="12"/>
        <v>27.961682716062008</v>
      </c>
      <c r="AA40">
        <f t="shared" si="13"/>
        <v>27.923400000000001</v>
      </c>
      <c r="AB40">
        <f t="shared" si="14"/>
        <v>3.7779267326703243</v>
      </c>
      <c r="AC40">
        <f t="shared" si="15"/>
        <v>60.481052992495641</v>
      </c>
      <c r="AD40">
        <f t="shared" si="16"/>
        <v>2.3709147959655001</v>
      </c>
      <c r="AE40">
        <f t="shared" si="17"/>
        <v>3.9200951019481725</v>
      </c>
      <c r="AF40">
        <f t="shared" si="18"/>
        <v>1.4070119367048242</v>
      </c>
      <c r="AG40">
        <f t="shared" si="19"/>
        <v>-390.08051741363465</v>
      </c>
      <c r="AH40">
        <f t="shared" si="20"/>
        <v>99.466656283414949</v>
      </c>
      <c r="AI40">
        <f t="shared" si="21"/>
        <v>7.4778272535714363</v>
      </c>
      <c r="AJ40">
        <f t="shared" si="22"/>
        <v>6.4272457584897609</v>
      </c>
      <c r="AK40">
        <v>0</v>
      </c>
      <c r="AL40">
        <v>0</v>
      </c>
      <c r="AM40">
        <f t="shared" si="23"/>
        <v>1</v>
      </c>
      <c r="AN40">
        <f t="shared" si="24"/>
        <v>0</v>
      </c>
      <c r="AO40">
        <f t="shared" si="25"/>
        <v>51912.550086522271</v>
      </c>
      <c r="AP40" t="s">
        <v>385</v>
      </c>
      <c r="AQ40">
        <v>10238.9</v>
      </c>
      <c r="AR40">
        <v>302.21199999999999</v>
      </c>
      <c r="AS40">
        <v>4052.3</v>
      </c>
      <c r="AT40">
        <f t="shared" si="26"/>
        <v>0.92542210596451402</v>
      </c>
      <c r="AU40">
        <v>-0.32343011824092421</v>
      </c>
      <c r="AV40" t="s">
        <v>509</v>
      </c>
      <c r="AW40">
        <v>10300.1</v>
      </c>
      <c r="AX40">
        <v>812.52150436028023</v>
      </c>
      <c r="AY40">
        <v>946.07914417027803</v>
      </c>
      <c r="AZ40">
        <f t="shared" si="27"/>
        <v>0.141169626910156</v>
      </c>
      <c r="BA40">
        <v>0.5</v>
      </c>
      <c r="BB40">
        <f t="shared" si="28"/>
        <v>1513.1679003290872</v>
      </c>
      <c r="BC40">
        <f t="shared" si="29"/>
        <v>-3.3905052293694009</v>
      </c>
      <c r="BD40">
        <f t="shared" si="30"/>
        <v>106.80667397094068</v>
      </c>
      <c r="BE40">
        <f t="shared" si="31"/>
        <v>-2.0269231923710795E-3</v>
      </c>
      <c r="BF40">
        <f t="shared" si="32"/>
        <v>3.2832568765205288</v>
      </c>
      <c r="BG40">
        <f t="shared" si="33"/>
        <v>242.76817670431441</v>
      </c>
      <c r="BH40" t="s">
        <v>510</v>
      </c>
      <c r="BI40">
        <v>635.79</v>
      </c>
      <c r="BJ40">
        <f t="shared" si="34"/>
        <v>635.79</v>
      </c>
      <c r="BK40">
        <f t="shared" si="35"/>
        <v>0.32797377056906285</v>
      </c>
      <c r="BL40">
        <f t="shared" si="36"/>
        <v>0.43042962449471023</v>
      </c>
      <c r="BM40">
        <f t="shared" si="37"/>
        <v>0.90917950066872977</v>
      </c>
      <c r="BN40">
        <f t="shared" si="38"/>
        <v>0.20743043191325966</v>
      </c>
      <c r="BO40">
        <f t="shared" si="39"/>
        <v>0.82830612397088332</v>
      </c>
      <c r="BP40">
        <f t="shared" si="40"/>
        <v>0.336806902326793</v>
      </c>
      <c r="BQ40">
        <f t="shared" si="41"/>
        <v>0.663193097673207</v>
      </c>
      <c r="BR40">
        <f t="shared" si="42"/>
        <v>1799.98</v>
      </c>
      <c r="BS40">
        <f t="shared" si="43"/>
        <v>1513.1679003290872</v>
      </c>
      <c r="BT40">
        <f t="shared" si="44"/>
        <v>0.84065817416253907</v>
      </c>
      <c r="BU40">
        <f t="shared" si="45"/>
        <v>0.16087027613370039</v>
      </c>
      <c r="BV40">
        <v>6</v>
      </c>
      <c r="BW40">
        <v>0.5</v>
      </c>
      <c r="BX40" t="s">
        <v>388</v>
      </c>
      <c r="BY40">
        <v>2</v>
      </c>
      <c r="BZ40">
        <v>1689179328.0999999</v>
      </c>
      <c r="CA40">
        <v>23.808399999999999</v>
      </c>
      <c r="CB40">
        <v>19.993300000000001</v>
      </c>
      <c r="CC40">
        <v>24.003299999999999</v>
      </c>
      <c r="CD40">
        <v>13.645799999999999</v>
      </c>
      <c r="CE40">
        <v>24.378499999999999</v>
      </c>
      <c r="CF40">
        <v>23.691099999999999</v>
      </c>
      <c r="CG40">
        <v>500.10399999999998</v>
      </c>
      <c r="CH40">
        <v>98.674300000000002</v>
      </c>
      <c r="CI40">
        <v>0.100235</v>
      </c>
      <c r="CJ40">
        <v>28.558199999999999</v>
      </c>
      <c r="CK40">
        <v>27.923400000000001</v>
      </c>
      <c r="CL40">
        <v>999.9</v>
      </c>
      <c r="CM40">
        <v>0</v>
      </c>
      <c r="CN40">
        <v>0</v>
      </c>
      <c r="CO40">
        <v>10001.200000000001</v>
      </c>
      <c r="CP40">
        <v>0</v>
      </c>
      <c r="CQ40">
        <v>807.17600000000004</v>
      </c>
      <c r="CR40">
        <v>3.8151600000000001</v>
      </c>
      <c r="CS40">
        <v>24.393999999999998</v>
      </c>
      <c r="CT40">
        <v>20.2699</v>
      </c>
      <c r="CU40">
        <v>10.3575</v>
      </c>
      <c r="CV40">
        <v>19.993300000000001</v>
      </c>
      <c r="CW40">
        <v>13.645799999999999</v>
      </c>
      <c r="CX40">
        <v>2.3685100000000001</v>
      </c>
      <c r="CY40">
        <v>1.34649</v>
      </c>
      <c r="CZ40">
        <v>20.150099999999998</v>
      </c>
      <c r="DA40">
        <v>11.328099999999999</v>
      </c>
      <c r="DB40">
        <v>1799.98</v>
      </c>
      <c r="DC40">
        <v>0.97799899999999995</v>
      </c>
      <c r="DD40">
        <v>2.2001E-2</v>
      </c>
      <c r="DE40">
        <v>0</v>
      </c>
      <c r="DF40">
        <v>804.01499999999999</v>
      </c>
      <c r="DG40">
        <v>4.9995000000000003</v>
      </c>
      <c r="DH40">
        <v>17437.2</v>
      </c>
      <c r="DI40">
        <v>16659.7</v>
      </c>
      <c r="DJ40">
        <v>44.686999999999998</v>
      </c>
      <c r="DK40">
        <v>45.686999999999998</v>
      </c>
      <c r="DL40">
        <v>45.75</v>
      </c>
      <c r="DM40">
        <v>44.186999999999998</v>
      </c>
      <c r="DN40">
        <v>46</v>
      </c>
      <c r="DO40">
        <v>1755.49</v>
      </c>
      <c r="DP40">
        <v>39.49</v>
      </c>
      <c r="DQ40">
        <v>0</v>
      </c>
      <c r="DR40">
        <v>142.20000004768369</v>
      </c>
      <c r="DS40">
        <v>0</v>
      </c>
      <c r="DT40">
        <v>812.52150436028023</v>
      </c>
      <c r="DU40">
        <v>-0.26999231947884977</v>
      </c>
      <c r="DV40">
        <v>-5.6540690297941474</v>
      </c>
      <c r="DW40">
        <v>18543.795830681091</v>
      </c>
      <c r="DX40">
        <v>15</v>
      </c>
      <c r="DY40">
        <v>1689179287.0999999</v>
      </c>
      <c r="DZ40" t="s">
        <v>511</v>
      </c>
      <c r="EA40">
        <v>1689179269.0999999</v>
      </c>
      <c r="EB40">
        <v>1689179287.0999999</v>
      </c>
      <c r="EC40">
        <v>26</v>
      </c>
      <c r="ED40">
        <v>-5.0000000000000001E-3</v>
      </c>
      <c r="EE40">
        <v>2E-3</v>
      </c>
      <c r="EF40">
        <v>-0.56799999999999995</v>
      </c>
      <c r="EG40">
        <v>-6.7000000000000004E-2</v>
      </c>
      <c r="EH40">
        <v>20</v>
      </c>
      <c r="EI40">
        <v>14</v>
      </c>
      <c r="EJ40">
        <v>0.37</v>
      </c>
      <c r="EK40">
        <v>0.02</v>
      </c>
      <c r="EL40">
        <v>-3.4186901825285849</v>
      </c>
      <c r="EM40">
        <v>-0.30729524495353078</v>
      </c>
      <c r="EN40">
        <v>8.1570986043687718E-2</v>
      </c>
      <c r="EO40">
        <v>1</v>
      </c>
      <c r="EP40">
        <v>0.67739935701262033</v>
      </c>
      <c r="EQ40">
        <v>4.3362059343957288E-2</v>
      </c>
      <c r="ER40">
        <v>1.521719501035651E-2</v>
      </c>
      <c r="ES40">
        <v>1</v>
      </c>
      <c r="ET40">
        <v>2</v>
      </c>
      <c r="EU40">
        <v>2</v>
      </c>
      <c r="EV40" t="s">
        <v>390</v>
      </c>
      <c r="EW40">
        <v>2.9672200000000002</v>
      </c>
      <c r="EX40">
        <v>2.80857</v>
      </c>
      <c r="EY40">
        <v>7.1096600000000003E-3</v>
      </c>
      <c r="EZ40">
        <v>5.7573900000000003E-3</v>
      </c>
      <c r="FA40">
        <v>0.11935</v>
      </c>
      <c r="FB40">
        <v>7.9151899999999997E-2</v>
      </c>
      <c r="FC40">
        <v>29512.2</v>
      </c>
      <c r="FD40">
        <v>27423.3</v>
      </c>
      <c r="FE40">
        <v>26704</v>
      </c>
      <c r="FF40">
        <v>26008.2</v>
      </c>
      <c r="FG40">
        <v>32002.6</v>
      </c>
      <c r="FH40">
        <v>33784.1</v>
      </c>
      <c r="FI40">
        <v>37847.599999999999</v>
      </c>
      <c r="FJ40">
        <v>38543.699999999997</v>
      </c>
      <c r="FK40">
        <v>2.0198</v>
      </c>
      <c r="FL40">
        <v>1.9885299999999999</v>
      </c>
      <c r="FM40">
        <v>7.1655999999999997E-2</v>
      </c>
      <c r="FN40">
        <v>0</v>
      </c>
      <c r="FO40">
        <v>26.752199999999998</v>
      </c>
      <c r="FP40">
        <v>999.9</v>
      </c>
      <c r="FQ40">
        <v>37.700000000000003</v>
      </c>
      <c r="FR40">
        <v>38.6</v>
      </c>
      <c r="FS40">
        <v>26.274699999999999</v>
      </c>
      <c r="FT40">
        <v>61.905000000000001</v>
      </c>
      <c r="FU40">
        <v>17.031199999999998</v>
      </c>
      <c r="FV40">
        <v>1</v>
      </c>
      <c r="FW40">
        <v>6.1021300000000001E-2</v>
      </c>
      <c r="FX40">
        <v>-0.193491</v>
      </c>
      <c r="FY40">
        <v>20.306699999999999</v>
      </c>
      <c r="FZ40">
        <v>5.2099500000000001</v>
      </c>
      <c r="GA40">
        <v>11.9282</v>
      </c>
      <c r="GB40">
        <v>4.9886999999999997</v>
      </c>
      <c r="GC40">
        <v>3.2909299999999999</v>
      </c>
      <c r="GD40">
        <v>9999</v>
      </c>
      <c r="GE40">
        <v>9999</v>
      </c>
      <c r="GF40">
        <v>9999</v>
      </c>
      <c r="GG40">
        <v>999.9</v>
      </c>
      <c r="GH40">
        <v>1.8702799999999999</v>
      </c>
      <c r="GI40">
        <v>1.8765099999999999</v>
      </c>
      <c r="GJ40">
        <v>1.87422</v>
      </c>
      <c r="GK40">
        <v>1.8724099999999999</v>
      </c>
      <c r="GL40">
        <v>1.87293</v>
      </c>
      <c r="GM40">
        <v>1.87039</v>
      </c>
      <c r="GN40">
        <v>1.87622</v>
      </c>
      <c r="GO40">
        <v>1.8753200000000001</v>
      </c>
      <c r="GP40">
        <v>5</v>
      </c>
      <c r="GQ40">
        <v>0</v>
      </c>
      <c r="GR40">
        <v>0</v>
      </c>
      <c r="GS40">
        <v>0</v>
      </c>
      <c r="GT40" t="s">
        <v>391</v>
      </c>
      <c r="GU40" t="s">
        <v>392</v>
      </c>
      <c r="GV40" t="s">
        <v>393</v>
      </c>
      <c r="GW40" t="s">
        <v>393</v>
      </c>
      <c r="GX40" t="s">
        <v>393</v>
      </c>
      <c r="GY40" t="s">
        <v>393</v>
      </c>
      <c r="GZ40">
        <v>0</v>
      </c>
      <c r="HA40">
        <v>100</v>
      </c>
      <c r="HB40">
        <v>100</v>
      </c>
      <c r="HC40">
        <v>-0.56999999999999995</v>
      </c>
      <c r="HD40">
        <v>0.31219999999999998</v>
      </c>
      <c r="HE40">
        <v>-0.55913685409280567</v>
      </c>
      <c r="HF40">
        <v>-4.4049200664853048E-4</v>
      </c>
      <c r="HG40">
        <v>-3.0069193378276792E-7</v>
      </c>
      <c r="HH40">
        <v>5.1441627210662792E-11</v>
      </c>
      <c r="HI40">
        <v>0.31220586799976652</v>
      </c>
      <c r="HJ40">
        <v>0</v>
      </c>
      <c r="HK40">
        <v>0</v>
      </c>
      <c r="HL40">
        <v>0</v>
      </c>
      <c r="HM40">
        <v>8</v>
      </c>
      <c r="HN40">
        <v>2399</v>
      </c>
      <c r="HO40">
        <v>1</v>
      </c>
      <c r="HP40">
        <v>21</v>
      </c>
      <c r="HQ40">
        <v>1</v>
      </c>
      <c r="HR40">
        <v>0.7</v>
      </c>
      <c r="HS40">
        <v>0.18798799999999999</v>
      </c>
      <c r="HT40">
        <v>2.5671400000000002</v>
      </c>
      <c r="HU40">
        <v>1.5991200000000001</v>
      </c>
      <c r="HV40">
        <v>2.2753899999999998</v>
      </c>
      <c r="HW40">
        <v>1.5502899999999999</v>
      </c>
      <c r="HX40">
        <v>2.3791500000000001</v>
      </c>
      <c r="HY40">
        <v>40.323700000000002</v>
      </c>
      <c r="HZ40">
        <v>15.9533</v>
      </c>
      <c r="IA40">
        <v>18</v>
      </c>
      <c r="IB40">
        <v>511.89499999999998</v>
      </c>
      <c r="IC40">
        <v>463.012</v>
      </c>
      <c r="ID40">
        <v>26.750499999999999</v>
      </c>
      <c r="IE40">
        <v>28.241</v>
      </c>
      <c r="IF40">
        <v>30</v>
      </c>
      <c r="IG40">
        <v>28.2561</v>
      </c>
      <c r="IH40">
        <v>28.217600000000001</v>
      </c>
      <c r="II40">
        <v>3.8221699999999998</v>
      </c>
      <c r="IJ40">
        <v>55.594299999999997</v>
      </c>
      <c r="IK40">
        <v>0</v>
      </c>
      <c r="IL40">
        <v>26.798500000000001</v>
      </c>
      <c r="IM40">
        <v>20</v>
      </c>
      <c r="IN40">
        <v>13.5801</v>
      </c>
      <c r="IO40">
        <v>99.770600000000002</v>
      </c>
      <c r="IP40">
        <v>100.05800000000001</v>
      </c>
    </row>
    <row r="41" spans="1:250" x14ac:dyDescent="0.3">
      <c r="A41">
        <v>25</v>
      </c>
      <c r="B41">
        <v>1689179477.5999999</v>
      </c>
      <c r="C41">
        <v>4813</v>
      </c>
      <c r="D41" t="s">
        <v>512</v>
      </c>
      <c r="E41" t="s">
        <v>513</v>
      </c>
      <c r="F41" t="s">
        <v>378</v>
      </c>
      <c r="G41" t="s">
        <v>379</v>
      </c>
      <c r="H41" t="s">
        <v>472</v>
      </c>
      <c r="I41" t="s">
        <v>381</v>
      </c>
      <c r="J41" t="s">
        <v>383</v>
      </c>
      <c r="K41" t="s">
        <v>31</v>
      </c>
      <c r="L41" t="s">
        <v>473</v>
      </c>
      <c r="M41">
        <v>1689179477.5999999</v>
      </c>
      <c r="N41">
        <f t="shared" si="0"/>
        <v>8.4286832034634156E-3</v>
      </c>
      <c r="O41">
        <f t="shared" si="1"/>
        <v>8.4286832034634163</v>
      </c>
      <c r="P41">
        <f t="shared" si="2"/>
        <v>28.329278165709791</v>
      </c>
      <c r="Q41">
        <f t="shared" si="3"/>
        <v>362.36099999999999</v>
      </c>
      <c r="R41">
        <f t="shared" si="4"/>
        <v>274.712845684196</v>
      </c>
      <c r="S41">
        <f t="shared" si="5"/>
        <v>27.135168649192757</v>
      </c>
      <c r="T41">
        <f t="shared" si="6"/>
        <v>35.792745047654705</v>
      </c>
      <c r="U41">
        <f t="shared" si="7"/>
        <v>0.62340814861713412</v>
      </c>
      <c r="V41">
        <f t="shared" si="8"/>
        <v>2.9104896574776893</v>
      </c>
      <c r="W41">
        <f t="shared" si="9"/>
        <v>0.55762906509060162</v>
      </c>
      <c r="X41">
        <f t="shared" si="10"/>
        <v>0.3538480099102293</v>
      </c>
      <c r="Y41">
        <f t="shared" si="11"/>
        <v>289.54253163518393</v>
      </c>
      <c r="Z41">
        <f t="shared" si="12"/>
        <v>28.327633506382508</v>
      </c>
      <c r="AA41">
        <f t="shared" si="13"/>
        <v>28.076000000000001</v>
      </c>
      <c r="AB41">
        <f t="shared" si="14"/>
        <v>3.8116853950550165</v>
      </c>
      <c r="AC41">
        <f t="shared" si="15"/>
        <v>59.448541484713125</v>
      </c>
      <c r="AD41">
        <f t="shared" si="16"/>
        <v>2.3653411653272802</v>
      </c>
      <c r="AE41">
        <f t="shared" si="17"/>
        <v>3.978804368035699</v>
      </c>
      <c r="AF41">
        <f t="shared" si="18"/>
        <v>1.4463442297277362</v>
      </c>
      <c r="AG41">
        <f t="shared" si="19"/>
        <v>-371.70492927273665</v>
      </c>
      <c r="AH41">
        <f t="shared" si="20"/>
        <v>115.87827014869237</v>
      </c>
      <c r="AI41">
        <f t="shared" si="21"/>
        <v>8.7171222603570317</v>
      </c>
      <c r="AJ41">
        <f t="shared" si="22"/>
        <v>42.432994771496681</v>
      </c>
      <c r="AK41">
        <v>0</v>
      </c>
      <c r="AL41">
        <v>0</v>
      </c>
      <c r="AM41">
        <f t="shared" si="23"/>
        <v>1</v>
      </c>
      <c r="AN41">
        <f t="shared" si="24"/>
        <v>0</v>
      </c>
      <c r="AO41">
        <f t="shared" si="25"/>
        <v>51985.090515238691</v>
      </c>
      <c r="AP41" t="s">
        <v>385</v>
      </c>
      <c r="AQ41">
        <v>10238.9</v>
      </c>
      <c r="AR41">
        <v>302.21199999999999</v>
      </c>
      <c r="AS41">
        <v>4052.3</v>
      </c>
      <c r="AT41">
        <f t="shared" si="26"/>
        <v>0.92542210596451402</v>
      </c>
      <c r="AU41">
        <v>-0.32343011824092421</v>
      </c>
      <c r="AV41" t="s">
        <v>514</v>
      </c>
      <c r="AW41">
        <v>10311.4</v>
      </c>
      <c r="AX41">
        <v>811.79467213465955</v>
      </c>
      <c r="AY41">
        <v>1131.4045768833821</v>
      </c>
      <c r="AZ41">
        <f t="shared" si="27"/>
        <v>0.28248949251127686</v>
      </c>
      <c r="BA41">
        <v>0.5</v>
      </c>
      <c r="BB41">
        <f t="shared" si="28"/>
        <v>1513.0587003291109</v>
      </c>
      <c r="BC41">
        <f t="shared" si="29"/>
        <v>28.329278165709791</v>
      </c>
      <c r="BD41">
        <f t="shared" si="30"/>
        <v>213.71159219787134</v>
      </c>
      <c r="BE41">
        <f t="shared" si="31"/>
        <v>1.8936944269061312E-2</v>
      </c>
      <c r="BF41">
        <f t="shared" si="32"/>
        <v>2.5816542400443949</v>
      </c>
      <c r="BG41">
        <f t="shared" si="33"/>
        <v>253.41995679965771</v>
      </c>
      <c r="BH41" t="s">
        <v>515</v>
      </c>
      <c r="BI41">
        <v>578.79999999999995</v>
      </c>
      <c r="BJ41">
        <f t="shared" si="34"/>
        <v>578.79999999999995</v>
      </c>
      <c r="BK41">
        <f t="shared" si="35"/>
        <v>0.48842349427789267</v>
      </c>
      <c r="BL41">
        <f t="shared" si="36"/>
        <v>0.57836999206789197</v>
      </c>
      <c r="BM41">
        <f t="shared" si="37"/>
        <v>0.84090842755624529</v>
      </c>
      <c r="BN41">
        <f t="shared" si="38"/>
        <v>0.38544713696064914</v>
      </c>
      <c r="BO41">
        <f t="shared" si="39"/>
        <v>0.77888716827888249</v>
      </c>
      <c r="BP41">
        <f t="shared" si="40"/>
        <v>0.41237096386531363</v>
      </c>
      <c r="BQ41">
        <f t="shared" si="41"/>
        <v>0.58762903613468631</v>
      </c>
      <c r="BR41">
        <f t="shared" si="42"/>
        <v>1799.85</v>
      </c>
      <c r="BS41">
        <f t="shared" si="43"/>
        <v>1513.0587003291109</v>
      </c>
      <c r="BT41">
        <f t="shared" si="44"/>
        <v>0.84065822170131455</v>
      </c>
      <c r="BU41">
        <f t="shared" si="45"/>
        <v>0.16087036788353692</v>
      </c>
      <c r="BV41">
        <v>6</v>
      </c>
      <c r="BW41">
        <v>0.5</v>
      </c>
      <c r="BX41" t="s">
        <v>388</v>
      </c>
      <c r="BY41">
        <v>2</v>
      </c>
      <c r="BZ41">
        <v>1689179477.5999999</v>
      </c>
      <c r="CA41">
        <v>362.36099999999999</v>
      </c>
      <c r="CB41">
        <v>400.02</v>
      </c>
      <c r="CC41">
        <v>23.946400000000001</v>
      </c>
      <c r="CD41">
        <v>14.0745</v>
      </c>
      <c r="CE41">
        <v>363.31400000000002</v>
      </c>
      <c r="CF41">
        <v>23.6358</v>
      </c>
      <c r="CG41">
        <v>500.01600000000002</v>
      </c>
      <c r="CH41">
        <v>98.676699999999997</v>
      </c>
      <c r="CI41">
        <v>9.9782700000000002E-2</v>
      </c>
      <c r="CJ41">
        <v>28.814499999999999</v>
      </c>
      <c r="CK41">
        <v>28.076000000000001</v>
      </c>
      <c r="CL41">
        <v>999.9</v>
      </c>
      <c r="CM41">
        <v>0</v>
      </c>
      <c r="CN41">
        <v>0</v>
      </c>
      <c r="CO41">
        <v>10024.4</v>
      </c>
      <c r="CP41">
        <v>0</v>
      </c>
      <c r="CQ41">
        <v>779.83699999999999</v>
      </c>
      <c r="CR41">
        <v>-37.658799999999999</v>
      </c>
      <c r="CS41">
        <v>371.25099999999998</v>
      </c>
      <c r="CT41">
        <v>405.73099999999999</v>
      </c>
      <c r="CU41">
        <v>9.8718800000000009</v>
      </c>
      <c r="CV41">
        <v>400.02</v>
      </c>
      <c r="CW41">
        <v>14.0745</v>
      </c>
      <c r="CX41">
        <v>2.3629500000000001</v>
      </c>
      <c r="CY41">
        <v>1.38883</v>
      </c>
      <c r="CZ41">
        <v>20.112100000000002</v>
      </c>
      <c r="DA41">
        <v>11.796200000000001</v>
      </c>
      <c r="DB41">
        <v>1799.85</v>
      </c>
      <c r="DC41">
        <v>0.97799599999999998</v>
      </c>
      <c r="DD41">
        <v>2.20044E-2</v>
      </c>
      <c r="DE41">
        <v>0</v>
      </c>
      <c r="DF41">
        <v>797.33600000000001</v>
      </c>
      <c r="DG41">
        <v>4.9995000000000003</v>
      </c>
      <c r="DH41">
        <v>17350.599999999999</v>
      </c>
      <c r="DI41">
        <v>16658.400000000001</v>
      </c>
      <c r="DJ41">
        <v>44.5</v>
      </c>
      <c r="DK41">
        <v>45.436999999999998</v>
      </c>
      <c r="DL41">
        <v>45.5</v>
      </c>
      <c r="DM41">
        <v>44</v>
      </c>
      <c r="DN41">
        <v>45.686999999999998</v>
      </c>
      <c r="DO41">
        <v>1755.36</v>
      </c>
      <c r="DP41">
        <v>39.49</v>
      </c>
      <c r="DQ41">
        <v>0</v>
      </c>
      <c r="DR41">
        <v>147.5999999046326</v>
      </c>
      <c r="DS41">
        <v>0</v>
      </c>
      <c r="DT41">
        <v>811.79467213465955</v>
      </c>
      <c r="DU41">
        <v>-0.30376996463936817</v>
      </c>
      <c r="DV41">
        <v>-7.4548976600764458</v>
      </c>
      <c r="DW41">
        <v>18517.122788064269</v>
      </c>
      <c r="DX41">
        <v>15</v>
      </c>
      <c r="DY41">
        <v>1689179429.0999999</v>
      </c>
      <c r="DZ41" t="s">
        <v>516</v>
      </c>
      <c r="EA41">
        <v>1689179408.5999999</v>
      </c>
      <c r="EB41">
        <v>1689179429.0999999</v>
      </c>
      <c r="EC41">
        <v>27</v>
      </c>
      <c r="ED41">
        <v>-0.19600000000000001</v>
      </c>
      <c r="EE41">
        <v>-2E-3</v>
      </c>
      <c r="EF41">
        <v>-0.97699999999999998</v>
      </c>
      <c r="EG41">
        <v>-7.8E-2</v>
      </c>
      <c r="EH41">
        <v>400</v>
      </c>
      <c r="EI41">
        <v>13</v>
      </c>
      <c r="EJ41">
        <v>0.03</v>
      </c>
      <c r="EK41">
        <v>0.01</v>
      </c>
      <c r="EL41">
        <v>28.507339741295919</v>
      </c>
      <c r="EM41">
        <v>-0.78469118628067624</v>
      </c>
      <c r="EN41">
        <v>0.1321032422895376</v>
      </c>
      <c r="EO41">
        <v>1</v>
      </c>
      <c r="EP41">
        <v>0.6415040714643484</v>
      </c>
      <c r="EQ41">
        <v>-8.0888342289722137E-2</v>
      </c>
      <c r="ER41">
        <v>1.178352749664136E-2</v>
      </c>
      <c r="ES41">
        <v>1</v>
      </c>
      <c r="ET41">
        <v>2</v>
      </c>
      <c r="EU41">
        <v>2</v>
      </c>
      <c r="EV41" t="s">
        <v>390</v>
      </c>
      <c r="EW41">
        <v>2.9670700000000001</v>
      </c>
      <c r="EX41">
        <v>2.8083300000000002</v>
      </c>
      <c r="EY41">
        <v>9.0077599999999994E-2</v>
      </c>
      <c r="EZ41">
        <v>9.5981800000000006E-2</v>
      </c>
      <c r="FA41">
        <v>0.119176</v>
      </c>
      <c r="FB41">
        <v>8.1008300000000005E-2</v>
      </c>
      <c r="FC41">
        <v>27050.9</v>
      </c>
      <c r="FD41">
        <v>24940.799999999999</v>
      </c>
      <c r="FE41">
        <v>26708.1</v>
      </c>
      <c r="FF41">
        <v>26013.9</v>
      </c>
      <c r="FG41">
        <v>32020</v>
      </c>
      <c r="FH41">
        <v>33730.1</v>
      </c>
      <c r="FI41">
        <v>37853.9</v>
      </c>
      <c r="FJ41">
        <v>38552.6</v>
      </c>
      <c r="FK41">
        <v>2.0204300000000002</v>
      </c>
      <c r="FL41">
        <v>1.99285</v>
      </c>
      <c r="FM41">
        <v>8.3073999999999995E-2</v>
      </c>
      <c r="FN41">
        <v>0</v>
      </c>
      <c r="FO41">
        <v>26.718399999999999</v>
      </c>
      <c r="FP41">
        <v>999.9</v>
      </c>
      <c r="FQ41">
        <v>37.5</v>
      </c>
      <c r="FR41">
        <v>38.6</v>
      </c>
      <c r="FS41">
        <v>26.132400000000001</v>
      </c>
      <c r="FT41">
        <v>61.6751</v>
      </c>
      <c r="FU41">
        <v>17.147400000000001</v>
      </c>
      <c r="FV41">
        <v>1</v>
      </c>
      <c r="FW41">
        <v>5.4171700000000003E-2</v>
      </c>
      <c r="FX41">
        <v>0.54480399999999995</v>
      </c>
      <c r="FY41">
        <v>20.305700000000002</v>
      </c>
      <c r="FZ41">
        <v>5.2100999999999997</v>
      </c>
      <c r="GA41">
        <v>11.927899999999999</v>
      </c>
      <c r="GB41">
        <v>4.9892500000000002</v>
      </c>
      <c r="GC41">
        <v>3.2909999999999999</v>
      </c>
      <c r="GD41">
        <v>9999</v>
      </c>
      <c r="GE41">
        <v>9999</v>
      </c>
      <c r="GF41">
        <v>9999</v>
      </c>
      <c r="GG41">
        <v>999.9</v>
      </c>
      <c r="GH41">
        <v>1.8702700000000001</v>
      </c>
      <c r="GI41">
        <v>1.8764700000000001</v>
      </c>
      <c r="GJ41">
        <v>1.8742399999999999</v>
      </c>
      <c r="GK41">
        <v>1.87243</v>
      </c>
      <c r="GL41">
        <v>1.87293</v>
      </c>
      <c r="GM41">
        <v>1.87035</v>
      </c>
      <c r="GN41">
        <v>1.87622</v>
      </c>
      <c r="GO41">
        <v>1.87531</v>
      </c>
      <c r="GP41">
        <v>5</v>
      </c>
      <c r="GQ41">
        <v>0</v>
      </c>
      <c r="GR41">
        <v>0</v>
      </c>
      <c r="GS41">
        <v>0</v>
      </c>
      <c r="GT41" t="s">
        <v>391</v>
      </c>
      <c r="GU41" t="s">
        <v>392</v>
      </c>
      <c r="GV41" t="s">
        <v>393</v>
      </c>
      <c r="GW41" t="s">
        <v>393</v>
      </c>
      <c r="GX41" t="s">
        <v>393</v>
      </c>
      <c r="GY41" t="s">
        <v>393</v>
      </c>
      <c r="GZ41">
        <v>0</v>
      </c>
      <c r="HA41">
        <v>100</v>
      </c>
      <c r="HB41">
        <v>100</v>
      </c>
      <c r="HC41">
        <v>-0.95299999999999996</v>
      </c>
      <c r="HD41">
        <v>0.31059999999999999</v>
      </c>
      <c r="HE41">
        <v>-0.75527335607399693</v>
      </c>
      <c r="HF41">
        <v>-4.4049200664853048E-4</v>
      </c>
      <c r="HG41">
        <v>-3.0069193378276792E-7</v>
      </c>
      <c r="HH41">
        <v>5.1441627210662792E-11</v>
      </c>
      <c r="HI41">
        <v>0.31053463882460181</v>
      </c>
      <c r="HJ41">
        <v>0</v>
      </c>
      <c r="HK41">
        <v>0</v>
      </c>
      <c r="HL41">
        <v>0</v>
      </c>
      <c r="HM41">
        <v>8</v>
      </c>
      <c r="HN41">
        <v>2399</v>
      </c>
      <c r="HO41">
        <v>1</v>
      </c>
      <c r="HP41">
        <v>21</v>
      </c>
      <c r="HQ41">
        <v>1.1000000000000001</v>
      </c>
      <c r="HR41">
        <v>0.8</v>
      </c>
      <c r="HS41">
        <v>0.94604500000000002</v>
      </c>
      <c r="HT41">
        <v>2.5134300000000001</v>
      </c>
      <c r="HU41">
        <v>1.6003400000000001</v>
      </c>
      <c r="HV41">
        <v>2.2753899999999998</v>
      </c>
      <c r="HW41">
        <v>1.5502899999999999</v>
      </c>
      <c r="HX41">
        <v>2.2912599999999999</v>
      </c>
      <c r="HY41">
        <v>40.171300000000002</v>
      </c>
      <c r="HZ41">
        <v>15.9358</v>
      </c>
      <c r="IA41">
        <v>18</v>
      </c>
      <c r="IB41">
        <v>511.654</v>
      </c>
      <c r="IC41">
        <v>465.11799999999999</v>
      </c>
      <c r="ID41">
        <v>26.668900000000001</v>
      </c>
      <c r="IE41">
        <v>28.1404</v>
      </c>
      <c r="IF41">
        <v>29.9998</v>
      </c>
      <c r="IG41">
        <v>28.1828</v>
      </c>
      <c r="IH41">
        <v>28.150200000000002</v>
      </c>
      <c r="II41">
        <v>18.968499999999999</v>
      </c>
      <c r="IJ41">
        <v>53.317900000000002</v>
      </c>
      <c r="IK41">
        <v>0</v>
      </c>
      <c r="IL41">
        <v>26.605599999999999</v>
      </c>
      <c r="IM41">
        <v>400</v>
      </c>
      <c r="IN41">
        <v>14.248900000000001</v>
      </c>
      <c r="IO41">
        <v>99.786699999999996</v>
      </c>
      <c r="IP41">
        <v>100.08</v>
      </c>
    </row>
    <row r="42" spans="1:250" x14ac:dyDescent="0.3">
      <c r="A42">
        <v>26</v>
      </c>
      <c r="B42">
        <v>1689179667.0999999</v>
      </c>
      <c r="C42">
        <v>5002.5</v>
      </c>
      <c r="D42" t="s">
        <v>517</v>
      </c>
      <c r="E42" t="s">
        <v>518</v>
      </c>
      <c r="F42" t="s">
        <v>378</v>
      </c>
      <c r="G42" t="s">
        <v>379</v>
      </c>
      <c r="H42" t="s">
        <v>472</v>
      </c>
      <c r="I42" t="s">
        <v>381</v>
      </c>
      <c r="J42" t="s">
        <v>383</v>
      </c>
      <c r="K42" t="s">
        <v>31</v>
      </c>
      <c r="L42" t="s">
        <v>473</v>
      </c>
      <c r="M42">
        <v>1689179667.0999999</v>
      </c>
      <c r="N42">
        <f t="shared" si="0"/>
        <v>5.1211565866851778E-3</v>
      </c>
      <c r="O42">
        <f t="shared" si="1"/>
        <v>5.1211565866851778</v>
      </c>
      <c r="P42">
        <f t="shared" si="2"/>
        <v>24.179119439016123</v>
      </c>
      <c r="Q42">
        <f t="shared" si="3"/>
        <v>368.62</v>
      </c>
      <c r="R42">
        <f t="shared" si="4"/>
        <v>244.94228625179088</v>
      </c>
      <c r="S42">
        <f t="shared" si="5"/>
        <v>24.195327022919741</v>
      </c>
      <c r="T42">
        <f t="shared" si="6"/>
        <v>36.412175225719999</v>
      </c>
      <c r="U42">
        <f t="shared" si="7"/>
        <v>0.35222934033007153</v>
      </c>
      <c r="V42">
        <f t="shared" si="8"/>
        <v>2.9090078099644754</v>
      </c>
      <c r="W42">
        <f t="shared" si="9"/>
        <v>0.33013522859847605</v>
      </c>
      <c r="X42">
        <f t="shared" si="10"/>
        <v>0.20820399189485311</v>
      </c>
      <c r="Y42">
        <f t="shared" si="11"/>
        <v>289.54253163518393</v>
      </c>
      <c r="Z42">
        <f t="shared" si="12"/>
        <v>28.700769969888839</v>
      </c>
      <c r="AA42">
        <f t="shared" si="13"/>
        <v>27.978999999999999</v>
      </c>
      <c r="AB42">
        <f t="shared" si="14"/>
        <v>3.7901964112565563</v>
      </c>
      <c r="AC42">
        <f t="shared" si="15"/>
        <v>59.613161122777036</v>
      </c>
      <c r="AD42">
        <f t="shared" si="16"/>
        <v>2.3051726090689999</v>
      </c>
      <c r="AE42">
        <f t="shared" si="17"/>
        <v>3.8668853750623167</v>
      </c>
      <c r="AF42">
        <f t="shared" si="18"/>
        <v>1.4850238021875564</v>
      </c>
      <c r="AG42">
        <f t="shared" si="19"/>
        <v>-225.84300547281634</v>
      </c>
      <c r="AH42">
        <f t="shared" si="20"/>
        <v>53.949667593477045</v>
      </c>
      <c r="AI42">
        <f t="shared" si="21"/>
        <v>4.0486307030566389</v>
      </c>
      <c r="AJ42">
        <f t="shared" si="22"/>
        <v>121.69782445890127</v>
      </c>
      <c r="AK42">
        <v>0</v>
      </c>
      <c r="AL42">
        <v>0</v>
      </c>
      <c r="AM42">
        <f t="shared" si="23"/>
        <v>1</v>
      </c>
      <c r="AN42">
        <f t="shared" si="24"/>
        <v>0</v>
      </c>
      <c r="AO42">
        <f t="shared" si="25"/>
        <v>52027.64670103856</v>
      </c>
      <c r="AP42" t="s">
        <v>385</v>
      </c>
      <c r="AQ42">
        <v>10238.9</v>
      </c>
      <c r="AR42">
        <v>302.21199999999999</v>
      </c>
      <c r="AS42">
        <v>4052.3</v>
      </c>
      <c r="AT42">
        <f t="shared" si="26"/>
        <v>0.92542210596451402</v>
      </c>
      <c r="AU42">
        <v>-0.32343011824092421</v>
      </c>
      <c r="AV42" t="s">
        <v>519</v>
      </c>
      <c r="AW42">
        <v>10324</v>
      </c>
      <c r="AX42">
        <v>810.56657382168385</v>
      </c>
      <c r="AY42">
        <v>1145.0772521304721</v>
      </c>
      <c r="AZ42">
        <f t="shared" si="27"/>
        <v>0.2921293543177238</v>
      </c>
      <c r="BA42">
        <v>0.5</v>
      </c>
      <c r="BB42">
        <f t="shared" si="28"/>
        <v>1513.0587003291109</v>
      </c>
      <c r="BC42">
        <f t="shared" si="29"/>
        <v>24.179119439016123</v>
      </c>
      <c r="BD42">
        <f t="shared" si="30"/>
        <v>221.00443058597875</v>
      </c>
      <c r="BE42">
        <f t="shared" si="31"/>
        <v>1.6194050866583966E-2</v>
      </c>
      <c r="BF42">
        <f t="shared" si="32"/>
        <v>2.5388878719409527</v>
      </c>
      <c r="BG42">
        <f t="shared" si="33"/>
        <v>254.09954445158178</v>
      </c>
      <c r="BH42" t="s">
        <v>520</v>
      </c>
      <c r="BI42">
        <v>577.95000000000005</v>
      </c>
      <c r="BJ42">
        <f t="shared" si="34"/>
        <v>577.95000000000005</v>
      </c>
      <c r="BK42">
        <f t="shared" si="35"/>
        <v>0.49527422807090449</v>
      </c>
      <c r="BL42">
        <f t="shared" si="36"/>
        <v>0.58983354626702267</v>
      </c>
      <c r="BM42">
        <f t="shared" si="37"/>
        <v>0.83676738033575426</v>
      </c>
      <c r="BN42">
        <f t="shared" si="38"/>
        <v>0.39687325757380654</v>
      </c>
      <c r="BO42">
        <f t="shared" si="39"/>
        <v>0.77524120710488076</v>
      </c>
      <c r="BP42">
        <f t="shared" si="40"/>
        <v>0.42056298529282676</v>
      </c>
      <c r="BQ42">
        <f t="shared" si="41"/>
        <v>0.57943701470717324</v>
      </c>
      <c r="BR42">
        <f t="shared" si="42"/>
        <v>1799.85</v>
      </c>
      <c r="BS42">
        <f t="shared" si="43"/>
        <v>1513.0587003291109</v>
      </c>
      <c r="BT42">
        <f t="shared" si="44"/>
        <v>0.84065822170131455</v>
      </c>
      <c r="BU42">
        <f t="shared" si="45"/>
        <v>0.16087036788353692</v>
      </c>
      <c r="BV42">
        <v>6</v>
      </c>
      <c r="BW42">
        <v>0.5</v>
      </c>
      <c r="BX42" t="s">
        <v>388</v>
      </c>
      <c r="BY42">
        <v>2</v>
      </c>
      <c r="BZ42">
        <v>1689179667.0999999</v>
      </c>
      <c r="CA42">
        <v>368.62</v>
      </c>
      <c r="CB42">
        <v>399.89100000000002</v>
      </c>
      <c r="CC42">
        <v>23.336500000000001</v>
      </c>
      <c r="CD42">
        <v>17.336300000000001</v>
      </c>
      <c r="CE42">
        <v>369.685</v>
      </c>
      <c r="CF42">
        <v>22.920100000000001</v>
      </c>
      <c r="CG42">
        <v>500.14800000000002</v>
      </c>
      <c r="CH42">
        <v>98.679699999999997</v>
      </c>
      <c r="CI42">
        <v>0.100006</v>
      </c>
      <c r="CJ42">
        <v>28.323</v>
      </c>
      <c r="CK42">
        <v>27.978999999999999</v>
      </c>
      <c r="CL42">
        <v>999.9</v>
      </c>
      <c r="CM42">
        <v>0</v>
      </c>
      <c r="CN42">
        <v>0</v>
      </c>
      <c r="CO42">
        <v>10015.6</v>
      </c>
      <c r="CP42">
        <v>0</v>
      </c>
      <c r="CQ42">
        <v>763.34100000000001</v>
      </c>
      <c r="CR42">
        <v>-31.270600000000002</v>
      </c>
      <c r="CS42">
        <v>377.428</v>
      </c>
      <c r="CT42">
        <v>406.94600000000003</v>
      </c>
      <c r="CU42">
        <v>6.0001699999999998</v>
      </c>
      <c r="CV42">
        <v>399.89100000000002</v>
      </c>
      <c r="CW42">
        <v>17.336300000000001</v>
      </c>
      <c r="CX42">
        <v>2.3028400000000002</v>
      </c>
      <c r="CY42">
        <v>1.7107399999999999</v>
      </c>
      <c r="CZ42">
        <v>19.696300000000001</v>
      </c>
      <c r="DA42">
        <v>14.994199999999999</v>
      </c>
      <c r="DB42">
        <v>1799.85</v>
      </c>
      <c r="DC42">
        <v>0.97799599999999998</v>
      </c>
      <c r="DD42">
        <v>2.20045E-2</v>
      </c>
      <c r="DE42">
        <v>0</v>
      </c>
      <c r="DF42">
        <v>786.88400000000001</v>
      </c>
      <c r="DG42">
        <v>4.9995000000000003</v>
      </c>
      <c r="DH42">
        <v>17155.3</v>
      </c>
      <c r="DI42">
        <v>16658.400000000001</v>
      </c>
      <c r="DJ42">
        <v>44.5</v>
      </c>
      <c r="DK42">
        <v>45.436999999999998</v>
      </c>
      <c r="DL42">
        <v>45.5</v>
      </c>
      <c r="DM42">
        <v>43.936999999999998</v>
      </c>
      <c r="DN42">
        <v>45.75</v>
      </c>
      <c r="DO42">
        <v>1755.36</v>
      </c>
      <c r="DP42">
        <v>39.49</v>
      </c>
      <c r="DQ42">
        <v>0</v>
      </c>
      <c r="DR42">
        <v>187.4000000953674</v>
      </c>
      <c r="DS42">
        <v>0</v>
      </c>
      <c r="DT42">
        <v>810.56657382168385</v>
      </c>
      <c r="DU42">
        <v>-0.36622008264929878</v>
      </c>
      <c r="DV42">
        <v>-9.9161769569796636</v>
      </c>
      <c r="DW42">
        <v>18477.144584853351</v>
      </c>
      <c r="DX42">
        <v>15</v>
      </c>
      <c r="DY42">
        <v>1689179632.0999999</v>
      </c>
      <c r="DZ42" t="s">
        <v>521</v>
      </c>
      <c r="EA42">
        <v>1689179632.0999999</v>
      </c>
      <c r="EB42">
        <v>1689179627.0999999</v>
      </c>
      <c r="EC42">
        <v>28</v>
      </c>
      <c r="ED42">
        <v>-0.108</v>
      </c>
      <c r="EE42">
        <v>-1.4999999999999999E-2</v>
      </c>
      <c r="EF42">
        <v>-1.085</v>
      </c>
      <c r="EG42">
        <v>1.2999999999999999E-2</v>
      </c>
      <c r="EH42">
        <v>400</v>
      </c>
      <c r="EI42">
        <v>16</v>
      </c>
      <c r="EJ42">
        <v>0.16</v>
      </c>
      <c r="EK42">
        <v>0.01</v>
      </c>
      <c r="EL42">
        <v>24.264852413520639</v>
      </c>
      <c r="EM42">
        <v>3.3834102246466649</v>
      </c>
      <c r="EN42">
        <v>1.99225069360193</v>
      </c>
      <c r="EO42">
        <v>0</v>
      </c>
      <c r="EP42">
        <v>0.3495899215511406</v>
      </c>
      <c r="EQ42">
        <v>0.1631484430500853</v>
      </c>
      <c r="ER42">
        <v>4.1023280326397002E-2</v>
      </c>
      <c r="ES42">
        <v>0</v>
      </c>
      <c r="ET42">
        <v>0</v>
      </c>
      <c r="EU42">
        <v>2</v>
      </c>
      <c r="EV42" t="s">
        <v>522</v>
      </c>
      <c r="EW42">
        <v>2.9674200000000002</v>
      </c>
      <c r="EX42">
        <v>2.8084699999999998</v>
      </c>
      <c r="EY42">
        <v>9.1327400000000003E-2</v>
      </c>
      <c r="EZ42">
        <v>9.6004099999999995E-2</v>
      </c>
      <c r="FA42">
        <v>0.11661199999999999</v>
      </c>
      <c r="FB42">
        <v>9.4388899999999998E-2</v>
      </c>
      <c r="FC42">
        <v>27016.5</v>
      </c>
      <c r="FD42">
        <v>24941.4</v>
      </c>
      <c r="FE42">
        <v>26710.6</v>
      </c>
      <c r="FF42">
        <v>26014.7</v>
      </c>
      <c r="FG42">
        <v>32117.599999999999</v>
      </c>
      <c r="FH42">
        <v>33238.199999999997</v>
      </c>
      <c r="FI42">
        <v>37856.800000000003</v>
      </c>
      <c r="FJ42">
        <v>38552.9</v>
      </c>
      <c r="FK42">
        <v>2.0177200000000002</v>
      </c>
      <c r="FL42">
        <v>1.9999</v>
      </c>
      <c r="FM42">
        <v>8.4452299999999994E-2</v>
      </c>
      <c r="FN42">
        <v>0</v>
      </c>
      <c r="FO42">
        <v>26.598500000000001</v>
      </c>
      <c r="FP42">
        <v>999.9</v>
      </c>
      <c r="FQ42">
        <v>37.4</v>
      </c>
      <c r="FR42">
        <v>38.5</v>
      </c>
      <c r="FS42">
        <v>25.922999999999998</v>
      </c>
      <c r="FT42">
        <v>61.905099999999997</v>
      </c>
      <c r="FU42">
        <v>16.302099999999999</v>
      </c>
      <c r="FV42">
        <v>1</v>
      </c>
      <c r="FW42">
        <v>4.9982199999999997E-2</v>
      </c>
      <c r="FX42">
        <v>0.49619799999999997</v>
      </c>
      <c r="FY42">
        <v>20.306100000000001</v>
      </c>
      <c r="FZ42">
        <v>5.2107000000000001</v>
      </c>
      <c r="GA42">
        <v>11.930400000000001</v>
      </c>
      <c r="GB42">
        <v>4.9893000000000001</v>
      </c>
      <c r="GC42">
        <v>3.2909999999999999</v>
      </c>
      <c r="GD42">
        <v>9999</v>
      </c>
      <c r="GE42">
        <v>9999</v>
      </c>
      <c r="GF42">
        <v>9999</v>
      </c>
      <c r="GG42">
        <v>999.9</v>
      </c>
      <c r="GH42">
        <v>1.8702700000000001</v>
      </c>
      <c r="GI42">
        <v>1.8764400000000001</v>
      </c>
      <c r="GJ42">
        <v>1.8742000000000001</v>
      </c>
      <c r="GK42">
        <v>1.87242</v>
      </c>
      <c r="GL42">
        <v>1.87294</v>
      </c>
      <c r="GM42">
        <v>1.87036</v>
      </c>
      <c r="GN42">
        <v>1.87622</v>
      </c>
      <c r="GO42">
        <v>1.87531</v>
      </c>
      <c r="GP42">
        <v>5</v>
      </c>
      <c r="GQ42">
        <v>0</v>
      </c>
      <c r="GR42">
        <v>0</v>
      </c>
      <c r="GS42">
        <v>0</v>
      </c>
      <c r="GT42" t="s">
        <v>391</v>
      </c>
      <c r="GU42" t="s">
        <v>392</v>
      </c>
      <c r="GV42" t="s">
        <v>393</v>
      </c>
      <c r="GW42" t="s">
        <v>393</v>
      </c>
      <c r="GX42" t="s">
        <v>393</v>
      </c>
      <c r="GY42" t="s">
        <v>393</v>
      </c>
      <c r="GZ42">
        <v>0</v>
      </c>
      <c r="HA42">
        <v>100</v>
      </c>
      <c r="HB42">
        <v>100</v>
      </c>
      <c r="HC42">
        <v>-1.0649999999999999</v>
      </c>
      <c r="HD42">
        <v>0.41639999999999999</v>
      </c>
      <c r="HE42">
        <v>-0.86352723182023683</v>
      </c>
      <c r="HF42">
        <v>-4.4049200664853048E-4</v>
      </c>
      <c r="HG42">
        <v>-3.0069193378276792E-7</v>
      </c>
      <c r="HH42">
        <v>5.1441627210662792E-11</v>
      </c>
      <c r="HI42">
        <v>-0.13400641958363571</v>
      </c>
      <c r="HJ42">
        <v>-3.0026540548477511E-2</v>
      </c>
      <c r="HK42">
        <v>2.568611009873609E-3</v>
      </c>
      <c r="HL42">
        <v>-9.2004566627904342E-6</v>
      </c>
      <c r="HM42">
        <v>8</v>
      </c>
      <c r="HN42">
        <v>2399</v>
      </c>
      <c r="HO42">
        <v>1</v>
      </c>
      <c r="HP42">
        <v>21</v>
      </c>
      <c r="HQ42">
        <v>0.6</v>
      </c>
      <c r="HR42">
        <v>0.7</v>
      </c>
      <c r="HS42">
        <v>0.94848600000000005</v>
      </c>
      <c r="HT42">
        <v>2.51953</v>
      </c>
      <c r="HU42">
        <v>1.5991200000000001</v>
      </c>
      <c r="HV42">
        <v>2.2741699999999998</v>
      </c>
      <c r="HW42">
        <v>1.5502899999999999</v>
      </c>
      <c r="HX42">
        <v>2.36816</v>
      </c>
      <c r="HY42">
        <v>40.07</v>
      </c>
      <c r="HZ42">
        <v>15.927</v>
      </c>
      <c r="IA42">
        <v>18</v>
      </c>
      <c r="IB42">
        <v>509.40699999999998</v>
      </c>
      <c r="IC42">
        <v>469.00599999999997</v>
      </c>
      <c r="ID42">
        <v>25.626799999999999</v>
      </c>
      <c r="IE42">
        <v>28.091899999999999</v>
      </c>
      <c r="IF42">
        <v>29.9999</v>
      </c>
      <c r="IG42">
        <v>28.1221</v>
      </c>
      <c r="IH42">
        <v>28.094000000000001</v>
      </c>
      <c r="II42">
        <v>19.0091</v>
      </c>
      <c r="IJ42">
        <v>40.8733</v>
      </c>
      <c r="IK42">
        <v>0</v>
      </c>
      <c r="IL42">
        <v>25.646100000000001</v>
      </c>
      <c r="IM42">
        <v>400</v>
      </c>
      <c r="IN42">
        <v>17.368200000000002</v>
      </c>
      <c r="IO42">
        <v>99.795000000000002</v>
      </c>
      <c r="IP42">
        <v>100.08199999999999</v>
      </c>
    </row>
    <row r="43" spans="1:250" x14ac:dyDescent="0.3">
      <c r="A43">
        <v>27</v>
      </c>
      <c r="B43">
        <v>1689179856.5999999</v>
      </c>
      <c r="C43">
        <v>5192</v>
      </c>
      <c r="D43" t="s">
        <v>523</v>
      </c>
      <c r="E43" t="s">
        <v>524</v>
      </c>
      <c r="F43" t="s">
        <v>378</v>
      </c>
      <c r="G43" t="s">
        <v>379</v>
      </c>
      <c r="H43" t="s">
        <v>472</v>
      </c>
      <c r="I43" t="s">
        <v>381</v>
      </c>
      <c r="J43" t="s">
        <v>383</v>
      </c>
      <c r="K43" t="s">
        <v>31</v>
      </c>
      <c r="L43" t="s">
        <v>473</v>
      </c>
      <c r="M43">
        <v>1689179856.5999999</v>
      </c>
      <c r="N43">
        <f t="shared" si="0"/>
        <v>3.4459262171008184E-3</v>
      </c>
      <c r="O43">
        <f t="shared" si="1"/>
        <v>3.4459262171008183</v>
      </c>
      <c r="P43">
        <f t="shared" si="2"/>
        <v>30.8138109135908</v>
      </c>
      <c r="Q43">
        <f t="shared" si="3"/>
        <v>560.69799999999998</v>
      </c>
      <c r="R43">
        <f t="shared" si="4"/>
        <v>321.40108533369522</v>
      </c>
      <c r="S43">
        <f t="shared" si="5"/>
        <v>31.747475454053752</v>
      </c>
      <c r="T43">
        <f t="shared" si="6"/>
        <v>55.384834726539204</v>
      </c>
      <c r="U43">
        <f t="shared" si="7"/>
        <v>0.22409576499977077</v>
      </c>
      <c r="V43">
        <f t="shared" si="8"/>
        <v>2.9071364034594245</v>
      </c>
      <c r="W43">
        <f t="shared" si="9"/>
        <v>0.2149222429334437</v>
      </c>
      <c r="X43">
        <f t="shared" si="10"/>
        <v>0.1351193146004222</v>
      </c>
      <c r="Y43">
        <f t="shared" si="11"/>
        <v>289.57662663527066</v>
      </c>
      <c r="Z43">
        <f t="shared" si="12"/>
        <v>29.005068673425438</v>
      </c>
      <c r="AA43">
        <f t="shared" si="13"/>
        <v>28.0212</v>
      </c>
      <c r="AB43">
        <f t="shared" si="14"/>
        <v>3.7995322025510232</v>
      </c>
      <c r="AC43">
        <f t="shared" si="15"/>
        <v>59.01905815679126</v>
      </c>
      <c r="AD43">
        <f t="shared" si="16"/>
        <v>2.2643953630495997</v>
      </c>
      <c r="AE43">
        <f t="shared" si="17"/>
        <v>3.8367189070248457</v>
      </c>
      <c r="AF43">
        <f t="shared" si="18"/>
        <v>1.5351368395014235</v>
      </c>
      <c r="AG43">
        <f t="shared" si="19"/>
        <v>-151.96534617414611</v>
      </c>
      <c r="AH43">
        <f t="shared" si="20"/>
        <v>26.205178717368689</v>
      </c>
      <c r="AI43">
        <f t="shared" si="21"/>
        <v>1.966916819595157</v>
      </c>
      <c r="AJ43">
        <f t="shared" si="22"/>
        <v>165.78337599808839</v>
      </c>
      <c r="AK43">
        <v>0</v>
      </c>
      <c r="AL43">
        <v>0</v>
      </c>
      <c r="AM43">
        <f t="shared" si="23"/>
        <v>1</v>
      </c>
      <c r="AN43">
        <f t="shared" si="24"/>
        <v>0</v>
      </c>
      <c r="AO43">
        <f t="shared" si="25"/>
        <v>51997.441425789504</v>
      </c>
      <c r="AP43" t="s">
        <v>385</v>
      </c>
      <c r="AQ43">
        <v>10238.9</v>
      </c>
      <c r="AR43">
        <v>302.21199999999999</v>
      </c>
      <c r="AS43">
        <v>4052.3</v>
      </c>
      <c r="AT43">
        <f t="shared" si="26"/>
        <v>0.92542210596451402</v>
      </c>
      <c r="AU43">
        <v>-0.32343011824092421</v>
      </c>
      <c r="AV43" t="s">
        <v>525</v>
      </c>
      <c r="AW43">
        <v>10309.700000000001</v>
      </c>
      <c r="AX43">
        <v>811.31475504113791</v>
      </c>
      <c r="AY43">
        <v>1254.200583286605</v>
      </c>
      <c r="AZ43">
        <f t="shared" si="27"/>
        <v>0.3531220078728512</v>
      </c>
      <c r="BA43">
        <v>0.5</v>
      </c>
      <c r="BB43">
        <f t="shared" si="28"/>
        <v>1513.2354003291557</v>
      </c>
      <c r="BC43">
        <f t="shared" si="29"/>
        <v>30.8138109135908</v>
      </c>
      <c r="BD43">
        <f t="shared" si="30"/>
        <v>267.17836147425464</v>
      </c>
      <c r="BE43">
        <f t="shared" si="31"/>
        <v>2.0576600986904496E-2</v>
      </c>
      <c r="BF43">
        <f t="shared" si="32"/>
        <v>2.2309823914935816</v>
      </c>
      <c r="BG43">
        <f t="shared" si="33"/>
        <v>259.10208507227958</v>
      </c>
      <c r="BH43" t="s">
        <v>526</v>
      </c>
      <c r="BI43">
        <v>598.21</v>
      </c>
      <c r="BJ43">
        <f t="shared" si="34"/>
        <v>598.21</v>
      </c>
      <c r="BK43">
        <f t="shared" si="35"/>
        <v>0.52303482555206293</v>
      </c>
      <c r="BL43">
        <f t="shared" si="36"/>
        <v>0.67514052721084328</v>
      </c>
      <c r="BM43">
        <f t="shared" si="37"/>
        <v>0.81008294998491492</v>
      </c>
      <c r="BN43">
        <f t="shared" si="38"/>
        <v>0.46522178524081331</v>
      </c>
      <c r="BO43">
        <f t="shared" si="39"/>
        <v>0.74614233498344429</v>
      </c>
      <c r="BP43">
        <f t="shared" si="40"/>
        <v>0.49780410410793025</v>
      </c>
      <c r="BQ43">
        <f t="shared" si="41"/>
        <v>0.50219589589206981</v>
      </c>
      <c r="BR43">
        <f t="shared" si="42"/>
        <v>1800.06</v>
      </c>
      <c r="BS43">
        <f t="shared" si="43"/>
        <v>1513.2354003291557</v>
      </c>
      <c r="BT43">
        <f t="shared" si="44"/>
        <v>0.84065831157247861</v>
      </c>
      <c r="BU43">
        <f t="shared" si="45"/>
        <v>0.16087054133488365</v>
      </c>
      <c r="BV43">
        <v>6</v>
      </c>
      <c r="BW43">
        <v>0.5</v>
      </c>
      <c r="BX43" t="s">
        <v>388</v>
      </c>
      <c r="BY43">
        <v>2</v>
      </c>
      <c r="BZ43">
        <v>1689179856.5999999</v>
      </c>
      <c r="CA43">
        <v>560.69799999999998</v>
      </c>
      <c r="CB43">
        <v>599.99099999999999</v>
      </c>
      <c r="CC43">
        <v>22.923999999999999</v>
      </c>
      <c r="CD43">
        <v>18.883900000000001</v>
      </c>
      <c r="CE43">
        <v>561.95100000000002</v>
      </c>
      <c r="CF43">
        <v>22.8</v>
      </c>
      <c r="CG43">
        <v>500.02699999999999</v>
      </c>
      <c r="CH43">
        <v>98.6785</v>
      </c>
      <c r="CI43">
        <v>9.9870399999999998E-2</v>
      </c>
      <c r="CJ43">
        <v>28.188400000000001</v>
      </c>
      <c r="CK43">
        <v>28.0212</v>
      </c>
      <c r="CL43">
        <v>999.9</v>
      </c>
      <c r="CM43">
        <v>0</v>
      </c>
      <c r="CN43">
        <v>0</v>
      </c>
      <c r="CO43">
        <v>10005</v>
      </c>
      <c r="CP43">
        <v>0</v>
      </c>
      <c r="CQ43">
        <v>844.17100000000005</v>
      </c>
      <c r="CR43">
        <v>-39.236800000000002</v>
      </c>
      <c r="CS43">
        <v>574.077</v>
      </c>
      <c r="CT43">
        <v>611.53899999999999</v>
      </c>
      <c r="CU43">
        <v>4.3237699999999997</v>
      </c>
      <c r="CV43">
        <v>599.99099999999999</v>
      </c>
      <c r="CW43">
        <v>18.883900000000001</v>
      </c>
      <c r="CX43">
        <v>2.2900900000000002</v>
      </c>
      <c r="CY43">
        <v>1.8634299999999999</v>
      </c>
      <c r="CZ43">
        <v>19.6069</v>
      </c>
      <c r="DA43">
        <v>16.3293</v>
      </c>
      <c r="DB43">
        <v>1800.06</v>
      </c>
      <c r="DC43">
        <v>0.97799599999999998</v>
      </c>
      <c r="DD43">
        <v>2.20045E-2</v>
      </c>
      <c r="DE43">
        <v>0</v>
      </c>
      <c r="DF43">
        <v>829.15599999999995</v>
      </c>
      <c r="DG43">
        <v>4.9995000000000003</v>
      </c>
      <c r="DH43">
        <v>18054</v>
      </c>
      <c r="DI43">
        <v>16660.400000000001</v>
      </c>
      <c r="DJ43">
        <v>44.375</v>
      </c>
      <c r="DK43">
        <v>45.311999999999998</v>
      </c>
      <c r="DL43">
        <v>45.436999999999998</v>
      </c>
      <c r="DM43">
        <v>43.811999999999998</v>
      </c>
      <c r="DN43">
        <v>45.625</v>
      </c>
      <c r="DO43">
        <v>1755.56</v>
      </c>
      <c r="DP43">
        <v>39.5</v>
      </c>
      <c r="DQ43">
        <v>0</v>
      </c>
      <c r="DR43">
        <v>187.4000000953674</v>
      </c>
      <c r="DS43">
        <v>0</v>
      </c>
      <c r="DT43">
        <v>811.31475504113791</v>
      </c>
      <c r="DU43">
        <v>-0.25864108257058249</v>
      </c>
      <c r="DV43">
        <v>-9.551230511342542</v>
      </c>
      <c r="DW43">
        <v>18466.317687909639</v>
      </c>
      <c r="DX43">
        <v>15</v>
      </c>
      <c r="DY43">
        <v>1689179886.0999999</v>
      </c>
      <c r="DZ43" t="s">
        <v>527</v>
      </c>
      <c r="EA43">
        <v>1689179886.0999999</v>
      </c>
      <c r="EB43">
        <v>1689179881.5999999</v>
      </c>
      <c r="EC43">
        <v>29</v>
      </c>
      <c r="ED43">
        <v>-2.7E-2</v>
      </c>
      <c r="EE43">
        <v>-2.4E-2</v>
      </c>
      <c r="EF43">
        <v>-1.2529999999999999</v>
      </c>
      <c r="EG43">
        <v>0.124</v>
      </c>
      <c r="EH43">
        <v>600</v>
      </c>
      <c r="EI43">
        <v>19</v>
      </c>
      <c r="EJ43">
        <v>0.05</v>
      </c>
      <c r="EK43">
        <v>0.02</v>
      </c>
      <c r="EL43">
        <v>31.185168030386698</v>
      </c>
      <c r="EM43">
        <v>-1.8106814631105921</v>
      </c>
      <c r="EN43">
        <v>0.27235265866631331</v>
      </c>
      <c r="EO43">
        <v>0</v>
      </c>
      <c r="EP43">
        <v>0.25635295801785352</v>
      </c>
      <c r="EQ43">
        <v>-3.4534000788551449E-2</v>
      </c>
      <c r="ER43">
        <v>5.1980179057135008E-3</v>
      </c>
      <c r="ES43">
        <v>1</v>
      </c>
      <c r="ET43">
        <v>1</v>
      </c>
      <c r="EU43">
        <v>2</v>
      </c>
      <c r="EV43" t="s">
        <v>439</v>
      </c>
      <c r="EW43">
        <v>2.96713</v>
      </c>
      <c r="EX43">
        <v>2.8082400000000001</v>
      </c>
      <c r="EY43">
        <v>0.12500900000000001</v>
      </c>
      <c r="EZ43">
        <v>0.129549</v>
      </c>
      <c r="FA43">
        <v>0.116187</v>
      </c>
      <c r="FB43">
        <v>0.10038999999999999</v>
      </c>
      <c r="FC43">
        <v>26017</v>
      </c>
      <c r="FD43">
        <v>24015.8</v>
      </c>
      <c r="FE43">
        <v>26712.400000000001</v>
      </c>
      <c r="FF43">
        <v>26014.1</v>
      </c>
      <c r="FG43">
        <v>32137.599999999999</v>
      </c>
      <c r="FH43">
        <v>33018.9</v>
      </c>
      <c r="FI43">
        <v>37859.1</v>
      </c>
      <c r="FJ43">
        <v>38551.599999999999</v>
      </c>
      <c r="FK43">
        <v>2.0174699999999999</v>
      </c>
      <c r="FL43">
        <v>2.00535</v>
      </c>
      <c r="FM43">
        <v>9.4622399999999995E-2</v>
      </c>
      <c r="FN43">
        <v>0</v>
      </c>
      <c r="FO43">
        <v>26.474399999999999</v>
      </c>
      <c r="FP43">
        <v>999.9</v>
      </c>
      <c r="FQ43">
        <v>37.299999999999997</v>
      </c>
      <c r="FR43">
        <v>38.5</v>
      </c>
      <c r="FS43">
        <v>25.854299999999999</v>
      </c>
      <c r="FT43">
        <v>61.725099999999998</v>
      </c>
      <c r="FU43">
        <v>16.935099999999998</v>
      </c>
      <c r="FV43">
        <v>1</v>
      </c>
      <c r="FW43">
        <v>4.7416199999999999E-2</v>
      </c>
      <c r="FX43">
        <v>0.73867899999999997</v>
      </c>
      <c r="FY43">
        <v>20.305099999999999</v>
      </c>
      <c r="FZ43">
        <v>5.2080099999999998</v>
      </c>
      <c r="GA43">
        <v>11.928000000000001</v>
      </c>
      <c r="GB43">
        <v>4.98935</v>
      </c>
      <c r="GC43">
        <v>3.2909999999999999</v>
      </c>
      <c r="GD43">
        <v>9999</v>
      </c>
      <c r="GE43">
        <v>9999</v>
      </c>
      <c r="GF43">
        <v>9999</v>
      </c>
      <c r="GG43">
        <v>999.9</v>
      </c>
      <c r="GH43">
        <v>1.8702700000000001</v>
      </c>
      <c r="GI43">
        <v>1.8763799999999999</v>
      </c>
      <c r="GJ43">
        <v>1.8741699999999999</v>
      </c>
      <c r="GK43">
        <v>1.8724099999999999</v>
      </c>
      <c r="GL43">
        <v>1.8729100000000001</v>
      </c>
      <c r="GM43">
        <v>1.8703099999999999</v>
      </c>
      <c r="GN43">
        <v>1.87622</v>
      </c>
      <c r="GO43">
        <v>1.87531</v>
      </c>
      <c r="GP43">
        <v>5</v>
      </c>
      <c r="GQ43">
        <v>0</v>
      </c>
      <c r="GR43">
        <v>0</v>
      </c>
      <c r="GS43">
        <v>0</v>
      </c>
      <c r="GT43" t="s">
        <v>391</v>
      </c>
      <c r="GU43" t="s">
        <v>392</v>
      </c>
      <c r="GV43" t="s">
        <v>393</v>
      </c>
      <c r="GW43" t="s">
        <v>393</v>
      </c>
      <c r="GX43" t="s">
        <v>393</v>
      </c>
      <c r="GY43" t="s">
        <v>393</v>
      </c>
      <c r="GZ43">
        <v>0</v>
      </c>
      <c r="HA43">
        <v>100</v>
      </c>
      <c r="HB43">
        <v>100</v>
      </c>
      <c r="HC43">
        <v>-1.2529999999999999</v>
      </c>
      <c r="HD43">
        <v>0.124</v>
      </c>
      <c r="HE43">
        <v>-0.86352723182023683</v>
      </c>
      <c r="HF43">
        <v>-4.4049200664853048E-4</v>
      </c>
      <c r="HG43">
        <v>-3.0069193378276792E-7</v>
      </c>
      <c r="HH43">
        <v>5.1441627210662792E-11</v>
      </c>
      <c r="HI43">
        <v>-0.13400641958363571</v>
      </c>
      <c r="HJ43">
        <v>-3.0026540548477511E-2</v>
      </c>
      <c r="HK43">
        <v>2.568611009873609E-3</v>
      </c>
      <c r="HL43">
        <v>-9.2004566627904342E-6</v>
      </c>
      <c r="HM43">
        <v>8</v>
      </c>
      <c r="HN43">
        <v>2399</v>
      </c>
      <c r="HO43">
        <v>1</v>
      </c>
      <c r="HP43">
        <v>21</v>
      </c>
      <c r="HQ43">
        <v>3.7</v>
      </c>
      <c r="HR43">
        <v>3.8</v>
      </c>
      <c r="HS43">
        <v>1.3147</v>
      </c>
      <c r="HT43">
        <v>2.5109900000000001</v>
      </c>
      <c r="HU43">
        <v>1.6003400000000001</v>
      </c>
      <c r="HV43">
        <v>2.2741699999999998</v>
      </c>
      <c r="HW43">
        <v>1.5502899999999999</v>
      </c>
      <c r="HX43">
        <v>2.2497600000000002</v>
      </c>
      <c r="HY43">
        <v>39.9437</v>
      </c>
      <c r="HZ43">
        <v>15.900700000000001</v>
      </c>
      <c r="IA43">
        <v>18</v>
      </c>
      <c r="IB43">
        <v>508.83</v>
      </c>
      <c r="IC43">
        <v>472.03</v>
      </c>
      <c r="ID43">
        <v>25.474299999999999</v>
      </c>
      <c r="IE43">
        <v>28.046500000000002</v>
      </c>
      <c r="IF43">
        <v>30.0002</v>
      </c>
      <c r="IG43">
        <v>28.074200000000001</v>
      </c>
      <c r="IH43">
        <v>28.050899999999999</v>
      </c>
      <c r="II43">
        <v>26.328199999999999</v>
      </c>
      <c r="IJ43">
        <v>34.751100000000001</v>
      </c>
      <c r="IK43">
        <v>0</v>
      </c>
      <c r="IL43">
        <v>25.454999999999998</v>
      </c>
      <c r="IM43">
        <v>600</v>
      </c>
      <c r="IN43">
        <v>19.0106</v>
      </c>
      <c r="IO43">
        <v>99.801400000000001</v>
      </c>
      <c r="IP43">
        <v>100.07899999999999</v>
      </c>
    </row>
    <row r="44" spans="1:250" x14ac:dyDescent="0.3">
      <c r="A44">
        <v>28</v>
      </c>
      <c r="B44">
        <v>1689180067.5</v>
      </c>
      <c r="C44">
        <v>5402.9000000953674</v>
      </c>
      <c r="D44" t="s">
        <v>528</v>
      </c>
      <c r="E44" t="s">
        <v>529</v>
      </c>
      <c r="F44" t="s">
        <v>378</v>
      </c>
      <c r="G44" t="s">
        <v>379</v>
      </c>
      <c r="H44" t="s">
        <v>472</v>
      </c>
      <c r="I44" t="s">
        <v>381</v>
      </c>
      <c r="J44" t="s">
        <v>383</v>
      </c>
      <c r="K44" t="s">
        <v>31</v>
      </c>
      <c r="L44" t="s">
        <v>473</v>
      </c>
      <c r="M44">
        <v>1689180067.5</v>
      </c>
      <c r="N44">
        <f t="shared" si="0"/>
        <v>2.5368513541783491E-3</v>
      </c>
      <c r="O44">
        <f t="shared" si="1"/>
        <v>2.5368513541783493</v>
      </c>
      <c r="P44">
        <f t="shared" si="2"/>
        <v>32.158382220516387</v>
      </c>
      <c r="Q44">
        <f t="shared" si="3"/>
        <v>759.00900000000001</v>
      </c>
      <c r="R44">
        <f t="shared" si="4"/>
        <v>420.52463724861775</v>
      </c>
      <c r="S44">
        <f t="shared" si="5"/>
        <v>41.540005547359023</v>
      </c>
      <c r="T44">
        <f t="shared" si="6"/>
        <v>74.975959260753314</v>
      </c>
      <c r="U44">
        <f t="shared" si="7"/>
        <v>0.16332400099613262</v>
      </c>
      <c r="V44">
        <f t="shared" si="8"/>
        <v>2.9084987329923666</v>
      </c>
      <c r="W44">
        <f t="shared" si="9"/>
        <v>0.15839464328567035</v>
      </c>
      <c r="X44">
        <f t="shared" si="10"/>
        <v>9.9427142510900207E-2</v>
      </c>
      <c r="Y44">
        <f t="shared" si="11"/>
        <v>289.60695063520359</v>
      </c>
      <c r="Z44">
        <f t="shared" si="12"/>
        <v>29.03476116923169</v>
      </c>
      <c r="AA44">
        <f t="shared" si="13"/>
        <v>28.019200000000001</v>
      </c>
      <c r="AB44">
        <f t="shared" si="14"/>
        <v>3.799089295542053</v>
      </c>
      <c r="AC44">
        <f t="shared" si="15"/>
        <v>59.769965158972973</v>
      </c>
      <c r="AD44">
        <f t="shared" si="16"/>
        <v>2.26557079143624</v>
      </c>
      <c r="AE44">
        <f t="shared" si="17"/>
        <v>3.7904837076789244</v>
      </c>
      <c r="AF44">
        <f t="shared" si="18"/>
        <v>1.533518504105813</v>
      </c>
      <c r="AG44">
        <f t="shared" si="19"/>
        <v>-111.87514471926519</v>
      </c>
      <c r="AH44">
        <f t="shared" si="20"/>
        <v>-6.0996360656612545</v>
      </c>
      <c r="AI44">
        <f t="shared" si="21"/>
        <v>-0.45713519489788751</v>
      </c>
      <c r="AJ44">
        <f t="shared" si="22"/>
        <v>171.17503465537925</v>
      </c>
      <c r="AK44">
        <v>0</v>
      </c>
      <c r="AL44">
        <v>0</v>
      </c>
      <c r="AM44">
        <f t="shared" si="23"/>
        <v>1</v>
      </c>
      <c r="AN44">
        <f t="shared" si="24"/>
        <v>0</v>
      </c>
      <c r="AO44">
        <f t="shared" si="25"/>
        <v>52072.378375058164</v>
      </c>
      <c r="AP44" t="s">
        <v>385</v>
      </c>
      <c r="AQ44">
        <v>10238.9</v>
      </c>
      <c r="AR44">
        <v>302.21199999999999</v>
      </c>
      <c r="AS44">
        <v>4052.3</v>
      </c>
      <c r="AT44">
        <f t="shared" si="26"/>
        <v>0.92542210596451402</v>
      </c>
      <c r="AU44">
        <v>-0.32343011824092421</v>
      </c>
      <c r="AV44" t="s">
        <v>530</v>
      </c>
      <c r="AW44">
        <v>10327.200000000001</v>
      </c>
      <c r="AX44">
        <v>842.2274799999999</v>
      </c>
      <c r="AY44">
        <v>1290.0233155667729</v>
      </c>
      <c r="AZ44">
        <f t="shared" si="27"/>
        <v>0.34712228078609064</v>
      </c>
      <c r="BA44">
        <v>0.5</v>
      </c>
      <c r="BB44">
        <f t="shared" si="28"/>
        <v>1513.3950003291211</v>
      </c>
      <c r="BC44">
        <f t="shared" si="29"/>
        <v>32.158382220516387</v>
      </c>
      <c r="BD44">
        <f t="shared" si="30"/>
        <v>262.66656212225547</v>
      </c>
      <c r="BE44">
        <f t="shared" si="31"/>
        <v>2.1462878053445017E-2</v>
      </c>
      <c r="BF44">
        <f t="shared" si="32"/>
        <v>2.1412610540450725</v>
      </c>
      <c r="BG44">
        <f t="shared" si="33"/>
        <v>260.59706228435948</v>
      </c>
      <c r="BH44" t="s">
        <v>531</v>
      </c>
      <c r="BI44">
        <v>600.59</v>
      </c>
      <c r="BJ44">
        <f t="shared" si="34"/>
        <v>600.59</v>
      </c>
      <c r="BK44">
        <f t="shared" si="35"/>
        <v>0.53443477125362637</v>
      </c>
      <c r="BL44">
        <f t="shared" si="36"/>
        <v>0.64951290495534975</v>
      </c>
      <c r="BM44">
        <f t="shared" si="37"/>
        <v>0.80026325630867812</v>
      </c>
      <c r="BN44">
        <f t="shared" si="38"/>
        <v>0.45332122492425875</v>
      </c>
      <c r="BO44">
        <f t="shared" si="39"/>
        <v>0.73658983054083726</v>
      </c>
      <c r="BP44">
        <f t="shared" si="40"/>
        <v>0.46316578935079816</v>
      </c>
      <c r="BQ44">
        <f t="shared" si="41"/>
        <v>0.53683421064920189</v>
      </c>
      <c r="BR44">
        <f t="shared" si="42"/>
        <v>1800.25</v>
      </c>
      <c r="BS44">
        <f t="shared" si="43"/>
        <v>1513.3950003291211</v>
      </c>
      <c r="BT44">
        <f t="shared" si="44"/>
        <v>0.84065824209366535</v>
      </c>
      <c r="BU44">
        <f t="shared" si="45"/>
        <v>0.16087040724077412</v>
      </c>
      <c r="BV44">
        <v>6</v>
      </c>
      <c r="BW44">
        <v>0.5</v>
      </c>
      <c r="BX44" t="s">
        <v>388</v>
      </c>
      <c r="BY44">
        <v>2</v>
      </c>
      <c r="BZ44">
        <v>1689180067.5</v>
      </c>
      <c r="CA44">
        <v>759.00900000000001</v>
      </c>
      <c r="CB44">
        <v>799.9</v>
      </c>
      <c r="CC44">
        <v>22.935199999999998</v>
      </c>
      <c r="CD44">
        <v>19.961500000000001</v>
      </c>
      <c r="CE44">
        <v>760.15899999999999</v>
      </c>
      <c r="CF44">
        <v>22.5762</v>
      </c>
      <c r="CG44">
        <v>500.11799999999999</v>
      </c>
      <c r="CH44">
        <v>98.6815</v>
      </c>
      <c r="CI44">
        <v>9.9883700000000006E-2</v>
      </c>
      <c r="CJ44">
        <v>27.9803</v>
      </c>
      <c r="CK44">
        <v>28.019200000000001</v>
      </c>
      <c r="CL44">
        <v>999.9</v>
      </c>
      <c r="CM44">
        <v>0</v>
      </c>
      <c r="CN44">
        <v>0</v>
      </c>
      <c r="CO44">
        <v>10012.5</v>
      </c>
      <c r="CP44">
        <v>0</v>
      </c>
      <c r="CQ44">
        <v>848.279</v>
      </c>
      <c r="CR44">
        <v>-40.891599999999997</v>
      </c>
      <c r="CS44">
        <v>776.82500000000005</v>
      </c>
      <c r="CT44">
        <v>816.19299999999998</v>
      </c>
      <c r="CU44">
        <v>2.9736799999999999</v>
      </c>
      <c r="CV44">
        <v>799.9</v>
      </c>
      <c r="CW44">
        <v>19.961500000000001</v>
      </c>
      <c r="CX44">
        <v>2.26328</v>
      </c>
      <c r="CY44">
        <v>1.96983</v>
      </c>
      <c r="CZ44">
        <v>19.417400000000001</v>
      </c>
      <c r="DA44">
        <v>17.203900000000001</v>
      </c>
      <c r="DB44">
        <v>1800.25</v>
      </c>
      <c r="DC44">
        <v>0.97799899999999995</v>
      </c>
      <c r="DD44">
        <v>2.2001E-2</v>
      </c>
      <c r="DE44">
        <v>0</v>
      </c>
      <c r="DF44">
        <v>842.14300000000003</v>
      </c>
      <c r="DG44">
        <v>4.9995000000000003</v>
      </c>
      <c r="DH44">
        <v>18251.400000000001</v>
      </c>
      <c r="DI44">
        <v>16662.099999999999</v>
      </c>
      <c r="DJ44">
        <v>44.436999999999998</v>
      </c>
      <c r="DK44">
        <v>45.436999999999998</v>
      </c>
      <c r="DL44">
        <v>45.436999999999998</v>
      </c>
      <c r="DM44">
        <v>44</v>
      </c>
      <c r="DN44">
        <v>45.686999999999998</v>
      </c>
      <c r="DO44">
        <v>1755.75</v>
      </c>
      <c r="DP44">
        <v>39.5</v>
      </c>
      <c r="DQ44">
        <v>0</v>
      </c>
      <c r="DR44">
        <v>209</v>
      </c>
      <c r="DS44">
        <v>0</v>
      </c>
      <c r="DT44">
        <v>842.2274799999999</v>
      </c>
      <c r="DU44">
        <v>-3.2410769224276099</v>
      </c>
      <c r="DV44">
        <v>163.8923070916434</v>
      </c>
      <c r="DW44">
        <v>18230.763999999999</v>
      </c>
      <c r="DX44">
        <v>15</v>
      </c>
      <c r="DY44">
        <v>1689179949.0999999</v>
      </c>
      <c r="DZ44" t="s">
        <v>532</v>
      </c>
      <c r="EA44">
        <v>1689179943.5999999</v>
      </c>
      <c r="EB44">
        <v>1689179949.0999999</v>
      </c>
      <c r="EC44">
        <v>30</v>
      </c>
      <c r="ED44">
        <v>0.22700000000000001</v>
      </c>
      <c r="EE44">
        <v>-8.0000000000000002E-3</v>
      </c>
      <c r="EF44">
        <v>-1.1830000000000001</v>
      </c>
      <c r="EG44">
        <v>0.14099999999999999</v>
      </c>
      <c r="EH44">
        <v>800</v>
      </c>
      <c r="EI44">
        <v>19</v>
      </c>
      <c r="EJ44">
        <v>0.04</v>
      </c>
      <c r="EK44">
        <v>0.03</v>
      </c>
      <c r="EL44">
        <v>32.636028491831112</v>
      </c>
      <c r="EM44">
        <v>-1.2959055546719089</v>
      </c>
      <c r="EN44">
        <v>0.1907128705471362</v>
      </c>
      <c r="EO44">
        <v>0</v>
      </c>
      <c r="EP44">
        <v>0.16972783915262091</v>
      </c>
      <c r="EQ44">
        <v>-1.788164872830857E-2</v>
      </c>
      <c r="ER44">
        <v>2.598582848130936E-3</v>
      </c>
      <c r="ES44">
        <v>1</v>
      </c>
      <c r="ET44">
        <v>1</v>
      </c>
      <c r="EU44">
        <v>2</v>
      </c>
      <c r="EV44" t="s">
        <v>439</v>
      </c>
      <c r="EW44">
        <v>2.9672999999999998</v>
      </c>
      <c r="EX44">
        <v>2.8083200000000001</v>
      </c>
      <c r="EY44">
        <v>0.15426100000000001</v>
      </c>
      <c r="EZ44">
        <v>0.157943</v>
      </c>
      <c r="FA44">
        <v>0.11536299999999999</v>
      </c>
      <c r="FB44">
        <v>0.10444100000000001</v>
      </c>
      <c r="FC44">
        <v>25144.7</v>
      </c>
      <c r="FD44">
        <v>23224.3</v>
      </c>
      <c r="FE44">
        <v>26709.9</v>
      </c>
      <c r="FF44">
        <v>26005.200000000001</v>
      </c>
      <c r="FG44">
        <v>32167.4</v>
      </c>
      <c r="FH44">
        <v>32860.400000000001</v>
      </c>
      <c r="FI44">
        <v>37855</v>
      </c>
      <c r="FJ44">
        <v>38537.800000000003</v>
      </c>
      <c r="FK44">
        <v>2.01553</v>
      </c>
      <c r="FL44">
        <v>2.00725</v>
      </c>
      <c r="FM44">
        <v>9.0338299999999996E-2</v>
      </c>
      <c r="FN44">
        <v>0</v>
      </c>
      <c r="FO44">
        <v>26.5425</v>
      </c>
      <c r="FP44">
        <v>999.9</v>
      </c>
      <c r="FQ44">
        <v>37.299999999999997</v>
      </c>
      <c r="FR44">
        <v>38.4</v>
      </c>
      <c r="FS44">
        <v>25.713100000000001</v>
      </c>
      <c r="FT44">
        <v>61.775100000000002</v>
      </c>
      <c r="FU44">
        <v>16.362200000000001</v>
      </c>
      <c r="FV44">
        <v>1</v>
      </c>
      <c r="FW44">
        <v>5.3907499999999997E-2</v>
      </c>
      <c r="FX44">
        <v>1.2962499999999999</v>
      </c>
      <c r="FY44">
        <v>20.301500000000001</v>
      </c>
      <c r="FZ44">
        <v>5.2108499999999998</v>
      </c>
      <c r="GA44">
        <v>11.930899999999999</v>
      </c>
      <c r="GB44">
        <v>4.9890499999999998</v>
      </c>
      <c r="GC44">
        <v>3.2909999999999999</v>
      </c>
      <c r="GD44">
        <v>9999</v>
      </c>
      <c r="GE44">
        <v>9999</v>
      </c>
      <c r="GF44">
        <v>9999</v>
      </c>
      <c r="GG44">
        <v>999.9</v>
      </c>
      <c r="GH44">
        <v>1.8702700000000001</v>
      </c>
      <c r="GI44">
        <v>1.8764099999999999</v>
      </c>
      <c r="GJ44">
        <v>1.8741699999999999</v>
      </c>
      <c r="GK44">
        <v>1.8724099999999999</v>
      </c>
      <c r="GL44">
        <v>1.8729</v>
      </c>
      <c r="GM44">
        <v>1.87035</v>
      </c>
      <c r="GN44">
        <v>1.87622</v>
      </c>
      <c r="GO44">
        <v>1.8753200000000001</v>
      </c>
      <c r="GP44">
        <v>5</v>
      </c>
      <c r="GQ44">
        <v>0</v>
      </c>
      <c r="GR44">
        <v>0</v>
      </c>
      <c r="GS44">
        <v>0</v>
      </c>
      <c r="GT44" t="s">
        <v>391</v>
      </c>
      <c r="GU44" t="s">
        <v>392</v>
      </c>
      <c r="GV44" t="s">
        <v>393</v>
      </c>
      <c r="GW44" t="s">
        <v>393</v>
      </c>
      <c r="GX44" t="s">
        <v>393</v>
      </c>
      <c r="GY44" t="s">
        <v>393</v>
      </c>
      <c r="GZ44">
        <v>0</v>
      </c>
      <c r="HA44">
        <v>100</v>
      </c>
      <c r="HB44">
        <v>100</v>
      </c>
      <c r="HC44">
        <v>-1.1499999999999999</v>
      </c>
      <c r="HD44">
        <v>0.35899999999999999</v>
      </c>
      <c r="HE44">
        <v>-0.66386057531710929</v>
      </c>
      <c r="HF44">
        <v>-4.4049200664853048E-4</v>
      </c>
      <c r="HG44">
        <v>-3.0069193378276792E-7</v>
      </c>
      <c r="HH44">
        <v>5.1441627210662792E-11</v>
      </c>
      <c r="HI44">
        <v>-0.16640957563061959</v>
      </c>
      <c r="HJ44">
        <v>-3.0026540548477511E-2</v>
      </c>
      <c r="HK44">
        <v>2.568611009873609E-3</v>
      </c>
      <c r="HL44">
        <v>-9.2004566627904342E-6</v>
      </c>
      <c r="HM44">
        <v>8</v>
      </c>
      <c r="HN44">
        <v>2399</v>
      </c>
      <c r="HO44">
        <v>1</v>
      </c>
      <c r="HP44">
        <v>21</v>
      </c>
      <c r="HQ44">
        <v>2.1</v>
      </c>
      <c r="HR44">
        <v>2</v>
      </c>
      <c r="HS44">
        <v>1.6638200000000001</v>
      </c>
      <c r="HT44">
        <v>2.50732</v>
      </c>
      <c r="HU44">
        <v>1.5991200000000001</v>
      </c>
      <c r="HV44">
        <v>2.2741699999999998</v>
      </c>
      <c r="HW44">
        <v>1.5502899999999999</v>
      </c>
      <c r="HX44">
        <v>2.3156699999999999</v>
      </c>
      <c r="HY44">
        <v>39.918399999999998</v>
      </c>
      <c r="HZ44">
        <v>15.874499999999999</v>
      </c>
      <c r="IA44">
        <v>18</v>
      </c>
      <c r="IB44">
        <v>507.92599999999999</v>
      </c>
      <c r="IC44">
        <v>473.49400000000003</v>
      </c>
      <c r="ID44">
        <v>24.651599999999998</v>
      </c>
      <c r="IE44">
        <v>28.1069</v>
      </c>
      <c r="IF44">
        <v>30.0002</v>
      </c>
      <c r="IG44">
        <v>28.112300000000001</v>
      </c>
      <c r="IH44">
        <v>28.084199999999999</v>
      </c>
      <c r="II44">
        <v>33.319699999999997</v>
      </c>
      <c r="IJ44">
        <v>30.575700000000001</v>
      </c>
      <c r="IK44">
        <v>0</v>
      </c>
      <c r="IL44">
        <v>24.641500000000001</v>
      </c>
      <c r="IM44">
        <v>800</v>
      </c>
      <c r="IN44">
        <v>20.045000000000002</v>
      </c>
      <c r="IO44">
        <v>99.791200000000003</v>
      </c>
      <c r="IP44">
        <v>100.044</v>
      </c>
    </row>
    <row r="45" spans="1:250" x14ac:dyDescent="0.3">
      <c r="A45">
        <v>29</v>
      </c>
      <c r="B45">
        <v>1689180233</v>
      </c>
      <c r="C45">
        <v>5568.4000000953674</v>
      </c>
      <c r="D45" t="s">
        <v>533</v>
      </c>
      <c r="E45" t="s">
        <v>534</v>
      </c>
      <c r="F45" t="s">
        <v>378</v>
      </c>
      <c r="G45" t="s">
        <v>379</v>
      </c>
      <c r="H45" t="s">
        <v>472</v>
      </c>
      <c r="I45" t="s">
        <v>381</v>
      </c>
      <c r="J45" t="s">
        <v>383</v>
      </c>
      <c r="K45" t="s">
        <v>31</v>
      </c>
      <c r="L45" t="s">
        <v>473</v>
      </c>
      <c r="M45">
        <v>1689180233</v>
      </c>
      <c r="N45">
        <f t="shared" si="0"/>
        <v>2.0458582315145864E-3</v>
      </c>
      <c r="O45">
        <f t="shared" si="1"/>
        <v>2.0458582315145866</v>
      </c>
      <c r="P45">
        <f t="shared" si="2"/>
        <v>34.592594113964253</v>
      </c>
      <c r="Q45">
        <f t="shared" si="3"/>
        <v>956.16899999999998</v>
      </c>
      <c r="R45">
        <f t="shared" si="4"/>
        <v>506.01748830108346</v>
      </c>
      <c r="S45">
        <f t="shared" si="5"/>
        <v>49.989524343222726</v>
      </c>
      <c r="T45">
        <f t="shared" si="6"/>
        <v>94.460042600928006</v>
      </c>
      <c r="U45">
        <f t="shared" si="7"/>
        <v>0.13101584663861493</v>
      </c>
      <c r="V45">
        <f t="shared" si="8"/>
        <v>2.9073417518166114</v>
      </c>
      <c r="W45">
        <f t="shared" si="9"/>
        <v>0.12782204873155517</v>
      </c>
      <c r="X45">
        <f t="shared" si="10"/>
        <v>8.0169245926362653E-2</v>
      </c>
      <c r="Y45">
        <f t="shared" si="11"/>
        <v>289.57285563511687</v>
      </c>
      <c r="Z45">
        <f t="shared" si="12"/>
        <v>29.058146793240127</v>
      </c>
      <c r="AA45">
        <f t="shared" si="13"/>
        <v>28.009799999999998</v>
      </c>
      <c r="AB45">
        <f t="shared" si="14"/>
        <v>3.7970082359006083</v>
      </c>
      <c r="AC45">
        <f t="shared" si="15"/>
        <v>60.105576512033032</v>
      </c>
      <c r="AD45">
        <f t="shared" si="16"/>
        <v>2.2643286411072006</v>
      </c>
      <c r="AE45">
        <f t="shared" si="17"/>
        <v>3.7672521794277873</v>
      </c>
      <c r="AF45">
        <f t="shared" si="18"/>
        <v>1.5326795947934078</v>
      </c>
      <c r="AG45">
        <f t="shared" si="19"/>
        <v>-90.222348009793265</v>
      </c>
      <c r="AH45">
        <f t="shared" si="20"/>
        <v>-21.144308089878848</v>
      </c>
      <c r="AI45">
        <f t="shared" si="21"/>
        <v>-1.5843770632454561</v>
      </c>
      <c r="AJ45">
        <f t="shared" si="22"/>
        <v>176.62182247219926</v>
      </c>
      <c r="AK45">
        <v>0</v>
      </c>
      <c r="AL45">
        <v>0</v>
      </c>
      <c r="AM45">
        <f t="shared" si="23"/>
        <v>1</v>
      </c>
      <c r="AN45">
        <f t="shared" si="24"/>
        <v>0</v>
      </c>
      <c r="AO45">
        <f t="shared" si="25"/>
        <v>52057.739595709463</v>
      </c>
      <c r="AP45" t="s">
        <v>385</v>
      </c>
      <c r="AQ45">
        <v>10238.9</v>
      </c>
      <c r="AR45">
        <v>302.21199999999999</v>
      </c>
      <c r="AS45">
        <v>4052.3</v>
      </c>
      <c r="AT45">
        <f t="shared" si="26"/>
        <v>0.92542210596451402</v>
      </c>
      <c r="AU45">
        <v>-0.32343011824092421</v>
      </c>
      <c r="AV45" t="s">
        <v>535</v>
      </c>
      <c r="AW45">
        <v>10322.5</v>
      </c>
      <c r="AX45">
        <v>856.77061538461544</v>
      </c>
      <c r="AY45">
        <v>1328.274844803457</v>
      </c>
      <c r="AZ45">
        <f t="shared" si="27"/>
        <v>0.35497489940691407</v>
      </c>
      <c r="BA45">
        <v>0.5</v>
      </c>
      <c r="BB45">
        <f t="shared" si="28"/>
        <v>1513.2183003290761</v>
      </c>
      <c r="BC45">
        <f t="shared" si="29"/>
        <v>34.592594113964253</v>
      </c>
      <c r="BD45">
        <f t="shared" si="30"/>
        <v>268.57725697000762</v>
      </c>
      <c r="BE45">
        <f t="shared" si="31"/>
        <v>2.3074016633695262E-2</v>
      </c>
      <c r="BF45">
        <f t="shared" si="32"/>
        <v>2.0507993250445193</v>
      </c>
      <c r="BG45">
        <f t="shared" si="33"/>
        <v>262.12194411804745</v>
      </c>
      <c r="BH45" t="s">
        <v>536</v>
      </c>
      <c r="BI45">
        <v>604.58000000000004</v>
      </c>
      <c r="BJ45">
        <f t="shared" si="34"/>
        <v>604.58000000000004</v>
      </c>
      <c r="BK45">
        <f t="shared" si="35"/>
        <v>0.54483817685378289</v>
      </c>
      <c r="BL45">
        <f t="shared" si="36"/>
        <v>0.651523543112835</v>
      </c>
      <c r="BM45">
        <f t="shared" si="37"/>
        <v>0.79009465826590985</v>
      </c>
      <c r="BN45">
        <f t="shared" si="38"/>
        <v>0.45952763206152203</v>
      </c>
      <c r="BO45">
        <f t="shared" si="39"/>
        <v>0.72638966210834066</v>
      </c>
      <c r="BP45">
        <f t="shared" si="40"/>
        <v>0.45974744770901355</v>
      </c>
      <c r="BQ45">
        <f t="shared" si="41"/>
        <v>0.54025255229098645</v>
      </c>
      <c r="BR45">
        <f t="shared" si="42"/>
        <v>1800.04</v>
      </c>
      <c r="BS45">
        <f t="shared" si="43"/>
        <v>1513.2183003290761</v>
      </c>
      <c r="BT45">
        <f t="shared" si="44"/>
        <v>0.84065815222388174</v>
      </c>
      <c r="BU45">
        <f t="shared" si="45"/>
        <v>0.16087023379209178</v>
      </c>
      <c r="BV45">
        <v>6</v>
      </c>
      <c r="BW45">
        <v>0.5</v>
      </c>
      <c r="BX45" t="s">
        <v>388</v>
      </c>
      <c r="BY45">
        <v>2</v>
      </c>
      <c r="BZ45">
        <v>1689180233</v>
      </c>
      <c r="CA45">
        <v>956.16899999999998</v>
      </c>
      <c r="CB45">
        <v>1000.01</v>
      </c>
      <c r="CC45">
        <v>22.9206</v>
      </c>
      <c r="CD45">
        <v>20.5228</v>
      </c>
      <c r="CE45">
        <v>957.798</v>
      </c>
      <c r="CF45">
        <v>22.574100000000001</v>
      </c>
      <c r="CG45">
        <v>500.2</v>
      </c>
      <c r="CH45">
        <v>98.690100000000001</v>
      </c>
      <c r="CI45">
        <v>0.100012</v>
      </c>
      <c r="CJ45">
        <v>27.8749</v>
      </c>
      <c r="CK45">
        <v>28.009799999999998</v>
      </c>
      <c r="CL45">
        <v>999.9</v>
      </c>
      <c r="CM45">
        <v>0</v>
      </c>
      <c r="CN45">
        <v>0</v>
      </c>
      <c r="CO45">
        <v>10005</v>
      </c>
      <c r="CP45">
        <v>0</v>
      </c>
      <c r="CQ45">
        <v>836.76499999999999</v>
      </c>
      <c r="CR45">
        <v>-43.844200000000001</v>
      </c>
      <c r="CS45">
        <v>978.59900000000005</v>
      </c>
      <c r="CT45">
        <v>1020.97</v>
      </c>
      <c r="CU45">
        <v>2.3978199999999998</v>
      </c>
      <c r="CV45">
        <v>1000.01</v>
      </c>
      <c r="CW45">
        <v>20.5228</v>
      </c>
      <c r="CX45">
        <v>2.2620399999999998</v>
      </c>
      <c r="CY45">
        <v>2.0253999999999999</v>
      </c>
      <c r="CZ45">
        <v>19.4086</v>
      </c>
      <c r="DA45">
        <v>17.644300000000001</v>
      </c>
      <c r="DB45">
        <v>1800.04</v>
      </c>
      <c r="DC45">
        <v>0.97799899999999995</v>
      </c>
      <c r="DD45">
        <v>2.2001E-2</v>
      </c>
      <c r="DE45">
        <v>0</v>
      </c>
      <c r="DF45">
        <v>855.96</v>
      </c>
      <c r="DG45">
        <v>4.9995000000000003</v>
      </c>
      <c r="DH45">
        <v>18474.5</v>
      </c>
      <c r="DI45">
        <v>16660.099999999999</v>
      </c>
      <c r="DJ45">
        <v>44.561999999999998</v>
      </c>
      <c r="DK45">
        <v>45.561999999999998</v>
      </c>
      <c r="DL45">
        <v>45.561999999999998</v>
      </c>
      <c r="DM45">
        <v>44.125</v>
      </c>
      <c r="DN45">
        <v>45.75</v>
      </c>
      <c r="DO45">
        <v>1755.55</v>
      </c>
      <c r="DP45">
        <v>39.49</v>
      </c>
      <c r="DQ45">
        <v>0</v>
      </c>
      <c r="DR45">
        <v>163.39999985694891</v>
      </c>
      <c r="DS45">
        <v>0</v>
      </c>
      <c r="DT45">
        <v>856.77061538461544</v>
      </c>
      <c r="DU45">
        <v>-6.2085470162805416</v>
      </c>
      <c r="DV45">
        <v>-297.57606860829969</v>
      </c>
      <c r="DW45">
        <v>18505.15769230769</v>
      </c>
      <c r="DX45">
        <v>15</v>
      </c>
      <c r="DY45">
        <v>1689180140</v>
      </c>
      <c r="DZ45" t="s">
        <v>537</v>
      </c>
      <c r="EA45">
        <v>1689180140</v>
      </c>
      <c r="EB45">
        <v>1689180135</v>
      </c>
      <c r="EC45">
        <v>31</v>
      </c>
      <c r="ED45">
        <v>-0.313</v>
      </c>
      <c r="EE45">
        <v>-1.2E-2</v>
      </c>
      <c r="EF45">
        <v>-1.6679999999999999</v>
      </c>
      <c r="EG45">
        <v>0.16600000000000001</v>
      </c>
      <c r="EH45">
        <v>1000</v>
      </c>
      <c r="EI45">
        <v>20</v>
      </c>
      <c r="EJ45">
        <v>0.05</v>
      </c>
      <c r="EK45">
        <v>0.03</v>
      </c>
      <c r="EL45">
        <v>34.955343658655643</v>
      </c>
      <c r="EM45">
        <v>-0.99699710528193275</v>
      </c>
      <c r="EN45">
        <v>0.148590177981651</v>
      </c>
      <c r="EO45">
        <v>1</v>
      </c>
      <c r="EP45">
        <v>0.13313531534268569</v>
      </c>
      <c r="EQ45">
        <v>-1.3936893823911761E-2</v>
      </c>
      <c r="ER45">
        <v>2.1706749490988881E-3</v>
      </c>
      <c r="ES45">
        <v>1</v>
      </c>
      <c r="ET45">
        <v>2</v>
      </c>
      <c r="EU45">
        <v>2</v>
      </c>
      <c r="EV45" t="s">
        <v>390</v>
      </c>
      <c r="EW45">
        <v>2.9674299999999998</v>
      </c>
      <c r="EX45">
        <v>2.8083800000000001</v>
      </c>
      <c r="EY45">
        <v>0.17983099999999999</v>
      </c>
      <c r="EZ45">
        <v>0.18299000000000001</v>
      </c>
      <c r="FA45">
        <v>0.11534700000000001</v>
      </c>
      <c r="FB45">
        <v>0.106512</v>
      </c>
      <c r="FC45">
        <v>24381.1</v>
      </c>
      <c r="FD45">
        <v>22528.3</v>
      </c>
      <c r="FE45">
        <v>26706.5</v>
      </c>
      <c r="FF45">
        <v>25999.5</v>
      </c>
      <c r="FG45">
        <v>32166.1</v>
      </c>
      <c r="FH45">
        <v>32779.300000000003</v>
      </c>
      <c r="FI45">
        <v>37849.9</v>
      </c>
      <c r="FJ45">
        <v>38529.599999999999</v>
      </c>
      <c r="FK45">
        <v>2.0141300000000002</v>
      </c>
      <c r="FL45">
        <v>2.0081699999999998</v>
      </c>
      <c r="FM45">
        <v>9.1064699999999998E-2</v>
      </c>
      <c r="FN45">
        <v>0</v>
      </c>
      <c r="FO45">
        <v>26.5213</v>
      </c>
      <c r="FP45">
        <v>999.9</v>
      </c>
      <c r="FQ45">
        <v>37.299999999999997</v>
      </c>
      <c r="FR45">
        <v>38.4</v>
      </c>
      <c r="FS45">
        <v>25.712800000000001</v>
      </c>
      <c r="FT45">
        <v>61.945099999999996</v>
      </c>
      <c r="FU45">
        <v>16.125800000000002</v>
      </c>
      <c r="FV45">
        <v>1</v>
      </c>
      <c r="FW45">
        <v>6.0503099999999997E-2</v>
      </c>
      <c r="FX45">
        <v>1.4592400000000001</v>
      </c>
      <c r="FY45">
        <v>20.299700000000001</v>
      </c>
      <c r="FZ45">
        <v>5.2107000000000001</v>
      </c>
      <c r="GA45">
        <v>11.9306</v>
      </c>
      <c r="GB45">
        <v>4.9894999999999996</v>
      </c>
      <c r="GC45">
        <v>3.2909999999999999</v>
      </c>
      <c r="GD45">
        <v>9999</v>
      </c>
      <c r="GE45">
        <v>9999</v>
      </c>
      <c r="GF45">
        <v>9999</v>
      </c>
      <c r="GG45">
        <v>999.9</v>
      </c>
      <c r="GH45">
        <v>1.8702700000000001</v>
      </c>
      <c r="GI45">
        <v>1.8763799999999999</v>
      </c>
      <c r="GJ45">
        <v>1.87418</v>
      </c>
      <c r="GK45">
        <v>1.8724099999999999</v>
      </c>
      <c r="GL45">
        <v>1.8728899999999999</v>
      </c>
      <c r="GM45">
        <v>1.87033</v>
      </c>
      <c r="GN45">
        <v>1.87622</v>
      </c>
      <c r="GO45">
        <v>1.8753200000000001</v>
      </c>
      <c r="GP45">
        <v>5</v>
      </c>
      <c r="GQ45">
        <v>0</v>
      </c>
      <c r="GR45">
        <v>0</v>
      </c>
      <c r="GS45">
        <v>0</v>
      </c>
      <c r="GT45" t="s">
        <v>391</v>
      </c>
      <c r="GU45" t="s">
        <v>392</v>
      </c>
      <c r="GV45" t="s">
        <v>393</v>
      </c>
      <c r="GW45" t="s">
        <v>393</v>
      </c>
      <c r="GX45" t="s">
        <v>393</v>
      </c>
      <c r="GY45" t="s">
        <v>393</v>
      </c>
      <c r="GZ45">
        <v>0</v>
      </c>
      <c r="HA45">
        <v>100</v>
      </c>
      <c r="HB45">
        <v>100</v>
      </c>
      <c r="HC45">
        <v>-1.629</v>
      </c>
      <c r="HD45">
        <v>0.34649999999999997</v>
      </c>
      <c r="HE45">
        <v>-0.97658724178413803</v>
      </c>
      <c r="HF45">
        <v>-4.4049200664853048E-4</v>
      </c>
      <c r="HG45">
        <v>-3.0069193378276792E-7</v>
      </c>
      <c r="HH45">
        <v>5.1441627210662792E-11</v>
      </c>
      <c r="HI45">
        <v>-0.178772331561488</v>
      </c>
      <c r="HJ45">
        <v>-3.0026540548477511E-2</v>
      </c>
      <c r="HK45">
        <v>2.568611009873609E-3</v>
      </c>
      <c r="HL45">
        <v>-9.2004566627904342E-6</v>
      </c>
      <c r="HM45">
        <v>8</v>
      </c>
      <c r="HN45">
        <v>2399</v>
      </c>
      <c r="HO45">
        <v>1</v>
      </c>
      <c r="HP45">
        <v>21</v>
      </c>
      <c r="HQ45">
        <v>1.6</v>
      </c>
      <c r="HR45">
        <v>1.6</v>
      </c>
      <c r="HS45">
        <v>2.0007299999999999</v>
      </c>
      <c r="HT45">
        <v>2.49756</v>
      </c>
      <c r="HU45">
        <v>1.5991200000000001</v>
      </c>
      <c r="HV45">
        <v>2.2741699999999998</v>
      </c>
      <c r="HW45">
        <v>1.5502899999999999</v>
      </c>
      <c r="HX45">
        <v>2.4035600000000001</v>
      </c>
      <c r="HY45">
        <v>39.918399999999998</v>
      </c>
      <c r="HZ45">
        <v>15.8569</v>
      </c>
      <c r="IA45">
        <v>18</v>
      </c>
      <c r="IB45">
        <v>507.61799999999999</v>
      </c>
      <c r="IC45">
        <v>474.61399999999998</v>
      </c>
      <c r="ID45">
        <v>24.198499999999999</v>
      </c>
      <c r="IE45">
        <v>28.186299999999999</v>
      </c>
      <c r="IF45">
        <v>30.000299999999999</v>
      </c>
      <c r="IG45">
        <v>28.179099999999998</v>
      </c>
      <c r="IH45">
        <v>28.148700000000002</v>
      </c>
      <c r="II45">
        <v>40.064300000000003</v>
      </c>
      <c r="IJ45">
        <v>28.372599999999998</v>
      </c>
      <c r="IK45">
        <v>0</v>
      </c>
      <c r="IL45">
        <v>24.200800000000001</v>
      </c>
      <c r="IM45">
        <v>1000</v>
      </c>
      <c r="IN45">
        <v>20.533200000000001</v>
      </c>
      <c r="IO45">
        <v>99.778099999999995</v>
      </c>
      <c r="IP45">
        <v>100.02200000000001</v>
      </c>
    </row>
    <row r="46" spans="1:250" x14ac:dyDescent="0.3">
      <c r="A46">
        <v>30</v>
      </c>
      <c r="B46">
        <v>1689180388.5</v>
      </c>
      <c r="C46">
        <v>5723.9000000953674</v>
      </c>
      <c r="D46" t="s">
        <v>538</v>
      </c>
      <c r="E46" t="s">
        <v>539</v>
      </c>
      <c r="F46" t="s">
        <v>378</v>
      </c>
      <c r="G46" t="s">
        <v>379</v>
      </c>
      <c r="H46" t="s">
        <v>472</v>
      </c>
      <c r="I46" t="s">
        <v>381</v>
      </c>
      <c r="J46" t="s">
        <v>383</v>
      </c>
      <c r="K46" t="s">
        <v>31</v>
      </c>
      <c r="L46" t="s">
        <v>473</v>
      </c>
      <c r="M46">
        <v>1689180388.5</v>
      </c>
      <c r="N46">
        <f t="shared" si="0"/>
        <v>1.8247020663070585E-3</v>
      </c>
      <c r="O46">
        <f t="shared" si="1"/>
        <v>1.8247020663070586</v>
      </c>
      <c r="P46">
        <f t="shared" si="2"/>
        <v>36.66363038495146</v>
      </c>
      <c r="Q46">
        <f t="shared" si="3"/>
        <v>1153.45</v>
      </c>
      <c r="R46">
        <f t="shared" si="4"/>
        <v>618.08766566084921</v>
      </c>
      <c r="S46">
        <f t="shared" si="5"/>
        <v>61.060335090079114</v>
      </c>
      <c r="T46">
        <f t="shared" si="6"/>
        <v>113.94830769571999</v>
      </c>
      <c r="U46">
        <f t="shared" si="7"/>
        <v>0.11658246556165992</v>
      </c>
      <c r="V46">
        <f t="shared" si="8"/>
        <v>2.9086368454871576</v>
      </c>
      <c r="W46">
        <f t="shared" si="9"/>
        <v>0.11404736205105996</v>
      </c>
      <c r="X46">
        <f t="shared" si="10"/>
        <v>7.1502778864224875E-2</v>
      </c>
      <c r="Y46">
        <f t="shared" si="11"/>
        <v>289.54151463534834</v>
      </c>
      <c r="Z46">
        <f t="shared" si="12"/>
        <v>29.087859330266774</v>
      </c>
      <c r="AA46">
        <f t="shared" si="13"/>
        <v>27.947299999999998</v>
      </c>
      <c r="AB46">
        <f t="shared" si="14"/>
        <v>3.783196675863544</v>
      </c>
      <c r="AC46">
        <f t="shared" si="15"/>
        <v>59.844824163105173</v>
      </c>
      <c r="AD46">
        <f t="shared" si="16"/>
        <v>2.25089028669248</v>
      </c>
      <c r="AE46">
        <f t="shared" si="17"/>
        <v>3.7612112963315756</v>
      </c>
      <c r="AF46">
        <f t="shared" si="18"/>
        <v>1.532306389171064</v>
      </c>
      <c r="AG46">
        <f t="shared" si="19"/>
        <v>-80.469361124141273</v>
      </c>
      <c r="AH46">
        <f t="shared" si="20"/>
        <v>-15.665361918428678</v>
      </c>
      <c r="AI46">
        <f t="shared" si="21"/>
        <v>-1.1727818606920599</v>
      </c>
      <c r="AJ46">
        <f t="shared" si="22"/>
        <v>192.23400973208632</v>
      </c>
      <c r="AK46">
        <v>0</v>
      </c>
      <c r="AL46">
        <v>0</v>
      </c>
      <c r="AM46">
        <f t="shared" si="23"/>
        <v>1</v>
      </c>
      <c r="AN46">
        <f t="shared" si="24"/>
        <v>0</v>
      </c>
      <c r="AO46">
        <f t="shared" si="25"/>
        <v>52099.499194674827</v>
      </c>
      <c r="AP46" t="s">
        <v>385</v>
      </c>
      <c r="AQ46">
        <v>10238.9</v>
      </c>
      <c r="AR46">
        <v>302.21199999999999</v>
      </c>
      <c r="AS46">
        <v>4052.3</v>
      </c>
      <c r="AT46">
        <f t="shared" si="26"/>
        <v>0.92542210596451402</v>
      </c>
      <c r="AU46">
        <v>-0.32343011824092421</v>
      </c>
      <c r="AV46" t="s">
        <v>540</v>
      </c>
      <c r="AW46">
        <v>10313.5</v>
      </c>
      <c r="AX46">
        <v>872.31849999999997</v>
      </c>
      <c r="AY46">
        <v>1359.3497617308119</v>
      </c>
      <c r="AZ46">
        <f t="shared" si="27"/>
        <v>0.35828252260160942</v>
      </c>
      <c r="BA46">
        <v>0.5</v>
      </c>
      <c r="BB46">
        <f t="shared" si="28"/>
        <v>1513.050600329196</v>
      </c>
      <c r="BC46">
        <f t="shared" si="29"/>
        <v>36.66363038495146</v>
      </c>
      <c r="BD46">
        <f t="shared" si="30"/>
        <v>271.04979295491194</v>
      </c>
      <c r="BE46">
        <f t="shared" si="31"/>
        <v>2.4445355955144573E-2</v>
      </c>
      <c r="BF46">
        <f t="shared" si="32"/>
        <v>1.9810576454144884</v>
      </c>
      <c r="BG46">
        <f t="shared" si="33"/>
        <v>263.30979303230129</v>
      </c>
      <c r="BH46" t="s">
        <v>541</v>
      </c>
      <c r="BI46">
        <v>611.53</v>
      </c>
      <c r="BJ46">
        <f t="shared" si="34"/>
        <v>611.53</v>
      </c>
      <c r="BK46">
        <f t="shared" si="35"/>
        <v>0.5501304982601678</v>
      </c>
      <c r="BL46">
        <f t="shared" si="36"/>
        <v>0.65126824223471858</v>
      </c>
      <c r="BM46">
        <f t="shared" si="37"/>
        <v>0.78265918334244589</v>
      </c>
      <c r="BN46">
        <f t="shared" si="38"/>
        <v>0.46070746818599495</v>
      </c>
      <c r="BO46">
        <f t="shared" si="39"/>
        <v>0.7181032120497407</v>
      </c>
      <c r="BP46">
        <f t="shared" si="40"/>
        <v>0.45656496815532105</v>
      </c>
      <c r="BQ46">
        <f t="shared" si="41"/>
        <v>0.54343503184467901</v>
      </c>
      <c r="BR46">
        <f t="shared" si="42"/>
        <v>1799.84</v>
      </c>
      <c r="BS46">
        <f t="shared" si="43"/>
        <v>1513.050600329196</v>
      </c>
      <c r="BT46">
        <f t="shared" si="44"/>
        <v>0.84065839203995696</v>
      </c>
      <c r="BU46">
        <f t="shared" si="45"/>
        <v>0.16087069663711681</v>
      </c>
      <c r="BV46">
        <v>6</v>
      </c>
      <c r="BW46">
        <v>0.5</v>
      </c>
      <c r="BX46" t="s">
        <v>388</v>
      </c>
      <c r="BY46">
        <v>2</v>
      </c>
      <c r="BZ46">
        <v>1689180388.5</v>
      </c>
      <c r="CA46">
        <v>1153.45</v>
      </c>
      <c r="CB46">
        <v>1199.96</v>
      </c>
      <c r="CC46">
        <v>22.784800000000001</v>
      </c>
      <c r="CD46">
        <v>20.645600000000002</v>
      </c>
      <c r="CE46">
        <v>1155.1500000000001</v>
      </c>
      <c r="CF46">
        <v>22.451699999999999</v>
      </c>
      <c r="CG46">
        <v>500.12900000000002</v>
      </c>
      <c r="CH46">
        <v>98.689300000000003</v>
      </c>
      <c r="CI46">
        <v>9.9817600000000006E-2</v>
      </c>
      <c r="CJ46">
        <v>27.8474</v>
      </c>
      <c r="CK46">
        <v>27.947299999999998</v>
      </c>
      <c r="CL46">
        <v>999.9</v>
      </c>
      <c r="CM46">
        <v>0</v>
      </c>
      <c r="CN46">
        <v>0</v>
      </c>
      <c r="CO46">
        <v>10012.5</v>
      </c>
      <c r="CP46">
        <v>0</v>
      </c>
      <c r="CQ46">
        <v>824.02300000000002</v>
      </c>
      <c r="CR46">
        <v>-46.514899999999997</v>
      </c>
      <c r="CS46">
        <v>1180.3399999999999</v>
      </c>
      <c r="CT46">
        <v>1225.26</v>
      </c>
      <c r="CU46">
        <v>2.1391499999999999</v>
      </c>
      <c r="CV46">
        <v>1199.96</v>
      </c>
      <c r="CW46">
        <v>20.645600000000002</v>
      </c>
      <c r="CX46">
        <v>2.2486199999999998</v>
      </c>
      <c r="CY46">
        <v>2.0375000000000001</v>
      </c>
      <c r="CZ46">
        <v>19.312899999999999</v>
      </c>
      <c r="DA46">
        <v>17.738800000000001</v>
      </c>
      <c r="DB46">
        <v>1799.84</v>
      </c>
      <c r="DC46">
        <v>0.97799199999999997</v>
      </c>
      <c r="DD46">
        <v>2.2008E-2</v>
      </c>
      <c r="DE46">
        <v>0</v>
      </c>
      <c r="DF46">
        <v>871.80399999999997</v>
      </c>
      <c r="DG46">
        <v>4.9995000000000003</v>
      </c>
      <c r="DH46">
        <v>18752.900000000001</v>
      </c>
      <c r="DI46">
        <v>16658.3</v>
      </c>
      <c r="DJ46">
        <v>44.375</v>
      </c>
      <c r="DK46">
        <v>45.436999999999998</v>
      </c>
      <c r="DL46">
        <v>45.436999999999998</v>
      </c>
      <c r="DM46">
        <v>43.811999999999998</v>
      </c>
      <c r="DN46">
        <v>45.625</v>
      </c>
      <c r="DO46">
        <v>1755.34</v>
      </c>
      <c r="DP46">
        <v>39.5</v>
      </c>
      <c r="DQ46">
        <v>0</v>
      </c>
      <c r="DR46">
        <v>153.79999995231631</v>
      </c>
      <c r="DS46">
        <v>0</v>
      </c>
      <c r="DT46">
        <v>872.31849999999997</v>
      </c>
      <c r="DU46">
        <v>-3.639897443667961</v>
      </c>
      <c r="DV46">
        <v>-80.847863497765644</v>
      </c>
      <c r="DW46">
        <v>18764.97692307692</v>
      </c>
      <c r="DX46">
        <v>15</v>
      </c>
      <c r="DY46">
        <v>1689180325.5</v>
      </c>
      <c r="DZ46" t="s">
        <v>542</v>
      </c>
      <c r="EA46">
        <v>1689180325.5</v>
      </c>
      <c r="EB46">
        <v>1689180320</v>
      </c>
      <c r="EC46">
        <v>32</v>
      </c>
      <c r="ED46">
        <v>0.10299999999999999</v>
      </c>
      <c r="EE46">
        <v>-5.0000000000000001E-3</v>
      </c>
      <c r="EF46">
        <v>-1.746</v>
      </c>
      <c r="EG46">
        <v>0.18099999999999999</v>
      </c>
      <c r="EH46">
        <v>1200</v>
      </c>
      <c r="EI46">
        <v>20</v>
      </c>
      <c r="EJ46">
        <v>7.0000000000000007E-2</v>
      </c>
      <c r="EK46">
        <v>0.04</v>
      </c>
      <c r="EL46">
        <v>36.956891541948238</v>
      </c>
      <c r="EM46">
        <v>-0.9722110560015178</v>
      </c>
      <c r="EN46">
        <v>0.15530868580364479</v>
      </c>
      <c r="EO46">
        <v>1</v>
      </c>
      <c r="EP46">
        <v>0.1177737007769835</v>
      </c>
      <c r="EQ46">
        <v>-5.5150899816827463E-3</v>
      </c>
      <c r="ER46">
        <v>8.2245638665921555E-4</v>
      </c>
      <c r="ES46">
        <v>1</v>
      </c>
      <c r="ET46">
        <v>2</v>
      </c>
      <c r="EU46">
        <v>2</v>
      </c>
      <c r="EV46" t="s">
        <v>390</v>
      </c>
      <c r="EW46">
        <v>2.9672200000000002</v>
      </c>
      <c r="EX46">
        <v>2.8082500000000001</v>
      </c>
      <c r="EY46">
        <v>0.202787</v>
      </c>
      <c r="EZ46">
        <v>0.20555799999999999</v>
      </c>
      <c r="FA46">
        <v>0.11488900000000001</v>
      </c>
      <c r="FB46">
        <v>0.10695499999999999</v>
      </c>
      <c r="FC46">
        <v>23697.7</v>
      </c>
      <c r="FD46">
        <v>21903.9</v>
      </c>
      <c r="FE46">
        <v>26705.5</v>
      </c>
      <c r="FF46">
        <v>25997</v>
      </c>
      <c r="FG46">
        <v>32183.200000000001</v>
      </c>
      <c r="FH46">
        <v>32761.1</v>
      </c>
      <c r="FI46">
        <v>37847.9</v>
      </c>
      <c r="FJ46">
        <v>38525.300000000003</v>
      </c>
      <c r="FK46">
        <v>2.0135000000000001</v>
      </c>
      <c r="FL46">
        <v>2.00942</v>
      </c>
      <c r="FM46">
        <v>0.102259</v>
      </c>
      <c r="FN46">
        <v>0</v>
      </c>
      <c r="FO46">
        <v>26.275200000000002</v>
      </c>
      <c r="FP46">
        <v>999.9</v>
      </c>
      <c r="FQ46">
        <v>37.200000000000003</v>
      </c>
      <c r="FR46">
        <v>38.299999999999997</v>
      </c>
      <c r="FS46">
        <v>25.504799999999999</v>
      </c>
      <c r="FT46">
        <v>61.775100000000002</v>
      </c>
      <c r="FU46">
        <v>16.5946</v>
      </c>
      <c r="FV46">
        <v>1</v>
      </c>
      <c r="FW46">
        <v>6.09197E-2</v>
      </c>
      <c r="FX46">
        <v>0.46405800000000003</v>
      </c>
      <c r="FY46">
        <v>20.306100000000001</v>
      </c>
      <c r="FZ46">
        <v>5.2105499999999996</v>
      </c>
      <c r="GA46">
        <v>11.928599999999999</v>
      </c>
      <c r="GB46">
        <v>4.9887499999999996</v>
      </c>
      <c r="GC46">
        <v>3.2909999999999999</v>
      </c>
      <c r="GD46">
        <v>9999</v>
      </c>
      <c r="GE46">
        <v>9999</v>
      </c>
      <c r="GF46">
        <v>9999</v>
      </c>
      <c r="GG46">
        <v>999.9</v>
      </c>
      <c r="GH46">
        <v>1.8702700000000001</v>
      </c>
      <c r="GI46">
        <v>1.87639</v>
      </c>
      <c r="GJ46">
        <v>1.87415</v>
      </c>
      <c r="GK46">
        <v>1.8724099999999999</v>
      </c>
      <c r="GL46">
        <v>1.8729</v>
      </c>
      <c r="GM46">
        <v>1.8702799999999999</v>
      </c>
      <c r="GN46">
        <v>1.87622</v>
      </c>
      <c r="GO46">
        <v>1.8753200000000001</v>
      </c>
      <c r="GP46">
        <v>5</v>
      </c>
      <c r="GQ46">
        <v>0</v>
      </c>
      <c r="GR46">
        <v>0</v>
      </c>
      <c r="GS46">
        <v>0</v>
      </c>
      <c r="GT46" t="s">
        <v>391</v>
      </c>
      <c r="GU46" t="s">
        <v>392</v>
      </c>
      <c r="GV46" t="s">
        <v>393</v>
      </c>
      <c r="GW46" t="s">
        <v>393</v>
      </c>
      <c r="GX46" t="s">
        <v>393</v>
      </c>
      <c r="GY46" t="s">
        <v>393</v>
      </c>
      <c r="GZ46">
        <v>0</v>
      </c>
      <c r="HA46">
        <v>100</v>
      </c>
      <c r="HB46">
        <v>100</v>
      </c>
      <c r="HC46">
        <v>-1.7</v>
      </c>
      <c r="HD46">
        <v>0.33310000000000001</v>
      </c>
      <c r="HE46">
        <v>-0.8714165048643</v>
      </c>
      <c r="HF46">
        <v>-4.4049200664853048E-4</v>
      </c>
      <c r="HG46">
        <v>-3.0069193378276792E-7</v>
      </c>
      <c r="HH46">
        <v>5.1441627210662792E-11</v>
      </c>
      <c r="HI46">
        <v>-0.1834060905177253</v>
      </c>
      <c r="HJ46">
        <v>-3.0026540548477511E-2</v>
      </c>
      <c r="HK46">
        <v>2.568611009873609E-3</v>
      </c>
      <c r="HL46">
        <v>-9.2004566627904342E-6</v>
      </c>
      <c r="HM46">
        <v>8</v>
      </c>
      <c r="HN46">
        <v>2399</v>
      </c>
      <c r="HO46">
        <v>1</v>
      </c>
      <c r="HP46">
        <v>21</v>
      </c>
      <c r="HQ46">
        <v>1.1000000000000001</v>
      </c>
      <c r="HR46">
        <v>1.1000000000000001</v>
      </c>
      <c r="HS46">
        <v>2.32666</v>
      </c>
      <c r="HT46">
        <v>2.4890099999999999</v>
      </c>
      <c r="HU46">
        <v>1.5991200000000001</v>
      </c>
      <c r="HV46">
        <v>2.2741699999999998</v>
      </c>
      <c r="HW46">
        <v>1.5502899999999999</v>
      </c>
      <c r="HX46">
        <v>2.33887</v>
      </c>
      <c r="HY46">
        <v>39.868000000000002</v>
      </c>
      <c r="HZ46">
        <v>15.839399999999999</v>
      </c>
      <c r="IA46">
        <v>18</v>
      </c>
      <c r="IB46">
        <v>507.51499999999999</v>
      </c>
      <c r="IC46">
        <v>475.65499999999997</v>
      </c>
      <c r="ID46">
        <v>25.2456</v>
      </c>
      <c r="IE46">
        <v>28.206499999999998</v>
      </c>
      <c r="IF46">
        <v>29.9999</v>
      </c>
      <c r="IG46">
        <v>28.212800000000001</v>
      </c>
      <c r="IH46">
        <v>28.179400000000001</v>
      </c>
      <c r="II46">
        <v>46.593899999999998</v>
      </c>
      <c r="IJ46">
        <v>27.8185</v>
      </c>
      <c r="IK46">
        <v>0</v>
      </c>
      <c r="IL46">
        <v>25.2745</v>
      </c>
      <c r="IM46">
        <v>1200</v>
      </c>
      <c r="IN46">
        <v>20.685099999999998</v>
      </c>
      <c r="IO46">
        <v>99.773300000000006</v>
      </c>
      <c r="IP46">
        <v>100.012</v>
      </c>
    </row>
    <row r="47" spans="1:250" x14ac:dyDescent="0.3">
      <c r="A47">
        <v>31</v>
      </c>
      <c r="B47">
        <v>1689180578</v>
      </c>
      <c r="C47">
        <v>5913.4000000953674</v>
      </c>
      <c r="D47" t="s">
        <v>543</v>
      </c>
      <c r="E47" t="s">
        <v>544</v>
      </c>
      <c r="F47" t="s">
        <v>378</v>
      </c>
      <c r="G47" t="s">
        <v>379</v>
      </c>
      <c r="H47" t="s">
        <v>472</v>
      </c>
      <c r="I47" t="s">
        <v>381</v>
      </c>
      <c r="J47" t="s">
        <v>383</v>
      </c>
      <c r="K47" t="s">
        <v>31</v>
      </c>
      <c r="L47" t="s">
        <v>473</v>
      </c>
      <c r="M47">
        <v>1689180578</v>
      </c>
      <c r="N47">
        <f t="shared" si="0"/>
        <v>1.5293836576649635E-3</v>
      </c>
      <c r="O47">
        <f t="shared" si="1"/>
        <v>1.5293836576649635</v>
      </c>
      <c r="P47">
        <f t="shared" si="2"/>
        <v>38.323003418383159</v>
      </c>
      <c r="Q47">
        <f t="shared" si="3"/>
        <v>1451.55</v>
      </c>
      <c r="R47">
        <f t="shared" si="4"/>
        <v>779.55762507396003</v>
      </c>
      <c r="S47">
        <f t="shared" si="5"/>
        <v>77.00916182011153</v>
      </c>
      <c r="T47">
        <f t="shared" si="6"/>
        <v>143.39241288208498</v>
      </c>
      <c r="U47">
        <f t="shared" si="7"/>
        <v>9.6815960108817503E-2</v>
      </c>
      <c r="V47">
        <f t="shared" si="8"/>
        <v>2.9081403028516584</v>
      </c>
      <c r="W47">
        <f t="shared" si="9"/>
        <v>9.5060362897743E-2</v>
      </c>
      <c r="X47">
        <f t="shared" si="10"/>
        <v>5.9567808627186726E-2</v>
      </c>
      <c r="Y47">
        <f t="shared" si="11"/>
        <v>289.58402763509218</v>
      </c>
      <c r="Z47">
        <f t="shared" si="12"/>
        <v>29.141913430247687</v>
      </c>
      <c r="AA47">
        <f t="shared" si="13"/>
        <v>28.037099999999999</v>
      </c>
      <c r="AB47">
        <f t="shared" si="14"/>
        <v>3.8030549162251344</v>
      </c>
      <c r="AC47">
        <f t="shared" si="15"/>
        <v>60.237531565008119</v>
      </c>
      <c r="AD47">
        <f t="shared" si="16"/>
        <v>2.2625288754803803</v>
      </c>
      <c r="AE47">
        <f t="shared" si="17"/>
        <v>3.7560119359118622</v>
      </c>
      <c r="AF47">
        <f t="shared" si="18"/>
        <v>1.5405260407447541</v>
      </c>
      <c r="AG47">
        <f t="shared" si="19"/>
        <v>-67.445819303024891</v>
      </c>
      <c r="AH47">
        <f t="shared" si="20"/>
        <v>-33.45763304556607</v>
      </c>
      <c r="AI47">
        <f t="shared" si="21"/>
        <v>-2.5060475556487876</v>
      </c>
      <c r="AJ47">
        <f t="shared" si="22"/>
        <v>186.17452773085245</v>
      </c>
      <c r="AK47">
        <v>0</v>
      </c>
      <c r="AL47">
        <v>0</v>
      </c>
      <c r="AM47">
        <f t="shared" si="23"/>
        <v>1</v>
      </c>
      <c r="AN47">
        <f t="shared" si="24"/>
        <v>0</v>
      </c>
      <c r="AO47">
        <f t="shared" si="25"/>
        <v>52089.334722681888</v>
      </c>
      <c r="AP47" t="s">
        <v>385</v>
      </c>
      <c r="AQ47">
        <v>10238.9</v>
      </c>
      <c r="AR47">
        <v>302.21199999999999</v>
      </c>
      <c r="AS47">
        <v>4052.3</v>
      </c>
      <c r="AT47">
        <f t="shared" si="26"/>
        <v>0.92542210596451402</v>
      </c>
      <c r="AU47">
        <v>-0.32343011824092421</v>
      </c>
      <c r="AV47" t="s">
        <v>545</v>
      </c>
      <c r="AW47">
        <v>10302.6</v>
      </c>
      <c r="AX47">
        <v>871.16823076923095</v>
      </c>
      <c r="AY47">
        <v>1360.002806796231</v>
      </c>
      <c r="AZ47">
        <f t="shared" si="27"/>
        <v>0.35943644644274775</v>
      </c>
      <c r="BA47">
        <v>0.5</v>
      </c>
      <c r="BB47">
        <f t="shared" si="28"/>
        <v>1513.2771003290634</v>
      </c>
      <c r="BC47">
        <f t="shared" si="29"/>
        <v>38.323003418383159</v>
      </c>
      <c r="BD47">
        <f t="shared" si="30"/>
        <v>271.96347171273197</v>
      </c>
      <c r="BE47">
        <f t="shared" si="31"/>
        <v>2.5538239842670177E-2</v>
      </c>
      <c r="BF47">
        <f t="shared" si="32"/>
        <v>1.9796262035267662</v>
      </c>
      <c r="BG47">
        <f t="shared" si="33"/>
        <v>263.33428629000906</v>
      </c>
      <c r="BH47" t="s">
        <v>546</v>
      </c>
      <c r="BI47">
        <v>606.55999999999995</v>
      </c>
      <c r="BJ47">
        <f t="shared" si="34"/>
        <v>606.55999999999995</v>
      </c>
      <c r="BK47">
        <f t="shared" si="35"/>
        <v>0.55400092046215854</v>
      </c>
      <c r="BL47">
        <f t="shared" si="36"/>
        <v>0.64880117192386388</v>
      </c>
      <c r="BM47">
        <f t="shared" si="37"/>
        <v>0.78134078404167717</v>
      </c>
      <c r="BN47">
        <f t="shared" si="38"/>
        <v>0.46212783556660969</v>
      </c>
      <c r="BO47">
        <f t="shared" si="39"/>
        <v>0.7179290707854773</v>
      </c>
      <c r="BP47">
        <f t="shared" si="40"/>
        <v>0.45173460755639649</v>
      </c>
      <c r="BQ47">
        <f t="shared" si="41"/>
        <v>0.54826539244360351</v>
      </c>
      <c r="BR47">
        <f t="shared" si="42"/>
        <v>1800.11</v>
      </c>
      <c r="BS47">
        <f t="shared" si="43"/>
        <v>1513.2771003290634</v>
      </c>
      <c r="BT47">
        <f t="shared" si="44"/>
        <v>0.84065812663063</v>
      </c>
      <c r="BU47">
        <f t="shared" si="45"/>
        <v>0.16087018439711584</v>
      </c>
      <c r="BV47">
        <v>6</v>
      </c>
      <c r="BW47">
        <v>0.5</v>
      </c>
      <c r="BX47" t="s">
        <v>388</v>
      </c>
      <c r="BY47">
        <v>2</v>
      </c>
      <c r="BZ47">
        <v>1689180578</v>
      </c>
      <c r="CA47">
        <v>1451.55</v>
      </c>
      <c r="CB47">
        <v>1500.19</v>
      </c>
      <c r="CC47">
        <v>22.903400000000001</v>
      </c>
      <c r="CD47">
        <v>21.110600000000002</v>
      </c>
      <c r="CE47">
        <v>1453.33</v>
      </c>
      <c r="CF47">
        <v>22.571400000000001</v>
      </c>
      <c r="CG47">
        <v>500.11900000000003</v>
      </c>
      <c r="CH47">
        <v>98.685900000000004</v>
      </c>
      <c r="CI47">
        <v>9.9820699999999998E-2</v>
      </c>
      <c r="CJ47">
        <v>27.823699999999999</v>
      </c>
      <c r="CK47">
        <v>28.037099999999999</v>
      </c>
      <c r="CL47">
        <v>999.9</v>
      </c>
      <c r="CM47">
        <v>0</v>
      </c>
      <c r="CN47">
        <v>0</v>
      </c>
      <c r="CO47">
        <v>10010</v>
      </c>
      <c r="CP47">
        <v>0</v>
      </c>
      <c r="CQ47">
        <v>839.14300000000003</v>
      </c>
      <c r="CR47">
        <v>-48.632199999999997</v>
      </c>
      <c r="CS47">
        <v>1485.58</v>
      </c>
      <c r="CT47">
        <v>1532.54</v>
      </c>
      <c r="CU47">
        <v>1.7928599999999999</v>
      </c>
      <c r="CV47">
        <v>1500.19</v>
      </c>
      <c r="CW47">
        <v>21.110600000000002</v>
      </c>
      <c r="CX47">
        <v>2.2602500000000001</v>
      </c>
      <c r="CY47">
        <v>2.0833200000000001</v>
      </c>
      <c r="CZ47">
        <v>19.395800000000001</v>
      </c>
      <c r="DA47">
        <v>18.092199999999998</v>
      </c>
      <c r="DB47">
        <v>1800.11</v>
      </c>
      <c r="DC47">
        <v>0.97799899999999995</v>
      </c>
      <c r="DD47">
        <v>2.2001E-2</v>
      </c>
      <c r="DE47">
        <v>0</v>
      </c>
      <c r="DF47">
        <v>870.16099999999994</v>
      </c>
      <c r="DG47">
        <v>4.9995000000000003</v>
      </c>
      <c r="DH47">
        <v>18793.2</v>
      </c>
      <c r="DI47">
        <v>16660.8</v>
      </c>
      <c r="DJ47">
        <v>44.436999999999998</v>
      </c>
      <c r="DK47">
        <v>45.436999999999998</v>
      </c>
      <c r="DL47">
        <v>45.436999999999998</v>
      </c>
      <c r="DM47">
        <v>44.125</v>
      </c>
      <c r="DN47">
        <v>45.625</v>
      </c>
      <c r="DO47">
        <v>1755.62</v>
      </c>
      <c r="DP47">
        <v>39.49</v>
      </c>
      <c r="DQ47">
        <v>0</v>
      </c>
      <c r="DR47">
        <v>187.79999995231631</v>
      </c>
      <c r="DS47">
        <v>0</v>
      </c>
      <c r="DT47">
        <v>871.16823076923095</v>
      </c>
      <c r="DU47">
        <v>-7.257094015600325</v>
      </c>
      <c r="DV47">
        <v>-96.899145230363828</v>
      </c>
      <c r="DW47">
        <v>18803.196153846151</v>
      </c>
      <c r="DX47">
        <v>15</v>
      </c>
      <c r="DY47">
        <v>1689180509.5</v>
      </c>
      <c r="DZ47" t="s">
        <v>547</v>
      </c>
      <c r="EA47">
        <v>1689180509.5</v>
      </c>
      <c r="EB47">
        <v>1689180488</v>
      </c>
      <c r="EC47">
        <v>33</v>
      </c>
      <c r="ED47">
        <v>0.21099999999999999</v>
      </c>
      <c r="EE47">
        <v>-0.01</v>
      </c>
      <c r="EF47">
        <v>-1.825</v>
      </c>
      <c r="EG47">
        <v>0.215</v>
      </c>
      <c r="EH47">
        <v>1500</v>
      </c>
      <c r="EI47">
        <v>21</v>
      </c>
      <c r="EJ47">
        <v>0.1</v>
      </c>
      <c r="EK47">
        <v>0.05</v>
      </c>
      <c r="EL47">
        <v>38.467834408331733</v>
      </c>
      <c r="EM47">
        <v>-1.2714034560971881</v>
      </c>
      <c r="EN47">
        <v>0.2028800461034731</v>
      </c>
      <c r="EO47">
        <v>0</v>
      </c>
      <c r="EP47">
        <v>9.5662280891560342E-2</v>
      </c>
      <c r="EQ47">
        <v>-6.5034763281868486E-3</v>
      </c>
      <c r="ER47">
        <v>1.0782295453995159E-3</v>
      </c>
      <c r="ES47">
        <v>1</v>
      </c>
      <c r="ET47">
        <v>1</v>
      </c>
      <c r="EU47">
        <v>2</v>
      </c>
      <c r="EV47" t="s">
        <v>439</v>
      </c>
      <c r="EW47">
        <v>2.9672499999999999</v>
      </c>
      <c r="EX47">
        <v>2.80823</v>
      </c>
      <c r="EY47">
        <v>0.23385700000000001</v>
      </c>
      <c r="EZ47">
        <v>0.23599200000000001</v>
      </c>
      <c r="FA47">
        <v>0.115337</v>
      </c>
      <c r="FB47">
        <v>0.10866099999999999</v>
      </c>
      <c r="FC47">
        <v>22778.2</v>
      </c>
      <c r="FD47">
        <v>21067.7</v>
      </c>
      <c r="FE47">
        <v>26709.8</v>
      </c>
      <c r="FF47">
        <v>26000.2</v>
      </c>
      <c r="FG47">
        <v>32173.7</v>
      </c>
      <c r="FH47">
        <v>32704</v>
      </c>
      <c r="FI47">
        <v>37854</v>
      </c>
      <c r="FJ47">
        <v>38529.300000000003</v>
      </c>
      <c r="FK47">
        <v>2.0138199999999999</v>
      </c>
      <c r="FL47">
        <v>2.01335</v>
      </c>
      <c r="FM47">
        <v>9.7677100000000003E-2</v>
      </c>
      <c r="FN47">
        <v>0</v>
      </c>
      <c r="FO47">
        <v>26.4404</v>
      </c>
      <c r="FP47">
        <v>999.9</v>
      </c>
      <c r="FQ47">
        <v>37.200000000000003</v>
      </c>
      <c r="FR47">
        <v>38.299999999999997</v>
      </c>
      <c r="FS47">
        <v>25.508400000000002</v>
      </c>
      <c r="FT47">
        <v>61.855200000000004</v>
      </c>
      <c r="FU47">
        <v>16.5184</v>
      </c>
      <c r="FV47">
        <v>1</v>
      </c>
      <c r="FW47">
        <v>5.7073199999999998E-2</v>
      </c>
      <c r="FX47">
        <v>1.9367000000000001</v>
      </c>
      <c r="FY47">
        <v>20.2943</v>
      </c>
      <c r="FZ47">
        <v>5.2080099999999998</v>
      </c>
      <c r="GA47">
        <v>11.927</v>
      </c>
      <c r="GB47">
        <v>4.9883499999999996</v>
      </c>
      <c r="GC47">
        <v>3.29033</v>
      </c>
      <c r="GD47">
        <v>9999</v>
      </c>
      <c r="GE47">
        <v>9999</v>
      </c>
      <c r="GF47">
        <v>9999</v>
      </c>
      <c r="GG47">
        <v>999.9</v>
      </c>
      <c r="GH47">
        <v>1.8702700000000001</v>
      </c>
      <c r="GI47">
        <v>1.8763799999999999</v>
      </c>
      <c r="GJ47">
        <v>1.87412</v>
      </c>
      <c r="GK47">
        <v>1.8724099999999999</v>
      </c>
      <c r="GL47">
        <v>1.87286</v>
      </c>
      <c r="GM47">
        <v>1.8702799999999999</v>
      </c>
      <c r="GN47">
        <v>1.87622</v>
      </c>
      <c r="GO47">
        <v>1.87531</v>
      </c>
      <c r="GP47">
        <v>5</v>
      </c>
      <c r="GQ47">
        <v>0</v>
      </c>
      <c r="GR47">
        <v>0</v>
      </c>
      <c r="GS47">
        <v>0</v>
      </c>
      <c r="GT47" t="s">
        <v>391</v>
      </c>
      <c r="GU47" t="s">
        <v>392</v>
      </c>
      <c r="GV47" t="s">
        <v>393</v>
      </c>
      <c r="GW47" t="s">
        <v>393</v>
      </c>
      <c r="GX47" t="s">
        <v>393</v>
      </c>
      <c r="GY47" t="s">
        <v>393</v>
      </c>
      <c r="GZ47">
        <v>0</v>
      </c>
      <c r="HA47">
        <v>100</v>
      </c>
      <c r="HB47">
        <v>100</v>
      </c>
      <c r="HC47">
        <v>-1.78</v>
      </c>
      <c r="HD47">
        <v>0.33200000000000002</v>
      </c>
      <c r="HE47">
        <v>-0.65917028596703287</v>
      </c>
      <c r="HF47">
        <v>-4.4049200664853048E-4</v>
      </c>
      <c r="HG47">
        <v>-3.0069193378276792E-7</v>
      </c>
      <c r="HH47">
        <v>5.1441627210662792E-11</v>
      </c>
      <c r="HI47">
        <v>-0.1930977597141843</v>
      </c>
      <c r="HJ47">
        <v>-3.0026540548477511E-2</v>
      </c>
      <c r="HK47">
        <v>2.568611009873609E-3</v>
      </c>
      <c r="HL47">
        <v>-9.2004566627904342E-6</v>
      </c>
      <c r="HM47">
        <v>8</v>
      </c>
      <c r="HN47">
        <v>2399</v>
      </c>
      <c r="HO47">
        <v>1</v>
      </c>
      <c r="HP47">
        <v>21</v>
      </c>
      <c r="HQ47">
        <v>1.1000000000000001</v>
      </c>
      <c r="HR47">
        <v>1.5</v>
      </c>
      <c r="HS47">
        <v>2.8002899999999999</v>
      </c>
      <c r="HT47">
        <v>2.48047</v>
      </c>
      <c r="HU47">
        <v>1.6003400000000001</v>
      </c>
      <c r="HV47">
        <v>2.2741699999999998</v>
      </c>
      <c r="HW47">
        <v>1.5502899999999999</v>
      </c>
      <c r="HX47">
        <v>2.3535200000000001</v>
      </c>
      <c r="HY47">
        <v>39.792499999999997</v>
      </c>
      <c r="HZ47">
        <v>15.786899999999999</v>
      </c>
      <c r="IA47">
        <v>18</v>
      </c>
      <c r="IB47">
        <v>507.28800000000001</v>
      </c>
      <c r="IC47">
        <v>477.77600000000001</v>
      </c>
      <c r="ID47">
        <v>23.626300000000001</v>
      </c>
      <c r="IE47">
        <v>28.139800000000001</v>
      </c>
      <c r="IF47">
        <v>30.000299999999999</v>
      </c>
      <c r="IG47">
        <v>28.1629</v>
      </c>
      <c r="IH47">
        <v>28.1389</v>
      </c>
      <c r="II47">
        <v>56.043700000000001</v>
      </c>
      <c r="IJ47">
        <v>25.656400000000001</v>
      </c>
      <c r="IK47">
        <v>0.218607</v>
      </c>
      <c r="IL47">
        <v>23.5793</v>
      </c>
      <c r="IM47">
        <v>1500</v>
      </c>
      <c r="IN47">
        <v>21.052700000000002</v>
      </c>
      <c r="IO47">
        <v>99.789500000000004</v>
      </c>
      <c r="IP47">
        <v>100.023</v>
      </c>
    </row>
    <row r="48" spans="1:250" x14ac:dyDescent="0.3">
      <c r="A48">
        <v>32</v>
      </c>
      <c r="B48">
        <v>1689180700</v>
      </c>
      <c r="C48">
        <v>6035.4000000953674</v>
      </c>
      <c r="D48" t="s">
        <v>548</v>
      </c>
      <c r="E48" t="s">
        <v>549</v>
      </c>
      <c r="F48" t="s">
        <v>378</v>
      </c>
      <c r="G48" t="s">
        <v>379</v>
      </c>
      <c r="H48" t="s">
        <v>472</v>
      </c>
      <c r="I48" t="s">
        <v>381</v>
      </c>
      <c r="J48" t="s">
        <v>383</v>
      </c>
      <c r="K48" t="s">
        <v>31</v>
      </c>
      <c r="L48" t="s">
        <v>473</v>
      </c>
      <c r="M48">
        <v>1689180700</v>
      </c>
      <c r="N48">
        <f t="shared" si="0"/>
        <v>1.4625353525906611E-3</v>
      </c>
      <c r="O48">
        <f t="shared" si="1"/>
        <v>1.4625353525906613</v>
      </c>
      <c r="P48">
        <f t="shared" si="2"/>
        <v>42.514817955386661</v>
      </c>
      <c r="Q48">
        <f t="shared" si="3"/>
        <v>1745.83</v>
      </c>
      <c r="R48">
        <f t="shared" si="4"/>
        <v>969.39535863078254</v>
      </c>
      <c r="S48">
        <f t="shared" si="5"/>
        <v>95.762150913881101</v>
      </c>
      <c r="T48">
        <f t="shared" si="6"/>
        <v>172.46259169852001</v>
      </c>
      <c r="U48">
        <f t="shared" si="7"/>
        <v>9.3097880023343793E-2</v>
      </c>
      <c r="V48">
        <f t="shared" si="8"/>
        <v>2.9058350369726558</v>
      </c>
      <c r="W48">
        <f t="shared" si="9"/>
        <v>9.1472052002811846E-2</v>
      </c>
      <c r="X48">
        <f t="shared" si="10"/>
        <v>5.7313741714995842E-2</v>
      </c>
      <c r="Y48">
        <f t="shared" si="11"/>
        <v>289.53933963519097</v>
      </c>
      <c r="Z48">
        <f t="shared" si="12"/>
        <v>28.989386573051934</v>
      </c>
      <c r="AA48">
        <f t="shared" si="13"/>
        <v>27.911999999999999</v>
      </c>
      <c r="AB48">
        <f t="shared" si="14"/>
        <v>3.7754152928556115</v>
      </c>
      <c r="AC48">
        <f t="shared" si="15"/>
        <v>60.345457286247836</v>
      </c>
      <c r="AD48">
        <f t="shared" si="16"/>
        <v>2.2440694171704005</v>
      </c>
      <c r="AE48">
        <f t="shared" si="17"/>
        <v>3.7187048008032959</v>
      </c>
      <c r="AF48">
        <f t="shared" si="18"/>
        <v>1.531345875685211</v>
      </c>
      <c r="AG48">
        <f t="shared" si="19"/>
        <v>-64.497809049248161</v>
      </c>
      <c r="AH48">
        <f t="shared" si="20"/>
        <v>-40.606110910639522</v>
      </c>
      <c r="AI48">
        <f t="shared" si="21"/>
        <v>-3.0394079142709436</v>
      </c>
      <c r="AJ48">
        <f t="shared" si="22"/>
        <v>181.39601176103233</v>
      </c>
      <c r="AK48">
        <v>0</v>
      </c>
      <c r="AL48">
        <v>0</v>
      </c>
      <c r="AM48">
        <f t="shared" si="23"/>
        <v>1</v>
      </c>
      <c r="AN48">
        <f t="shared" si="24"/>
        <v>0</v>
      </c>
      <c r="AO48">
        <f t="shared" si="25"/>
        <v>52053.006116324097</v>
      </c>
      <c r="AP48" t="s">
        <v>385</v>
      </c>
      <c r="AQ48">
        <v>10238.9</v>
      </c>
      <c r="AR48">
        <v>302.21199999999999</v>
      </c>
      <c r="AS48">
        <v>4052.3</v>
      </c>
      <c r="AT48">
        <f t="shared" si="26"/>
        <v>0.92542210596451402</v>
      </c>
      <c r="AU48">
        <v>-0.32343011824092421</v>
      </c>
      <c r="AV48" t="s">
        <v>550</v>
      </c>
      <c r="AW48">
        <v>10319.200000000001</v>
      </c>
      <c r="AX48">
        <v>881.66434615384605</v>
      </c>
      <c r="AY48">
        <v>1372.684805561679</v>
      </c>
      <c r="AZ48">
        <f t="shared" si="27"/>
        <v>0.35770808959083356</v>
      </c>
      <c r="BA48">
        <v>0.5</v>
      </c>
      <c r="BB48">
        <f t="shared" si="28"/>
        <v>1513.0419003291145</v>
      </c>
      <c r="BC48">
        <f t="shared" si="29"/>
        <v>42.514817955386661</v>
      </c>
      <c r="BD48">
        <f t="shared" si="30"/>
        <v>270.61366381880595</v>
      </c>
      <c r="BE48">
        <f t="shared" si="31"/>
        <v>2.8312664747955411E-2</v>
      </c>
      <c r="BF48">
        <f t="shared" si="32"/>
        <v>1.9520979496395521</v>
      </c>
      <c r="BG48">
        <f t="shared" si="33"/>
        <v>263.80620749726626</v>
      </c>
      <c r="BH48" t="s">
        <v>551</v>
      </c>
      <c r="BI48">
        <v>605.80999999999995</v>
      </c>
      <c r="BJ48">
        <f t="shared" si="34"/>
        <v>605.80999999999995</v>
      </c>
      <c r="BK48">
        <f t="shared" si="35"/>
        <v>0.55866780374820801</v>
      </c>
      <c r="BL48">
        <f t="shared" si="36"/>
        <v>0.64028763997298987</v>
      </c>
      <c r="BM48">
        <f t="shared" si="37"/>
        <v>0.77749106901175424</v>
      </c>
      <c r="BN48">
        <f t="shared" si="38"/>
        <v>0.45869494008322204</v>
      </c>
      <c r="BO48">
        <f t="shared" si="39"/>
        <v>0.71454728380729216</v>
      </c>
      <c r="BP48">
        <f t="shared" si="40"/>
        <v>0.43995502014363141</v>
      </c>
      <c r="BQ48">
        <f t="shared" si="41"/>
        <v>0.56004497985636859</v>
      </c>
      <c r="BR48">
        <f t="shared" si="42"/>
        <v>1799.83</v>
      </c>
      <c r="BS48">
        <f t="shared" si="43"/>
        <v>1513.0419003291145</v>
      </c>
      <c r="BT48">
        <f t="shared" si="44"/>
        <v>0.84065822901558174</v>
      </c>
      <c r="BU48">
        <f t="shared" si="45"/>
        <v>0.16087038200007278</v>
      </c>
      <c r="BV48">
        <v>6</v>
      </c>
      <c r="BW48">
        <v>0.5</v>
      </c>
      <c r="BX48" t="s">
        <v>388</v>
      </c>
      <c r="BY48">
        <v>2</v>
      </c>
      <c r="BZ48">
        <v>1689180700</v>
      </c>
      <c r="CA48">
        <v>1745.83</v>
      </c>
      <c r="CB48">
        <v>1799.9</v>
      </c>
      <c r="CC48">
        <v>22.7166</v>
      </c>
      <c r="CD48">
        <v>21.001799999999999</v>
      </c>
      <c r="CE48">
        <v>1748.3</v>
      </c>
      <c r="CF48">
        <v>22.3992</v>
      </c>
      <c r="CG48">
        <v>500.10899999999998</v>
      </c>
      <c r="CH48">
        <v>98.685100000000006</v>
      </c>
      <c r="CI48">
        <v>0.100344</v>
      </c>
      <c r="CJ48">
        <v>27.652799999999999</v>
      </c>
      <c r="CK48">
        <v>27.911999999999999</v>
      </c>
      <c r="CL48">
        <v>999.9</v>
      </c>
      <c r="CM48">
        <v>0</v>
      </c>
      <c r="CN48">
        <v>0</v>
      </c>
      <c r="CO48">
        <v>9996.8799999999992</v>
      </c>
      <c r="CP48">
        <v>0</v>
      </c>
      <c r="CQ48">
        <v>912.61699999999996</v>
      </c>
      <c r="CR48">
        <v>-54.073399999999999</v>
      </c>
      <c r="CS48">
        <v>1786.41</v>
      </c>
      <c r="CT48">
        <v>1838.51</v>
      </c>
      <c r="CU48">
        <v>1.7147399999999999</v>
      </c>
      <c r="CV48">
        <v>1799.9</v>
      </c>
      <c r="CW48">
        <v>21.001799999999999</v>
      </c>
      <c r="CX48">
        <v>2.2417899999999999</v>
      </c>
      <c r="CY48">
        <v>2.0725699999999998</v>
      </c>
      <c r="CZ48">
        <v>19.264099999999999</v>
      </c>
      <c r="DA48">
        <v>18.009899999999998</v>
      </c>
      <c r="DB48">
        <v>1799.83</v>
      </c>
      <c r="DC48">
        <v>0.97799599999999998</v>
      </c>
      <c r="DD48">
        <v>2.20045E-2</v>
      </c>
      <c r="DE48">
        <v>0</v>
      </c>
      <c r="DF48">
        <v>879.87599999999998</v>
      </c>
      <c r="DG48">
        <v>4.9995000000000003</v>
      </c>
      <c r="DH48">
        <v>19013.8</v>
      </c>
      <c r="DI48">
        <v>16658.2</v>
      </c>
      <c r="DJ48">
        <v>44.561999999999998</v>
      </c>
      <c r="DK48">
        <v>45.686999999999998</v>
      </c>
      <c r="DL48">
        <v>45.625</v>
      </c>
      <c r="DM48">
        <v>44.25</v>
      </c>
      <c r="DN48">
        <v>45.811999999999998</v>
      </c>
      <c r="DO48">
        <v>1755.34</v>
      </c>
      <c r="DP48">
        <v>39.49</v>
      </c>
      <c r="DQ48">
        <v>0</v>
      </c>
      <c r="DR48">
        <v>120</v>
      </c>
      <c r="DS48">
        <v>0</v>
      </c>
      <c r="DT48">
        <v>881.66434615384605</v>
      </c>
      <c r="DU48">
        <v>-11.907794863370439</v>
      </c>
      <c r="DV48">
        <v>-201.54188057521381</v>
      </c>
      <c r="DW48">
        <v>19048.81923076923</v>
      </c>
      <c r="DX48">
        <v>15</v>
      </c>
      <c r="DY48">
        <v>1689180656.5</v>
      </c>
      <c r="DZ48" t="s">
        <v>552</v>
      </c>
      <c r="EA48">
        <v>1689180656.5</v>
      </c>
      <c r="EB48">
        <v>1689180652</v>
      </c>
      <c r="EC48">
        <v>34</v>
      </c>
      <c r="ED48">
        <v>-0.4</v>
      </c>
      <c r="EE48">
        <v>-2E-3</v>
      </c>
      <c r="EF48">
        <v>-2.5289999999999999</v>
      </c>
      <c r="EG48">
        <v>0.20399999999999999</v>
      </c>
      <c r="EH48">
        <v>1800</v>
      </c>
      <c r="EI48">
        <v>21</v>
      </c>
      <c r="EJ48">
        <v>0.05</v>
      </c>
      <c r="EK48">
        <v>7.0000000000000007E-2</v>
      </c>
      <c r="EL48">
        <v>42.788276722234663</v>
      </c>
      <c r="EM48">
        <v>-0.92711401908148983</v>
      </c>
      <c r="EN48">
        <v>0.1840431518217101</v>
      </c>
      <c r="EO48">
        <v>1</v>
      </c>
      <c r="EP48">
        <v>9.2391598632475799E-2</v>
      </c>
      <c r="EQ48">
        <v>1.1237703236195761E-2</v>
      </c>
      <c r="ER48">
        <v>2.1935888937771671E-3</v>
      </c>
      <c r="ES48">
        <v>1</v>
      </c>
      <c r="ET48">
        <v>2</v>
      </c>
      <c r="EU48">
        <v>2</v>
      </c>
      <c r="EV48" t="s">
        <v>390</v>
      </c>
      <c r="EW48">
        <v>2.9671699999999999</v>
      </c>
      <c r="EX48">
        <v>2.80864</v>
      </c>
      <c r="EY48">
        <v>0.261098</v>
      </c>
      <c r="EZ48">
        <v>0.26294899999999999</v>
      </c>
      <c r="FA48">
        <v>0.11469500000000001</v>
      </c>
      <c r="FB48">
        <v>0.108255</v>
      </c>
      <c r="FC48">
        <v>21965.599999999999</v>
      </c>
      <c r="FD48">
        <v>20320.7</v>
      </c>
      <c r="FE48">
        <v>26706.9</v>
      </c>
      <c r="FF48">
        <v>25995.9</v>
      </c>
      <c r="FG48">
        <v>32196.7</v>
      </c>
      <c r="FH48">
        <v>32715.5</v>
      </c>
      <c r="FI48">
        <v>37850.199999999997</v>
      </c>
      <c r="FJ48">
        <v>38522.9</v>
      </c>
      <c r="FK48">
        <v>2.01315</v>
      </c>
      <c r="FL48">
        <v>2.0128499999999998</v>
      </c>
      <c r="FM48">
        <v>8.8047200000000006E-2</v>
      </c>
      <c r="FN48">
        <v>0</v>
      </c>
      <c r="FO48">
        <v>26.4726</v>
      </c>
      <c r="FP48">
        <v>999.9</v>
      </c>
      <c r="FQ48">
        <v>37.200000000000003</v>
      </c>
      <c r="FR48">
        <v>38.299999999999997</v>
      </c>
      <c r="FS48">
        <v>25.506</v>
      </c>
      <c r="FT48">
        <v>61.895200000000003</v>
      </c>
      <c r="FU48">
        <v>16.566500000000001</v>
      </c>
      <c r="FV48">
        <v>1</v>
      </c>
      <c r="FW48">
        <v>5.9562999999999998E-2</v>
      </c>
      <c r="FX48">
        <v>1.26833</v>
      </c>
      <c r="FY48">
        <v>20.3018</v>
      </c>
      <c r="FZ48">
        <v>5.2105499999999996</v>
      </c>
      <c r="GA48">
        <v>11.928000000000001</v>
      </c>
      <c r="GB48">
        <v>4.9884500000000003</v>
      </c>
      <c r="GC48">
        <v>3.2909999999999999</v>
      </c>
      <c r="GD48">
        <v>9999</v>
      </c>
      <c r="GE48">
        <v>9999</v>
      </c>
      <c r="GF48">
        <v>9999</v>
      </c>
      <c r="GG48">
        <v>999.9</v>
      </c>
      <c r="GH48">
        <v>1.8702700000000001</v>
      </c>
      <c r="GI48">
        <v>1.8763700000000001</v>
      </c>
      <c r="GJ48">
        <v>1.8741000000000001</v>
      </c>
      <c r="GK48">
        <v>1.8724099999999999</v>
      </c>
      <c r="GL48">
        <v>1.87286</v>
      </c>
      <c r="GM48">
        <v>1.8703000000000001</v>
      </c>
      <c r="GN48">
        <v>1.87622</v>
      </c>
      <c r="GO48">
        <v>1.87531</v>
      </c>
      <c r="GP48">
        <v>5</v>
      </c>
      <c r="GQ48">
        <v>0</v>
      </c>
      <c r="GR48">
        <v>0</v>
      </c>
      <c r="GS48">
        <v>0</v>
      </c>
      <c r="GT48" t="s">
        <v>391</v>
      </c>
      <c r="GU48" t="s">
        <v>392</v>
      </c>
      <c r="GV48" t="s">
        <v>393</v>
      </c>
      <c r="GW48" t="s">
        <v>393</v>
      </c>
      <c r="GX48" t="s">
        <v>393</v>
      </c>
      <c r="GY48" t="s">
        <v>393</v>
      </c>
      <c r="GZ48">
        <v>0</v>
      </c>
      <c r="HA48">
        <v>100</v>
      </c>
      <c r="HB48">
        <v>100</v>
      </c>
      <c r="HC48">
        <v>-2.4700000000000002</v>
      </c>
      <c r="HD48">
        <v>0.31740000000000002</v>
      </c>
      <c r="HE48">
        <v>-1.058958815045385</v>
      </c>
      <c r="HF48">
        <v>-4.4049200664853048E-4</v>
      </c>
      <c r="HG48">
        <v>-3.0069193378276792E-7</v>
      </c>
      <c r="HH48">
        <v>5.1441627210662792E-11</v>
      </c>
      <c r="HI48">
        <v>-0.19535118068336341</v>
      </c>
      <c r="HJ48">
        <v>-3.0026540548477511E-2</v>
      </c>
      <c r="HK48">
        <v>2.568611009873609E-3</v>
      </c>
      <c r="HL48">
        <v>-9.2004566627904342E-6</v>
      </c>
      <c r="HM48">
        <v>8</v>
      </c>
      <c r="HN48">
        <v>2399</v>
      </c>
      <c r="HO48">
        <v>1</v>
      </c>
      <c r="HP48">
        <v>21</v>
      </c>
      <c r="HQ48">
        <v>0.7</v>
      </c>
      <c r="HR48">
        <v>0.8</v>
      </c>
      <c r="HS48">
        <v>3.2495099999999999</v>
      </c>
      <c r="HT48">
        <v>2.47803</v>
      </c>
      <c r="HU48">
        <v>1.5991200000000001</v>
      </c>
      <c r="HV48">
        <v>2.2741699999999998</v>
      </c>
      <c r="HW48">
        <v>1.5502899999999999</v>
      </c>
      <c r="HX48">
        <v>2.3303199999999999</v>
      </c>
      <c r="HY48">
        <v>39.868000000000002</v>
      </c>
      <c r="HZ48">
        <v>15.7781</v>
      </c>
      <c r="IA48">
        <v>18</v>
      </c>
      <c r="IB48">
        <v>507.19299999999998</v>
      </c>
      <c r="IC48">
        <v>477.75200000000001</v>
      </c>
      <c r="ID48">
        <v>23.929300000000001</v>
      </c>
      <c r="IE48">
        <v>28.1983</v>
      </c>
      <c r="IF48">
        <v>30.0002</v>
      </c>
      <c r="IG48">
        <v>28.2013</v>
      </c>
      <c r="IH48">
        <v>28.173100000000002</v>
      </c>
      <c r="II48">
        <v>65.035899999999998</v>
      </c>
      <c r="IJ48">
        <v>26.221299999999999</v>
      </c>
      <c r="IK48">
        <v>0</v>
      </c>
      <c r="IL48">
        <v>23.9711</v>
      </c>
      <c r="IM48">
        <v>1800</v>
      </c>
      <c r="IN48">
        <v>20.997800000000002</v>
      </c>
      <c r="IO48">
        <v>99.778999999999996</v>
      </c>
      <c r="IP48">
        <v>100.006</v>
      </c>
    </row>
    <row r="49" spans="1:250" x14ac:dyDescent="0.3">
      <c r="A49">
        <v>33</v>
      </c>
      <c r="B49">
        <v>1689183308.5</v>
      </c>
      <c r="C49">
        <v>8643.9000000953674</v>
      </c>
      <c r="D49" t="s">
        <v>553</v>
      </c>
      <c r="E49" t="s">
        <v>554</v>
      </c>
      <c r="F49" t="s">
        <v>378</v>
      </c>
      <c r="G49" t="s">
        <v>379</v>
      </c>
      <c r="H49" t="s">
        <v>383</v>
      </c>
      <c r="I49" t="s">
        <v>381</v>
      </c>
      <c r="J49" t="s">
        <v>31</v>
      </c>
      <c r="K49" t="s">
        <v>383</v>
      </c>
      <c r="L49" t="s">
        <v>555</v>
      </c>
      <c r="M49">
        <v>1689183308.5</v>
      </c>
      <c r="N49">
        <f t="shared" ref="N49:N80" si="46">(O49)/1000</f>
        <v>6.1884960531471914E-3</v>
      </c>
      <c r="O49">
        <f t="shared" ref="O49:O80" si="47">1000*CG49*AM49*(CC49-CD49)/(100*BV49*(1000-AM49*CC49))</f>
        <v>6.1884960531471913</v>
      </c>
      <c r="P49">
        <f t="shared" ref="P49:P80" si="48">CG49*AM49*(CB49-CA49*(1000-AM49*CD49)/(1000-AM49*CC49))/(100*BV49)</f>
        <v>30.603939348037791</v>
      </c>
      <c r="Q49">
        <f t="shared" ref="Q49:Q80" si="49">CA49 - IF(AM49&gt;1, P49*BV49*100/(AO49*CO49), 0)</f>
        <v>360.55</v>
      </c>
      <c r="R49">
        <f t="shared" ref="R49:R80" si="50">((X49-N49/2)*Q49-P49)/(X49+N49/2)</f>
        <v>227.90964925429327</v>
      </c>
      <c r="S49">
        <f t="shared" ref="S49:S80" si="51">R49*(CH49+CI49)/1000</f>
        <v>22.515387289304552</v>
      </c>
      <c r="T49">
        <f t="shared" ref="T49:T80" si="52">(CA49 - IF(AM49&gt;1, P49*BV49*100/(AO49*CO49), 0))*(CH49+CI49)/1000</f>
        <v>35.61903988585</v>
      </c>
      <c r="U49">
        <f t="shared" ref="U49:U80" si="53">2/((1/W49-1/V49)+SIGN(W49)*SQRT((1/W49-1/V49)*(1/W49-1/V49) + 4*BW49/((BW49+1)*(BW49+1))*(2*1/W49*1/V49-1/V49*1/V49)))</f>
        <v>0.41773065834532741</v>
      </c>
      <c r="V49">
        <f t="shared" ref="V49:V80" si="54">IF(LEFT(BX49,1)&lt;&gt;"0",IF(LEFT(BX49,1)="1",3,BY49),$D$5+$E$5*(CO49*CH49/($K$5*1000))+$F$5*(CO49*CH49/($K$5*1000))*MAX(MIN(BV49,$J$5),$I$5)*MAX(MIN(BV49,$J$5),$I$5)+$G$5*MAX(MIN(BV49,$J$5),$I$5)*(CO49*CH49/($K$5*1000))+$H$5*(CO49*CH49/($K$5*1000))*(CO49*CH49/($K$5*1000)))</f>
        <v>2.9066905339179296</v>
      </c>
      <c r="W49">
        <f t="shared" ref="W49:W80" si="55">N49*(1000-(1000*0.61365*EXP(17.502*AA49/(240.97+AA49))/(CH49+CI49)+CC49)/2)/(1000*0.61365*EXP(17.502*AA49/(240.97+AA49))/(CH49+CI49)-CC49)</f>
        <v>0.38701645804484602</v>
      </c>
      <c r="X49">
        <f t="shared" ref="X49:X80" si="56">1/((BW49+1)/(U49/1.6)+1/(V49/1.37)) + BW49/((BW49+1)/(U49/1.6) + BW49/(V49/1.37))</f>
        <v>0.24445637601354581</v>
      </c>
      <c r="Y49">
        <f t="shared" ref="Y49:Y80" si="57">(BR49*BU49)</f>
        <v>289.53774363519449</v>
      </c>
      <c r="Z49">
        <f t="shared" ref="Z49:Z80" si="58">(CJ49+(Y49+2*0.95*0.0000000567*(((CJ49+$B$7)+273)^4-(CJ49+273)^4)-44100*N49)/(1.84*29.3*V49+8*0.95*0.0000000567*(CJ49+273)^3))</f>
        <v>27.836208229973796</v>
      </c>
      <c r="AA49">
        <f t="shared" ref="AA49:AA80" si="59">($C$7*CK49+$D$7*CL49+$E$7*Z49)</f>
        <v>27.985399999999998</v>
      </c>
      <c r="AB49">
        <f t="shared" ref="AB49:AB80" si="60">0.61365*EXP(17.502*AA49/(240.97+AA49))</f>
        <v>3.7916109771268194</v>
      </c>
      <c r="AC49">
        <f t="shared" ref="AC49:AC80" si="61">(AD49/AE49*100)</f>
        <v>60.481985077065033</v>
      </c>
      <c r="AD49">
        <f t="shared" ref="AD49:AD80" si="62">CC49*(CH49+CI49)/1000</f>
        <v>2.2603049421059001</v>
      </c>
      <c r="AE49">
        <f t="shared" ref="AE49:AE80" si="63">0.61365*EXP(17.502*CJ49/(240.97+CJ49))</f>
        <v>3.7371540289655849</v>
      </c>
      <c r="AF49">
        <f t="shared" ref="AF49:AF80" si="64">(AB49-CC49*(CH49+CI49)/1000)</f>
        <v>1.5313060350209193</v>
      </c>
      <c r="AG49">
        <f t="shared" ref="AG49:AG80" si="65">(-N49*44100)</f>
        <v>-272.91267594379116</v>
      </c>
      <c r="AH49">
        <f t="shared" ref="AH49:AH80" si="66">2*29.3*V49*0.92*(CJ49-AA49)</f>
        <v>-38.847293466009887</v>
      </c>
      <c r="AI49">
        <f t="shared" ref="AI49:AI80" si="67">2*0.95*0.0000000567*(((CJ49+$B$7)+273)^4-(AA49+273)^4)</f>
        <v>-2.9091953478941193</v>
      </c>
      <c r="AJ49">
        <f t="shared" ref="AJ49:AJ80" si="68">Y49+AI49+AG49+AH49</f>
        <v>-25.131421122500683</v>
      </c>
      <c r="AK49">
        <v>0</v>
      </c>
      <c r="AL49">
        <v>0</v>
      </c>
      <c r="AM49">
        <f t="shared" ref="AM49:AM80" si="69">IF(AK49*$H$13&gt;=AO49,1,(AO49/(AO49-AK49*$H$13)))</f>
        <v>1</v>
      </c>
      <c r="AN49">
        <f t="shared" ref="AN49:AN80" si="70">(AM49-1)*100</f>
        <v>0</v>
      </c>
      <c r="AO49">
        <f t="shared" ref="AO49:AO80" si="71">MAX(0,($B$13+$C$13*CO49)/(1+$D$13*CO49)*CH49/(CJ49+273)*$E$13)</f>
        <v>52062.921593527652</v>
      </c>
      <c r="AP49" t="s">
        <v>385</v>
      </c>
      <c r="AQ49">
        <v>10238.9</v>
      </c>
      <c r="AR49">
        <v>302.21199999999999</v>
      </c>
      <c r="AS49">
        <v>4052.3</v>
      </c>
      <c r="AT49">
        <f t="shared" ref="AT49:AT80" si="72">1-AR49/AS49</f>
        <v>0.92542210596451402</v>
      </c>
      <c r="AU49">
        <v>-0.32343011824092421</v>
      </c>
      <c r="AV49" t="s">
        <v>556</v>
      </c>
      <c r="AW49">
        <v>10293.700000000001</v>
      </c>
      <c r="AX49">
        <v>815.53030769230782</v>
      </c>
      <c r="AY49">
        <v>1335.802783291193</v>
      </c>
      <c r="AZ49">
        <f t="shared" ref="AZ49:AZ80" si="73">1-AX49/AY49</f>
        <v>0.38948300011549719</v>
      </c>
      <c r="BA49">
        <v>0.5</v>
      </c>
      <c r="BB49">
        <f t="shared" ref="BB49:BB80" si="74">BS49</f>
        <v>1513.0335003291161</v>
      </c>
      <c r="BC49">
        <f t="shared" ref="BC49:BC80" si="75">P49</f>
        <v>30.603939348037791</v>
      </c>
      <c r="BD49">
        <f t="shared" ref="BD49:BD80" si="76">AZ49*BA49*BB49</f>
        <v>294.65041349171815</v>
      </c>
      <c r="BE49">
        <f t="shared" ref="BE49:BE80" si="77">(BC49-AU49)/BB49</f>
        <v>2.0440637606207245E-2</v>
      </c>
      <c r="BF49">
        <f t="shared" ref="BF49:BF80" si="78">(AS49-AY49)/AY49</f>
        <v>2.0336064954257811</v>
      </c>
      <c r="BG49">
        <f t="shared" ref="BG49:BG80" si="79">AR49/(AT49+AR49/AY49)</f>
        <v>262.41377804835929</v>
      </c>
      <c r="BH49" t="s">
        <v>557</v>
      </c>
      <c r="BI49">
        <v>582.91</v>
      </c>
      <c r="BJ49">
        <f t="shared" ref="BJ49:BJ80" si="80">IF(BI49&lt;&gt;0, BI49, BG49)</f>
        <v>582.91</v>
      </c>
      <c r="BK49">
        <f t="shared" ref="BK49:BK80" si="81">1-BJ49/AY49</f>
        <v>0.56362570336632478</v>
      </c>
      <c r="BL49">
        <f t="shared" ref="BL49:BL80" si="82">(AY49-AX49)/(AY49-BJ49)</f>
        <v>0.6910312957504624</v>
      </c>
      <c r="BM49">
        <f t="shared" ref="BM49:BM80" si="83">(AS49-AY49)/(AS49-BJ49)</f>
        <v>0.78298986758733002</v>
      </c>
      <c r="BN49">
        <f t="shared" ref="BN49:BN80" si="84">(AY49-AX49)/(AY49-AR49)</f>
        <v>0.50336408181022751</v>
      </c>
      <c r="BO49">
        <f t="shared" ref="BO49:BO80" si="85">(AS49-AY49)/(AS49-AR49)</f>
        <v>0.72438225895200514</v>
      </c>
      <c r="BP49">
        <f t="shared" ref="BP49:BP80" si="86">(BL49*BJ49/AX49)</f>
        <v>0.49392284849072493</v>
      </c>
      <c r="BQ49">
        <f t="shared" ref="BQ49:BQ80" si="87">(1-BP49)</f>
        <v>0.50607715150927501</v>
      </c>
      <c r="BR49">
        <f t="shared" ref="BR49:BR80" si="88">$B$11*CP49+$C$11*CQ49+$F$11*DB49*(1-DE49)</f>
        <v>1799.82</v>
      </c>
      <c r="BS49">
        <f t="shared" ref="BS49:BS80" si="89">BR49*BT49</f>
        <v>1513.0335003291161</v>
      </c>
      <c r="BT49">
        <f t="shared" ref="BT49:BT80" si="90">($B$11*$D$9+$C$11*$D$9+$F$11*((DO49+DG49)/MAX(DO49+DG49+DP49, 0.1)*$I$9+DP49/MAX(DO49+DG49+DP49, 0.1)*$J$9))/($B$11+$C$11+$F$11)</f>
        <v>0.84065823267277628</v>
      </c>
      <c r="BU49">
        <f t="shared" ref="BU49:BU80" si="91">($B$11*$K$9+$C$11*$K$9+$F$11*((DO49+DG49)/MAX(DO49+DG49+DP49, 0.1)*$P$9+DP49/MAX(DO49+DG49+DP49, 0.1)*$Q$9))/($B$11+$C$11+$F$11)</f>
        <v>0.16087038905845835</v>
      </c>
      <c r="BV49">
        <v>6</v>
      </c>
      <c r="BW49">
        <v>0.5</v>
      </c>
      <c r="BX49" t="s">
        <v>388</v>
      </c>
      <c r="BY49">
        <v>2</v>
      </c>
      <c r="BZ49">
        <v>1689183308.5</v>
      </c>
      <c r="CA49">
        <v>360.55</v>
      </c>
      <c r="CB49">
        <v>399.94200000000001</v>
      </c>
      <c r="CC49">
        <v>22.8797</v>
      </c>
      <c r="CD49">
        <v>15.625299999999999</v>
      </c>
      <c r="CE49">
        <v>361.59</v>
      </c>
      <c r="CF49">
        <v>22.487300000000001</v>
      </c>
      <c r="CG49">
        <v>500.13</v>
      </c>
      <c r="CH49">
        <v>98.690799999999996</v>
      </c>
      <c r="CI49">
        <v>0.100047</v>
      </c>
      <c r="CJ49">
        <v>27.737500000000001</v>
      </c>
      <c r="CK49">
        <v>27.985399999999998</v>
      </c>
      <c r="CL49">
        <v>999.9</v>
      </c>
      <c r="CM49">
        <v>0</v>
      </c>
      <c r="CN49">
        <v>0</v>
      </c>
      <c r="CO49">
        <v>10001.200000000001</v>
      </c>
      <c r="CP49">
        <v>0</v>
      </c>
      <c r="CQ49">
        <v>857.524</v>
      </c>
      <c r="CR49">
        <v>-39.392200000000003</v>
      </c>
      <c r="CS49">
        <v>368.99200000000002</v>
      </c>
      <c r="CT49">
        <v>406.29</v>
      </c>
      <c r="CU49">
        <v>7.2543600000000001</v>
      </c>
      <c r="CV49">
        <v>399.94200000000001</v>
      </c>
      <c r="CW49">
        <v>15.625299999999999</v>
      </c>
      <c r="CX49">
        <v>2.2580200000000001</v>
      </c>
      <c r="CY49">
        <v>1.5420799999999999</v>
      </c>
      <c r="CZ49">
        <v>19.38</v>
      </c>
      <c r="DA49">
        <v>13.3919</v>
      </c>
      <c r="DB49">
        <v>1799.82</v>
      </c>
      <c r="DC49">
        <v>0.97799899999999995</v>
      </c>
      <c r="DD49">
        <v>2.2000599999999999E-2</v>
      </c>
      <c r="DE49">
        <v>0</v>
      </c>
      <c r="DF49">
        <v>815.93700000000001</v>
      </c>
      <c r="DG49">
        <v>4.9995000000000003</v>
      </c>
      <c r="DH49">
        <v>17486.3</v>
      </c>
      <c r="DI49">
        <v>16658.099999999999</v>
      </c>
      <c r="DJ49">
        <v>44</v>
      </c>
      <c r="DK49">
        <v>44.875</v>
      </c>
      <c r="DL49">
        <v>44.936999999999998</v>
      </c>
      <c r="DM49">
        <v>43.625</v>
      </c>
      <c r="DN49">
        <v>45.311999999999998</v>
      </c>
      <c r="DO49">
        <v>1755.33</v>
      </c>
      <c r="DP49">
        <v>39.49</v>
      </c>
      <c r="DQ49">
        <v>0</v>
      </c>
      <c r="DR49">
        <v>2606.599999904633</v>
      </c>
      <c r="DS49">
        <v>0</v>
      </c>
      <c r="DT49">
        <v>815.53030769230782</v>
      </c>
      <c r="DU49">
        <v>4.5708717594542669</v>
      </c>
      <c r="DV49">
        <v>-226.84786226305019</v>
      </c>
      <c r="DW49">
        <v>17471.957692307689</v>
      </c>
      <c r="DX49">
        <v>15</v>
      </c>
      <c r="DY49">
        <v>1689183266.5</v>
      </c>
      <c r="DZ49" t="s">
        <v>558</v>
      </c>
      <c r="EA49">
        <v>1689183258</v>
      </c>
      <c r="EB49">
        <v>1689183266.5</v>
      </c>
      <c r="EC49">
        <v>37</v>
      </c>
      <c r="ED49">
        <v>0.188</v>
      </c>
      <c r="EE49">
        <v>1.9E-2</v>
      </c>
      <c r="EF49">
        <v>-1.0660000000000001</v>
      </c>
      <c r="EG49">
        <v>-1E-3</v>
      </c>
      <c r="EH49">
        <v>400</v>
      </c>
      <c r="EI49">
        <v>16</v>
      </c>
      <c r="EJ49">
        <v>0.04</v>
      </c>
      <c r="EK49">
        <v>0.02</v>
      </c>
      <c r="EL49">
        <v>30.521641644045491</v>
      </c>
      <c r="EM49">
        <v>-0.1513454858663966</v>
      </c>
      <c r="EN49">
        <v>0.10167382002819229</v>
      </c>
      <c r="EO49">
        <v>1</v>
      </c>
      <c r="EP49">
        <v>0.41960668006966761</v>
      </c>
      <c r="EQ49">
        <v>-1.181754885516155E-2</v>
      </c>
      <c r="ER49">
        <v>5.1931004832177869E-3</v>
      </c>
      <c r="ES49">
        <v>1</v>
      </c>
      <c r="ET49">
        <v>2</v>
      </c>
      <c r="EU49">
        <v>2</v>
      </c>
      <c r="EV49" t="s">
        <v>390</v>
      </c>
      <c r="EW49">
        <v>2.9673600000000002</v>
      </c>
      <c r="EX49">
        <v>2.8083800000000001</v>
      </c>
      <c r="EY49">
        <v>8.9760900000000005E-2</v>
      </c>
      <c r="EZ49">
        <v>9.6011600000000002E-2</v>
      </c>
      <c r="FA49">
        <v>0.115049</v>
      </c>
      <c r="FB49">
        <v>8.7524500000000005E-2</v>
      </c>
      <c r="FC49">
        <v>27062.7</v>
      </c>
      <c r="FD49">
        <v>24923.200000000001</v>
      </c>
      <c r="FE49">
        <v>26710.3</v>
      </c>
      <c r="FF49">
        <v>25996</v>
      </c>
      <c r="FG49">
        <v>32171.4</v>
      </c>
      <c r="FH49">
        <v>33465.9</v>
      </c>
      <c r="FI49">
        <v>37851.800000000003</v>
      </c>
      <c r="FJ49">
        <v>38524.400000000001</v>
      </c>
      <c r="FK49">
        <v>2.0178699999999998</v>
      </c>
      <c r="FL49">
        <v>1.9982500000000001</v>
      </c>
      <c r="FM49">
        <v>9.5740000000000006E-2</v>
      </c>
      <c r="FN49">
        <v>0</v>
      </c>
      <c r="FO49">
        <v>26.420200000000001</v>
      </c>
      <c r="FP49">
        <v>999.9</v>
      </c>
      <c r="FQ49">
        <v>34.799999999999997</v>
      </c>
      <c r="FR49">
        <v>38.4</v>
      </c>
      <c r="FS49">
        <v>23.988499999999998</v>
      </c>
      <c r="FT49">
        <v>61.85</v>
      </c>
      <c r="FU49">
        <v>16.406199999999998</v>
      </c>
      <c r="FV49">
        <v>1</v>
      </c>
      <c r="FW49">
        <v>5.49136E-2</v>
      </c>
      <c r="FX49">
        <v>1.08188</v>
      </c>
      <c r="FY49">
        <v>20.251100000000001</v>
      </c>
      <c r="FZ49">
        <v>5.2087500000000002</v>
      </c>
      <c r="GA49">
        <v>11.928599999999999</v>
      </c>
      <c r="GB49">
        <v>4.9878999999999998</v>
      </c>
      <c r="GC49">
        <v>3.2909999999999999</v>
      </c>
      <c r="GD49">
        <v>9999</v>
      </c>
      <c r="GE49">
        <v>9999</v>
      </c>
      <c r="GF49">
        <v>9999</v>
      </c>
      <c r="GG49">
        <v>999.9</v>
      </c>
      <c r="GH49">
        <v>1.8709199999999999</v>
      </c>
      <c r="GI49">
        <v>1.87704</v>
      </c>
      <c r="GJ49">
        <v>1.8748</v>
      </c>
      <c r="GK49">
        <v>1.8730500000000001</v>
      </c>
      <c r="GL49">
        <v>1.8735200000000001</v>
      </c>
      <c r="GM49">
        <v>1.87093</v>
      </c>
      <c r="GN49">
        <v>1.87683</v>
      </c>
      <c r="GO49">
        <v>1.8759600000000001</v>
      </c>
      <c r="GP49">
        <v>5</v>
      </c>
      <c r="GQ49">
        <v>0</v>
      </c>
      <c r="GR49">
        <v>0</v>
      </c>
      <c r="GS49">
        <v>0</v>
      </c>
      <c r="GT49" t="s">
        <v>391</v>
      </c>
      <c r="GU49" t="s">
        <v>392</v>
      </c>
      <c r="GV49" t="s">
        <v>393</v>
      </c>
      <c r="GW49" t="s">
        <v>393</v>
      </c>
      <c r="GX49" t="s">
        <v>393</v>
      </c>
      <c r="GY49" t="s">
        <v>393</v>
      </c>
      <c r="GZ49">
        <v>0</v>
      </c>
      <c r="HA49">
        <v>100</v>
      </c>
      <c r="HB49">
        <v>100</v>
      </c>
      <c r="HC49">
        <v>-1.04</v>
      </c>
      <c r="HD49">
        <v>0.39240000000000003</v>
      </c>
      <c r="HE49">
        <v>-0.84401966686899843</v>
      </c>
      <c r="HF49">
        <v>-4.4049200664853048E-4</v>
      </c>
      <c r="HG49">
        <v>-3.0069193378276792E-7</v>
      </c>
      <c r="HH49">
        <v>5.1441627210662792E-11</v>
      </c>
      <c r="HI49">
        <v>-0.126710662577948</v>
      </c>
      <c r="HJ49">
        <v>-3.0026540548477511E-2</v>
      </c>
      <c r="HK49">
        <v>2.568611009873609E-3</v>
      </c>
      <c r="HL49">
        <v>-9.2004566627904342E-6</v>
      </c>
      <c r="HM49">
        <v>8</v>
      </c>
      <c r="HN49">
        <v>2399</v>
      </c>
      <c r="HO49">
        <v>1</v>
      </c>
      <c r="HP49">
        <v>21</v>
      </c>
      <c r="HQ49">
        <v>0.8</v>
      </c>
      <c r="HR49">
        <v>0.7</v>
      </c>
      <c r="HS49">
        <v>0.94604500000000002</v>
      </c>
      <c r="HT49">
        <v>2.50122</v>
      </c>
      <c r="HU49">
        <v>1.6003400000000001</v>
      </c>
      <c r="HV49">
        <v>2.2753899999999998</v>
      </c>
      <c r="HW49">
        <v>1.5502899999999999</v>
      </c>
      <c r="HX49">
        <v>2.2705099999999998</v>
      </c>
      <c r="HY49">
        <v>41.874899999999997</v>
      </c>
      <c r="HZ49">
        <v>23.710999999999999</v>
      </c>
      <c r="IA49">
        <v>18</v>
      </c>
      <c r="IB49">
        <v>509.416</v>
      </c>
      <c r="IC49">
        <v>467.88299999999998</v>
      </c>
      <c r="ID49">
        <v>24.826000000000001</v>
      </c>
      <c r="IE49">
        <v>28.094899999999999</v>
      </c>
      <c r="IF49">
        <v>30.0001</v>
      </c>
      <c r="IG49">
        <v>28.112300000000001</v>
      </c>
      <c r="IH49">
        <v>28.081800000000001</v>
      </c>
      <c r="II49">
        <v>18.973199999999999</v>
      </c>
      <c r="IJ49">
        <v>41.8581</v>
      </c>
      <c r="IK49">
        <v>0</v>
      </c>
      <c r="IL49">
        <v>24.827100000000002</v>
      </c>
      <c r="IM49">
        <v>400</v>
      </c>
      <c r="IN49">
        <v>15.5297</v>
      </c>
      <c r="IO49">
        <v>99.786900000000003</v>
      </c>
      <c r="IP49">
        <v>100.009</v>
      </c>
    </row>
    <row r="50" spans="1:250" x14ac:dyDescent="0.3">
      <c r="A50">
        <v>34</v>
      </c>
      <c r="B50">
        <v>1689183431</v>
      </c>
      <c r="C50">
        <v>8766.4000000953674</v>
      </c>
      <c r="D50" t="s">
        <v>559</v>
      </c>
      <c r="E50" t="s">
        <v>560</v>
      </c>
      <c r="F50" t="s">
        <v>378</v>
      </c>
      <c r="G50" t="s">
        <v>379</v>
      </c>
      <c r="H50" t="s">
        <v>383</v>
      </c>
      <c r="I50" t="s">
        <v>381</v>
      </c>
      <c r="J50" t="s">
        <v>31</v>
      </c>
      <c r="K50" t="s">
        <v>383</v>
      </c>
      <c r="L50" t="s">
        <v>555</v>
      </c>
      <c r="M50">
        <v>1689183431</v>
      </c>
      <c r="N50">
        <f t="shared" si="46"/>
        <v>6.5951748484073822E-3</v>
      </c>
      <c r="O50">
        <f t="shared" si="47"/>
        <v>6.5951748484073818</v>
      </c>
      <c r="P50">
        <f t="shared" si="48"/>
        <v>22.760474441057855</v>
      </c>
      <c r="Q50">
        <f t="shared" si="49"/>
        <v>270.51400000000001</v>
      </c>
      <c r="R50">
        <f t="shared" si="50"/>
        <v>177.52134362453211</v>
      </c>
      <c r="S50">
        <f t="shared" si="51"/>
        <v>17.538346562214919</v>
      </c>
      <c r="T50">
        <f t="shared" si="52"/>
        <v>26.725621748140998</v>
      </c>
      <c r="U50">
        <f t="shared" si="53"/>
        <v>0.44729893098224888</v>
      </c>
      <c r="V50">
        <f t="shared" si="54"/>
        <v>2.9152903069222642</v>
      </c>
      <c r="W50">
        <f t="shared" si="55"/>
        <v>0.41237267309418801</v>
      </c>
      <c r="X50">
        <f t="shared" si="56"/>
        <v>0.26064327120552089</v>
      </c>
      <c r="Y50">
        <f t="shared" si="57"/>
        <v>289.56805493264488</v>
      </c>
      <c r="Z50">
        <f t="shared" si="58"/>
        <v>27.782226374301739</v>
      </c>
      <c r="AA50">
        <f t="shared" si="59"/>
        <v>27.9756</v>
      </c>
      <c r="AB50">
        <f t="shared" si="60"/>
        <v>3.7894451104311857</v>
      </c>
      <c r="AC50">
        <f t="shared" si="61"/>
        <v>60.229080957135118</v>
      </c>
      <c r="AD50">
        <f t="shared" si="62"/>
        <v>2.2577387623618996</v>
      </c>
      <c r="AE50">
        <f t="shared" si="63"/>
        <v>3.7485857769749575</v>
      </c>
      <c r="AF50">
        <f t="shared" si="64"/>
        <v>1.5317063480692861</v>
      </c>
      <c r="AG50">
        <f t="shared" si="65"/>
        <v>-290.84721081476556</v>
      </c>
      <c r="AH50">
        <f t="shared" si="66"/>
        <v>-29.202024544778226</v>
      </c>
      <c r="AI50">
        <f t="shared" si="67"/>
        <v>-2.1808914761101157</v>
      </c>
      <c r="AJ50">
        <f t="shared" si="68"/>
        <v>-32.662071903009007</v>
      </c>
      <c r="AK50">
        <v>0</v>
      </c>
      <c r="AL50">
        <v>0</v>
      </c>
      <c r="AM50">
        <f t="shared" si="69"/>
        <v>1</v>
      </c>
      <c r="AN50">
        <f t="shared" si="70"/>
        <v>0</v>
      </c>
      <c r="AO50">
        <f t="shared" si="71"/>
        <v>52300.001986999523</v>
      </c>
      <c r="AP50" t="s">
        <v>385</v>
      </c>
      <c r="AQ50">
        <v>10238.9</v>
      </c>
      <c r="AR50">
        <v>302.21199999999999</v>
      </c>
      <c r="AS50">
        <v>4052.3</v>
      </c>
      <c r="AT50">
        <f t="shared" si="72"/>
        <v>0.92542210596451402</v>
      </c>
      <c r="AU50">
        <v>-0.32343011824092421</v>
      </c>
      <c r="AV50" t="s">
        <v>561</v>
      </c>
      <c r="AW50">
        <v>10294.299999999999</v>
      </c>
      <c r="AX50">
        <v>771.78820000000007</v>
      </c>
      <c r="AY50">
        <v>1202.5782295641859</v>
      </c>
      <c r="AZ50">
        <f t="shared" si="73"/>
        <v>0.35822204241989652</v>
      </c>
      <c r="BA50">
        <v>0.5</v>
      </c>
      <c r="BB50">
        <f t="shared" si="74"/>
        <v>1513.1930937474842</v>
      </c>
      <c r="BC50">
        <f t="shared" si="75"/>
        <v>22.760474441057855</v>
      </c>
      <c r="BD50">
        <f t="shared" si="76"/>
        <v>271.02956030895285</v>
      </c>
      <c r="BE50">
        <f t="shared" si="77"/>
        <v>1.5255095106289807E-2</v>
      </c>
      <c r="BF50">
        <f t="shared" si="78"/>
        <v>2.3696768329728979</v>
      </c>
      <c r="BG50">
        <f t="shared" si="79"/>
        <v>256.82455084909355</v>
      </c>
      <c r="BH50" t="s">
        <v>562</v>
      </c>
      <c r="BI50">
        <v>569.79</v>
      </c>
      <c r="BJ50">
        <f t="shared" si="80"/>
        <v>569.79</v>
      </c>
      <c r="BK50">
        <f t="shared" si="81"/>
        <v>0.52619298604258646</v>
      </c>
      <c r="BL50">
        <f t="shared" si="82"/>
        <v>0.68078072479458041</v>
      </c>
      <c r="BM50">
        <f t="shared" si="83"/>
        <v>0.81829535893244076</v>
      </c>
      <c r="BN50">
        <f t="shared" si="84"/>
        <v>0.47846089226681215</v>
      </c>
      <c r="BO50">
        <f t="shared" si="85"/>
        <v>0.75990797294245216</v>
      </c>
      <c r="BP50">
        <f t="shared" si="86"/>
        <v>0.50260168421945806</v>
      </c>
      <c r="BQ50">
        <f t="shared" si="87"/>
        <v>0.49739831578054194</v>
      </c>
      <c r="BR50">
        <f t="shared" si="88"/>
        <v>1800.01</v>
      </c>
      <c r="BS50">
        <f t="shared" si="89"/>
        <v>1513.1930937474842</v>
      </c>
      <c r="BT50">
        <f t="shared" si="90"/>
        <v>0.84065815953660494</v>
      </c>
      <c r="BU50">
        <f t="shared" si="91"/>
        <v>0.16087024790564769</v>
      </c>
      <c r="BV50">
        <v>6</v>
      </c>
      <c r="BW50">
        <v>0.5</v>
      </c>
      <c r="BX50" t="s">
        <v>388</v>
      </c>
      <c r="BY50">
        <v>2</v>
      </c>
      <c r="BZ50">
        <v>1689183431</v>
      </c>
      <c r="CA50">
        <v>270.51400000000001</v>
      </c>
      <c r="CB50">
        <v>299.96499999999997</v>
      </c>
      <c r="CC50">
        <v>22.852599999999999</v>
      </c>
      <c r="CD50">
        <v>15.119899999999999</v>
      </c>
      <c r="CE50">
        <v>271.37200000000001</v>
      </c>
      <c r="CF50">
        <v>22.4573</v>
      </c>
      <c r="CG50">
        <v>500.04199999999997</v>
      </c>
      <c r="CH50">
        <v>98.695899999999995</v>
      </c>
      <c r="CI50">
        <v>9.9806500000000006E-2</v>
      </c>
      <c r="CJ50">
        <v>27.7898</v>
      </c>
      <c r="CK50">
        <v>27.9756</v>
      </c>
      <c r="CL50">
        <v>999.9</v>
      </c>
      <c r="CM50">
        <v>0</v>
      </c>
      <c r="CN50">
        <v>0</v>
      </c>
      <c r="CO50">
        <v>10050</v>
      </c>
      <c r="CP50">
        <v>0</v>
      </c>
      <c r="CQ50">
        <v>806.94899999999996</v>
      </c>
      <c r="CR50">
        <v>-29.450600000000001</v>
      </c>
      <c r="CS50">
        <v>276.84100000000001</v>
      </c>
      <c r="CT50">
        <v>304.57</v>
      </c>
      <c r="CU50">
        <v>7.7326600000000001</v>
      </c>
      <c r="CV50">
        <v>299.96499999999997</v>
      </c>
      <c r="CW50">
        <v>15.119899999999999</v>
      </c>
      <c r="CX50">
        <v>2.2554500000000002</v>
      </c>
      <c r="CY50">
        <v>1.49227</v>
      </c>
      <c r="CZ50">
        <v>19.361699999999999</v>
      </c>
      <c r="DA50">
        <v>12.889200000000001</v>
      </c>
      <c r="DB50">
        <v>1800.01</v>
      </c>
      <c r="DC50">
        <v>0.97800299999999996</v>
      </c>
      <c r="DD50">
        <v>2.1997099999999999E-2</v>
      </c>
      <c r="DE50">
        <v>0</v>
      </c>
      <c r="DF50">
        <v>771.92200000000003</v>
      </c>
      <c r="DG50">
        <v>4.9995000000000003</v>
      </c>
      <c r="DH50">
        <v>16441.2</v>
      </c>
      <c r="DI50">
        <v>16659.900000000001</v>
      </c>
      <c r="DJ50">
        <v>44</v>
      </c>
      <c r="DK50">
        <v>44.875</v>
      </c>
      <c r="DL50">
        <v>44.936999999999998</v>
      </c>
      <c r="DM50">
        <v>43.625</v>
      </c>
      <c r="DN50">
        <v>45.186999999999998</v>
      </c>
      <c r="DO50">
        <v>1755.53</v>
      </c>
      <c r="DP50">
        <v>39.49</v>
      </c>
      <c r="DQ50">
        <v>0</v>
      </c>
      <c r="DR50">
        <v>120.7999999523163</v>
      </c>
      <c r="DS50">
        <v>0</v>
      </c>
      <c r="DT50">
        <v>771.78820000000007</v>
      </c>
      <c r="DU50">
        <v>-0.1237692259634913</v>
      </c>
      <c r="DV50">
        <v>105.046154134855</v>
      </c>
      <c r="DW50">
        <v>16425.812000000002</v>
      </c>
      <c r="DX50">
        <v>15</v>
      </c>
      <c r="DY50">
        <v>1689183391</v>
      </c>
      <c r="DZ50" t="s">
        <v>563</v>
      </c>
      <c r="EA50">
        <v>1689183374.5</v>
      </c>
      <c r="EB50">
        <v>1689183391</v>
      </c>
      <c r="EC50">
        <v>38</v>
      </c>
      <c r="ED50">
        <v>0.127</v>
      </c>
      <c r="EE50">
        <v>5.0000000000000001E-3</v>
      </c>
      <c r="EF50">
        <v>-0.875</v>
      </c>
      <c r="EG50">
        <v>-1.2999999999999999E-2</v>
      </c>
      <c r="EH50">
        <v>300</v>
      </c>
      <c r="EI50">
        <v>15</v>
      </c>
      <c r="EJ50">
        <v>0.05</v>
      </c>
      <c r="EK50">
        <v>0.02</v>
      </c>
      <c r="EL50">
        <v>22.83587776037178</v>
      </c>
      <c r="EM50">
        <v>-0.92833915921939814</v>
      </c>
      <c r="EN50">
        <v>0.196255211575288</v>
      </c>
      <c r="EO50">
        <v>1</v>
      </c>
      <c r="EP50">
        <v>0.4488247149047796</v>
      </c>
      <c r="EQ50">
        <v>4.1713998525931481E-2</v>
      </c>
      <c r="ER50">
        <v>1.5645526685296798E-2</v>
      </c>
      <c r="ES50">
        <v>1</v>
      </c>
      <c r="ET50">
        <v>2</v>
      </c>
      <c r="EU50">
        <v>2</v>
      </c>
      <c r="EV50" t="s">
        <v>390</v>
      </c>
      <c r="EW50">
        <v>2.9671099999999999</v>
      </c>
      <c r="EX50">
        <v>2.8085599999999999</v>
      </c>
      <c r="EY50">
        <v>7.1084099999999997E-2</v>
      </c>
      <c r="EZ50">
        <v>7.6375899999999997E-2</v>
      </c>
      <c r="FA50">
        <v>0.11493399999999999</v>
      </c>
      <c r="FB50">
        <v>8.5434300000000005E-2</v>
      </c>
      <c r="FC50">
        <v>27616.5</v>
      </c>
      <c r="FD50">
        <v>25462.6</v>
      </c>
      <c r="FE50">
        <v>26709.1</v>
      </c>
      <c r="FF50">
        <v>25994.3</v>
      </c>
      <c r="FG50">
        <v>32173.200000000001</v>
      </c>
      <c r="FH50">
        <v>33539</v>
      </c>
      <c r="FI50">
        <v>37850.199999999997</v>
      </c>
      <c r="FJ50">
        <v>38521.699999999997</v>
      </c>
      <c r="FK50">
        <v>2.0177200000000002</v>
      </c>
      <c r="FL50">
        <v>1.9964500000000001</v>
      </c>
      <c r="FM50">
        <v>0.10123799999999999</v>
      </c>
      <c r="FN50">
        <v>0</v>
      </c>
      <c r="FO50">
        <v>26.320399999999999</v>
      </c>
      <c r="FP50">
        <v>999.9</v>
      </c>
      <c r="FQ50">
        <v>34.799999999999997</v>
      </c>
      <c r="FR50">
        <v>38.4</v>
      </c>
      <c r="FS50">
        <v>23.9877</v>
      </c>
      <c r="FT50">
        <v>61.46</v>
      </c>
      <c r="FU50">
        <v>16.838899999999999</v>
      </c>
      <c r="FV50">
        <v>1</v>
      </c>
      <c r="FW50">
        <v>5.7007099999999998E-2</v>
      </c>
      <c r="FX50">
        <v>0.45130999999999999</v>
      </c>
      <c r="FY50">
        <v>20.254200000000001</v>
      </c>
      <c r="FZ50">
        <v>5.2105499999999996</v>
      </c>
      <c r="GA50">
        <v>11.9274</v>
      </c>
      <c r="GB50">
        <v>4.9880500000000003</v>
      </c>
      <c r="GC50">
        <v>3.2909999999999999</v>
      </c>
      <c r="GD50">
        <v>9999</v>
      </c>
      <c r="GE50">
        <v>9999</v>
      </c>
      <c r="GF50">
        <v>9999</v>
      </c>
      <c r="GG50">
        <v>999.9</v>
      </c>
      <c r="GH50">
        <v>1.8709</v>
      </c>
      <c r="GI50">
        <v>1.877</v>
      </c>
      <c r="GJ50">
        <v>1.87483</v>
      </c>
      <c r="GK50">
        <v>1.8730199999999999</v>
      </c>
      <c r="GL50">
        <v>1.87354</v>
      </c>
      <c r="GM50">
        <v>1.8709199999999999</v>
      </c>
      <c r="GN50">
        <v>1.87683</v>
      </c>
      <c r="GO50">
        <v>1.87598</v>
      </c>
      <c r="GP50">
        <v>5</v>
      </c>
      <c r="GQ50">
        <v>0</v>
      </c>
      <c r="GR50">
        <v>0</v>
      </c>
      <c r="GS50">
        <v>0</v>
      </c>
      <c r="GT50" t="s">
        <v>391</v>
      </c>
      <c r="GU50" t="s">
        <v>392</v>
      </c>
      <c r="GV50" t="s">
        <v>393</v>
      </c>
      <c r="GW50" t="s">
        <v>393</v>
      </c>
      <c r="GX50" t="s">
        <v>393</v>
      </c>
      <c r="GY50" t="s">
        <v>393</v>
      </c>
      <c r="GZ50">
        <v>0</v>
      </c>
      <c r="HA50">
        <v>100</v>
      </c>
      <c r="HB50">
        <v>100</v>
      </c>
      <c r="HC50">
        <v>-0.85799999999999998</v>
      </c>
      <c r="HD50">
        <v>0.39529999999999998</v>
      </c>
      <c r="HE50">
        <v>-0.71708464370501745</v>
      </c>
      <c r="HF50">
        <v>-4.4049200664853048E-4</v>
      </c>
      <c r="HG50">
        <v>-3.0069193378276792E-7</v>
      </c>
      <c r="HH50">
        <v>5.1441627210662792E-11</v>
      </c>
      <c r="HI50">
        <v>-0.1216772740983055</v>
      </c>
      <c r="HJ50">
        <v>-3.0026540548477511E-2</v>
      </c>
      <c r="HK50">
        <v>2.568611009873609E-3</v>
      </c>
      <c r="HL50">
        <v>-9.2004566627904342E-6</v>
      </c>
      <c r="HM50">
        <v>8</v>
      </c>
      <c r="HN50">
        <v>2399</v>
      </c>
      <c r="HO50">
        <v>1</v>
      </c>
      <c r="HP50">
        <v>21</v>
      </c>
      <c r="HQ50">
        <v>0.9</v>
      </c>
      <c r="HR50">
        <v>0.7</v>
      </c>
      <c r="HS50">
        <v>0.75439500000000004</v>
      </c>
      <c r="HT50">
        <v>2.50122</v>
      </c>
      <c r="HU50">
        <v>1.5991200000000001</v>
      </c>
      <c r="HV50">
        <v>2.2753899999999998</v>
      </c>
      <c r="HW50">
        <v>1.5502899999999999</v>
      </c>
      <c r="HX50">
        <v>2.33521</v>
      </c>
      <c r="HY50">
        <v>41.927500000000002</v>
      </c>
      <c r="HZ50">
        <v>23.719799999999999</v>
      </c>
      <c r="IA50">
        <v>18</v>
      </c>
      <c r="IB50">
        <v>509.654</v>
      </c>
      <c r="IC50">
        <v>467.06299999999999</v>
      </c>
      <c r="ID50">
        <v>25.45</v>
      </c>
      <c r="IE50">
        <v>28.1328</v>
      </c>
      <c r="IF50">
        <v>30.000299999999999</v>
      </c>
      <c r="IG50">
        <v>28.150600000000001</v>
      </c>
      <c r="IH50">
        <v>28.117100000000001</v>
      </c>
      <c r="II50">
        <v>15.136699999999999</v>
      </c>
      <c r="IJ50">
        <v>43.777099999999997</v>
      </c>
      <c r="IK50">
        <v>0</v>
      </c>
      <c r="IL50">
        <v>25.459700000000002</v>
      </c>
      <c r="IM50">
        <v>300</v>
      </c>
      <c r="IN50">
        <v>15.0726</v>
      </c>
      <c r="IO50">
        <v>99.782600000000002</v>
      </c>
      <c r="IP50">
        <v>100.002</v>
      </c>
    </row>
    <row r="51" spans="1:250" x14ac:dyDescent="0.3">
      <c r="A51">
        <v>35</v>
      </c>
      <c r="B51">
        <v>1689183544.5</v>
      </c>
      <c r="C51">
        <v>8879.9000000953674</v>
      </c>
      <c r="D51" t="s">
        <v>564</v>
      </c>
      <c r="E51" t="s">
        <v>565</v>
      </c>
      <c r="F51" t="s">
        <v>378</v>
      </c>
      <c r="G51" t="s">
        <v>379</v>
      </c>
      <c r="H51" t="s">
        <v>383</v>
      </c>
      <c r="I51" t="s">
        <v>381</v>
      </c>
      <c r="J51" t="s">
        <v>31</v>
      </c>
      <c r="K51" t="s">
        <v>383</v>
      </c>
      <c r="L51" t="s">
        <v>555</v>
      </c>
      <c r="M51">
        <v>1689183544.5</v>
      </c>
      <c r="N51">
        <f t="shared" si="46"/>
        <v>6.5764441390372425E-3</v>
      </c>
      <c r="O51">
        <f t="shared" si="47"/>
        <v>6.5764441390372426</v>
      </c>
      <c r="P51">
        <f t="shared" si="48"/>
        <v>13.908721492880169</v>
      </c>
      <c r="Q51">
        <f t="shared" si="49"/>
        <v>181.87799999999999</v>
      </c>
      <c r="R51">
        <f t="shared" si="50"/>
        <v>124.21012184526646</v>
      </c>
      <c r="S51">
        <f t="shared" si="51"/>
        <v>12.271353768707598</v>
      </c>
      <c r="T51">
        <f t="shared" si="52"/>
        <v>17.968658653481999</v>
      </c>
      <c r="U51">
        <f t="shared" si="53"/>
        <v>0.44374358789867185</v>
      </c>
      <c r="V51">
        <f t="shared" si="54"/>
        <v>2.9034949519838609</v>
      </c>
      <c r="W51">
        <f t="shared" si="55"/>
        <v>0.40921939102349392</v>
      </c>
      <c r="X51">
        <f t="shared" si="56"/>
        <v>0.25863977811580008</v>
      </c>
      <c r="Y51">
        <f t="shared" si="57"/>
        <v>289.56110463498072</v>
      </c>
      <c r="Z51">
        <f t="shared" si="58"/>
        <v>27.831865737329842</v>
      </c>
      <c r="AA51">
        <f t="shared" si="59"/>
        <v>28.0488</v>
      </c>
      <c r="AB51">
        <f t="shared" si="60"/>
        <v>3.8056489212470415</v>
      </c>
      <c r="AC51">
        <f t="shared" si="61"/>
        <v>60.311142763989878</v>
      </c>
      <c r="AD51">
        <f t="shared" si="62"/>
        <v>2.2667354513121998</v>
      </c>
      <c r="AE51">
        <f t="shared" si="63"/>
        <v>3.7584024235495086</v>
      </c>
      <c r="AF51">
        <f t="shared" si="64"/>
        <v>1.5389134699348417</v>
      </c>
      <c r="AG51">
        <f t="shared" si="65"/>
        <v>-290.02118653154241</v>
      </c>
      <c r="AH51">
        <f t="shared" si="66"/>
        <v>-33.529415692160278</v>
      </c>
      <c r="AI51">
        <f t="shared" si="67"/>
        <v>-2.5157256772841659</v>
      </c>
      <c r="AJ51">
        <f t="shared" si="68"/>
        <v>-36.505223266006105</v>
      </c>
      <c r="AK51">
        <v>0</v>
      </c>
      <c r="AL51">
        <v>0</v>
      </c>
      <c r="AM51">
        <f t="shared" si="69"/>
        <v>1</v>
      </c>
      <c r="AN51">
        <f t="shared" si="70"/>
        <v>0</v>
      </c>
      <c r="AO51">
        <f t="shared" si="71"/>
        <v>51954.915910192416</v>
      </c>
      <c r="AP51" t="s">
        <v>385</v>
      </c>
      <c r="AQ51">
        <v>10238.9</v>
      </c>
      <c r="AR51">
        <v>302.21199999999999</v>
      </c>
      <c r="AS51">
        <v>4052.3</v>
      </c>
      <c r="AT51">
        <f t="shared" si="72"/>
        <v>0.92542210596451402</v>
      </c>
      <c r="AU51">
        <v>-0.32343011824092421</v>
      </c>
      <c r="AV51" t="s">
        <v>566</v>
      </c>
      <c r="AW51">
        <v>10290.9</v>
      </c>
      <c r="AX51">
        <v>745.84023999999988</v>
      </c>
      <c r="AY51">
        <v>1091.9973855990429</v>
      </c>
      <c r="AZ51">
        <f t="shared" si="73"/>
        <v>0.31699448200523828</v>
      </c>
      <c r="BA51">
        <v>0.5</v>
      </c>
      <c r="BB51">
        <f t="shared" si="74"/>
        <v>1513.1592003290054</v>
      </c>
      <c r="BC51">
        <f t="shared" si="75"/>
        <v>13.908721492880169</v>
      </c>
      <c r="BD51">
        <f t="shared" si="76"/>
        <v>239.83155844987684</v>
      </c>
      <c r="BE51">
        <f t="shared" si="77"/>
        <v>9.4055877319627734E-3</v>
      </c>
      <c r="BF51">
        <f t="shared" si="78"/>
        <v>2.7109063203269557</v>
      </c>
      <c r="BG51">
        <f t="shared" si="79"/>
        <v>251.38796826733636</v>
      </c>
      <c r="BH51" t="s">
        <v>567</v>
      </c>
      <c r="BI51">
        <v>572.83000000000004</v>
      </c>
      <c r="BJ51">
        <f t="shared" si="80"/>
        <v>572.83000000000004</v>
      </c>
      <c r="BK51">
        <f t="shared" si="81"/>
        <v>0.47542914703430394</v>
      </c>
      <c r="BL51">
        <f t="shared" si="82"/>
        <v>0.66675441331821828</v>
      </c>
      <c r="BM51">
        <f t="shared" si="83"/>
        <v>0.85079124533361605</v>
      </c>
      <c r="BN51">
        <f t="shared" si="84"/>
        <v>0.43829267027584579</v>
      </c>
      <c r="BO51">
        <f t="shared" si="85"/>
        <v>0.78939550602571384</v>
      </c>
      <c r="BP51">
        <f t="shared" si="86"/>
        <v>0.51208946648021436</v>
      </c>
      <c r="BQ51">
        <f t="shared" si="87"/>
        <v>0.48791053351978564</v>
      </c>
      <c r="BR51">
        <f t="shared" si="88"/>
        <v>1799.97</v>
      </c>
      <c r="BS51">
        <f t="shared" si="89"/>
        <v>1513.1592003290054</v>
      </c>
      <c r="BT51">
        <f t="shared" si="90"/>
        <v>0.84065801114963323</v>
      </c>
      <c r="BU51">
        <f t="shared" si="91"/>
        <v>0.16086996151879238</v>
      </c>
      <c r="BV51">
        <v>6</v>
      </c>
      <c r="BW51">
        <v>0.5</v>
      </c>
      <c r="BX51" t="s">
        <v>388</v>
      </c>
      <c r="BY51">
        <v>2</v>
      </c>
      <c r="BZ51">
        <v>1689183544.5</v>
      </c>
      <c r="CA51">
        <v>181.87799999999999</v>
      </c>
      <c r="CB51">
        <v>199.99799999999999</v>
      </c>
      <c r="CC51">
        <v>22.9438</v>
      </c>
      <c r="CD51">
        <v>15.2356</v>
      </c>
      <c r="CE51">
        <v>182.57</v>
      </c>
      <c r="CF51">
        <v>22.5425</v>
      </c>
      <c r="CG51">
        <v>500.16</v>
      </c>
      <c r="CH51">
        <v>98.694900000000004</v>
      </c>
      <c r="CI51">
        <v>0.100219</v>
      </c>
      <c r="CJ51">
        <v>27.834599999999998</v>
      </c>
      <c r="CK51">
        <v>28.0488</v>
      </c>
      <c r="CL51">
        <v>999.9</v>
      </c>
      <c r="CM51">
        <v>0</v>
      </c>
      <c r="CN51">
        <v>0</v>
      </c>
      <c r="CO51">
        <v>9982.5</v>
      </c>
      <c r="CP51">
        <v>0</v>
      </c>
      <c r="CQ51">
        <v>755.024</v>
      </c>
      <c r="CR51">
        <v>-18.119900000000001</v>
      </c>
      <c r="CS51">
        <v>186.149</v>
      </c>
      <c r="CT51">
        <v>203.09200000000001</v>
      </c>
      <c r="CU51">
        <v>7.7082499999999996</v>
      </c>
      <c r="CV51">
        <v>199.99799999999999</v>
      </c>
      <c r="CW51">
        <v>15.2356</v>
      </c>
      <c r="CX51">
        <v>2.26444</v>
      </c>
      <c r="CY51">
        <v>1.5036799999999999</v>
      </c>
      <c r="CZ51">
        <v>19.425599999999999</v>
      </c>
      <c r="DA51">
        <v>13.005599999999999</v>
      </c>
      <c r="DB51">
        <v>1799.97</v>
      </c>
      <c r="DC51">
        <v>0.97800600000000004</v>
      </c>
      <c r="DD51">
        <v>2.1993599999999999E-2</v>
      </c>
      <c r="DE51">
        <v>0</v>
      </c>
      <c r="DF51">
        <v>745.34900000000005</v>
      </c>
      <c r="DG51">
        <v>4.9995000000000003</v>
      </c>
      <c r="DH51">
        <v>15776.4</v>
      </c>
      <c r="DI51">
        <v>16659.5</v>
      </c>
      <c r="DJ51">
        <v>44.186999999999998</v>
      </c>
      <c r="DK51">
        <v>45</v>
      </c>
      <c r="DL51">
        <v>45</v>
      </c>
      <c r="DM51">
        <v>43.875</v>
      </c>
      <c r="DN51">
        <v>45.375</v>
      </c>
      <c r="DO51">
        <v>1755.49</v>
      </c>
      <c r="DP51">
        <v>39.479999999999997</v>
      </c>
      <c r="DQ51">
        <v>0</v>
      </c>
      <c r="DR51">
        <v>111.6000001430511</v>
      </c>
      <c r="DS51">
        <v>0</v>
      </c>
      <c r="DT51">
        <v>745.84023999999988</v>
      </c>
      <c r="DU51">
        <v>-3.1913076926494228</v>
      </c>
      <c r="DV51">
        <v>-133.40769237127671</v>
      </c>
      <c r="DW51">
        <v>15785.748</v>
      </c>
      <c r="DX51">
        <v>15</v>
      </c>
      <c r="DY51">
        <v>1689183506.5</v>
      </c>
      <c r="DZ51" t="s">
        <v>568</v>
      </c>
      <c r="EA51">
        <v>1689183498</v>
      </c>
      <c r="EB51">
        <v>1689183506.5</v>
      </c>
      <c r="EC51">
        <v>39</v>
      </c>
      <c r="ED51">
        <v>0.11600000000000001</v>
      </c>
      <c r="EE51">
        <v>0</v>
      </c>
      <c r="EF51">
        <v>-0.70099999999999996</v>
      </c>
      <c r="EG51">
        <v>-1.7999999999999999E-2</v>
      </c>
      <c r="EH51">
        <v>200</v>
      </c>
      <c r="EI51">
        <v>15</v>
      </c>
      <c r="EJ51">
        <v>0.13</v>
      </c>
      <c r="EK51">
        <v>0.02</v>
      </c>
      <c r="EL51">
        <v>13.98524431022242</v>
      </c>
      <c r="EM51">
        <v>-0.57529067608959772</v>
      </c>
      <c r="EN51">
        <v>0.1085720830796973</v>
      </c>
      <c r="EO51">
        <v>1</v>
      </c>
      <c r="EP51">
        <v>0.44119858267624318</v>
      </c>
      <c r="EQ51">
        <v>5.6965658149067191E-2</v>
      </c>
      <c r="ER51">
        <v>1.5520970565681771E-2</v>
      </c>
      <c r="ES51">
        <v>1</v>
      </c>
      <c r="ET51">
        <v>2</v>
      </c>
      <c r="EU51">
        <v>2</v>
      </c>
      <c r="EV51" t="s">
        <v>390</v>
      </c>
      <c r="EW51">
        <v>2.9673799999999999</v>
      </c>
      <c r="EX51">
        <v>2.8083900000000002</v>
      </c>
      <c r="EY51">
        <v>5.0351899999999998E-2</v>
      </c>
      <c r="EZ51">
        <v>5.4010599999999999E-2</v>
      </c>
      <c r="FA51">
        <v>0.115234</v>
      </c>
      <c r="FB51">
        <v>8.5905200000000001E-2</v>
      </c>
      <c r="FC51">
        <v>28231.200000000001</v>
      </c>
      <c r="FD51">
        <v>26077.5</v>
      </c>
      <c r="FE51">
        <v>26707.8</v>
      </c>
      <c r="FF51">
        <v>25992.799999999999</v>
      </c>
      <c r="FG51">
        <v>32158.799999999999</v>
      </c>
      <c r="FH51">
        <v>33518.1</v>
      </c>
      <c r="FI51">
        <v>37847.9</v>
      </c>
      <c r="FJ51">
        <v>38519.4</v>
      </c>
      <c r="FK51">
        <v>2.0167299999999999</v>
      </c>
      <c r="FL51">
        <v>1.99533</v>
      </c>
      <c r="FM51">
        <v>9.3918299999999996E-2</v>
      </c>
      <c r="FN51">
        <v>0</v>
      </c>
      <c r="FO51">
        <v>26.5136</v>
      </c>
      <c r="FP51">
        <v>999.9</v>
      </c>
      <c r="FQ51">
        <v>34.799999999999997</v>
      </c>
      <c r="FR51">
        <v>38.4</v>
      </c>
      <c r="FS51">
        <v>23.987200000000001</v>
      </c>
      <c r="FT51">
        <v>61.98</v>
      </c>
      <c r="FU51">
        <v>16.418299999999999</v>
      </c>
      <c r="FV51">
        <v>1</v>
      </c>
      <c r="FW51">
        <v>6.2720999999999999E-2</v>
      </c>
      <c r="FX51">
        <v>2.0187499999999998</v>
      </c>
      <c r="FY51">
        <v>20.241</v>
      </c>
      <c r="FZ51">
        <v>5.2111499999999999</v>
      </c>
      <c r="GA51">
        <v>11.9313</v>
      </c>
      <c r="GB51">
        <v>4.9892500000000002</v>
      </c>
      <c r="GC51">
        <v>3.2909999999999999</v>
      </c>
      <c r="GD51">
        <v>9999</v>
      </c>
      <c r="GE51">
        <v>9999</v>
      </c>
      <c r="GF51">
        <v>9999</v>
      </c>
      <c r="GG51">
        <v>999.9</v>
      </c>
      <c r="GH51">
        <v>1.87094</v>
      </c>
      <c r="GI51">
        <v>1.877</v>
      </c>
      <c r="GJ51">
        <v>1.87483</v>
      </c>
      <c r="GK51">
        <v>1.87304</v>
      </c>
      <c r="GL51">
        <v>1.8735200000000001</v>
      </c>
      <c r="GM51">
        <v>1.8709800000000001</v>
      </c>
      <c r="GN51">
        <v>1.87683</v>
      </c>
      <c r="GO51">
        <v>1.8759999999999999</v>
      </c>
      <c r="GP51">
        <v>5</v>
      </c>
      <c r="GQ51">
        <v>0</v>
      </c>
      <c r="GR51">
        <v>0</v>
      </c>
      <c r="GS51">
        <v>0</v>
      </c>
      <c r="GT51" t="s">
        <v>391</v>
      </c>
      <c r="GU51" t="s">
        <v>392</v>
      </c>
      <c r="GV51" t="s">
        <v>393</v>
      </c>
      <c r="GW51" t="s">
        <v>393</v>
      </c>
      <c r="GX51" t="s">
        <v>393</v>
      </c>
      <c r="GY51" t="s">
        <v>393</v>
      </c>
      <c r="GZ51">
        <v>0</v>
      </c>
      <c r="HA51">
        <v>100</v>
      </c>
      <c r="HB51">
        <v>100</v>
      </c>
      <c r="HC51">
        <v>-0.69199999999999995</v>
      </c>
      <c r="HD51">
        <v>0.40129999999999999</v>
      </c>
      <c r="HE51">
        <v>-0.60122909062871777</v>
      </c>
      <c r="HF51">
        <v>-4.4049200664853048E-4</v>
      </c>
      <c r="HG51">
        <v>-3.0069193378276792E-7</v>
      </c>
      <c r="HH51">
        <v>5.1441627210662792E-11</v>
      </c>
      <c r="HI51">
        <v>-0.1216517537076033</v>
      </c>
      <c r="HJ51">
        <v>-3.0026540548477511E-2</v>
      </c>
      <c r="HK51">
        <v>2.568611009873609E-3</v>
      </c>
      <c r="HL51">
        <v>-9.2004566627904342E-6</v>
      </c>
      <c r="HM51">
        <v>8</v>
      </c>
      <c r="HN51">
        <v>2399</v>
      </c>
      <c r="HO51">
        <v>1</v>
      </c>
      <c r="HP51">
        <v>21</v>
      </c>
      <c r="HQ51">
        <v>0.8</v>
      </c>
      <c r="HR51">
        <v>0.6</v>
      </c>
      <c r="HS51">
        <v>0.55542000000000002</v>
      </c>
      <c r="HT51">
        <v>2.51953</v>
      </c>
      <c r="HU51">
        <v>1.6003400000000001</v>
      </c>
      <c r="HV51">
        <v>2.2753899999999998</v>
      </c>
      <c r="HW51">
        <v>1.5502899999999999</v>
      </c>
      <c r="HX51">
        <v>2.2827099999999998</v>
      </c>
      <c r="HY51">
        <v>42.032899999999998</v>
      </c>
      <c r="HZ51">
        <v>23.710999999999999</v>
      </c>
      <c r="IA51">
        <v>18</v>
      </c>
      <c r="IB51">
        <v>509.34199999999998</v>
      </c>
      <c r="IC51">
        <v>466.68599999999998</v>
      </c>
      <c r="ID51">
        <v>24.093599999999999</v>
      </c>
      <c r="IE51">
        <v>28.177</v>
      </c>
      <c r="IF51">
        <v>30.000399999999999</v>
      </c>
      <c r="IG51">
        <v>28.187799999999999</v>
      </c>
      <c r="IH51">
        <v>28.1555</v>
      </c>
      <c r="II51">
        <v>11.152100000000001</v>
      </c>
      <c r="IJ51">
        <v>43.3964</v>
      </c>
      <c r="IK51">
        <v>0</v>
      </c>
      <c r="IL51">
        <v>24.044599999999999</v>
      </c>
      <c r="IM51">
        <v>200</v>
      </c>
      <c r="IN51">
        <v>15.2729</v>
      </c>
      <c r="IO51">
        <v>99.777000000000001</v>
      </c>
      <c r="IP51">
        <v>99.995999999999995</v>
      </c>
    </row>
    <row r="52" spans="1:250" x14ac:dyDescent="0.3">
      <c r="A52">
        <v>36</v>
      </c>
      <c r="B52">
        <v>1689183669</v>
      </c>
      <c r="C52">
        <v>9004.4000000953674</v>
      </c>
      <c r="D52" t="s">
        <v>569</v>
      </c>
      <c r="E52" t="s">
        <v>570</v>
      </c>
      <c r="F52" t="s">
        <v>378</v>
      </c>
      <c r="G52" t="s">
        <v>379</v>
      </c>
      <c r="H52" t="s">
        <v>383</v>
      </c>
      <c r="I52" t="s">
        <v>381</v>
      </c>
      <c r="J52" t="s">
        <v>31</v>
      </c>
      <c r="K52" t="s">
        <v>383</v>
      </c>
      <c r="L52" t="s">
        <v>555</v>
      </c>
      <c r="M52">
        <v>1689183669</v>
      </c>
      <c r="N52">
        <f t="shared" si="46"/>
        <v>6.7758677565861129E-3</v>
      </c>
      <c r="O52">
        <f t="shared" si="47"/>
        <v>6.7758677565861127</v>
      </c>
      <c r="P52">
        <f t="shared" si="48"/>
        <v>9.4727429552049252</v>
      </c>
      <c r="Q52">
        <f t="shared" si="49"/>
        <v>137.49799999999999</v>
      </c>
      <c r="R52">
        <f t="shared" si="50"/>
        <v>99.277600807717093</v>
      </c>
      <c r="S52">
        <f t="shared" si="51"/>
        <v>9.8075909980380196</v>
      </c>
      <c r="T52">
        <f t="shared" si="52"/>
        <v>13.583367608369999</v>
      </c>
      <c r="U52">
        <f t="shared" si="53"/>
        <v>0.46243525990226114</v>
      </c>
      <c r="V52">
        <f t="shared" si="54"/>
        <v>2.9125642278010266</v>
      </c>
      <c r="W52">
        <f t="shared" si="55"/>
        <v>0.42517873352353908</v>
      </c>
      <c r="X52">
        <f t="shared" si="56"/>
        <v>0.26883348295350085</v>
      </c>
      <c r="Y52">
        <f t="shared" si="57"/>
        <v>289.53339363487987</v>
      </c>
      <c r="Z52">
        <f t="shared" si="58"/>
        <v>27.587787452977309</v>
      </c>
      <c r="AA52">
        <f t="shared" si="59"/>
        <v>27.911799999999999</v>
      </c>
      <c r="AB52">
        <f t="shared" si="60"/>
        <v>3.7753712455129032</v>
      </c>
      <c r="AC52">
        <f t="shared" si="61"/>
        <v>60.513771400599005</v>
      </c>
      <c r="AD52">
        <f t="shared" si="62"/>
        <v>2.2490135999205001</v>
      </c>
      <c r="AE52">
        <f t="shared" si="63"/>
        <v>3.7165318701293799</v>
      </c>
      <c r="AF52">
        <f t="shared" si="64"/>
        <v>1.5263576455924031</v>
      </c>
      <c r="AG52">
        <f t="shared" si="65"/>
        <v>-298.81576806544757</v>
      </c>
      <c r="AH52">
        <f t="shared" si="66"/>
        <v>-42.238961752636946</v>
      </c>
      <c r="AI52">
        <f t="shared" si="67"/>
        <v>-3.1541633957228794</v>
      </c>
      <c r="AJ52">
        <f t="shared" si="68"/>
        <v>-54.675499578927536</v>
      </c>
      <c r="AK52">
        <v>0</v>
      </c>
      <c r="AL52">
        <v>0</v>
      </c>
      <c r="AM52">
        <f t="shared" si="69"/>
        <v>1</v>
      </c>
      <c r="AN52">
        <f t="shared" si="70"/>
        <v>0</v>
      </c>
      <c r="AO52">
        <f t="shared" si="71"/>
        <v>52247.357528317938</v>
      </c>
      <c r="AP52" t="s">
        <v>385</v>
      </c>
      <c r="AQ52">
        <v>10238.9</v>
      </c>
      <c r="AR52">
        <v>302.21199999999999</v>
      </c>
      <c r="AS52">
        <v>4052.3</v>
      </c>
      <c r="AT52">
        <f t="shared" si="72"/>
        <v>0.92542210596451402</v>
      </c>
      <c r="AU52">
        <v>-0.32343011824092421</v>
      </c>
      <c r="AV52" t="s">
        <v>571</v>
      </c>
      <c r="AW52">
        <v>10308.700000000001</v>
      </c>
      <c r="AX52">
        <v>738.99276923076911</v>
      </c>
      <c r="AY52">
        <v>1044.0392089646491</v>
      </c>
      <c r="AZ52">
        <f t="shared" si="73"/>
        <v>0.292179103154936</v>
      </c>
      <c r="BA52">
        <v>0.5</v>
      </c>
      <c r="BB52">
        <f t="shared" si="74"/>
        <v>1513.0161003289531</v>
      </c>
      <c r="BC52">
        <f t="shared" si="75"/>
        <v>9.4727429552049252</v>
      </c>
      <c r="BD52">
        <f t="shared" si="76"/>
        <v>221.0358436265461</v>
      </c>
      <c r="BE52">
        <f t="shared" si="77"/>
        <v>6.4745993590656506E-3</v>
      </c>
      <c r="BF52">
        <f t="shared" si="78"/>
        <v>2.8813676394573124</v>
      </c>
      <c r="BG52">
        <f t="shared" si="79"/>
        <v>248.7574289171817</v>
      </c>
      <c r="BH52" t="s">
        <v>572</v>
      </c>
      <c r="BI52">
        <v>576.71</v>
      </c>
      <c r="BJ52">
        <f t="shared" si="80"/>
        <v>576.71</v>
      </c>
      <c r="BK52">
        <f t="shared" si="81"/>
        <v>0.44761653101906895</v>
      </c>
      <c r="BL52">
        <f t="shared" si="82"/>
        <v>0.65274421945441696</v>
      </c>
      <c r="BM52">
        <f t="shared" si="83"/>
        <v>0.86553960364581284</v>
      </c>
      <c r="BN52">
        <f t="shared" si="84"/>
        <v>0.41120955937923359</v>
      </c>
      <c r="BO52">
        <f t="shared" si="85"/>
        <v>0.80218405302364926</v>
      </c>
      <c r="BP52">
        <f t="shared" si="86"/>
        <v>0.50940162674853273</v>
      </c>
      <c r="BQ52">
        <f t="shared" si="87"/>
        <v>0.49059837325146727</v>
      </c>
      <c r="BR52">
        <f t="shared" si="88"/>
        <v>1799.8</v>
      </c>
      <c r="BS52">
        <f t="shared" si="89"/>
        <v>1513.0161003289531</v>
      </c>
      <c r="BT52">
        <f t="shared" si="90"/>
        <v>0.84065790661682027</v>
      </c>
      <c r="BU52">
        <f t="shared" si="91"/>
        <v>0.16086975977046331</v>
      </c>
      <c r="BV52">
        <v>6</v>
      </c>
      <c r="BW52">
        <v>0.5</v>
      </c>
      <c r="BX52" t="s">
        <v>388</v>
      </c>
      <c r="BY52">
        <v>2</v>
      </c>
      <c r="BZ52">
        <v>1689183669</v>
      </c>
      <c r="CA52">
        <v>137.49799999999999</v>
      </c>
      <c r="CB52">
        <v>149.97900000000001</v>
      </c>
      <c r="CC52">
        <v>22.765699999999999</v>
      </c>
      <c r="CD52">
        <v>14.8225</v>
      </c>
      <c r="CE52">
        <v>138.08600000000001</v>
      </c>
      <c r="CF52">
        <v>22.3703</v>
      </c>
      <c r="CG52">
        <v>500.17200000000003</v>
      </c>
      <c r="CH52">
        <v>98.689499999999995</v>
      </c>
      <c r="CI52">
        <v>0.100065</v>
      </c>
      <c r="CJ52">
        <v>27.642800000000001</v>
      </c>
      <c r="CK52">
        <v>27.911799999999999</v>
      </c>
      <c r="CL52">
        <v>999.9</v>
      </c>
      <c r="CM52">
        <v>0</v>
      </c>
      <c r="CN52">
        <v>0</v>
      </c>
      <c r="CO52">
        <v>10035</v>
      </c>
      <c r="CP52">
        <v>0</v>
      </c>
      <c r="CQ52">
        <v>628.33699999999999</v>
      </c>
      <c r="CR52">
        <v>-12.480499999999999</v>
      </c>
      <c r="CS52">
        <v>140.70099999999999</v>
      </c>
      <c r="CT52">
        <v>152.23500000000001</v>
      </c>
      <c r="CU52">
        <v>7.94313</v>
      </c>
      <c r="CV52">
        <v>149.97900000000001</v>
      </c>
      <c r="CW52">
        <v>14.8225</v>
      </c>
      <c r="CX52">
        <v>2.2467299999999999</v>
      </c>
      <c r="CY52">
        <v>1.4628300000000001</v>
      </c>
      <c r="CZ52">
        <v>19.299499999999998</v>
      </c>
      <c r="DA52">
        <v>12.585100000000001</v>
      </c>
      <c r="DB52">
        <v>1799.8</v>
      </c>
      <c r="DC52">
        <v>0.97800600000000004</v>
      </c>
      <c r="DD52">
        <v>2.1994E-2</v>
      </c>
      <c r="DE52">
        <v>0</v>
      </c>
      <c r="DF52">
        <v>738.29899999999998</v>
      </c>
      <c r="DG52">
        <v>4.9995000000000003</v>
      </c>
      <c r="DH52">
        <v>15516.3</v>
      </c>
      <c r="DI52">
        <v>16658</v>
      </c>
      <c r="DJ52">
        <v>44.375</v>
      </c>
      <c r="DK52">
        <v>45.311999999999998</v>
      </c>
      <c r="DL52">
        <v>45.25</v>
      </c>
      <c r="DM52">
        <v>44.061999999999998</v>
      </c>
      <c r="DN52">
        <v>45.625</v>
      </c>
      <c r="DO52">
        <v>1755.33</v>
      </c>
      <c r="DP52">
        <v>39.47</v>
      </c>
      <c r="DQ52">
        <v>0</v>
      </c>
      <c r="DR52">
        <v>122.5999999046326</v>
      </c>
      <c r="DS52">
        <v>0</v>
      </c>
      <c r="DT52">
        <v>738.99276923076911</v>
      </c>
      <c r="DU52">
        <v>-3.0466324826532651</v>
      </c>
      <c r="DV52">
        <v>-108.51965789354691</v>
      </c>
      <c r="DW52">
        <v>15510.76153846154</v>
      </c>
      <c r="DX52">
        <v>15</v>
      </c>
      <c r="DY52">
        <v>1689183629.5</v>
      </c>
      <c r="DZ52" t="s">
        <v>573</v>
      </c>
      <c r="EA52">
        <v>1689183606</v>
      </c>
      <c r="EB52">
        <v>1689183629.5</v>
      </c>
      <c r="EC52">
        <v>40</v>
      </c>
      <c r="ED52">
        <v>7.9000000000000001E-2</v>
      </c>
      <c r="EE52">
        <v>6.0000000000000001E-3</v>
      </c>
      <c r="EF52">
        <v>-0.59499999999999997</v>
      </c>
      <c r="EG52">
        <v>-1.4E-2</v>
      </c>
      <c r="EH52">
        <v>150</v>
      </c>
      <c r="EI52">
        <v>15</v>
      </c>
      <c r="EJ52">
        <v>0.1</v>
      </c>
      <c r="EK52">
        <v>0.02</v>
      </c>
      <c r="EL52">
        <v>9.4505873274741283</v>
      </c>
      <c r="EM52">
        <v>-0.48219670870762832</v>
      </c>
      <c r="EN52">
        <v>9.4901850845794652E-2</v>
      </c>
      <c r="EO52">
        <v>1</v>
      </c>
      <c r="EP52">
        <v>0.46428473030299039</v>
      </c>
      <c r="EQ52">
        <v>4.066847181176092E-2</v>
      </c>
      <c r="ER52">
        <v>1.7082394997875242E-2</v>
      </c>
      <c r="ES52">
        <v>1</v>
      </c>
      <c r="ET52">
        <v>2</v>
      </c>
      <c r="EU52">
        <v>2</v>
      </c>
      <c r="EV52" t="s">
        <v>390</v>
      </c>
      <c r="EW52">
        <v>2.9673099999999999</v>
      </c>
      <c r="EX52">
        <v>2.8087</v>
      </c>
      <c r="EY52">
        <v>3.8953700000000001E-2</v>
      </c>
      <c r="EZ52">
        <v>4.1583799999999997E-2</v>
      </c>
      <c r="FA52">
        <v>0.11457299999999999</v>
      </c>
      <c r="FB52">
        <v>8.4162500000000001E-2</v>
      </c>
      <c r="FC52">
        <v>28564.3</v>
      </c>
      <c r="FD52">
        <v>26412.6</v>
      </c>
      <c r="FE52">
        <v>26702.799999999999</v>
      </c>
      <c r="FF52">
        <v>25986.2</v>
      </c>
      <c r="FG52">
        <v>32177</v>
      </c>
      <c r="FH52">
        <v>33572.800000000003</v>
      </c>
      <c r="FI52">
        <v>37840.6</v>
      </c>
      <c r="FJ52">
        <v>38509.599999999999</v>
      </c>
      <c r="FK52">
        <v>2.0155699999999999</v>
      </c>
      <c r="FL52">
        <v>1.9919500000000001</v>
      </c>
      <c r="FM52">
        <v>8.6516099999999999E-2</v>
      </c>
      <c r="FN52">
        <v>0</v>
      </c>
      <c r="FO52">
        <v>26.497499999999999</v>
      </c>
      <c r="FP52">
        <v>999.9</v>
      </c>
      <c r="FQ52">
        <v>34.9</v>
      </c>
      <c r="FR52">
        <v>38.5</v>
      </c>
      <c r="FS52">
        <v>24.1875</v>
      </c>
      <c r="FT52">
        <v>61.75</v>
      </c>
      <c r="FU52">
        <v>16.0457</v>
      </c>
      <c r="FV52">
        <v>1</v>
      </c>
      <c r="FW52">
        <v>6.8247000000000002E-2</v>
      </c>
      <c r="FX52">
        <v>0.95687599999999995</v>
      </c>
      <c r="FY52">
        <v>20.2516</v>
      </c>
      <c r="FZ52">
        <v>5.2096499999999999</v>
      </c>
      <c r="GA52">
        <v>11.930400000000001</v>
      </c>
      <c r="GB52">
        <v>4.9886499999999998</v>
      </c>
      <c r="GC52">
        <v>3.2909999999999999</v>
      </c>
      <c r="GD52">
        <v>9999</v>
      </c>
      <c r="GE52">
        <v>9999</v>
      </c>
      <c r="GF52">
        <v>9999</v>
      </c>
      <c r="GG52">
        <v>999.9</v>
      </c>
      <c r="GH52">
        <v>1.8708800000000001</v>
      </c>
      <c r="GI52">
        <v>1.8769800000000001</v>
      </c>
      <c r="GJ52">
        <v>1.8747400000000001</v>
      </c>
      <c r="GK52">
        <v>1.8730199999999999</v>
      </c>
      <c r="GL52">
        <v>1.87347</v>
      </c>
      <c r="GM52">
        <v>1.8708899999999999</v>
      </c>
      <c r="GN52">
        <v>1.8768199999999999</v>
      </c>
      <c r="GO52">
        <v>1.8759300000000001</v>
      </c>
      <c r="GP52">
        <v>5</v>
      </c>
      <c r="GQ52">
        <v>0</v>
      </c>
      <c r="GR52">
        <v>0</v>
      </c>
      <c r="GS52">
        <v>0</v>
      </c>
      <c r="GT52" t="s">
        <v>391</v>
      </c>
      <c r="GU52" t="s">
        <v>392</v>
      </c>
      <c r="GV52" t="s">
        <v>393</v>
      </c>
      <c r="GW52" t="s">
        <v>393</v>
      </c>
      <c r="GX52" t="s">
        <v>393</v>
      </c>
      <c r="GY52" t="s">
        <v>393</v>
      </c>
      <c r="GZ52">
        <v>0</v>
      </c>
      <c r="HA52">
        <v>100</v>
      </c>
      <c r="HB52">
        <v>100</v>
      </c>
      <c r="HC52">
        <v>-0.58799999999999997</v>
      </c>
      <c r="HD52">
        <v>0.39539999999999997</v>
      </c>
      <c r="HE52">
        <v>-0.52197160813340215</v>
      </c>
      <c r="HF52">
        <v>-4.4049200664853048E-4</v>
      </c>
      <c r="HG52">
        <v>-3.0069193378276792E-7</v>
      </c>
      <c r="HH52">
        <v>5.1441627210662792E-11</v>
      </c>
      <c r="HI52">
        <v>-0.1153118576339308</v>
      </c>
      <c r="HJ52">
        <v>-3.0026540548477511E-2</v>
      </c>
      <c r="HK52">
        <v>2.568611009873609E-3</v>
      </c>
      <c r="HL52">
        <v>-9.2004566627904342E-6</v>
      </c>
      <c r="HM52">
        <v>8</v>
      </c>
      <c r="HN52">
        <v>2399</v>
      </c>
      <c r="HO52">
        <v>1</v>
      </c>
      <c r="HP52">
        <v>21</v>
      </c>
      <c r="HQ52">
        <v>1.1000000000000001</v>
      </c>
      <c r="HR52">
        <v>0.7</v>
      </c>
      <c r="HS52">
        <v>0.45288099999999998</v>
      </c>
      <c r="HT52">
        <v>2.52197</v>
      </c>
      <c r="HU52">
        <v>1.5991200000000001</v>
      </c>
      <c r="HV52">
        <v>2.2753899999999998</v>
      </c>
      <c r="HW52">
        <v>1.5502899999999999</v>
      </c>
      <c r="HX52">
        <v>2.35107</v>
      </c>
      <c r="HY52">
        <v>42.164999999999999</v>
      </c>
      <c r="HZ52">
        <v>23.745999999999999</v>
      </c>
      <c r="IA52">
        <v>18</v>
      </c>
      <c r="IB52">
        <v>509.41699999999997</v>
      </c>
      <c r="IC52">
        <v>465.33</v>
      </c>
      <c r="ID52">
        <v>24.597300000000001</v>
      </c>
      <c r="IE52">
        <v>28.295200000000001</v>
      </c>
      <c r="IF52">
        <v>30.000299999999999</v>
      </c>
      <c r="IG52">
        <v>28.2804</v>
      </c>
      <c r="IH52">
        <v>28.243600000000001</v>
      </c>
      <c r="II52">
        <v>9.1085499999999993</v>
      </c>
      <c r="IJ52">
        <v>45.538699999999999</v>
      </c>
      <c r="IK52">
        <v>0</v>
      </c>
      <c r="IL52">
        <v>24.6571</v>
      </c>
      <c r="IM52">
        <v>150</v>
      </c>
      <c r="IN52">
        <v>14.7721</v>
      </c>
      <c r="IO52">
        <v>99.757999999999996</v>
      </c>
      <c r="IP52">
        <v>99.970600000000005</v>
      </c>
    </row>
    <row r="53" spans="1:250" x14ac:dyDescent="0.3">
      <c r="A53">
        <v>37</v>
      </c>
      <c r="B53">
        <v>1689183798.5</v>
      </c>
      <c r="C53">
        <v>9133.9000000953674</v>
      </c>
      <c r="D53" t="s">
        <v>574</v>
      </c>
      <c r="E53" t="s">
        <v>575</v>
      </c>
      <c r="F53" t="s">
        <v>378</v>
      </c>
      <c r="G53" t="s">
        <v>379</v>
      </c>
      <c r="H53" t="s">
        <v>383</v>
      </c>
      <c r="I53" t="s">
        <v>381</v>
      </c>
      <c r="J53" t="s">
        <v>31</v>
      </c>
      <c r="K53" t="s">
        <v>383</v>
      </c>
      <c r="L53" t="s">
        <v>555</v>
      </c>
      <c r="M53">
        <v>1689183798.5</v>
      </c>
      <c r="N53">
        <f t="shared" si="46"/>
        <v>7.1078575259091352E-3</v>
      </c>
      <c r="O53">
        <f t="shared" si="47"/>
        <v>7.107857525909135</v>
      </c>
      <c r="P53">
        <f t="shared" si="48"/>
        <v>4.79309254364978</v>
      </c>
      <c r="Q53">
        <f t="shared" si="49"/>
        <v>93.466700000000003</v>
      </c>
      <c r="R53">
        <f t="shared" si="50"/>
        <v>74.488425321304504</v>
      </c>
      <c r="S53">
        <f t="shared" si="51"/>
        <v>7.3592401892950203</v>
      </c>
      <c r="T53">
        <f t="shared" si="52"/>
        <v>9.2342386355165704</v>
      </c>
      <c r="U53">
        <f t="shared" si="53"/>
        <v>0.49068991845848964</v>
      </c>
      <c r="V53">
        <f t="shared" si="54"/>
        <v>2.9062658002251194</v>
      </c>
      <c r="W53">
        <f t="shared" si="55"/>
        <v>0.44887928111562703</v>
      </c>
      <c r="X53">
        <f t="shared" si="56"/>
        <v>0.28400859328195233</v>
      </c>
      <c r="Y53">
        <f t="shared" si="57"/>
        <v>289.54195263502305</v>
      </c>
      <c r="Z53">
        <f t="shared" si="58"/>
        <v>27.646097430599291</v>
      </c>
      <c r="AA53">
        <f t="shared" si="59"/>
        <v>27.949400000000001</v>
      </c>
      <c r="AB53">
        <f t="shared" si="60"/>
        <v>3.7836600316487798</v>
      </c>
      <c r="AC53">
        <f t="shared" si="61"/>
        <v>60.486049097669301</v>
      </c>
      <c r="AD53">
        <f t="shared" si="62"/>
        <v>2.2671463857022505</v>
      </c>
      <c r="AE53">
        <f t="shared" si="63"/>
        <v>3.7482137112996026</v>
      </c>
      <c r="AF53">
        <f t="shared" si="64"/>
        <v>1.5165136459465294</v>
      </c>
      <c r="AG53">
        <f t="shared" si="65"/>
        <v>-313.45651689259284</v>
      </c>
      <c r="AH53">
        <f t="shared" si="66"/>
        <v>-25.272903673846226</v>
      </c>
      <c r="AI53">
        <f t="shared" si="67"/>
        <v>-1.8930509153433221</v>
      </c>
      <c r="AJ53">
        <f t="shared" si="68"/>
        <v>-51.080518846759361</v>
      </c>
      <c r="AK53">
        <v>0</v>
      </c>
      <c r="AL53">
        <v>0</v>
      </c>
      <c r="AM53">
        <f t="shared" si="69"/>
        <v>1</v>
      </c>
      <c r="AN53">
        <f t="shared" si="70"/>
        <v>0</v>
      </c>
      <c r="AO53">
        <f t="shared" si="71"/>
        <v>52042.162219588776</v>
      </c>
      <c r="AP53" t="s">
        <v>385</v>
      </c>
      <c r="AQ53">
        <v>10238.9</v>
      </c>
      <c r="AR53">
        <v>302.21199999999999</v>
      </c>
      <c r="AS53">
        <v>4052.3</v>
      </c>
      <c r="AT53">
        <f t="shared" si="72"/>
        <v>0.92542210596451402</v>
      </c>
      <c r="AU53">
        <v>-0.32343011824092421</v>
      </c>
      <c r="AV53" t="s">
        <v>576</v>
      </c>
      <c r="AW53">
        <v>10288</v>
      </c>
      <c r="AX53">
        <v>738.0683076923076</v>
      </c>
      <c r="AY53">
        <v>1003.258060365016</v>
      </c>
      <c r="AZ53">
        <f t="shared" si="73"/>
        <v>0.26432855428664515</v>
      </c>
      <c r="BA53">
        <v>0.5</v>
      </c>
      <c r="BB53">
        <f t="shared" si="74"/>
        <v>1513.0584003290273</v>
      </c>
      <c r="BC53">
        <f t="shared" si="75"/>
        <v>4.79309254364978</v>
      </c>
      <c r="BD53">
        <f t="shared" si="76"/>
        <v>199.97226975511788</v>
      </c>
      <c r="BE53">
        <f t="shared" si="77"/>
        <v>3.3815764551970188E-3</v>
      </c>
      <c r="BF53">
        <f t="shared" si="78"/>
        <v>3.0391402372841636</v>
      </c>
      <c r="BG53">
        <f t="shared" si="79"/>
        <v>246.37128771531289</v>
      </c>
      <c r="BH53" t="s">
        <v>577</v>
      </c>
      <c r="BI53">
        <v>577.45000000000005</v>
      </c>
      <c r="BJ53">
        <f t="shared" si="80"/>
        <v>577.45000000000005</v>
      </c>
      <c r="BK53">
        <f t="shared" si="81"/>
        <v>0.42442525725643709</v>
      </c>
      <c r="BL53">
        <f t="shared" si="82"/>
        <v>0.62279176313707985</v>
      </c>
      <c r="BM53">
        <f t="shared" si="83"/>
        <v>0.87746001687410513</v>
      </c>
      <c r="BN53">
        <f t="shared" si="84"/>
        <v>0.37827721695580341</v>
      </c>
      <c r="BO53">
        <f t="shared" si="85"/>
        <v>0.81305877079017463</v>
      </c>
      <c r="BP53">
        <f t="shared" si="86"/>
        <v>0.48725991873022262</v>
      </c>
      <c r="BQ53">
        <f t="shared" si="87"/>
        <v>0.51274008126977733</v>
      </c>
      <c r="BR53">
        <f t="shared" si="88"/>
        <v>1799.85</v>
      </c>
      <c r="BS53">
        <f t="shared" si="89"/>
        <v>1513.0584003290273</v>
      </c>
      <c r="BT53">
        <f t="shared" si="90"/>
        <v>0.84065805502071145</v>
      </c>
      <c r="BU53">
        <f t="shared" si="91"/>
        <v>0.16087004618997308</v>
      </c>
      <c r="BV53">
        <v>6</v>
      </c>
      <c r="BW53">
        <v>0.5</v>
      </c>
      <c r="BX53" t="s">
        <v>388</v>
      </c>
      <c r="BY53">
        <v>2</v>
      </c>
      <c r="BZ53">
        <v>1689183798.5</v>
      </c>
      <c r="CA53">
        <v>93.466700000000003</v>
      </c>
      <c r="CB53">
        <v>100.015</v>
      </c>
      <c r="CC53">
        <v>22.947500000000002</v>
      </c>
      <c r="CD53">
        <v>14.614599999999999</v>
      </c>
      <c r="CE53">
        <v>93.902299999999997</v>
      </c>
      <c r="CF53">
        <v>22.539100000000001</v>
      </c>
      <c r="CG53">
        <v>500.048</v>
      </c>
      <c r="CH53">
        <v>98.697199999999995</v>
      </c>
      <c r="CI53">
        <v>9.9897100000000003E-2</v>
      </c>
      <c r="CJ53">
        <v>27.7881</v>
      </c>
      <c r="CK53">
        <v>27.949400000000001</v>
      </c>
      <c r="CL53">
        <v>999.9</v>
      </c>
      <c r="CM53">
        <v>0</v>
      </c>
      <c r="CN53">
        <v>0</v>
      </c>
      <c r="CO53">
        <v>9998.1200000000008</v>
      </c>
      <c r="CP53">
        <v>0</v>
      </c>
      <c r="CQ53">
        <v>587.09900000000005</v>
      </c>
      <c r="CR53">
        <v>-6.5482800000000001</v>
      </c>
      <c r="CS53">
        <v>95.661900000000003</v>
      </c>
      <c r="CT53">
        <v>101.498</v>
      </c>
      <c r="CU53">
        <v>8.3328799999999994</v>
      </c>
      <c r="CV53">
        <v>100.015</v>
      </c>
      <c r="CW53">
        <v>14.614599999999999</v>
      </c>
      <c r="CX53">
        <v>2.26485</v>
      </c>
      <c r="CY53">
        <v>1.44242</v>
      </c>
      <c r="CZ53">
        <v>19.428599999999999</v>
      </c>
      <c r="DA53">
        <v>12.3711</v>
      </c>
      <c r="DB53">
        <v>1799.85</v>
      </c>
      <c r="DC53">
        <v>0.97800600000000004</v>
      </c>
      <c r="DD53">
        <v>2.1993599999999999E-2</v>
      </c>
      <c r="DE53">
        <v>0</v>
      </c>
      <c r="DF53">
        <v>738.04700000000003</v>
      </c>
      <c r="DG53">
        <v>4.9995000000000003</v>
      </c>
      <c r="DH53">
        <v>15465.9</v>
      </c>
      <c r="DI53">
        <v>16658.400000000001</v>
      </c>
      <c r="DJ53">
        <v>44.311999999999998</v>
      </c>
      <c r="DK53">
        <v>45.186999999999998</v>
      </c>
      <c r="DL53">
        <v>45.25</v>
      </c>
      <c r="DM53">
        <v>43.875</v>
      </c>
      <c r="DN53">
        <v>45.5</v>
      </c>
      <c r="DO53">
        <v>1755.37</v>
      </c>
      <c r="DP53">
        <v>39.479999999999997</v>
      </c>
      <c r="DQ53">
        <v>0</v>
      </c>
      <c r="DR53">
        <v>127.4000000953674</v>
      </c>
      <c r="DS53">
        <v>0</v>
      </c>
      <c r="DT53">
        <v>738.0683076923076</v>
      </c>
      <c r="DU53">
        <v>-1.268307699461821</v>
      </c>
      <c r="DV53">
        <v>-96.646154169177223</v>
      </c>
      <c r="DW53">
        <v>15465.473076923079</v>
      </c>
      <c r="DX53">
        <v>15</v>
      </c>
      <c r="DY53">
        <v>1689183758</v>
      </c>
      <c r="DZ53" t="s">
        <v>578</v>
      </c>
      <c r="EA53">
        <v>1689183747</v>
      </c>
      <c r="EB53">
        <v>1689183758</v>
      </c>
      <c r="EC53">
        <v>41</v>
      </c>
      <c r="ED53">
        <v>0.13</v>
      </c>
      <c r="EE53">
        <v>1E-3</v>
      </c>
      <c r="EF53">
        <v>-0.439</v>
      </c>
      <c r="EG53">
        <v>-3.6999999999999998E-2</v>
      </c>
      <c r="EH53">
        <v>100</v>
      </c>
      <c r="EI53">
        <v>14</v>
      </c>
      <c r="EJ53">
        <v>0.28999999999999998</v>
      </c>
      <c r="EK53">
        <v>0.01</v>
      </c>
      <c r="EL53">
        <v>4.7924108258385001</v>
      </c>
      <c r="EM53">
        <v>-0.42486568582670092</v>
      </c>
      <c r="EN53">
        <v>8.2111139027029378E-2</v>
      </c>
      <c r="EO53">
        <v>1</v>
      </c>
      <c r="EP53">
        <v>0.48859116583354911</v>
      </c>
      <c r="EQ53">
        <v>3.3304066865201938E-2</v>
      </c>
      <c r="ER53">
        <v>1.048131462827742E-2</v>
      </c>
      <c r="ES53">
        <v>1</v>
      </c>
      <c r="ET53">
        <v>2</v>
      </c>
      <c r="EU53">
        <v>2</v>
      </c>
      <c r="EV53" t="s">
        <v>390</v>
      </c>
      <c r="EW53">
        <v>2.96698</v>
      </c>
      <c r="EX53">
        <v>2.8082099999999999</v>
      </c>
      <c r="EY53">
        <v>2.6984500000000002E-2</v>
      </c>
      <c r="EZ53">
        <v>2.8340500000000001E-2</v>
      </c>
      <c r="FA53">
        <v>0.115192</v>
      </c>
      <c r="FB53">
        <v>8.3290600000000006E-2</v>
      </c>
      <c r="FC53">
        <v>28920.1</v>
      </c>
      <c r="FD53">
        <v>26777</v>
      </c>
      <c r="FE53">
        <v>26702.9</v>
      </c>
      <c r="FF53">
        <v>25985.599999999999</v>
      </c>
      <c r="FG53">
        <v>32153.200000000001</v>
      </c>
      <c r="FH53">
        <v>33603.4</v>
      </c>
      <c r="FI53">
        <v>37840.699999999997</v>
      </c>
      <c r="FJ53">
        <v>38509.1</v>
      </c>
      <c r="FK53">
        <v>2.01553</v>
      </c>
      <c r="FL53">
        <v>1.9911799999999999</v>
      </c>
      <c r="FM53">
        <v>9.8638199999999995E-2</v>
      </c>
      <c r="FN53">
        <v>0</v>
      </c>
      <c r="FO53">
        <v>26.3367</v>
      </c>
      <c r="FP53">
        <v>999.9</v>
      </c>
      <c r="FQ53">
        <v>34.799999999999997</v>
      </c>
      <c r="FR53">
        <v>38.5</v>
      </c>
      <c r="FS53">
        <v>24.114799999999999</v>
      </c>
      <c r="FT53">
        <v>62.14</v>
      </c>
      <c r="FU53">
        <v>16.634599999999999</v>
      </c>
      <c r="FV53">
        <v>1</v>
      </c>
      <c r="FW53">
        <v>6.8879599999999999E-2</v>
      </c>
      <c r="FX53">
        <v>0.55374500000000004</v>
      </c>
      <c r="FY53">
        <v>20.253799999999998</v>
      </c>
      <c r="FZ53">
        <v>5.2083000000000004</v>
      </c>
      <c r="GA53">
        <v>11.929399999999999</v>
      </c>
      <c r="GB53">
        <v>4.9877500000000001</v>
      </c>
      <c r="GC53">
        <v>3.2909999999999999</v>
      </c>
      <c r="GD53">
        <v>9999</v>
      </c>
      <c r="GE53">
        <v>9999</v>
      </c>
      <c r="GF53">
        <v>9999</v>
      </c>
      <c r="GG53">
        <v>999.9</v>
      </c>
      <c r="GH53">
        <v>1.8708800000000001</v>
      </c>
      <c r="GI53">
        <v>1.87696</v>
      </c>
      <c r="GJ53">
        <v>1.87469</v>
      </c>
      <c r="GK53">
        <v>1.8730199999999999</v>
      </c>
      <c r="GL53">
        <v>1.87347</v>
      </c>
      <c r="GM53">
        <v>1.8708800000000001</v>
      </c>
      <c r="GN53">
        <v>1.8767799999999999</v>
      </c>
      <c r="GO53">
        <v>1.87592</v>
      </c>
      <c r="GP53">
        <v>5</v>
      </c>
      <c r="GQ53">
        <v>0</v>
      </c>
      <c r="GR53">
        <v>0</v>
      </c>
      <c r="GS53">
        <v>0</v>
      </c>
      <c r="GT53" t="s">
        <v>391</v>
      </c>
      <c r="GU53" t="s">
        <v>392</v>
      </c>
      <c r="GV53" t="s">
        <v>393</v>
      </c>
      <c r="GW53" t="s">
        <v>393</v>
      </c>
      <c r="GX53" t="s">
        <v>393</v>
      </c>
      <c r="GY53" t="s">
        <v>393</v>
      </c>
      <c r="GZ53">
        <v>0</v>
      </c>
      <c r="HA53">
        <v>100</v>
      </c>
      <c r="HB53">
        <v>100</v>
      </c>
      <c r="HC53">
        <v>-0.436</v>
      </c>
      <c r="HD53">
        <v>0.40839999999999999</v>
      </c>
      <c r="HE53">
        <v>-0.3917029792514487</v>
      </c>
      <c r="HF53">
        <v>-4.4049200664853048E-4</v>
      </c>
      <c r="HG53">
        <v>-3.0069193378276792E-7</v>
      </c>
      <c r="HH53">
        <v>5.1441627210662792E-11</v>
      </c>
      <c r="HI53">
        <v>-0.1143941135837921</v>
      </c>
      <c r="HJ53">
        <v>-3.0026540548477511E-2</v>
      </c>
      <c r="HK53">
        <v>2.568611009873609E-3</v>
      </c>
      <c r="HL53">
        <v>-9.2004566627904342E-6</v>
      </c>
      <c r="HM53">
        <v>8</v>
      </c>
      <c r="HN53">
        <v>2399</v>
      </c>
      <c r="HO53">
        <v>1</v>
      </c>
      <c r="HP53">
        <v>21</v>
      </c>
      <c r="HQ53">
        <v>0.9</v>
      </c>
      <c r="HR53">
        <v>0.7</v>
      </c>
      <c r="HS53">
        <v>0.35034199999999999</v>
      </c>
      <c r="HT53">
        <v>2.5402800000000001</v>
      </c>
      <c r="HU53">
        <v>1.5991200000000001</v>
      </c>
      <c r="HV53">
        <v>2.2753899999999998</v>
      </c>
      <c r="HW53">
        <v>1.5502899999999999</v>
      </c>
      <c r="HX53">
        <v>2.2851599999999999</v>
      </c>
      <c r="HY53">
        <v>42.138599999999997</v>
      </c>
      <c r="HZ53">
        <v>23.780999999999999</v>
      </c>
      <c r="IA53">
        <v>18</v>
      </c>
      <c r="IB53">
        <v>509.63400000000001</v>
      </c>
      <c r="IC53">
        <v>465.072</v>
      </c>
      <c r="ID53">
        <v>25.390499999999999</v>
      </c>
      <c r="IE53">
        <v>28.299800000000001</v>
      </c>
      <c r="IF53">
        <v>29.9999</v>
      </c>
      <c r="IG53">
        <v>28.309000000000001</v>
      </c>
      <c r="IH53">
        <v>28.270299999999999</v>
      </c>
      <c r="II53">
        <v>7.04833</v>
      </c>
      <c r="IJ53">
        <v>46.567900000000002</v>
      </c>
      <c r="IK53">
        <v>0</v>
      </c>
      <c r="IL53">
        <v>25.4129</v>
      </c>
      <c r="IM53">
        <v>100</v>
      </c>
      <c r="IN53">
        <v>14.541</v>
      </c>
      <c r="IO53">
        <v>99.758300000000006</v>
      </c>
      <c r="IP53">
        <v>99.968900000000005</v>
      </c>
    </row>
    <row r="54" spans="1:250" x14ac:dyDescent="0.3">
      <c r="A54">
        <v>38</v>
      </c>
      <c r="B54">
        <v>1689183928.5</v>
      </c>
      <c r="C54">
        <v>9263.9000000953674</v>
      </c>
      <c r="D54" t="s">
        <v>579</v>
      </c>
      <c r="E54" t="s">
        <v>580</v>
      </c>
      <c r="F54" t="s">
        <v>378</v>
      </c>
      <c r="G54" t="s">
        <v>379</v>
      </c>
      <c r="H54" t="s">
        <v>383</v>
      </c>
      <c r="I54" t="s">
        <v>381</v>
      </c>
      <c r="J54" t="s">
        <v>31</v>
      </c>
      <c r="K54" t="s">
        <v>383</v>
      </c>
      <c r="L54" t="s">
        <v>555</v>
      </c>
      <c r="M54">
        <v>1689183928.5</v>
      </c>
      <c r="N54">
        <f t="shared" si="46"/>
        <v>7.4904371099754766E-3</v>
      </c>
      <c r="O54">
        <f t="shared" si="47"/>
        <v>7.4904371099754767</v>
      </c>
      <c r="P54">
        <f t="shared" si="48"/>
        <v>2.3533200221550423</v>
      </c>
      <c r="Q54">
        <f t="shared" si="49"/>
        <v>71.482799999999997</v>
      </c>
      <c r="R54">
        <f t="shared" si="50"/>
        <v>61.877994656743823</v>
      </c>
      <c r="S54">
        <f t="shared" si="51"/>
        <v>6.1137804453762339</v>
      </c>
      <c r="T54">
        <f t="shared" si="52"/>
        <v>7.0627716241465199</v>
      </c>
      <c r="U54">
        <f t="shared" si="53"/>
        <v>0.51506226458878657</v>
      </c>
      <c r="V54">
        <f t="shared" si="54"/>
        <v>2.9044182380330898</v>
      </c>
      <c r="W54">
        <f t="shared" si="55"/>
        <v>0.46917632520361768</v>
      </c>
      <c r="X54">
        <f t="shared" si="56"/>
        <v>0.29701646653509883</v>
      </c>
      <c r="Y54">
        <f t="shared" si="57"/>
        <v>289.57183863528127</v>
      </c>
      <c r="Z54">
        <f t="shared" si="58"/>
        <v>27.707575857157217</v>
      </c>
      <c r="AA54">
        <f t="shared" si="59"/>
        <v>28.048200000000001</v>
      </c>
      <c r="AB54">
        <f t="shared" si="60"/>
        <v>3.8055158578083286</v>
      </c>
      <c r="AC54">
        <f t="shared" si="61"/>
        <v>60.169699726202651</v>
      </c>
      <c r="AD54">
        <f t="shared" si="62"/>
        <v>2.2766567106759799</v>
      </c>
      <c r="AE54">
        <f t="shared" si="63"/>
        <v>3.7837262293741234</v>
      </c>
      <c r="AF54">
        <f t="shared" si="64"/>
        <v>1.5288591471323487</v>
      </c>
      <c r="AG54">
        <f t="shared" si="65"/>
        <v>-330.32827654991854</v>
      </c>
      <c r="AH54">
        <f t="shared" si="66"/>
        <v>-15.423425110810946</v>
      </c>
      <c r="AI54">
        <f t="shared" si="67"/>
        <v>-1.1575182182459229</v>
      </c>
      <c r="AJ54">
        <f t="shared" si="68"/>
        <v>-57.337381243694132</v>
      </c>
      <c r="AK54">
        <v>0</v>
      </c>
      <c r="AL54">
        <v>0</v>
      </c>
      <c r="AM54">
        <f t="shared" si="69"/>
        <v>1</v>
      </c>
      <c r="AN54">
        <f t="shared" si="70"/>
        <v>0</v>
      </c>
      <c r="AO54">
        <f t="shared" si="71"/>
        <v>51961.595014727369</v>
      </c>
      <c r="AP54" t="s">
        <v>385</v>
      </c>
      <c r="AQ54">
        <v>10238.9</v>
      </c>
      <c r="AR54">
        <v>302.21199999999999</v>
      </c>
      <c r="AS54">
        <v>4052.3</v>
      </c>
      <c r="AT54">
        <f t="shared" si="72"/>
        <v>0.92542210596451402</v>
      </c>
      <c r="AU54">
        <v>-0.32343011824092421</v>
      </c>
      <c r="AV54" t="s">
        <v>581</v>
      </c>
      <c r="AW54">
        <v>10287.6</v>
      </c>
      <c r="AX54">
        <v>739.33584615384621</v>
      </c>
      <c r="AY54">
        <v>980.13647734627534</v>
      </c>
      <c r="AZ54">
        <f t="shared" si="73"/>
        <v>0.24568071565339356</v>
      </c>
      <c r="BA54">
        <v>0.5</v>
      </c>
      <c r="BB54">
        <f t="shared" si="74"/>
        <v>1513.2102003291611</v>
      </c>
      <c r="BC54">
        <f t="shared" si="75"/>
        <v>2.3533200221550423</v>
      </c>
      <c r="BD54">
        <f t="shared" si="76"/>
        <v>185.88328247544166</v>
      </c>
      <c r="BE54">
        <f t="shared" si="77"/>
        <v>1.7689215548597984E-3</v>
      </c>
      <c r="BF54">
        <f t="shared" si="78"/>
        <v>3.134424229339595</v>
      </c>
      <c r="BG54">
        <f t="shared" si="79"/>
        <v>244.95226318037166</v>
      </c>
      <c r="BH54" t="s">
        <v>582</v>
      </c>
      <c r="BI54">
        <v>580.86</v>
      </c>
      <c r="BJ54">
        <f t="shared" si="80"/>
        <v>580.86</v>
      </c>
      <c r="BK54">
        <f t="shared" si="81"/>
        <v>0.40736824572361441</v>
      </c>
      <c r="BL54">
        <f t="shared" si="82"/>
        <v>0.6030924556158942</v>
      </c>
      <c r="BM54">
        <f t="shared" si="83"/>
        <v>0.88498246337362152</v>
      </c>
      <c r="BN54">
        <f t="shared" si="84"/>
        <v>0.35520273900573618</v>
      </c>
      <c r="BO54">
        <f t="shared" si="85"/>
        <v>0.81922438157550559</v>
      </c>
      <c r="BP54">
        <f t="shared" si="86"/>
        <v>0.47382023418914931</v>
      </c>
      <c r="BQ54">
        <f t="shared" si="87"/>
        <v>0.52617976581085069</v>
      </c>
      <c r="BR54">
        <f t="shared" si="88"/>
        <v>1800.03</v>
      </c>
      <c r="BS54">
        <f t="shared" si="89"/>
        <v>1513.2102003291611</v>
      </c>
      <c r="BT54">
        <f t="shared" si="90"/>
        <v>0.84065832254415829</v>
      </c>
      <c r="BU54">
        <f t="shared" si="91"/>
        <v>0.16087056251022552</v>
      </c>
      <c r="BV54">
        <v>6</v>
      </c>
      <c r="BW54">
        <v>0.5</v>
      </c>
      <c r="BX54" t="s">
        <v>388</v>
      </c>
      <c r="BY54">
        <v>2</v>
      </c>
      <c r="BZ54">
        <v>1689183928.5</v>
      </c>
      <c r="CA54">
        <v>71.482799999999997</v>
      </c>
      <c r="CB54">
        <v>74.9482</v>
      </c>
      <c r="CC54">
        <v>23.042200000000001</v>
      </c>
      <c r="CD54">
        <v>14.2636</v>
      </c>
      <c r="CE54">
        <v>71.9876</v>
      </c>
      <c r="CF54">
        <v>22.626300000000001</v>
      </c>
      <c r="CG54">
        <v>500.16</v>
      </c>
      <c r="CH54">
        <v>98.703800000000001</v>
      </c>
      <c r="CI54">
        <v>9.9990899999999994E-2</v>
      </c>
      <c r="CJ54">
        <v>27.9497</v>
      </c>
      <c r="CK54">
        <v>28.048200000000001</v>
      </c>
      <c r="CL54">
        <v>999.9</v>
      </c>
      <c r="CM54">
        <v>0</v>
      </c>
      <c r="CN54">
        <v>0</v>
      </c>
      <c r="CO54">
        <v>9986.8799999999992</v>
      </c>
      <c r="CP54">
        <v>0</v>
      </c>
      <c r="CQ54">
        <v>532.87099999999998</v>
      </c>
      <c r="CR54">
        <v>-3.46543</v>
      </c>
      <c r="CS54">
        <v>73.168800000000005</v>
      </c>
      <c r="CT54">
        <v>76.032700000000006</v>
      </c>
      <c r="CU54">
        <v>8.7786500000000007</v>
      </c>
      <c r="CV54">
        <v>74.9482</v>
      </c>
      <c r="CW54">
        <v>14.2636</v>
      </c>
      <c r="CX54">
        <v>2.2743500000000001</v>
      </c>
      <c r="CY54">
        <v>1.40787</v>
      </c>
      <c r="CZ54">
        <v>19.495899999999999</v>
      </c>
      <c r="DA54">
        <v>12.002599999999999</v>
      </c>
      <c r="DB54">
        <v>1800.03</v>
      </c>
      <c r="DC54">
        <v>0.977993</v>
      </c>
      <c r="DD54">
        <v>2.20073E-2</v>
      </c>
      <c r="DE54">
        <v>0</v>
      </c>
      <c r="DF54">
        <v>739.23099999999999</v>
      </c>
      <c r="DG54">
        <v>4.9995000000000003</v>
      </c>
      <c r="DH54">
        <v>15355</v>
      </c>
      <c r="DI54">
        <v>16660.099999999999</v>
      </c>
      <c r="DJ54">
        <v>44.311999999999998</v>
      </c>
      <c r="DK54">
        <v>45.061999999999998</v>
      </c>
      <c r="DL54">
        <v>45.186999999999998</v>
      </c>
      <c r="DM54">
        <v>43.936999999999998</v>
      </c>
      <c r="DN54">
        <v>45.5</v>
      </c>
      <c r="DO54">
        <v>1755.53</v>
      </c>
      <c r="DP54">
        <v>39.5</v>
      </c>
      <c r="DQ54">
        <v>0</v>
      </c>
      <c r="DR54">
        <v>128</v>
      </c>
      <c r="DS54">
        <v>0</v>
      </c>
      <c r="DT54">
        <v>739.33584615384621</v>
      </c>
      <c r="DU54">
        <v>-0.42276923575019171</v>
      </c>
      <c r="DV54">
        <v>-59.805128277905467</v>
      </c>
      <c r="DW54">
        <v>15362.20384615385</v>
      </c>
      <c r="DX54">
        <v>15</v>
      </c>
      <c r="DY54">
        <v>1689183888</v>
      </c>
      <c r="DZ54" t="s">
        <v>583</v>
      </c>
      <c r="EA54">
        <v>1689183874</v>
      </c>
      <c r="EB54">
        <v>1689183888</v>
      </c>
      <c r="EC54">
        <v>42</v>
      </c>
      <c r="ED54">
        <v>-0.08</v>
      </c>
      <c r="EE54">
        <v>1E-3</v>
      </c>
      <c r="EF54">
        <v>-0.50600000000000001</v>
      </c>
      <c r="EG54">
        <v>-4.4999999999999998E-2</v>
      </c>
      <c r="EH54">
        <v>75</v>
      </c>
      <c r="EI54">
        <v>14</v>
      </c>
      <c r="EJ54">
        <v>0.28999999999999998</v>
      </c>
      <c r="EK54">
        <v>0.01</v>
      </c>
      <c r="EL54">
        <v>2.4165520640470568</v>
      </c>
      <c r="EM54">
        <v>-0.47190126356596368</v>
      </c>
      <c r="EN54">
        <v>7.9354253173179984E-2</v>
      </c>
      <c r="EO54">
        <v>1</v>
      </c>
      <c r="EP54">
        <v>0.51574806194398171</v>
      </c>
      <c r="EQ54">
        <v>3.3628353447109301E-2</v>
      </c>
      <c r="ER54">
        <v>1.138266802423803E-2</v>
      </c>
      <c r="ES54">
        <v>1</v>
      </c>
      <c r="ET54">
        <v>2</v>
      </c>
      <c r="EU54">
        <v>2</v>
      </c>
      <c r="EV54" t="s">
        <v>390</v>
      </c>
      <c r="EW54">
        <v>2.96733</v>
      </c>
      <c r="EX54">
        <v>2.8081999999999998</v>
      </c>
      <c r="EY54">
        <v>2.08332E-2</v>
      </c>
      <c r="EZ54">
        <v>2.14121E-2</v>
      </c>
      <c r="FA54">
        <v>0.115525</v>
      </c>
      <c r="FB54">
        <v>8.1815700000000005E-2</v>
      </c>
      <c r="FC54">
        <v>29107.1</v>
      </c>
      <c r="FD54">
        <v>26970.799999999999</v>
      </c>
      <c r="FE54">
        <v>26706.6</v>
      </c>
      <c r="FF54">
        <v>25988.2</v>
      </c>
      <c r="FG54">
        <v>32143.9</v>
      </c>
      <c r="FH54">
        <v>33660.6</v>
      </c>
      <c r="FI54">
        <v>37845.199999999997</v>
      </c>
      <c r="FJ54">
        <v>38513.1</v>
      </c>
      <c r="FK54">
        <v>2.0167000000000002</v>
      </c>
      <c r="FL54">
        <v>1.99133</v>
      </c>
      <c r="FM54">
        <v>0.105228</v>
      </c>
      <c r="FN54">
        <v>0</v>
      </c>
      <c r="FO54">
        <v>26.3279</v>
      </c>
      <c r="FP54">
        <v>999.9</v>
      </c>
      <c r="FQ54">
        <v>34.799999999999997</v>
      </c>
      <c r="FR54">
        <v>38.6</v>
      </c>
      <c r="FS54">
        <v>24.247399999999999</v>
      </c>
      <c r="FT54">
        <v>62.04</v>
      </c>
      <c r="FU54">
        <v>16.2059</v>
      </c>
      <c r="FV54">
        <v>1</v>
      </c>
      <c r="FW54">
        <v>6.4685000000000006E-2</v>
      </c>
      <c r="FX54">
        <v>0.67447400000000002</v>
      </c>
      <c r="FY54">
        <v>20.253</v>
      </c>
      <c r="FZ54">
        <v>5.2088999999999999</v>
      </c>
      <c r="GA54">
        <v>11.9282</v>
      </c>
      <c r="GB54">
        <v>4.98855</v>
      </c>
      <c r="GC54">
        <v>3.2909999999999999</v>
      </c>
      <c r="GD54">
        <v>9999</v>
      </c>
      <c r="GE54">
        <v>9999</v>
      </c>
      <c r="GF54">
        <v>9999</v>
      </c>
      <c r="GG54">
        <v>999.9</v>
      </c>
      <c r="GH54">
        <v>1.8708499999999999</v>
      </c>
      <c r="GI54">
        <v>1.8768899999999999</v>
      </c>
      <c r="GJ54">
        <v>1.8746799999999999</v>
      </c>
      <c r="GK54">
        <v>1.8729800000000001</v>
      </c>
      <c r="GL54">
        <v>1.8734599999999999</v>
      </c>
      <c r="GM54">
        <v>1.8708499999999999</v>
      </c>
      <c r="GN54">
        <v>1.8767100000000001</v>
      </c>
      <c r="GO54">
        <v>1.87591</v>
      </c>
      <c r="GP54">
        <v>5</v>
      </c>
      <c r="GQ54">
        <v>0</v>
      </c>
      <c r="GR54">
        <v>0</v>
      </c>
      <c r="GS54">
        <v>0</v>
      </c>
      <c r="GT54" t="s">
        <v>391</v>
      </c>
      <c r="GU54" t="s">
        <v>392</v>
      </c>
      <c r="GV54" t="s">
        <v>393</v>
      </c>
      <c r="GW54" t="s">
        <v>393</v>
      </c>
      <c r="GX54" t="s">
        <v>393</v>
      </c>
      <c r="GY54" t="s">
        <v>393</v>
      </c>
      <c r="GZ54">
        <v>0</v>
      </c>
      <c r="HA54">
        <v>100</v>
      </c>
      <c r="HB54">
        <v>100</v>
      </c>
      <c r="HC54">
        <v>-0.505</v>
      </c>
      <c r="HD54">
        <v>0.41589999999999999</v>
      </c>
      <c r="HE54">
        <v>-0.47156284238351009</v>
      </c>
      <c r="HF54">
        <v>-4.4049200664853048E-4</v>
      </c>
      <c r="HG54">
        <v>-3.0069193378276792E-7</v>
      </c>
      <c r="HH54">
        <v>5.1441627210662792E-11</v>
      </c>
      <c r="HI54">
        <v>-0.11318341162765649</v>
      </c>
      <c r="HJ54">
        <v>-3.0026540548477511E-2</v>
      </c>
      <c r="HK54">
        <v>2.568611009873609E-3</v>
      </c>
      <c r="HL54">
        <v>-9.2004566627904342E-6</v>
      </c>
      <c r="HM54">
        <v>8</v>
      </c>
      <c r="HN54">
        <v>2399</v>
      </c>
      <c r="HO54">
        <v>1</v>
      </c>
      <c r="HP54">
        <v>21</v>
      </c>
      <c r="HQ54">
        <v>0.9</v>
      </c>
      <c r="HR54">
        <v>0.7</v>
      </c>
      <c r="HS54">
        <v>0.299072</v>
      </c>
      <c r="HT54">
        <v>2.5378400000000001</v>
      </c>
      <c r="HU54">
        <v>1.5991200000000001</v>
      </c>
      <c r="HV54">
        <v>2.2766099999999998</v>
      </c>
      <c r="HW54">
        <v>1.5502899999999999</v>
      </c>
      <c r="HX54">
        <v>2.3840300000000001</v>
      </c>
      <c r="HY54">
        <v>42.0593</v>
      </c>
      <c r="HZ54">
        <v>23.7986</v>
      </c>
      <c r="IA54">
        <v>18</v>
      </c>
      <c r="IB54">
        <v>510.17200000000003</v>
      </c>
      <c r="IC54">
        <v>464.988</v>
      </c>
      <c r="ID54">
        <v>25.603000000000002</v>
      </c>
      <c r="IE54">
        <v>28.250299999999999</v>
      </c>
      <c r="IF54">
        <v>29.9999</v>
      </c>
      <c r="IG54">
        <v>28.2849</v>
      </c>
      <c r="IH54">
        <v>28.248699999999999</v>
      </c>
      <c r="II54">
        <v>6.0262900000000004</v>
      </c>
      <c r="IJ54">
        <v>51.342300000000002</v>
      </c>
      <c r="IK54">
        <v>0</v>
      </c>
      <c r="IL54">
        <v>25.570799999999998</v>
      </c>
      <c r="IM54">
        <v>75</v>
      </c>
      <c r="IN54">
        <v>14.2159</v>
      </c>
      <c r="IO54">
        <v>99.770899999999997</v>
      </c>
      <c r="IP54">
        <v>99.979200000000006</v>
      </c>
    </row>
    <row r="55" spans="1:250" x14ac:dyDescent="0.3">
      <c r="A55">
        <v>39</v>
      </c>
      <c r="B55">
        <v>1689184051</v>
      </c>
      <c r="C55">
        <v>9386.4000000953674</v>
      </c>
      <c r="D55" t="s">
        <v>584</v>
      </c>
      <c r="E55" t="s">
        <v>585</v>
      </c>
      <c r="F55" t="s">
        <v>378</v>
      </c>
      <c r="G55" t="s">
        <v>379</v>
      </c>
      <c r="H55" t="s">
        <v>383</v>
      </c>
      <c r="I55" t="s">
        <v>381</v>
      </c>
      <c r="J55" t="s">
        <v>31</v>
      </c>
      <c r="K55" t="s">
        <v>383</v>
      </c>
      <c r="L55" t="s">
        <v>555</v>
      </c>
      <c r="M55">
        <v>1689184051</v>
      </c>
      <c r="N55">
        <f t="shared" si="46"/>
        <v>7.6341519389709024E-3</v>
      </c>
      <c r="O55">
        <f t="shared" si="47"/>
        <v>7.6341519389709021</v>
      </c>
      <c r="P55">
        <f t="shared" si="48"/>
        <v>-9.5008613645215859E-2</v>
      </c>
      <c r="Q55">
        <f t="shared" si="49"/>
        <v>49.613199999999999</v>
      </c>
      <c r="R55">
        <f t="shared" si="50"/>
        <v>48.696220196699187</v>
      </c>
      <c r="S55">
        <f t="shared" si="51"/>
        <v>4.8112249280553945</v>
      </c>
      <c r="T55">
        <f t="shared" si="52"/>
        <v>4.9018232552015997</v>
      </c>
      <c r="U55">
        <f t="shared" si="53"/>
        <v>0.53122850345979777</v>
      </c>
      <c r="V55">
        <f t="shared" si="54"/>
        <v>2.9064395653996238</v>
      </c>
      <c r="W55">
        <f t="shared" si="55"/>
        <v>0.4825930038163288</v>
      </c>
      <c r="X55">
        <f t="shared" si="56"/>
        <v>0.30561841248068988</v>
      </c>
      <c r="Y55">
        <f t="shared" si="57"/>
        <v>289.56212163481638</v>
      </c>
      <c r="Z55">
        <f t="shared" si="58"/>
        <v>27.581230436164184</v>
      </c>
      <c r="AA55">
        <f t="shared" si="59"/>
        <v>27.965199999999999</v>
      </c>
      <c r="AB55">
        <f t="shared" si="60"/>
        <v>3.7871478202882609</v>
      </c>
      <c r="AC55">
        <f t="shared" si="61"/>
        <v>60.362257885244773</v>
      </c>
      <c r="AD55">
        <f t="shared" si="62"/>
        <v>2.2721414817935996</v>
      </c>
      <c r="AE55">
        <f t="shared" si="63"/>
        <v>3.7641757637913216</v>
      </c>
      <c r="AF55">
        <f t="shared" si="64"/>
        <v>1.5150063384946613</v>
      </c>
      <c r="AG55">
        <f t="shared" si="65"/>
        <v>-336.66610050861681</v>
      </c>
      <c r="AH55">
        <f t="shared" si="66"/>
        <v>-16.342972455336461</v>
      </c>
      <c r="AI55">
        <f t="shared" si="67"/>
        <v>-1.2246275927955672</v>
      </c>
      <c r="AJ55">
        <f t="shared" si="68"/>
        <v>-64.671578921932465</v>
      </c>
      <c r="AK55">
        <v>0</v>
      </c>
      <c r="AL55">
        <v>0</v>
      </c>
      <c r="AM55">
        <f t="shared" si="69"/>
        <v>1</v>
      </c>
      <c r="AN55">
        <f t="shared" si="70"/>
        <v>0</v>
      </c>
      <c r="AO55">
        <f t="shared" si="71"/>
        <v>52034.611960554321</v>
      </c>
      <c r="AP55" t="s">
        <v>385</v>
      </c>
      <c r="AQ55">
        <v>10238.9</v>
      </c>
      <c r="AR55">
        <v>302.21199999999999</v>
      </c>
      <c r="AS55">
        <v>4052.3</v>
      </c>
      <c r="AT55">
        <f t="shared" si="72"/>
        <v>0.92542210596451402</v>
      </c>
      <c r="AU55">
        <v>-0.32343011824092421</v>
      </c>
      <c r="AV55" t="s">
        <v>586</v>
      </c>
      <c r="AW55">
        <v>10287.200000000001</v>
      </c>
      <c r="AX55">
        <v>744.9273461538462</v>
      </c>
      <c r="AY55">
        <v>958.83714672632414</v>
      </c>
      <c r="AZ55">
        <f t="shared" si="73"/>
        <v>0.22309294263662183</v>
      </c>
      <c r="BA55">
        <v>0.5</v>
      </c>
      <c r="BB55">
        <f t="shared" si="74"/>
        <v>1513.1673003289202</v>
      </c>
      <c r="BC55">
        <f t="shared" si="75"/>
        <v>-9.5008613645215859E-2</v>
      </c>
      <c r="BD55">
        <f t="shared" si="76"/>
        <v>168.78847286594586</v>
      </c>
      <c r="BE55">
        <f t="shared" si="77"/>
        <v>1.5095588210639756E-4</v>
      </c>
      <c r="BF55">
        <f t="shared" si="78"/>
        <v>3.2262651315037409</v>
      </c>
      <c r="BG55">
        <f t="shared" si="79"/>
        <v>243.59990069496376</v>
      </c>
      <c r="BH55" t="s">
        <v>587</v>
      </c>
      <c r="BI55">
        <v>583.71</v>
      </c>
      <c r="BJ55">
        <f t="shared" si="80"/>
        <v>583.71</v>
      </c>
      <c r="BK55">
        <f t="shared" si="81"/>
        <v>0.39123134518420433</v>
      </c>
      <c r="BL55">
        <f t="shared" si="82"/>
        <v>0.57023279290564621</v>
      </c>
      <c r="BM55">
        <f t="shared" si="83"/>
        <v>0.89185024845071803</v>
      </c>
      <c r="BN55">
        <f t="shared" si="84"/>
        <v>0.32577156333251694</v>
      </c>
      <c r="BO55">
        <f t="shared" si="85"/>
        <v>0.8249040697908091</v>
      </c>
      <c r="BP55">
        <f t="shared" si="86"/>
        <v>0.44682288180921848</v>
      </c>
      <c r="BQ55">
        <f t="shared" si="87"/>
        <v>0.55317711819078152</v>
      </c>
      <c r="BR55">
        <f t="shared" si="88"/>
        <v>1799.98</v>
      </c>
      <c r="BS55">
        <f t="shared" si="89"/>
        <v>1513.1673003289202</v>
      </c>
      <c r="BT55">
        <f t="shared" si="90"/>
        <v>0.84065784082540929</v>
      </c>
      <c r="BU55">
        <f t="shared" si="91"/>
        <v>0.16086963279304012</v>
      </c>
      <c r="BV55">
        <v>6</v>
      </c>
      <c r="BW55">
        <v>0.5</v>
      </c>
      <c r="BX55" t="s">
        <v>388</v>
      </c>
      <c r="BY55">
        <v>2</v>
      </c>
      <c r="BZ55">
        <v>1689184051</v>
      </c>
      <c r="CA55">
        <v>49.613199999999999</v>
      </c>
      <c r="CB55">
        <v>49.953600000000002</v>
      </c>
      <c r="CC55">
        <v>22.997199999999999</v>
      </c>
      <c r="CD55">
        <v>14.0494</v>
      </c>
      <c r="CE55">
        <v>50.156500000000001</v>
      </c>
      <c r="CF55">
        <v>22.582899999999999</v>
      </c>
      <c r="CG55">
        <v>500.14</v>
      </c>
      <c r="CH55">
        <v>98.700800000000001</v>
      </c>
      <c r="CI55">
        <v>9.9987999999999994E-2</v>
      </c>
      <c r="CJ55">
        <v>27.860900000000001</v>
      </c>
      <c r="CK55">
        <v>27.965199999999999</v>
      </c>
      <c r="CL55">
        <v>999.9</v>
      </c>
      <c r="CM55">
        <v>0</v>
      </c>
      <c r="CN55">
        <v>0</v>
      </c>
      <c r="CO55">
        <v>9998.75</v>
      </c>
      <c r="CP55">
        <v>0</v>
      </c>
      <c r="CQ55">
        <v>515.63699999999994</v>
      </c>
      <c r="CR55">
        <v>-0.34032099999999998</v>
      </c>
      <c r="CS55">
        <v>50.781100000000002</v>
      </c>
      <c r="CT55">
        <v>50.665399999999998</v>
      </c>
      <c r="CU55">
        <v>8.9477100000000007</v>
      </c>
      <c r="CV55">
        <v>49.953600000000002</v>
      </c>
      <c r="CW55">
        <v>14.0494</v>
      </c>
      <c r="CX55">
        <v>2.2698399999999999</v>
      </c>
      <c r="CY55">
        <v>1.38669</v>
      </c>
      <c r="CZ55">
        <v>19.463899999999999</v>
      </c>
      <c r="DA55">
        <v>11.7729</v>
      </c>
      <c r="DB55">
        <v>1799.98</v>
      </c>
      <c r="DC55">
        <v>0.97801000000000005</v>
      </c>
      <c r="DD55">
        <v>2.1990099999999999E-2</v>
      </c>
      <c r="DE55">
        <v>0</v>
      </c>
      <c r="DF55">
        <v>745.17899999999997</v>
      </c>
      <c r="DG55">
        <v>4.9995000000000003</v>
      </c>
      <c r="DH55">
        <v>15346.5</v>
      </c>
      <c r="DI55">
        <v>16659.7</v>
      </c>
      <c r="DJ55">
        <v>44.375</v>
      </c>
      <c r="DK55">
        <v>45.125</v>
      </c>
      <c r="DL55">
        <v>45.25</v>
      </c>
      <c r="DM55">
        <v>43.875</v>
      </c>
      <c r="DN55">
        <v>45.561999999999998</v>
      </c>
      <c r="DO55">
        <v>1755.51</v>
      </c>
      <c r="DP55">
        <v>39.47</v>
      </c>
      <c r="DQ55">
        <v>0</v>
      </c>
      <c r="DR55">
        <v>120.80000019073491</v>
      </c>
      <c r="DS55">
        <v>0</v>
      </c>
      <c r="DT55">
        <v>744.9273461538462</v>
      </c>
      <c r="DU55">
        <v>2.4375042848089459</v>
      </c>
      <c r="DV55">
        <v>-34.119658232464381</v>
      </c>
      <c r="DW55">
        <v>15348.98461538461</v>
      </c>
      <c r="DX55">
        <v>15</v>
      </c>
      <c r="DY55">
        <v>1689184011</v>
      </c>
      <c r="DZ55" t="s">
        <v>588</v>
      </c>
      <c r="EA55">
        <v>1689183994</v>
      </c>
      <c r="EB55">
        <v>1689184011</v>
      </c>
      <c r="EC55">
        <v>43</v>
      </c>
      <c r="ED55">
        <v>-4.9000000000000002E-2</v>
      </c>
      <c r="EE55">
        <v>2E-3</v>
      </c>
      <c r="EF55">
        <v>-0.54300000000000004</v>
      </c>
      <c r="EG55">
        <v>-4.1000000000000002E-2</v>
      </c>
      <c r="EH55">
        <v>50</v>
      </c>
      <c r="EI55">
        <v>14</v>
      </c>
      <c r="EJ55">
        <v>0.4</v>
      </c>
      <c r="EK55">
        <v>0.01</v>
      </c>
      <c r="EL55">
        <v>-8.0833990451242177E-2</v>
      </c>
      <c r="EM55">
        <v>-0.34920561489235108</v>
      </c>
      <c r="EN55">
        <v>7.0113699545165803E-2</v>
      </c>
      <c r="EO55">
        <v>1</v>
      </c>
      <c r="EP55">
        <v>0.53261948954693095</v>
      </c>
      <c r="EQ55">
        <v>5.0045766601808907E-2</v>
      </c>
      <c r="ER55">
        <v>1.440315499992747E-2</v>
      </c>
      <c r="ES55">
        <v>1</v>
      </c>
      <c r="ET55">
        <v>2</v>
      </c>
      <c r="EU55">
        <v>2</v>
      </c>
      <c r="EV55" t="s">
        <v>390</v>
      </c>
      <c r="EW55">
        <v>2.9672800000000001</v>
      </c>
      <c r="EX55">
        <v>2.8083</v>
      </c>
      <c r="EY55">
        <v>1.45871E-2</v>
      </c>
      <c r="EZ55">
        <v>1.4349799999999999E-2</v>
      </c>
      <c r="FA55">
        <v>0.115365</v>
      </c>
      <c r="FB55">
        <v>8.0901899999999999E-2</v>
      </c>
      <c r="FC55">
        <v>29292.799999999999</v>
      </c>
      <c r="FD55">
        <v>27166.2</v>
      </c>
      <c r="FE55">
        <v>26706.7</v>
      </c>
      <c r="FF55">
        <v>25988.9</v>
      </c>
      <c r="FG55">
        <v>32149.4</v>
      </c>
      <c r="FH55">
        <v>33694</v>
      </c>
      <c r="FI55">
        <v>37845.300000000003</v>
      </c>
      <c r="FJ55">
        <v>38513.5</v>
      </c>
      <c r="FK55">
        <v>2.0169999999999999</v>
      </c>
      <c r="FL55">
        <v>1.9903</v>
      </c>
      <c r="FM55">
        <v>9.3944399999999997E-2</v>
      </c>
      <c r="FN55">
        <v>0</v>
      </c>
      <c r="FO55">
        <v>26.429400000000001</v>
      </c>
      <c r="FP55">
        <v>999.9</v>
      </c>
      <c r="FQ55">
        <v>34.700000000000003</v>
      </c>
      <c r="FR55">
        <v>38.6</v>
      </c>
      <c r="FS55">
        <v>24.175899999999999</v>
      </c>
      <c r="FT55">
        <v>62.010100000000001</v>
      </c>
      <c r="FU55">
        <v>16.165900000000001</v>
      </c>
      <c r="FV55">
        <v>1</v>
      </c>
      <c r="FW55">
        <v>6.4697699999999997E-2</v>
      </c>
      <c r="FX55">
        <v>0.60622299999999996</v>
      </c>
      <c r="FY55">
        <v>20.253399999999999</v>
      </c>
      <c r="FZ55">
        <v>5.2099500000000001</v>
      </c>
      <c r="GA55">
        <v>11.930999999999999</v>
      </c>
      <c r="GB55">
        <v>4.9890499999999998</v>
      </c>
      <c r="GC55">
        <v>3.2909999999999999</v>
      </c>
      <c r="GD55">
        <v>9999</v>
      </c>
      <c r="GE55">
        <v>9999</v>
      </c>
      <c r="GF55">
        <v>9999</v>
      </c>
      <c r="GG55">
        <v>999.9</v>
      </c>
      <c r="GH55">
        <v>1.87086</v>
      </c>
      <c r="GI55">
        <v>1.8769</v>
      </c>
      <c r="GJ55">
        <v>1.87469</v>
      </c>
      <c r="GK55">
        <v>1.87286</v>
      </c>
      <c r="GL55">
        <v>1.8734500000000001</v>
      </c>
      <c r="GM55">
        <v>1.8708400000000001</v>
      </c>
      <c r="GN55">
        <v>1.8767100000000001</v>
      </c>
      <c r="GO55">
        <v>1.8758699999999999</v>
      </c>
      <c r="GP55">
        <v>5</v>
      </c>
      <c r="GQ55">
        <v>0</v>
      </c>
      <c r="GR55">
        <v>0</v>
      </c>
      <c r="GS55">
        <v>0</v>
      </c>
      <c r="GT55" t="s">
        <v>391</v>
      </c>
      <c r="GU55" t="s">
        <v>392</v>
      </c>
      <c r="GV55" t="s">
        <v>393</v>
      </c>
      <c r="GW55" t="s">
        <v>393</v>
      </c>
      <c r="GX55" t="s">
        <v>393</v>
      </c>
      <c r="GY55" t="s">
        <v>393</v>
      </c>
      <c r="GZ55">
        <v>0</v>
      </c>
      <c r="HA55">
        <v>100</v>
      </c>
      <c r="HB55">
        <v>100</v>
      </c>
      <c r="HC55">
        <v>-0.54300000000000004</v>
      </c>
      <c r="HD55">
        <v>0.4143</v>
      </c>
      <c r="HE55">
        <v>-0.52040090712677289</v>
      </c>
      <c r="HF55">
        <v>-4.4049200664853048E-4</v>
      </c>
      <c r="HG55">
        <v>-3.0069193378276792E-7</v>
      </c>
      <c r="HH55">
        <v>5.1441627210662792E-11</v>
      </c>
      <c r="HI55">
        <v>-0.11166859779379699</v>
      </c>
      <c r="HJ55">
        <v>-3.0026540548477511E-2</v>
      </c>
      <c r="HK55">
        <v>2.568611009873609E-3</v>
      </c>
      <c r="HL55">
        <v>-9.2004566627904342E-6</v>
      </c>
      <c r="HM55">
        <v>8</v>
      </c>
      <c r="HN55">
        <v>2399</v>
      </c>
      <c r="HO55">
        <v>1</v>
      </c>
      <c r="HP55">
        <v>21</v>
      </c>
      <c r="HQ55">
        <v>0.9</v>
      </c>
      <c r="HR55">
        <v>0.7</v>
      </c>
      <c r="HS55">
        <v>0.247803</v>
      </c>
      <c r="HT55">
        <v>2.5537100000000001</v>
      </c>
      <c r="HU55">
        <v>1.5991200000000001</v>
      </c>
      <c r="HV55">
        <v>2.2753899999999998</v>
      </c>
      <c r="HW55">
        <v>1.5502899999999999</v>
      </c>
      <c r="HX55">
        <v>2.3095699999999999</v>
      </c>
      <c r="HY55">
        <v>42.006500000000003</v>
      </c>
      <c r="HZ55">
        <v>23.8248</v>
      </c>
      <c r="IA55">
        <v>18</v>
      </c>
      <c r="IB55">
        <v>510.3</v>
      </c>
      <c r="IC55">
        <v>464.31799999999998</v>
      </c>
      <c r="ID55">
        <v>25.293800000000001</v>
      </c>
      <c r="IE55">
        <v>28.2453</v>
      </c>
      <c r="IF55">
        <v>30</v>
      </c>
      <c r="IG55">
        <v>28.277699999999999</v>
      </c>
      <c r="IH55">
        <v>28.2439</v>
      </c>
      <c r="II55">
        <v>5.01234</v>
      </c>
      <c r="IJ55">
        <v>51.860900000000001</v>
      </c>
      <c r="IK55">
        <v>0</v>
      </c>
      <c r="IL55">
        <v>25.308700000000002</v>
      </c>
      <c r="IM55">
        <v>50</v>
      </c>
      <c r="IN55">
        <v>14.0441</v>
      </c>
      <c r="IO55">
        <v>99.771199999999993</v>
      </c>
      <c r="IP55">
        <v>99.980900000000005</v>
      </c>
    </row>
    <row r="56" spans="1:250" x14ac:dyDescent="0.3">
      <c r="A56">
        <v>40</v>
      </c>
      <c r="B56">
        <v>1689184171.5</v>
      </c>
      <c r="C56">
        <v>9506.9000000953674</v>
      </c>
      <c r="D56" t="s">
        <v>589</v>
      </c>
      <c r="E56" t="s">
        <v>590</v>
      </c>
      <c r="F56" t="s">
        <v>378</v>
      </c>
      <c r="G56" t="s">
        <v>379</v>
      </c>
      <c r="H56" t="s">
        <v>383</v>
      </c>
      <c r="I56" t="s">
        <v>381</v>
      </c>
      <c r="J56" t="s">
        <v>31</v>
      </c>
      <c r="K56" t="s">
        <v>383</v>
      </c>
      <c r="L56" t="s">
        <v>555</v>
      </c>
      <c r="M56">
        <v>1689184171.5</v>
      </c>
      <c r="N56">
        <f t="shared" si="46"/>
        <v>7.7798892291940759E-3</v>
      </c>
      <c r="O56">
        <f t="shared" si="47"/>
        <v>7.779889229194076</v>
      </c>
      <c r="P56">
        <f t="shared" si="48"/>
        <v>-3.1448569942352211</v>
      </c>
      <c r="Q56">
        <f t="shared" si="49"/>
        <v>23.546500000000002</v>
      </c>
      <c r="R56">
        <f t="shared" si="50"/>
        <v>32.939322244302204</v>
      </c>
      <c r="S56">
        <f t="shared" si="51"/>
        <v>3.2544055779419425</v>
      </c>
      <c r="T56">
        <f t="shared" si="52"/>
        <v>2.3263945861626003</v>
      </c>
      <c r="U56">
        <f t="shared" si="53"/>
        <v>0.5420841418341602</v>
      </c>
      <c r="V56">
        <f t="shared" si="54"/>
        <v>2.9135187142588577</v>
      </c>
      <c r="W56">
        <f t="shared" si="55"/>
        <v>0.49165231066228382</v>
      </c>
      <c r="X56">
        <f t="shared" si="56"/>
        <v>0.31142187067037608</v>
      </c>
      <c r="Y56">
        <f t="shared" si="57"/>
        <v>289.57503063527417</v>
      </c>
      <c r="Z56">
        <f t="shared" si="58"/>
        <v>27.603179511246921</v>
      </c>
      <c r="AA56">
        <f t="shared" si="59"/>
        <v>27.9833</v>
      </c>
      <c r="AB56">
        <f t="shared" si="60"/>
        <v>3.7911467719370182</v>
      </c>
      <c r="AC56">
        <f t="shared" si="61"/>
        <v>60.249041403983263</v>
      </c>
      <c r="AD56">
        <f t="shared" si="62"/>
        <v>2.27573981775432</v>
      </c>
      <c r="AE56">
        <f t="shared" si="63"/>
        <v>3.7772216200005189</v>
      </c>
      <c r="AF56">
        <f t="shared" si="64"/>
        <v>1.5154069541826982</v>
      </c>
      <c r="AG56">
        <f t="shared" si="65"/>
        <v>-343.09311500745878</v>
      </c>
      <c r="AH56">
        <f t="shared" si="66"/>
        <v>-9.9113454802488761</v>
      </c>
      <c r="AI56">
        <f t="shared" si="67"/>
        <v>-0.74116795557352588</v>
      </c>
      <c r="AJ56">
        <f t="shared" si="68"/>
        <v>-64.170597808007017</v>
      </c>
      <c r="AK56">
        <v>0</v>
      </c>
      <c r="AL56">
        <v>0</v>
      </c>
      <c r="AM56">
        <f t="shared" si="69"/>
        <v>1</v>
      </c>
      <c r="AN56">
        <f t="shared" si="70"/>
        <v>0</v>
      </c>
      <c r="AO56">
        <f t="shared" si="71"/>
        <v>52226.734225142922</v>
      </c>
      <c r="AP56" t="s">
        <v>385</v>
      </c>
      <c r="AQ56">
        <v>10238.9</v>
      </c>
      <c r="AR56">
        <v>302.21199999999999</v>
      </c>
      <c r="AS56">
        <v>4052.3</v>
      </c>
      <c r="AT56">
        <f t="shared" si="72"/>
        <v>0.92542210596451402</v>
      </c>
      <c r="AU56">
        <v>-0.32343011824092421</v>
      </c>
      <c r="AV56" t="s">
        <v>591</v>
      </c>
      <c r="AW56">
        <v>10292.6</v>
      </c>
      <c r="AX56">
        <v>756.48669230769224</v>
      </c>
      <c r="AY56">
        <v>929.50212286339013</v>
      </c>
      <c r="AZ56">
        <f t="shared" si="73"/>
        <v>0.18613774654189374</v>
      </c>
      <c r="BA56">
        <v>0.5</v>
      </c>
      <c r="BB56">
        <f t="shared" si="74"/>
        <v>1513.2270003291576</v>
      </c>
      <c r="BC56">
        <f t="shared" si="75"/>
        <v>-3.1448569942352211</v>
      </c>
      <c r="BD56">
        <f t="shared" si="76"/>
        <v>140.83433192380946</v>
      </c>
      <c r="BE56">
        <f t="shared" si="77"/>
        <v>-1.8645100010643342E-3</v>
      </c>
      <c r="BF56">
        <f t="shared" si="78"/>
        <v>3.3596457719931112</v>
      </c>
      <c r="BG56">
        <f t="shared" si="79"/>
        <v>241.66224273175371</v>
      </c>
      <c r="BH56" t="s">
        <v>592</v>
      </c>
      <c r="BI56">
        <v>599.29</v>
      </c>
      <c r="BJ56">
        <f t="shared" si="80"/>
        <v>599.29</v>
      </c>
      <c r="BK56">
        <f t="shared" si="81"/>
        <v>0.35525698623059709</v>
      </c>
      <c r="BL56">
        <f t="shared" si="82"/>
        <v>0.52395238871128591</v>
      </c>
      <c r="BM56">
        <f t="shared" si="83"/>
        <v>0.90436977510537475</v>
      </c>
      <c r="BN56">
        <f t="shared" si="84"/>
        <v>0.27581405198273273</v>
      </c>
      <c r="BO56">
        <f t="shared" si="85"/>
        <v>0.83272655925317218</v>
      </c>
      <c r="BP56">
        <f t="shared" si="86"/>
        <v>0.41507594280729382</v>
      </c>
      <c r="BQ56">
        <f t="shared" si="87"/>
        <v>0.58492405719270613</v>
      </c>
      <c r="BR56">
        <f t="shared" si="88"/>
        <v>1800.05</v>
      </c>
      <c r="BS56">
        <f t="shared" si="89"/>
        <v>1513.2270003291576</v>
      </c>
      <c r="BT56">
        <f t="shared" si="90"/>
        <v>0.8406583152296645</v>
      </c>
      <c r="BU56">
        <f t="shared" si="91"/>
        <v>0.16087054839325252</v>
      </c>
      <c r="BV56">
        <v>6</v>
      </c>
      <c r="BW56">
        <v>0.5</v>
      </c>
      <c r="BX56" t="s">
        <v>388</v>
      </c>
      <c r="BY56">
        <v>2</v>
      </c>
      <c r="BZ56">
        <v>1689184171.5</v>
      </c>
      <c r="CA56">
        <v>23.546500000000002</v>
      </c>
      <c r="CB56">
        <v>19.993600000000001</v>
      </c>
      <c r="CC56">
        <v>23.033799999999999</v>
      </c>
      <c r="CD56">
        <v>13.915800000000001</v>
      </c>
      <c r="CE56">
        <v>24.079899999999999</v>
      </c>
      <c r="CF56">
        <v>22.614599999999999</v>
      </c>
      <c r="CG56">
        <v>500.15499999999997</v>
      </c>
      <c r="CH56">
        <v>98.700100000000006</v>
      </c>
      <c r="CI56">
        <v>9.9916400000000002E-2</v>
      </c>
      <c r="CJ56">
        <v>27.920200000000001</v>
      </c>
      <c r="CK56">
        <v>27.9833</v>
      </c>
      <c r="CL56">
        <v>999.9</v>
      </c>
      <c r="CM56">
        <v>0</v>
      </c>
      <c r="CN56">
        <v>0</v>
      </c>
      <c r="CO56">
        <v>10039.4</v>
      </c>
      <c r="CP56">
        <v>0</v>
      </c>
      <c r="CQ56">
        <v>462.04199999999997</v>
      </c>
      <c r="CR56">
        <v>3.5529199999999999</v>
      </c>
      <c r="CS56">
        <v>24.101700000000001</v>
      </c>
      <c r="CT56">
        <v>20.2758</v>
      </c>
      <c r="CU56">
        <v>9.1179100000000002</v>
      </c>
      <c r="CV56">
        <v>19.993600000000001</v>
      </c>
      <c r="CW56">
        <v>13.915800000000001</v>
      </c>
      <c r="CX56">
        <v>2.2734299999999998</v>
      </c>
      <c r="CY56">
        <v>1.3734999999999999</v>
      </c>
      <c r="CZ56">
        <v>19.4894</v>
      </c>
      <c r="DA56">
        <v>11.6281</v>
      </c>
      <c r="DB56">
        <v>1800.05</v>
      </c>
      <c r="DC56">
        <v>0.977993</v>
      </c>
      <c r="DD56">
        <v>2.20073E-2</v>
      </c>
      <c r="DE56">
        <v>0</v>
      </c>
      <c r="DF56">
        <v>757.33500000000004</v>
      </c>
      <c r="DG56">
        <v>4.9995000000000003</v>
      </c>
      <c r="DH56">
        <v>15385.9</v>
      </c>
      <c r="DI56">
        <v>16660.3</v>
      </c>
      <c r="DJ56">
        <v>44.375</v>
      </c>
      <c r="DK56">
        <v>45.061999999999998</v>
      </c>
      <c r="DL56">
        <v>45.25</v>
      </c>
      <c r="DM56">
        <v>43.875</v>
      </c>
      <c r="DN56">
        <v>45.561999999999998</v>
      </c>
      <c r="DO56">
        <v>1755.55</v>
      </c>
      <c r="DP56">
        <v>39.5</v>
      </c>
      <c r="DQ56">
        <v>0</v>
      </c>
      <c r="DR56">
        <v>118.7999999523163</v>
      </c>
      <c r="DS56">
        <v>0</v>
      </c>
      <c r="DT56">
        <v>756.48669230769224</v>
      </c>
      <c r="DU56">
        <v>4.9372991544047542</v>
      </c>
      <c r="DV56">
        <v>-3.015384809468042</v>
      </c>
      <c r="DW56">
        <v>15382.24615384615</v>
      </c>
      <c r="DX56">
        <v>15</v>
      </c>
      <c r="DY56">
        <v>1689184131</v>
      </c>
      <c r="DZ56" t="s">
        <v>593</v>
      </c>
      <c r="EA56">
        <v>1689184123.5</v>
      </c>
      <c r="EB56">
        <v>1689184131</v>
      </c>
      <c r="EC56">
        <v>44</v>
      </c>
      <c r="ED56">
        <v>-2E-3</v>
      </c>
      <c r="EE56">
        <v>3.0000000000000001E-3</v>
      </c>
      <c r="EF56">
        <v>-0.53200000000000003</v>
      </c>
      <c r="EG56">
        <v>-5.2999999999999999E-2</v>
      </c>
      <c r="EH56">
        <v>20</v>
      </c>
      <c r="EI56">
        <v>14</v>
      </c>
      <c r="EJ56">
        <v>0.18</v>
      </c>
      <c r="EK56">
        <v>0.01</v>
      </c>
      <c r="EL56">
        <v>-3.172694541076805</v>
      </c>
      <c r="EM56">
        <v>-0.43324928383108202</v>
      </c>
      <c r="EN56">
        <v>8.0556097946787808E-2</v>
      </c>
      <c r="EO56">
        <v>1</v>
      </c>
      <c r="EP56">
        <v>0.54644376281095808</v>
      </c>
      <c r="EQ56">
        <v>3.5078030788944448E-2</v>
      </c>
      <c r="ER56">
        <v>1.2540123773505959E-2</v>
      </c>
      <c r="ES56">
        <v>1</v>
      </c>
      <c r="ET56">
        <v>2</v>
      </c>
      <c r="EU56">
        <v>2</v>
      </c>
      <c r="EV56" t="s">
        <v>390</v>
      </c>
      <c r="EW56">
        <v>2.9673500000000002</v>
      </c>
      <c r="EX56">
        <v>2.8086000000000002</v>
      </c>
      <c r="EY56">
        <v>7.02442E-3</v>
      </c>
      <c r="EZ56">
        <v>5.7588500000000003E-3</v>
      </c>
      <c r="FA56">
        <v>0.115485</v>
      </c>
      <c r="FB56">
        <v>8.0333699999999994E-2</v>
      </c>
      <c r="FC56">
        <v>29518.400000000001</v>
      </c>
      <c r="FD56">
        <v>27403.7</v>
      </c>
      <c r="FE56">
        <v>26707.3</v>
      </c>
      <c r="FF56">
        <v>25989.599999999999</v>
      </c>
      <c r="FG56">
        <v>32144.799999999999</v>
      </c>
      <c r="FH56">
        <v>33715.1</v>
      </c>
      <c r="FI56">
        <v>37846</v>
      </c>
      <c r="FJ56">
        <v>38514.5</v>
      </c>
      <c r="FK56">
        <v>2.0173700000000001</v>
      </c>
      <c r="FL56">
        <v>1.99048</v>
      </c>
      <c r="FM56">
        <v>9.7889500000000004E-2</v>
      </c>
      <c r="FN56">
        <v>0</v>
      </c>
      <c r="FO56">
        <v>26.382899999999999</v>
      </c>
      <c r="FP56">
        <v>999.9</v>
      </c>
      <c r="FQ56">
        <v>34.700000000000003</v>
      </c>
      <c r="FR56">
        <v>38.6</v>
      </c>
      <c r="FS56">
        <v>24.175699999999999</v>
      </c>
      <c r="FT56">
        <v>61.020099999999999</v>
      </c>
      <c r="FU56">
        <v>16.085699999999999</v>
      </c>
      <c r="FV56">
        <v>1</v>
      </c>
      <c r="FW56">
        <v>6.2995399999999993E-2</v>
      </c>
      <c r="FX56">
        <v>0.40027200000000002</v>
      </c>
      <c r="FY56">
        <v>20.254300000000001</v>
      </c>
      <c r="FZ56">
        <v>5.2099500000000001</v>
      </c>
      <c r="GA56">
        <v>11.929500000000001</v>
      </c>
      <c r="GB56">
        <v>4.9889000000000001</v>
      </c>
      <c r="GC56">
        <v>3.2909999999999999</v>
      </c>
      <c r="GD56">
        <v>9999</v>
      </c>
      <c r="GE56">
        <v>9999</v>
      </c>
      <c r="GF56">
        <v>9999</v>
      </c>
      <c r="GG56">
        <v>999.9</v>
      </c>
      <c r="GH56">
        <v>1.87079</v>
      </c>
      <c r="GI56">
        <v>1.8768499999999999</v>
      </c>
      <c r="GJ56">
        <v>1.87466</v>
      </c>
      <c r="GK56">
        <v>1.87286</v>
      </c>
      <c r="GL56">
        <v>1.87337</v>
      </c>
      <c r="GM56">
        <v>1.8708199999999999</v>
      </c>
      <c r="GN56">
        <v>1.8766799999999999</v>
      </c>
      <c r="GO56">
        <v>1.8758699999999999</v>
      </c>
      <c r="GP56">
        <v>5</v>
      </c>
      <c r="GQ56">
        <v>0</v>
      </c>
      <c r="GR56">
        <v>0</v>
      </c>
      <c r="GS56">
        <v>0</v>
      </c>
      <c r="GT56" t="s">
        <v>391</v>
      </c>
      <c r="GU56" t="s">
        <v>392</v>
      </c>
      <c r="GV56" t="s">
        <v>393</v>
      </c>
      <c r="GW56" t="s">
        <v>393</v>
      </c>
      <c r="GX56" t="s">
        <v>393</v>
      </c>
      <c r="GY56" t="s">
        <v>393</v>
      </c>
      <c r="GZ56">
        <v>0</v>
      </c>
      <c r="HA56">
        <v>100</v>
      </c>
      <c r="HB56">
        <v>100</v>
      </c>
      <c r="HC56">
        <v>-0.53300000000000003</v>
      </c>
      <c r="HD56">
        <v>0.41920000000000002</v>
      </c>
      <c r="HE56">
        <v>-0.52261499262108047</v>
      </c>
      <c r="HF56">
        <v>-4.4049200664853048E-4</v>
      </c>
      <c r="HG56">
        <v>-3.0069193378276792E-7</v>
      </c>
      <c r="HH56">
        <v>5.1441627210662792E-11</v>
      </c>
      <c r="HI56">
        <v>-0.1090211687290355</v>
      </c>
      <c r="HJ56">
        <v>-3.0026540548477511E-2</v>
      </c>
      <c r="HK56">
        <v>2.568611009873609E-3</v>
      </c>
      <c r="HL56">
        <v>-9.2004566627904342E-6</v>
      </c>
      <c r="HM56">
        <v>8</v>
      </c>
      <c r="HN56">
        <v>2399</v>
      </c>
      <c r="HO56">
        <v>1</v>
      </c>
      <c r="HP56">
        <v>21</v>
      </c>
      <c r="HQ56">
        <v>0.8</v>
      </c>
      <c r="HR56">
        <v>0.7</v>
      </c>
      <c r="HS56">
        <v>0.18798799999999999</v>
      </c>
      <c r="HT56">
        <v>2.5708000000000002</v>
      </c>
      <c r="HU56">
        <v>1.5991200000000001</v>
      </c>
      <c r="HV56">
        <v>2.2766099999999998</v>
      </c>
      <c r="HW56">
        <v>1.5502899999999999</v>
      </c>
      <c r="HX56">
        <v>2.33887</v>
      </c>
      <c r="HY56">
        <v>41.927500000000002</v>
      </c>
      <c r="HZ56">
        <v>23.833600000000001</v>
      </c>
      <c r="IA56">
        <v>18</v>
      </c>
      <c r="IB56">
        <v>510.36599999999999</v>
      </c>
      <c r="IC56">
        <v>464.25</v>
      </c>
      <c r="ID56">
        <v>25.634899999999998</v>
      </c>
      <c r="IE56">
        <v>28.214300000000001</v>
      </c>
      <c r="IF56">
        <v>30.0001</v>
      </c>
      <c r="IG56">
        <v>28.2578</v>
      </c>
      <c r="IH56">
        <v>28.2225</v>
      </c>
      <c r="II56">
        <v>3.8187700000000002</v>
      </c>
      <c r="IJ56">
        <v>52.296900000000001</v>
      </c>
      <c r="IK56">
        <v>0</v>
      </c>
      <c r="IL56">
        <v>25.648800000000001</v>
      </c>
      <c r="IM56">
        <v>20</v>
      </c>
      <c r="IN56">
        <v>13.9384</v>
      </c>
      <c r="IO56">
        <v>99.773300000000006</v>
      </c>
      <c r="IP56">
        <v>99.983500000000006</v>
      </c>
    </row>
    <row r="57" spans="1:250" x14ac:dyDescent="0.3">
      <c r="A57">
        <v>41</v>
      </c>
      <c r="B57">
        <v>1689184313</v>
      </c>
      <c r="C57">
        <v>9648.4000000953674</v>
      </c>
      <c r="D57" t="s">
        <v>594</v>
      </c>
      <c r="E57" t="s">
        <v>595</v>
      </c>
      <c r="F57" t="s">
        <v>378</v>
      </c>
      <c r="G57" t="s">
        <v>379</v>
      </c>
      <c r="H57" t="s">
        <v>383</v>
      </c>
      <c r="I57" t="s">
        <v>381</v>
      </c>
      <c r="J57" t="s">
        <v>31</v>
      </c>
      <c r="K57" t="s">
        <v>383</v>
      </c>
      <c r="L57" t="s">
        <v>555</v>
      </c>
      <c r="M57">
        <v>1689184313</v>
      </c>
      <c r="N57">
        <f t="shared" si="46"/>
        <v>7.5589074197411387E-3</v>
      </c>
      <c r="O57">
        <f t="shared" si="47"/>
        <v>7.5589074197411383</v>
      </c>
      <c r="P57">
        <f t="shared" si="48"/>
        <v>31.733978621335538</v>
      </c>
      <c r="Q57">
        <f t="shared" si="49"/>
        <v>358.66899999999998</v>
      </c>
      <c r="R57">
        <f t="shared" si="50"/>
        <v>246.23110836939182</v>
      </c>
      <c r="S57">
        <f t="shared" si="51"/>
        <v>24.327881707853148</v>
      </c>
      <c r="T57">
        <f t="shared" si="52"/>
        <v>35.436858738352001</v>
      </c>
      <c r="U57">
        <f t="shared" si="53"/>
        <v>0.52547717481019884</v>
      </c>
      <c r="V57">
        <f t="shared" si="54"/>
        <v>2.9064431047537846</v>
      </c>
      <c r="W57">
        <f t="shared" si="55"/>
        <v>0.47783862640277841</v>
      </c>
      <c r="X57">
        <f t="shared" si="56"/>
        <v>0.30256855661950433</v>
      </c>
      <c r="Y57">
        <f t="shared" si="57"/>
        <v>289.56371763481286</v>
      </c>
      <c r="Z57">
        <f t="shared" si="58"/>
        <v>27.817981001881279</v>
      </c>
      <c r="AA57">
        <f t="shared" si="59"/>
        <v>28.034400000000002</v>
      </c>
      <c r="AB57">
        <f t="shared" si="60"/>
        <v>3.8024565187917427</v>
      </c>
      <c r="AC57">
        <f t="shared" si="61"/>
        <v>60.011368944199162</v>
      </c>
      <c r="AD57">
        <f t="shared" si="62"/>
        <v>2.2876978198367999</v>
      </c>
      <c r="AE57">
        <f t="shared" si="63"/>
        <v>3.8121073724613543</v>
      </c>
      <c r="AF57">
        <f t="shared" si="64"/>
        <v>1.5147586989549429</v>
      </c>
      <c r="AG57">
        <f t="shared" si="65"/>
        <v>-333.3478172105842</v>
      </c>
      <c r="AH57">
        <f t="shared" si="66"/>
        <v>6.8161089888613446</v>
      </c>
      <c r="AI57">
        <f t="shared" si="67"/>
        <v>0.51147972229537531</v>
      </c>
      <c r="AJ57">
        <f t="shared" si="68"/>
        <v>-36.456510864614643</v>
      </c>
      <c r="AK57">
        <v>0</v>
      </c>
      <c r="AL57">
        <v>0</v>
      </c>
      <c r="AM57">
        <f t="shared" si="69"/>
        <v>1</v>
      </c>
      <c r="AN57">
        <f t="shared" si="70"/>
        <v>0</v>
      </c>
      <c r="AO57">
        <f t="shared" si="71"/>
        <v>51997.213704832597</v>
      </c>
      <c r="AP57" t="s">
        <v>385</v>
      </c>
      <c r="AQ57">
        <v>10238.9</v>
      </c>
      <c r="AR57">
        <v>302.21199999999999</v>
      </c>
      <c r="AS57">
        <v>4052.3</v>
      </c>
      <c r="AT57">
        <f t="shared" si="72"/>
        <v>0.92542210596451402</v>
      </c>
      <c r="AU57">
        <v>-0.32343011824092421</v>
      </c>
      <c r="AV57" t="s">
        <v>596</v>
      </c>
      <c r="AW57">
        <v>10288.5</v>
      </c>
      <c r="AX57">
        <v>761.32788000000005</v>
      </c>
      <c r="AY57">
        <v>1183.1323283936181</v>
      </c>
      <c r="AZ57">
        <f t="shared" si="73"/>
        <v>0.3565150222598662</v>
      </c>
      <c r="BA57">
        <v>0.5</v>
      </c>
      <c r="BB57">
        <f t="shared" si="74"/>
        <v>1513.1757003289185</v>
      </c>
      <c r="BC57">
        <f t="shared" si="75"/>
        <v>31.733978621335538</v>
      </c>
      <c r="BD57">
        <f t="shared" si="76"/>
        <v>269.7349342429265</v>
      </c>
      <c r="BE57">
        <f t="shared" si="77"/>
        <v>2.1185516482063616E-2</v>
      </c>
      <c r="BF57">
        <f t="shared" si="78"/>
        <v>2.4250606654472504</v>
      </c>
      <c r="BG57">
        <f t="shared" si="79"/>
        <v>255.9262273770384</v>
      </c>
      <c r="BH57" t="s">
        <v>597</v>
      </c>
      <c r="BI57">
        <v>554</v>
      </c>
      <c r="BJ57">
        <f t="shared" si="80"/>
        <v>554</v>
      </c>
      <c r="BK57">
        <f t="shared" si="81"/>
        <v>0.53175144765743487</v>
      </c>
      <c r="BL57">
        <f t="shared" si="82"/>
        <v>0.67045425796290525</v>
      </c>
      <c r="BM57">
        <f t="shared" si="83"/>
        <v>0.82016055558596512</v>
      </c>
      <c r="BN57">
        <f t="shared" si="84"/>
        <v>0.47882247099779135</v>
      </c>
      <c r="BO57">
        <f t="shared" si="85"/>
        <v>0.76509342490266419</v>
      </c>
      <c r="BP57">
        <f t="shared" si="86"/>
        <v>0.48787344936251315</v>
      </c>
      <c r="BQ57">
        <f t="shared" si="87"/>
        <v>0.5121265506374868</v>
      </c>
      <c r="BR57">
        <f t="shared" si="88"/>
        <v>1799.99</v>
      </c>
      <c r="BS57">
        <f t="shared" si="89"/>
        <v>1513.1757003289185</v>
      </c>
      <c r="BT57">
        <f t="shared" si="90"/>
        <v>0.84065783717071674</v>
      </c>
      <c r="BU57">
        <f t="shared" si="91"/>
        <v>0.16086962573948346</v>
      </c>
      <c r="BV57">
        <v>6</v>
      </c>
      <c r="BW57">
        <v>0.5</v>
      </c>
      <c r="BX57" t="s">
        <v>388</v>
      </c>
      <c r="BY57">
        <v>2</v>
      </c>
      <c r="BZ57">
        <v>1689184313</v>
      </c>
      <c r="CA57">
        <v>358.66899999999998</v>
      </c>
      <c r="CB57">
        <v>400.00099999999998</v>
      </c>
      <c r="CC57">
        <v>23.154599999999999</v>
      </c>
      <c r="CD57">
        <v>14.2944</v>
      </c>
      <c r="CE57">
        <v>359.65100000000001</v>
      </c>
      <c r="CF57">
        <v>22.7273</v>
      </c>
      <c r="CG57">
        <v>500.02600000000001</v>
      </c>
      <c r="CH57">
        <v>98.700999999999993</v>
      </c>
      <c r="CI57">
        <v>0.100008</v>
      </c>
      <c r="CJ57">
        <v>28.0779</v>
      </c>
      <c r="CK57">
        <v>28.034400000000002</v>
      </c>
      <c r="CL57">
        <v>999.9</v>
      </c>
      <c r="CM57">
        <v>0</v>
      </c>
      <c r="CN57">
        <v>0</v>
      </c>
      <c r="CO57">
        <v>9998.75</v>
      </c>
      <c r="CP57">
        <v>0</v>
      </c>
      <c r="CQ57">
        <v>398.84899999999999</v>
      </c>
      <c r="CR57">
        <v>-41.332599999999999</v>
      </c>
      <c r="CS57">
        <v>367.17</v>
      </c>
      <c r="CT57">
        <v>405.80200000000002</v>
      </c>
      <c r="CU57">
        <v>8.8602299999999996</v>
      </c>
      <c r="CV57">
        <v>400.00099999999998</v>
      </c>
      <c r="CW57">
        <v>14.2944</v>
      </c>
      <c r="CX57">
        <v>2.28538</v>
      </c>
      <c r="CY57">
        <v>1.4108700000000001</v>
      </c>
      <c r="CZ57">
        <v>19.573699999999999</v>
      </c>
      <c r="DA57">
        <v>12.035</v>
      </c>
      <c r="DB57">
        <v>1799.99</v>
      </c>
      <c r="DC57">
        <v>0.97801000000000005</v>
      </c>
      <c r="DD57">
        <v>2.1990099999999999E-2</v>
      </c>
      <c r="DE57">
        <v>0</v>
      </c>
      <c r="DF57">
        <v>761.37699999999995</v>
      </c>
      <c r="DG57">
        <v>4.9995000000000003</v>
      </c>
      <c r="DH57">
        <v>15393</v>
      </c>
      <c r="DI57">
        <v>16659.8</v>
      </c>
      <c r="DJ57">
        <v>44.311999999999998</v>
      </c>
      <c r="DK57">
        <v>44.936999999999998</v>
      </c>
      <c r="DL57">
        <v>45.186999999999998</v>
      </c>
      <c r="DM57">
        <v>43.75</v>
      </c>
      <c r="DN57">
        <v>45.5</v>
      </c>
      <c r="DO57">
        <v>1755.52</v>
      </c>
      <c r="DP57">
        <v>39.47</v>
      </c>
      <c r="DQ57">
        <v>0</v>
      </c>
      <c r="DR57">
        <v>139.79999995231631</v>
      </c>
      <c r="DS57">
        <v>0</v>
      </c>
      <c r="DT57">
        <v>761.32788000000005</v>
      </c>
      <c r="DU57">
        <v>-0.56523077867804683</v>
      </c>
      <c r="DV57">
        <v>-48.499999833418478</v>
      </c>
      <c r="DW57">
        <v>15402.56</v>
      </c>
      <c r="DX57">
        <v>15</v>
      </c>
      <c r="DY57">
        <v>1689184270.5</v>
      </c>
      <c r="DZ57" t="s">
        <v>598</v>
      </c>
      <c r="EA57">
        <v>1689184255</v>
      </c>
      <c r="EB57">
        <v>1689184131</v>
      </c>
      <c r="EC57">
        <v>45</v>
      </c>
      <c r="ED57">
        <v>-0.26500000000000001</v>
      </c>
      <c r="EE57">
        <v>3.0000000000000001E-3</v>
      </c>
      <c r="EF57">
        <v>-1.0089999999999999</v>
      </c>
      <c r="EG57">
        <v>-5.2999999999999999E-2</v>
      </c>
      <c r="EH57">
        <v>400</v>
      </c>
      <c r="EI57">
        <v>14</v>
      </c>
      <c r="EJ57">
        <v>0.05</v>
      </c>
      <c r="EK57">
        <v>0.01</v>
      </c>
      <c r="EL57">
        <v>31.799377926076499</v>
      </c>
      <c r="EM57">
        <v>-0.87287059064447747</v>
      </c>
      <c r="EN57">
        <v>0.16591397554011669</v>
      </c>
      <c r="EO57">
        <v>1</v>
      </c>
      <c r="EP57">
        <v>0.53237838240766033</v>
      </c>
      <c r="EQ57">
        <v>-2.207209700755387E-2</v>
      </c>
      <c r="ER57">
        <v>6.0491112649332006E-3</v>
      </c>
      <c r="ES57">
        <v>1</v>
      </c>
      <c r="ET57">
        <v>2</v>
      </c>
      <c r="EU57">
        <v>2</v>
      </c>
      <c r="EV57" t="s">
        <v>390</v>
      </c>
      <c r="EW57">
        <v>2.9670899999999998</v>
      </c>
      <c r="EX57">
        <v>2.8083200000000001</v>
      </c>
      <c r="EY57">
        <v>8.9373300000000003E-2</v>
      </c>
      <c r="EZ57">
        <v>9.60004E-2</v>
      </c>
      <c r="FA57">
        <v>0.115915</v>
      </c>
      <c r="FB57">
        <v>8.1961900000000004E-2</v>
      </c>
      <c r="FC57">
        <v>27075</v>
      </c>
      <c r="FD57">
        <v>24919.9</v>
      </c>
      <c r="FE57">
        <v>26711.200000000001</v>
      </c>
      <c r="FF57">
        <v>25992.5</v>
      </c>
      <c r="FG57">
        <v>32139.200000000001</v>
      </c>
      <c r="FH57">
        <v>33665.699999999997</v>
      </c>
      <c r="FI57">
        <v>37851.599999999999</v>
      </c>
      <c r="FJ57">
        <v>38519</v>
      </c>
      <c r="FK57">
        <v>2.0182199999999999</v>
      </c>
      <c r="FL57">
        <v>1.9939</v>
      </c>
      <c r="FM57">
        <v>9.9450300000000005E-2</v>
      </c>
      <c r="FN57">
        <v>0</v>
      </c>
      <c r="FO57">
        <v>26.4087</v>
      </c>
      <c r="FP57">
        <v>999.9</v>
      </c>
      <c r="FQ57">
        <v>34.6</v>
      </c>
      <c r="FR57">
        <v>38.6</v>
      </c>
      <c r="FS57">
        <v>24.108599999999999</v>
      </c>
      <c r="FT57">
        <v>61.91</v>
      </c>
      <c r="FU57">
        <v>16.818899999999999</v>
      </c>
      <c r="FV57">
        <v>1</v>
      </c>
      <c r="FW57">
        <v>5.7345E-2</v>
      </c>
      <c r="FX57">
        <v>0.88763599999999998</v>
      </c>
      <c r="FY57">
        <v>20.2515</v>
      </c>
      <c r="FZ57">
        <v>5.2103999999999999</v>
      </c>
      <c r="GA57">
        <v>11.9291</v>
      </c>
      <c r="GB57">
        <v>4.9890499999999998</v>
      </c>
      <c r="GC57">
        <v>3.2909999999999999</v>
      </c>
      <c r="GD57">
        <v>9999</v>
      </c>
      <c r="GE57">
        <v>9999</v>
      </c>
      <c r="GF57">
        <v>9999</v>
      </c>
      <c r="GG57">
        <v>999.9</v>
      </c>
      <c r="GH57">
        <v>1.87073</v>
      </c>
      <c r="GI57">
        <v>1.87683</v>
      </c>
      <c r="GJ57">
        <v>1.8746</v>
      </c>
      <c r="GK57">
        <v>1.87286</v>
      </c>
      <c r="GL57">
        <v>1.8733299999999999</v>
      </c>
      <c r="GM57">
        <v>1.87073</v>
      </c>
      <c r="GN57">
        <v>1.8766700000000001</v>
      </c>
      <c r="GO57">
        <v>1.8757900000000001</v>
      </c>
      <c r="GP57">
        <v>5</v>
      </c>
      <c r="GQ57">
        <v>0</v>
      </c>
      <c r="GR57">
        <v>0</v>
      </c>
      <c r="GS57">
        <v>0</v>
      </c>
      <c r="GT57" t="s">
        <v>391</v>
      </c>
      <c r="GU57" t="s">
        <v>392</v>
      </c>
      <c r="GV57" t="s">
        <v>393</v>
      </c>
      <c r="GW57" t="s">
        <v>393</v>
      </c>
      <c r="GX57" t="s">
        <v>393</v>
      </c>
      <c r="GY57" t="s">
        <v>393</v>
      </c>
      <c r="GZ57">
        <v>0</v>
      </c>
      <c r="HA57">
        <v>100</v>
      </c>
      <c r="HB57">
        <v>100</v>
      </c>
      <c r="HC57">
        <v>-0.98199999999999998</v>
      </c>
      <c r="HD57">
        <v>0.42730000000000001</v>
      </c>
      <c r="HE57">
        <v>-0.7876476049315454</v>
      </c>
      <c r="HF57">
        <v>-4.4049200664853048E-4</v>
      </c>
      <c r="HG57">
        <v>-3.0069193378276792E-7</v>
      </c>
      <c r="HH57">
        <v>5.1441627210662792E-11</v>
      </c>
      <c r="HI57">
        <v>-0.1090211687290355</v>
      </c>
      <c r="HJ57">
        <v>-3.0026540548477511E-2</v>
      </c>
      <c r="HK57">
        <v>2.568611009873609E-3</v>
      </c>
      <c r="HL57">
        <v>-9.2004566627904342E-6</v>
      </c>
      <c r="HM57">
        <v>8</v>
      </c>
      <c r="HN57">
        <v>2399</v>
      </c>
      <c r="HO57">
        <v>1</v>
      </c>
      <c r="HP57">
        <v>21</v>
      </c>
      <c r="HQ57">
        <v>1</v>
      </c>
      <c r="HR57">
        <v>3</v>
      </c>
      <c r="HS57">
        <v>0.94604500000000002</v>
      </c>
      <c r="HT57">
        <v>2.52075</v>
      </c>
      <c r="HU57">
        <v>1.5991200000000001</v>
      </c>
      <c r="HV57">
        <v>2.2753899999999998</v>
      </c>
      <c r="HW57">
        <v>1.5502899999999999</v>
      </c>
      <c r="HX57">
        <v>2.3742700000000001</v>
      </c>
      <c r="HY57">
        <v>41.743600000000001</v>
      </c>
      <c r="HZ57">
        <v>23.8598</v>
      </c>
      <c r="IA57">
        <v>18</v>
      </c>
      <c r="IB57">
        <v>510.34</v>
      </c>
      <c r="IC57">
        <v>465.86099999999999</v>
      </c>
      <c r="ID57">
        <v>25.5992</v>
      </c>
      <c r="IE57">
        <v>28.1294</v>
      </c>
      <c r="IF57">
        <v>29.9999</v>
      </c>
      <c r="IG57">
        <v>28.192699999999999</v>
      </c>
      <c r="IH57">
        <v>28.161899999999999</v>
      </c>
      <c r="II57">
        <v>18.952100000000002</v>
      </c>
      <c r="IJ57">
        <v>50.778700000000001</v>
      </c>
      <c r="IK57">
        <v>0</v>
      </c>
      <c r="IL57">
        <v>25.578800000000001</v>
      </c>
      <c r="IM57">
        <v>400</v>
      </c>
      <c r="IN57">
        <v>14.292199999999999</v>
      </c>
      <c r="IO57">
        <v>99.787899999999993</v>
      </c>
      <c r="IP57">
        <v>99.995000000000005</v>
      </c>
    </row>
    <row r="58" spans="1:250" x14ac:dyDescent="0.3">
      <c r="A58">
        <v>42</v>
      </c>
      <c r="B58">
        <v>1689184487.5</v>
      </c>
      <c r="C58">
        <v>9822.9000000953674</v>
      </c>
      <c r="D58" t="s">
        <v>599</v>
      </c>
      <c r="E58" t="s">
        <v>600</v>
      </c>
      <c r="F58" t="s">
        <v>378</v>
      </c>
      <c r="G58" t="s">
        <v>379</v>
      </c>
      <c r="H58" t="s">
        <v>383</v>
      </c>
      <c r="I58" t="s">
        <v>381</v>
      </c>
      <c r="J58" t="s">
        <v>31</v>
      </c>
      <c r="K58" t="s">
        <v>383</v>
      </c>
      <c r="L58" t="s">
        <v>555</v>
      </c>
      <c r="M58">
        <v>1689184487.5</v>
      </c>
      <c r="N58">
        <f t="shared" si="46"/>
        <v>6.7575544368739023E-3</v>
      </c>
      <c r="O58">
        <f t="shared" si="47"/>
        <v>6.7575544368739022</v>
      </c>
      <c r="P58">
        <f t="shared" si="48"/>
        <v>31.098014678554232</v>
      </c>
      <c r="Q58">
        <f t="shared" si="49"/>
        <v>359.84699999999998</v>
      </c>
      <c r="R58">
        <f t="shared" si="50"/>
        <v>237.32463236010329</v>
      </c>
      <c r="S58">
        <f t="shared" si="51"/>
        <v>23.448247290814621</v>
      </c>
      <c r="T58">
        <f t="shared" si="52"/>
        <v>35.553753350198996</v>
      </c>
      <c r="U58">
        <f t="shared" si="53"/>
        <v>0.46517618244823083</v>
      </c>
      <c r="V58">
        <f t="shared" si="54"/>
        <v>2.9075594743080786</v>
      </c>
      <c r="W58">
        <f t="shared" si="55"/>
        <v>0.42743673800758908</v>
      </c>
      <c r="X58">
        <f t="shared" si="56"/>
        <v>0.27028309380046578</v>
      </c>
      <c r="Y58">
        <f t="shared" si="57"/>
        <v>289.54195263502305</v>
      </c>
      <c r="Z58">
        <f t="shared" si="58"/>
        <v>27.907055179999006</v>
      </c>
      <c r="AA58">
        <f t="shared" si="59"/>
        <v>27.961200000000002</v>
      </c>
      <c r="AB58">
        <f t="shared" si="60"/>
        <v>3.7862645707526843</v>
      </c>
      <c r="AC58">
        <f t="shared" si="61"/>
        <v>60.023703627562675</v>
      </c>
      <c r="AD58">
        <f t="shared" si="62"/>
        <v>2.2721394232656</v>
      </c>
      <c r="AE58">
        <f t="shared" si="63"/>
        <v>3.7854035755005322</v>
      </c>
      <c r="AF58">
        <f t="shared" si="64"/>
        <v>1.5141251474870843</v>
      </c>
      <c r="AG58">
        <f t="shared" si="65"/>
        <v>-298.0081506661391</v>
      </c>
      <c r="AH58">
        <f t="shared" si="66"/>
        <v>-0.61133415087794474</v>
      </c>
      <c r="AI58">
        <f t="shared" si="67"/>
        <v>-4.5812537346146355E-2</v>
      </c>
      <c r="AJ58">
        <f t="shared" si="68"/>
        <v>-9.1233447193401318</v>
      </c>
      <c r="AK58">
        <v>0</v>
      </c>
      <c r="AL58">
        <v>0</v>
      </c>
      <c r="AM58">
        <f t="shared" si="69"/>
        <v>1</v>
      </c>
      <c r="AN58">
        <f t="shared" si="70"/>
        <v>0</v>
      </c>
      <c r="AO58">
        <f t="shared" si="71"/>
        <v>52049.972864425632</v>
      </c>
      <c r="AP58" t="s">
        <v>385</v>
      </c>
      <c r="AQ58">
        <v>10238.9</v>
      </c>
      <c r="AR58">
        <v>302.21199999999999</v>
      </c>
      <c r="AS58">
        <v>4052.3</v>
      </c>
      <c r="AT58">
        <f t="shared" si="72"/>
        <v>0.92542210596451402</v>
      </c>
      <c r="AU58">
        <v>-0.32343011824092421</v>
      </c>
      <c r="AV58" t="s">
        <v>601</v>
      </c>
      <c r="AW58">
        <v>10304.6</v>
      </c>
      <c r="AX58">
        <v>777.96988461538467</v>
      </c>
      <c r="AY58">
        <v>1256.680235381383</v>
      </c>
      <c r="AZ58">
        <f t="shared" si="73"/>
        <v>0.38093250557148861</v>
      </c>
      <c r="BA58">
        <v>0.5</v>
      </c>
      <c r="BB58">
        <f t="shared" si="74"/>
        <v>1513.0584003290273</v>
      </c>
      <c r="BC58">
        <f t="shared" si="75"/>
        <v>31.098014678554232</v>
      </c>
      <c r="BD58">
        <f t="shared" si="76"/>
        <v>288.18656375666245</v>
      </c>
      <c r="BE58">
        <f t="shared" si="77"/>
        <v>2.0766842039912206E-2</v>
      </c>
      <c r="BF58">
        <f t="shared" si="78"/>
        <v>2.2246070924877639</v>
      </c>
      <c r="BG58">
        <f t="shared" si="79"/>
        <v>259.20774683548035</v>
      </c>
      <c r="BH58" t="s">
        <v>602</v>
      </c>
      <c r="BI58">
        <v>563.83000000000004</v>
      </c>
      <c r="BJ58">
        <f t="shared" si="80"/>
        <v>563.83000000000004</v>
      </c>
      <c r="BK58">
        <f t="shared" si="81"/>
        <v>0.55133375688932806</v>
      </c>
      <c r="BL58">
        <f t="shared" si="82"/>
        <v>0.69092904399821664</v>
      </c>
      <c r="BM58">
        <f t="shared" si="83"/>
        <v>0.80138850688657703</v>
      </c>
      <c r="BN58">
        <f t="shared" si="84"/>
        <v>0.50154665500703322</v>
      </c>
      <c r="BO58">
        <f t="shared" si="85"/>
        <v>0.74548110994158467</v>
      </c>
      <c r="BP58">
        <f t="shared" si="86"/>
        <v>0.5007475618032563</v>
      </c>
      <c r="BQ58">
        <f t="shared" si="87"/>
        <v>0.4992524381967437</v>
      </c>
      <c r="BR58">
        <f t="shared" si="88"/>
        <v>1799.85</v>
      </c>
      <c r="BS58">
        <f t="shared" si="89"/>
        <v>1513.0584003290273</v>
      </c>
      <c r="BT58">
        <f t="shared" si="90"/>
        <v>0.84065805502071145</v>
      </c>
      <c r="BU58">
        <f t="shared" si="91"/>
        <v>0.16087004618997308</v>
      </c>
      <c r="BV58">
        <v>6</v>
      </c>
      <c r="BW58">
        <v>0.5</v>
      </c>
      <c r="BX58" t="s">
        <v>388</v>
      </c>
      <c r="BY58">
        <v>2</v>
      </c>
      <c r="BZ58">
        <v>1689184487.5</v>
      </c>
      <c r="CA58">
        <v>359.84699999999998</v>
      </c>
      <c r="CB58">
        <v>400.06799999999998</v>
      </c>
      <c r="CC58">
        <v>22.9968</v>
      </c>
      <c r="CD58">
        <v>15.0771</v>
      </c>
      <c r="CE58">
        <v>360.928</v>
      </c>
      <c r="CF58">
        <v>22.582599999999999</v>
      </c>
      <c r="CG58">
        <v>500.18200000000002</v>
      </c>
      <c r="CH58">
        <v>98.702399999999997</v>
      </c>
      <c r="CI58">
        <v>0.10001699999999999</v>
      </c>
      <c r="CJ58">
        <v>27.9573</v>
      </c>
      <c r="CK58">
        <v>27.961200000000002</v>
      </c>
      <c r="CL58">
        <v>999.9</v>
      </c>
      <c r="CM58">
        <v>0</v>
      </c>
      <c r="CN58">
        <v>0</v>
      </c>
      <c r="CO58">
        <v>10005</v>
      </c>
      <c r="CP58">
        <v>0</v>
      </c>
      <c r="CQ58">
        <v>353.14699999999999</v>
      </c>
      <c r="CR58">
        <v>-40.221800000000002</v>
      </c>
      <c r="CS58">
        <v>368.31700000000001</v>
      </c>
      <c r="CT58">
        <v>406.19299999999998</v>
      </c>
      <c r="CU58">
        <v>7.91974</v>
      </c>
      <c r="CV58">
        <v>400.06799999999998</v>
      </c>
      <c r="CW58">
        <v>15.0771</v>
      </c>
      <c r="CX58">
        <v>2.2698399999999999</v>
      </c>
      <c r="CY58">
        <v>1.48814</v>
      </c>
      <c r="CZ58">
        <v>19.463899999999999</v>
      </c>
      <c r="DA58">
        <v>12.8469</v>
      </c>
      <c r="DB58">
        <v>1799.85</v>
      </c>
      <c r="DC58">
        <v>0.97800600000000004</v>
      </c>
      <c r="DD58">
        <v>2.1993599999999999E-2</v>
      </c>
      <c r="DE58">
        <v>0</v>
      </c>
      <c r="DF58">
        <v>779.30200000000002</v>
      </c>
      <c r="DG58">
        <v>4.9995000000000003</v>
      </c>
      <c r="DH58">
        <v>15639</v>
      </c>
      <c r="DI58">
        <v>16658.5</v>
      </c>
      <c r="DJ58">
        <v>44.25</v>
      </c>
      <c r="DK58">
        <v>44.811999999999998</v>
      </c>
      <c r="DL58">
        <v>45.061999999999998</v>
      </c>
      <c r="DM58">
        <v>43.625</v>
      </c>
      <c r="DN58">
        <v>45.436999999999998</v>
      </c>
      <c r="DO58">
        <v>1755.37</v>
      </c>
      <c r="DP58">
        <v>39.479999999999997</v>
      </c>
      <c r="DQ58">
        <v>0</v>
      </c>
      <c r="DR58">
        <v>172.79999995231631</v>
      </c>
      <c r="DS58">
        <v>0</v>
      </c>
      <c r="DT58">
        <v>777.96988461538467</v>
      </c>
      <c r="DU58">
        <v>11.824512832449789</v>
      </c>
      <c r="DV58">
        <v>166.5059827447987</v>
      </c>
      <c r="DW58">
        <v>15627.119230769231</v>
      </c>
      <c r="DX58">
        <v>15</v>
      </c>
      <c r="DY58">
        <v>1689184446</v>
      </c>
      <c r="DZ58" t="s">
        <v>603</v>
      </c>
      <c r="EA58">
        <v>1689184436</v>
      </c>
      <c r="EB58">
        <v>1689184446</v>
      </c>
      <c r="EC58">
        <v>46</v>
      </c>
      <c r="ED58">
        <v>-9.8000000000000004E-2</v>
      </c>
      <c r="EE58">
        <v>-3.0000000000000001E-3</v>
      </c>
      <c r="EF58">
        <v>-1.107</v>
      </c>
      <c r="EG58">
        <v>-2.4E-2</v>
      </c>
      <c r="EH58">
        <v>400</v>
      </c>
      <c r="EI58">
        <v>15</v>
      </c>
      <c r="EJ58">
        <v>7.0000000000000007E-2</v>
      </c>
      <c r="EK58">
        <v>0.01</v>
      </c>
      <c r="EL58">
        <v>31.12726723165764</v>
      </c>
      <c r="EM58">
        <v>-0.96003121755959886</v>
      </c>
      <c r="EN58">
        <v>0.17810147603107049</v>
      </c>
      <c r="EO58">
        <v>1</v>
      </c>
      <c r="EP58">
        <v>0.47158128479257783</v>
      </c>
      <c r="EQ58">
        <v>-8.9483545185193832E-4</v>
      </c>
      <c r="ER58">
        <v>6.1533844798954372E-3</v>
      </c>
      <c r="ES58">
        <v>1</v>
      </c>
      <c r="ET58">
        <v>2</v>
      </c>
      <c r="EU58">
        <v>2</v>
      </c>
      <c r="EV58" t="s">
        <v>390</v>
      </c>
      <c r="EW58">
        <v>2.9675400000000001</v>
      </c>
      <c r="EX58">
        <v>2.8083900000000002</v>
      </c>
      <c r="EY58">
        <v>8.9640200000000003E-2</v>
      </c>
      <c r="EZ58">
        <v>9.6038399999999996E-2</v>
      </c>
      <c r="FA58">
        <v>0.115408</v>
      </c>
      <c r="FB58">
        <v>8.5266900000000007E-2</v>
      </c>
      <c r="FC58">
        <v>27070.2</v>
      </c>
      <c r="FD58">
        <v>24922.3</v>
      </c>
      <c r="FE58">
        <v>26714.1</v>
      </c>
      <c r="FF58">
        <v>25995.8</v>
      </c>
      <c r="FG58">
        <v>32161.4</v>
      </c>
      <c r="FH58">
        <v>33548.199999999997</v>
      </c>
      <c r="FI58">
        <v>37856</v>
      </c>
      <c r="FJ58">
        <v>38523.599999999999</v>
      </c>
      <c r="FK58">
        <v>2.0187200000000001</v>
      </c>
      <c r="FL58">
        <v>1.99675</v>
      </c>
      <c r="FM58">
        <v>0.10284</v>
      </c>
      <c r="FN58">
        <v>0</v>
      </c>
      <c r="FO58">
        <v>26.279699999999998</v>
      </c>
      <c r="FP58">
        <v>999.9</v>
      </c>
      <c r="FQ58">
        <v>34.6</v>
      </c>
      <c r="FR58">
        <v>38.5</v>
      </c>
      <c r="FS58">
        <v>23.975300000000001</v>
      </c>
      <c r="FT58">
        <v>61.97</v>
      </c>
      <c r="FU58">
        <v>16.057700000000001</v>
      </c>
      <c r="FV58">
        <v>1</v>
      </c>
      <c r="FW58">
        <v>5.1074700000000001E-2</v>
      </c>
      <c r="FX58">
        <v>0.185526</v>
      </c>
      <c r="FY58">
        <v>20.254999999999999</v>
      </c>
      <c r="FZ58">
        <v>5.2111499999999999</v>
      </c>
      <c r="GA58">
        <v>11.9285</v>
      </c>
      <c r="GB58">
        <v>4.98895</v>
      </c>
      <c r="GC58">
        <v>3.2909999999999999</v>
      </c>
      <c r="GD58">
        <v>9999</v>
      </c>
      <c r="GE58">
        <v>9999</v>
      </c>
      <c r="GF58">
        <v>9999</v>
      </c>
      <c r="GG58">
        <v>999.9</v>
      </c>
      <c r="GH58">
        <v>1.87073</v>
      </c>
      <c r="GI58">
        <v>1.8768199999999999</v>
      </c>
      <c r="GJ58">
        <v>1.8745499999999999</v>
      </c>
      <c r="GK58">
        <v>1.8728499999999999</v>
      </c>
      <c r="GL58">
        <v>1.8733200000000001</v>
      </c>
      <c r="GM58">
        <v>1.87073</v>
      </c>
      <c r="GN58">
        <v>1.8765799999999999</v>
      </c>
      <c r="GO58">
        <v>1.8757600000000001</v>
      </c>
      <c r="GP58">
        <v>5</v>
      </c>
      <c r="GQ58">
        <v>0</v>
      </c>
      <c r="GR58">
        <v>0</v>
      </c>
      <c r="GS58">
        <v>0</v>
      </c>
      <c r="GT58" t="s">
        <v>391</v>
      </c>
      <c r="GU58" t="s">
        <v>392</v>
      </c>
      <c r="GV58" t="s">
        <v>393</v>
      </c>
      <c r="GW58" t="s">
        <v>393</v>
      </c>
      <c r="GX58" t="s">
        <v>393</v>
      </c>
      <c r="GY58" t="s">
        <v>393</v>
      </c>
      <c r="GZ58">
        <v>0</v>
      </c>
      <c r="HA58">
        <v>100</v>
      </c>
      <c r="HB58">
        <v>100</v>
      </c>
      <c r="HC58">
        <v>-1.081</v>
      </c>
      <c r="HD58">
        <v>0.41420000000000001</v>
      </c>
      <c r="HE58">
        <v>-0.88557109590052108</v>
      </c>
      <c r="HF58">
        <v>-4.4049200664853048E-4</v>
      </c>
      <c r="HG58">
        <v>-3.0069193378276792E-7</v>
      </c>
      <c r="HH58">
        <v>5.1441627210662792E-11</v>
      </c>
      <c r="HI58">
        <v>-0.11174737408880279</v>
      </c>
      <c r="HJ58">
        <v>-3.0026540548477511E-2</v>
      </c>
      <c r="HK58">
        <v>2.568611009873609E-3</v>
      </c>
      <c r="HL58">
        <v>-9.2004566627904342E-6</v>
      </c>
      <c r="HM58">
        <v>8</v>
      </c>
      <c r="HN58">
        <v>2399</v>
      </c>
      <c r="HO58">
        <v>1</v>
      </c>
      <c r="HP58">
        <v>21</v>
      </c>
      <c r="HQ58">
        <v>0.9</v>
      </c>
      <c r="HR58">
        <v>0.7</v>
      </c>
      <c r="HS58">
        <v>0.94604500000000002</v>
      </c>
      <c r="HT58">
        <v>2.52075</v>
      </c>
      <c r="HU58">
        <v>1.5991200000000001</v>
      </c>
      <c r="HV58">
        <v>2.2753899999999998</v>
      </c>
      <c r="HW58">
        <v>1.5502899999999999</v>
      </c>
      <c r="HX58">
        <v>2.3046899999999999</v>
      </c>
      <c r="HY58">
        <v>41.534399999999998</v>
      </c>
      <c r="HZ58">
        <v>23.877400000000002</v>
      </c>
      <c r="IA58">
        <v>18</v>
      </c>
      <c r="IB58">
        <v>510.03500000000003</v>
      </c>
      <c r="IC58">
        <v>467.041</v>
      </c>
      <c r="ID58">
        <v>25.928999999999998</v>
      </c>
      <c r="IE58">
        <v>28.058</v>
      </c>
      <c r="IF58">
        <v>29.9998</v>
      </c>
      <c r="IG58">
        <v>28.121300000000002</v>
      </c>
      <c r="IH58">
        <v>28.091999999999999</v>
      </c>
      <c r="II58">
        <v>18.962399999999999</v>
      </c>
      <c r="IJ58">
        <v>47.0032</v>
      </c>
      <c r="IK58">
        <v>0</v>
      </c>
      <c r="IL58">
        <v>25.9557</v>
      </c>
      <c r="IM58">
        <v>400</v>
      </c>
      <c r="IN58">
        <v>15.148999999999999</v>
      </c>
      <c r="IO58">
        <v>99.799199999999999</v>
      </c>
      <c r="IP58">
        <v>100.00700000000001</v>
      </c>
    </row>
    <row r="59" spans="1:250" x14ac:dyDescent="0.3">
      <c r="A59">
        <v>43</v>
      </c>
      <c r="B59">
        <v>1689184607</v>
      </c>
      <c r="C59">
        <v>9942.4000000953674</v>
      </c>
      <c r="D59" t="s">
        <v>604</v>
      </c>
      <c r="E59" t="s">
        <v>605</v>
      </c>
      <c r="F59" t="s">
        <v>378</v>
      </c>
      <c r="G59" t="s">
        <v>379</v>
      </c>
      <c r="H59" t="s">
        <v>383</v>
      </c>
      <c r="I59" t="s">
        <v>381</v>
      </c>
      <c r="J59" t="s">
        <v>31</v>
      </c>
      <c r="K59" t="s">
        <v>383</v>
      </c>
      <c r="L59" t="s">
        <v>555</v>
      </c>
      <c r="M59">
        <v>1689184607</v>
      </c>
      <c r="N59">
        <f t="shared" si="46"/>
        <v>6.4791787379278858E-3</v>
      </c>
      <c r="O59">
        <f t="shared" si="47"/>
        <v>6.479178737927886</v>
      </c>
      <c r="P59">
        <f t="shared" si="48"/>
        <v>44.16681856462754</v>
      </c>
      <c r="Q59">
        <f t="shared" si="49"/>
        <v>542.78</v>
      </c>
      <c r="R59">
        <f t="shared" si="50"/>
        <v>360.85000016813655</v>
      </c>
      <c r="S59">
        <f t="shared" si="51"/>
        <v>35.654760979308186</v>
      </c>
      <c r="T59">
        <f t="shared" si="52"/>
        <v>53.630847042625994</v>
      </c>
      <c r="U59">
        <f t="shared" si="53"/>
        <v>0.44412251569102257</v>
      </c>
      <c r="V59">
        <f t="shared" si="54"/>
        <v>2.9056915905872476</v>
      </c>
      <c r="W59">
        <f t="shared" si="55"/>
        <v>0.40956575520067329</v>
      </c>
      <c r="X59">
        <f t="shared" si="56"/>
        <v>0.25885894987177926</v>
      </c>
      <c r="Y59">
        <f t="shared" si="57"/>
        <v>289.57068063495961</v>
      </c>
      <c r="Z59">
        <f t="shared" si="58"/>
        <v>28.14199398157113</v>
      </c>
      <c r="AA59">
        <f t="shared" si="59"/>
        <v>28.039100000000001</v>
      </c>
      <c r="AB59">
        <f t="shared" si="60"/>
        <v>3.8034982265500163</v>
      </c>
      <c r="AC59">
        <f t="shared" si="61"/>
        <v>59.89035533124062</v>
      </c>
      <c r="AD59">
        <f t="shared" si="62"/>
        <v>2.2885841025853999</v>
      </c>
      <c r="AE59">
        <f t="shared" si="63"/>
        <v>3.8212899054075327</v>
      </c>
      <c r="AF59">
        <f t="shared" si="64"/>
        <v>1.5149141239646164</v>
      </c>
      <c r="AG59">
        <f t="shared" si="65"/>
        <v>-285.73178234261974</v>
      </c>
      <c r="AH59">
        <f t="shared" si="66"/>
        <v>12.547796767042046</v>
      </c>
      <c r="AI59">
        <f t="shared" si="67"/>
        <v>0.94204406708343302</v>
      </c>
      <c r="AJ59">
        <f t="shared" si="68"/>
        <v>17.328739126465351</v>
      </c>
      <c r="AK59">
        <v>0</v>
      </c>
      <c r="AL59">
        <v>0</v>
      </c>
      <c r="AM59">
        <f t="shared" si="69"/>
        <v>1</v>
      </c>
      <c r="AN59">
        <f t="shared" si="70"/>
        <v>0</v>
      </c>
      <c r="AO59">
        <f t="shared" si="71"/>
        <v>51968.776539954051</v>
      </c>
      <c r="AP59" t="s">
        <v>385</v>
      </c>
      <c r="AQ59">
        <v>10238.9</v>
      </c>
      <c r="AR59">
        <v>302.21199999999999</v>
      </c>
      <c r="AS59">
        <v>4052.3</v>
      </c>
      <c r="AT59">
        <f t="shared" si="72"/>
        <v>0.92542210596451402</v>
      </c>
      <c r="AU59">
        <v>-0.32343011824092421</v>
      </c>
      <c r="AV59" t="s">
        <v>606</v>
      </c>
      <c r="AW59">
        <v>10298.5</v>
      </c>
      <c r="AX59">
        <v>857.51030769230772</v>
      </c>
      <c r="AY59">
        <v>1457.910403545018</v>
      </c>
      <c r="AZ59">
        <f t="shared" si="73"/>
        <v>0.41182235505885179</v>
      </c>
      <c r="BA59">
        <v>0.5</v>
      </c>
      <c r="BB59">
        <f t="shared" si="74"/>
        <v>1513.2096003289946</v>
      </c>
      <c r="BC59">
        <f t="shared" si="75"/>
        <v>44.16681856462754</v>
      </c>
      <c r="BD59">
        <f t="shared" si="76"/>
        <v>311.58677065257524</v>
      </c>
      <c r="BE59">
        <f t="shared" si="77"/>
        <v>2.9401246643687439E-2</v>
      </c>
      <c r="BF59">
        <f t="shared" si="78"/>
        <v>1.7795260875747441</v>
      </c>
      <c r="BG59">
        <f t="shared" si="79"/>
        <v>266.80361029358755</v>
      </c>
      <c r="BH59" t="s">
        <v>607</v>
      </c>
      <c r="BI59">
        <v>593.66999999999996</v>
      </c>
      <c r="BJ59">
        <f t="shared" si="80"/>
        <v>593.66999999999996</v>
      </c>
      <c r="BK59">
        <f t="shared" si="81"/>
        <v>0.59279390656898601</v>
      </c>
      <c r="BL59">
        <f t="shared" si="82"/>
        <v>0.69471421769907515</v>
      </c>
      <c r="BM59">
        <f t="shared" si="83"/>
        <v>0.75012059585875968</v>
      </c>
      <c r="BN59">
        <f t="shared" si="84"/>
        <v>0.51951278465993211</v>
      </c>
      <c r="BO59">
        <f t="shared" si="85"/>
        <v>0.69182099098873995</v>
      </c>
      <c r="BP59">
        <f t="shared" si="86"/>
        <v>0.48096330262352793</v>
      </c>
      <c r="BQ59">
        <f t="shared" si="87"/>
        <v>0.51903669737647207</v>
      </c>
      <c r="BR59">
        <f t="shared" si="88"/>
        <v>1800.03</v>
      </c>
      <c r="BS59">
        <f t="shared" si="89"/>
        <v>1513.2096003289946</v>
      </c>
      <c r="BT59">
        <f t="shared" si="90"/>
        <v>0.84065798921628787</v>
      </c>
      <c r="BU59">
        <f t="shared" si="91"/>
        <v>0.16086991918743554</v>
      </c>
      <c r="BV59">
        <v>6</v>
      </c>
      <c r="BW59">
        <v>0.5</v>
      </c>
      <c r="BX59" t="s">
        <v>388</v>
      </c>
      <c r="BY59">
        <v>2</v>
      </c>
      <c r="BZ59">
        <v>1689184607</v>
      </c>
      <c r="CA59">
        <v>542.78</v>
      </c>
      <c r="CB59">
        <v>599.98199999999997</v>
      </c>
      <c r="CC59">
        <v>23.161999999999999</v>
      </c>
      <c r="CD59">
        <v>15.5695</v>
      </c>
      <c r="CE59">
        <v>543.73</v>
      </c>
      <c r="CF59">
        <v>22.741099999999999</v>
      </c>
      <c r="CG59">
        <v>500.16</v>
      </c>
      <c r="CH59">
        <v>98.707899999999995</v>
      </c>
      <c r="CI59">
        <v>9.9806699999999998E-2</v>
      </c>
      <c r="CJ59">
        <v>28.119199999999999</v>
      </c>
      <c r="CK59">
        <v>28.039100000000001</v>
      </c>
      <c r="CL59">
        <v>999.9</v>
      </c>
      <c r="CM59">
        <v>0</v>
      </c>
      <c r="CN59">
        <v>0</v>
      </c>
      <c r="CO59">
        <v>9993.75</v>
      </c>
      <c r="CP59">
        <v>0</v>
      </c>
      <c r="CQ59">
        <v>355.38299999999998</v>
      </c>
      <c r="CR59">
        <v>-57.201599999999999</v>
      </c>
      <c r="CS59">
        <v>555.65</v>
      </c>
      <c r="CT59">
        <v>609.471</v>
      </c>
      <c r="CU59">
        <v>7.5925000000000002</v>
      </c>
      <c r="CV59">
        <v>599.98199999999997</v>
      </c>
      <c r="CW59">
        <v>15.5695</v>
      </c>
      <c r="CX59">
        <v>2.28627</v>
      </c>
      <c r="CY59">
        <v>1.5368299999999999</v>
      </c>
      <c r="CZ59">
        <v>19.579999999999998</v>
      </c>
      <c r="DA59">
        <v>13.339600000000001</v>
      </c>
      <c r="DB59">
        <v>1800.03</v>
      </c>
      <c r="DC59">
        <v>0.97800600000000004</v>
      </c>
      <c r="DD59">
        <v>2.1993599999999999E-2</v>
      </c>
      <c r="DE59">
        <v>0</v>
      </c>
      <c r="DF59">
        <v>858.39400000000001</v>
      </c>
      <c r="DG59">
        <v>4.9995000000000003</v>
      </c>
      <c r="DH59">
        <v>17087.099999999999</v>
      </c>
      <c r="DI59">
        <v>16660.099999999999</v>
      </c>
      <c r="DJ59">
        <v>44.125</v>
      </c>
      <c r="DK59">
        <v>44.625</v>
      </c>
      <c r="DL59">
        <v>45</v>
      </c>
      <c r="DM59">
        <v>43.561999999999998</v>
      </c>
      <c r="DN59">
        <v>45.311999999999998</v>
      </c>
      <c r="DO59">
        <v>1755.55</v>
      </c>
      <c r="DP59">
        <v>39.479999999999997</v>
      </c>
      <c r="DQ59">
        <v>0</v>
      </c>
      <c r="DR59">
        <v>117.5999999046326</v>
      </c>
      <c r="DS59">
        <v>0</v>
      </c>
      <c r="DT59">
        <v>857.51030769230772</v>
      </c>
      <c r="DU59">
        <v>7.0399316338007329</v>
      </c>
      <c r="DV59">
        <v>119.3299145607369</v>
      </c>
      <c r="DW59">
        <v>17071.438461538459</v>
      </c>
      <c r="DX59">
        <v>15</v>
      </c>
      <c r="DY59">
        <v>1689184565</v>
      </c>
      <c r="DZ59" t="s">
        <v>608</v>
      </c>
      <c r="EA59">
        <v>1689184560.5</v>
      </c>
      <c r="EB59">
        <v>1689184565</v>
      </c>
      <c r="EC59">
        <v>47</v>
      </c>
      <c r="ED59">
        <v>0.25600000000000001</v>
      </c>
      <c r="EE59">
        <v>-5.0000000000000001E-3</v>
      </c>
      <c r="EF59">
        <v>-0.99199999999999999</v>
      </c>
      <c r="EG59">
        <v>-1.4E-2</v>
      </c>
      <c r="EH59">
        <v>600</v>
      </c>
      <c r="EI59">
        <v>15</v>
      </c>
      <c r="EJ59">
        <v>0.04</v>
      </c>
      <c r="EK59">
        <v>0.01</v>
      </c>
      <c r="EL59">
        <v>44.163999406172742</v>
      </c>
      <c r="EM59">
        <v>-0.58387286793963389</v>
      </c>
      <c r="EN59">
        <v>0.14312760447804579</v>
      </c>
      <c r="EO59">
        <v>1</v>
      </c>
      <c r="EP59">
        <v>0.44783431584743111</v>
      </c>
      <c r="EQ59">
        <v>2.1445936954135338E-3</v>
      </c>
      <c r="ER59">
        <v>5.3623438332133684E-3</v>
      </c>
      <c r="ES59">
        <v>1</v>
      </c>
      <c r="ET59">
        <v>2</v>
      </c>
      <c r="EU59">
        <v>2</v>
      </c>
      <c r="EV59" t="s">
        <v>390</v>
      </c>
      <c r="EW59">
        <v>2.9675500000000001</v>
      </c>
      <c r="EX59">
        <v>2.8080799999999999</v>
      </c>
      <c r="EY59">
        <v>0.12212199999999999</v>
      </c>
      <c r="EZ59">
        <v>0.12954299999999999</v>
      </c>
      <c r="FA59">
        <v>0.11601300000000001</v>
      </c>
      <c r="FB59">
        <v>8.7322800000000006E-2</v>
      </c>
      <c r="FC59">
        <v>26107.4</v>
      </c>
      <c r="FD59">
        <v>24002.3</v>
      </c>
      <c r="FE59">
        <v>26716.799999999999</v>
      </c>
      <c r="FF59">
        <v>25999.200000000001</v>
      </c>
      <c r="FG59">
        <v>32144.3</v>
      </c>
      <c r="FH59">
        <v>33478.699999999997</v>
      </c>
      <c r="FI59">
        <v>37860.1</v>
      </c>
      <c r="FJ59">
        <v>38528</v>
      </c>
      <c r="FK59">
        <v>2.0195699999999999</v>
      </c>
      <c r="FL59">
        <v>2.0004200000000001</v>
      </c>
      <c r="FM59">
        <v>0.10890900000000001</v>
      </c>
      <c r="FN59">
        <v>0</v>
      </c>
      <c r="FO59">
        <v>26.258500000000002</v>
      </c>
      <c r="FP59">
        <v>999.9</v>
      </c>
      <c r="FQ59">
        <v>34.5</v>
      </c>
      <c r="FR59">
        <v>38.5</v>
      </c>
      <c r="FS59">
        <v>23.9057</v>
      </c>
      <c r="FT59">
        <v>61.97</v>
      </c>
      <c r="FU59">
        <v>16.057700000000001</v>
      </c>
      <c r="FV59">
        <v>1</v>
      </c>
      <c r="FW59">
        <v>4.52363E-2</v>
      </c>
      <c r="FX59">
        <v>0.43390499999999999</v>
      </c>
      <c r="FY59">
        <v>20.2547</v>
      </c>
      <c r="FZ59">
        <v>5.2111499999999999</v>
      </c>
      <c r="GA59">
        <v>11.9298</v>
      </c>
      <c r="GB59">
        <v>4.9880000000000004</v>
      </c>
      <c r="GC59">
        <v>3.2909999999999999</v>
      </c>
      <c r="GD59">
        <v>9999</v>
      </c>
      <c r="GE59">
        <v>9999</v>
      </c>
      <c r="GF59">
        <v>9999</v>
      </c>
      <c r="GG59">
        <v>999.9</v>
      </c>
      <c r="GH59">
        <v>1.8707</v>
      </c>
      <c r="GI59">
        <v>1.8768100000000001</v>
      </c>
      <c r="GJ59">
        <v>1.8745400000000001</v>
      </c>
      <c r="GK59">
        <v>1.87277</v>
      </c>
      <c r="GL59">
        <v>1.8733200000000001</v>
      </c>
      <c r="GM59">
        <v>1.87073</v>
      </c>
      <c r="GN59">
        <v>1.8765799999999999</v>
      </c>
      <c r="GO59">
        <v>1.8757600000000001</v>
      </c>
      <c r="GP59">
        <v>5</v>
      </c>
      <c r="GQ59">
        <v>0</v>
      </c>
      <c r="GR59">
        <v>0</v>
      </c>
      <c r="GS59">
        <v>0</v>
      </c>
      <c r="GT59" t="s">
        <v>391</v>
      </c>
      <c r="GU59" t="s">
        <v>392</v>
      </c>
      <c r="GV59" t="s">
        <v>393</v>
      </c>
      <c r="GW59" t="s">
        <v>393</v>
      </c>
      <c r="GX59" t="s">
        <v>393</v>
      </c>
      <c r="GY59" t="s">
        <v>393</v>
      </c>
      <c r="GZ59">
        <v>0</v>
      </c>
      <c r="HA59">
        <v>100</v>
      </c>
      <c r="HB59">
        <v>100</v>
      </c>
      <c r="HC59">
        <v>-0.95</v>
      </c>
      <c r="HD59">
        <v>0.4209</v>
      </c>
      <c r="HE59">
        <v>-0.62960666362643336</v>
      </c>
      <c r="HF59">
        <v>-4.4049200664853048E-4</v>
      </c>
      <c r="HG59">
        <v>-3.0069193378276792E-7</v>
      </c>
      <c r="HH59">
        <v>5.1441627210662792E-11</v>
      </c>
      <c r="HI59">
        <v>-0.1163873714400972</v>
      </c>
      <c r="HJ59">
        <v>-3.0026540548477511E-2</v>
      </c>
      <c r="HK59">
        <v>2.568611009873609E-3</v>
      </c>
      <c r="HL59">
        <v>-9.2004566627904342E-6</v>
      </c>
      <c r="HM59">
        <v>8</v>
      </c>
      <c r="HN59">
        <v>2399</v>
      </c>
      <c r="HO59">
        <v>1</v>
      </c>
      <c r="HP59">
        <v>21</v>
      </c>
      <c r="HQ59">
        <v>0.8</v>
      </c>
      <c r="HR59">
        <v>0.7</v>
      </c>
      <c r="HS59">
        <v>1.31104</v>
      </c>
      <c r="HT59">
        <v>2.50854</v>
      </c>
      <c r="HU59">
        <v>1.5991200000000001</v>
      </c>
      <c r="HV59">
        <v>2.2753899999999998</v>
      </c>
      <c r="HW59">
        <v>1.5502899999999999</v>
      </c>
      <c r="HX59">
        <v>2.3083499999999999</v>
      </c>
      <c r="HY59">
        <v>41.326099999999997</v>
      </c>
      <c r="HZ59">
        <v>23.868600000000001</v>
      </c>
      <c r="IA59">
        <v>18</v>
      </c>
      <c r="IB59">
        <v>509.94600000000003</v>
      </c>
      <c r="IC59">
        <v>468.72899999999998</v>
      </c>
      <c r="ID59">
        <v>26.0642</v>
      </c>
      <c r="IE59">
        <v>27.972899999999999</v>
      </c>
      <c r="IF59">
        <v>29.9998</v>
      </c>
      <c r="IG59">
        <v>28.049299999999999</v>
      </c>
      <c r="IH59">
        <v>28.021599999999999</v>
      </c>
      <c r="II59">
        <v>26.251300000000001</v>
      </c>
      <c r="IJ59">
        <v>44.402000000000001</v>
      </c>
      <c r="IK59">
        <v>0</v>
      </c>
      <c r="IL59">
        <v>26.029499999999999</v>
      </c>
      <c r="IM59">
        <v>600</v>
      </c>
      <c r="IN59">
        <v>15.597</v>
      </c>
      <c r="IO59">
        <v>99.809700000000007</v>
      </c>
      <c r="IP59">
        <v>100.01900000000001</v>
      </c>
    </row>
    <row r="60" spans="1:250" x14ac:dyDescent="0.3">
      <c r="A60">
        <v>44</v>
      </c>
      <c r="B60">
        <v>1689184722</v>
      </c>
      <c r="C60">
        <v>10057.400000095369</v>
      </c>
      <c r="D60" t="s">
        <v>609</v>
      </c>
      <c r="E60" t="s">
        <v>610</v>
      </c>
      <c r="F60" t="s">
        <v>378</v>
      </c>
      <c r="G60" t="s">
        <v>379</v>
      </c>
      <c r="H60" t="s">
        <v>383</v>
      </c>
      <c r="I60" t="s">
        <v>381</v>
      </c>
      <c r="J60" t="s">
        <v>31</v>
      </c>
      <c r="K60" t="s">
        <v>383</v>
      </c>
      <c r="L60" t="s">
        <v>555</v>
      </c>
      <c r="M60">
        <v>1689184722</v>
      </c>
      <c r="N60">
        <f t="shared" si="46"/>
        <v>5.9697757451964888E-3</v>
      </c>
      <c r="O60">
        <f t="shared" si="47"/>
        <v>5.9697757451964888</v>
      </c>
      <c r="P60">
        <f t="shared" si="48"/>
        <v>51.620342363114467</v>
      </c>
      <c r="Q60">
        <f t="shared" si="49"/>
        <v>732.84100000000001</v>
      </c>
      <c r="R60">
        <f t="shared" si="50"/>
        <v>502.1063616516816</v>
      </c>
      <c r="S60">
        <f t="shared" si="51"/>
        <v>49.611358163558755</v>
      </c>
      <c r="T60">
        <f t="shared" si="52"/>
        <v>72.40943374695199</v>
      </c>
      <c r="U60">
        <f t="shared" si="53"/>
        <v>0.40905730336647339</v>
      </c>
      <c r="V60">
        <f t="shared" si="54"/>
        <v>2.906968400159621</v>
      </c>
      <c r="W60">
        <f t="shared" si="55"/>
        <v>0.37955964238014012</v>
      </c>
      <c r="X60">
        <f t="shared" si="56"/>
        <v>0.23969752509683745</v>
      </c>
      <c r="Y60">
        <f t="shared" si="57"/>
        <v>289.56748863496659</v>
      </c>
      <c r="Z60">
        <f t="shared" si="58"/>
        <v>28.237602372228128</v>
      </c>
      <c r="AA60">
        <f t="shared" si="59"/>
        <v>27.992999999999999</v>
      </c>
      <c r="AB60">
        <f t="shared" si="60"/>
        <v>3.7932913723256982</v>
      </c>
      <c r="AC60">
        <f t="shared" si="61"/>
        <v>59.982147860415388</v>
      </c>
      <c r="AD60">
        <f t="shared" si="62"/>
        <v>2.2870635267367998</v>
      </c>
      <c r="AE60">
        <f t="shared" si="63"/>
        <v>3.8129070203671787</v>
      </c>
      <c r="AF60">
        <f t="shared" si="64"/>
        <v>1.5062278455888984</v>
      </c>
      <c r="AG60">
        <f t="shared" si="65"/>
        <v>-263.26711036316516</v>
      </c>
      <c r="AH60">
        <f t="shared" si="66"/>
        <v>13.869762514462353</v>
      </c>
      <c r="AI60">
        <f t="shared" si="67"/>
        <v>1.0404007229325054</v>
      </c>
      <c r="AJ60">
        <f t="shared" si="68"/>
        <v>41.210541509196318</v>
      </c>
      <c r="AK60">
        <v>0</v>
      </c>
      <c r="AL60">
        <v>0</v>
      </c>
      <c r="AM60">
        <f t="shared" si="69"/>
        <v>1</v>
      </c>
      <c r="AN60">
        <f t="shared" si="70"/>
        <v>0</v>
      </c>
      <c r="AO60">
        <f t="shared" si="71"/>
        <v>52011.710065707237</v>
      </c>
      <c r="AP60" t="s">
        <v>385</v>
      </c>
      <c r="AQ60">
        <v>10238.9</v>
      </c>
      <c r="AR60">
        <v>302.21199999999999</v>
      </c>
      <c r="AS60">
        <v>4052.3</v>
      </c>
      <c r="AT60">
        <f t="shared" si="72"/>
        <v>0.92542210596451402</v>
      </c>
      <c r="AU60">
        <v>-0.32343011824092421</v>
      </c>
      <c r="AV60" t="s">
        <v>611</v>
      </c>
      <c r="AW60">
        <v>10291.9</v>
      </c>
      <c r="AX60">
        <v>870.1249230769231</v>
      </c>
      <c r="AY60">
        <v>1494.4446763152439</v>
      </c>
      <c r="AZ60">
        <f t="shared" si="73"/>
        <v>0.41776036485851442</v>
      </c>
      <c r="BA60">
        <v>0.5</v>
      </c>
      <c r="BB60">
        <f t="shared" si="74"/>
        <v>1513.1928003289981</v>
      </c>
      <c r="BC60">
        <f t="shared" si="75"/>
        <v>51.620342363114467</v>
      </c>
      <c r="BD60">
        <f t="shared" si="76"/>
        <v>316.0759881833597</v>
      </c>
      <c r="BE60">
        <f t="shared" si="77"/>
        <v>3.43272664726278E-2</v>
      </c>
      <c r="BF60">
        <f t="shared" si="78"/>
        <v>1.7115757874634048</v>
      </c>
      <c r="BG60">
        <f t="shared" si="79"/>
        <v>268.00261398892013</v>
      </c>
      <c r="BH60" t="s">
        <v>612</v>
      </c>
      <c r="BI60">
        <v>596.91</v>
      </c>
      <c r="BJ60">
        <f t="shared" si="80"/>
        <v>596.91</v>
      </c>
      <c r="BK60">
        <f t="shared" si="81"/>
        <v>0.60058073111695065</v>
      </c>
      <c r="BL60">
        <f t="shared" si="82"/>
        <v>0.69559401961093592</v>
      </c>
      <c r="BM60">
        <f t="shared" si="83"/>
        <v>0.74025083237630374</v>
      </c>
      <c r="BN60">
        <f t="shared" si="84"/>
        <v>0.52365596551829574</v>
      </c>
      <c r="BO60">
        <f t="shared" si="85"/>
        <v>0.68207874686800851</v>
      </c>
      <c r="BP60">
        <f t="shared" si="86"/>
        <v>0.47718093716671706</v>
      </c>
      <c r="BQ60">
        <f t="shared" si="87"/>
        <v>0.52281906283328294</v>
      </c>
      <c r="BR60">
        <f t="shared" si="88"/>
        <v>1800.01</v>
      </c>
      <c r="BS60">
        <f t="shared" si="89"/>
        <v>1513.1928003289981</v>
      </c>
      <c r="BT60">
        <f t="shared" si="90"/>
        <v>0.84065799652724049</v>
      </c>
      <c r="BU60">
        <f t="shared" si="91"/>
        <v>0.16086993329757424</v>
      </c>
      <c r="BV60">
        <v>6</v>
      </c>
      <c r="BW60">
        <v>0.5</v>
      </c>
      <c r="BX60" t="s">
        <v>388</v>
      </c>
      <c r="BY60">
        <v>2</v>
      </c>
      <c r="BZ60">
        <v>1689184722</v>
      </c>
      <c r="CA60">
        <v>732.84100000000001</v>
      </c>
      <c r="CB60">
        <v>800.01499999999999</v>
      </c>
      <c r="CC60">
        <v>23.146899999999999</v>
      </c>
      <c r="CD60">
        <v>16.1511</v>
      </c>
      <c r="CE60">
        <v>733.8</v>
      </c>
      <c r="CF60">
        <v>22.7363</v>
      </c>
      <c r="CG60">
        <v>500.15100000000001</v>
      </c>
      <c r="CH60">
        <v>98.706500000000005</v>
      </c>
      <c r="CI60">
        <v>9.9972000000000005E-2</v>
      </c>
      <c r="CJ60">
        <v>28.081499999999998</v>
      </c>
      <c r="CK60">
        <v>27.992999999999999</v>
      </c>
      <c r="CL60">
        <v>999.9</v>
      </c>
      <c r="CM60">
        <v>0</v>
      </c>
      <c r="CN60">
        <v>0</v>
      </c>
      <c r="CO60">
        <v>10001.200000000001</v>
      </c>
      <c r="CP60">
        <v>0</v>
      </c>
      <c r="CQ60">
        <v>396.61099999999999</v>
      </c>
      <c r="CR60">
        <v>-67.174099999999996</v>
      </c>
      <c r="CS60">
        <v>750.20600000000002</v>
      </c>
      <c r="CT60">
        <v>813.149</v>
      </c>
      <c r="CU60">
        <v>6.9958499999999999</v>
      </c>
      <c r="CV60">
        <v>800.01499999999999</v>
      </c>
      <c r="CW60">
        <v>16.1511</v>
      </c>
      <c r="CX60">
        <v>2.2847499999999998</v>
      </c>
      <c r="CY60">
        <v>1.59422</v>
      </c>
      <c r="CZ60">
        <v>19.569299999999998</v>
      </c>
      <c r="DA60">
        <v>13.903</v>
      </c>
      <c r="DB60">
        <v>1800.01</v>
      </c>
      <c r="DC60">
        <v>0.97800600000000004</v>
      </c>
      <c r="DD60">
        <v>2.1993599999999999E-2</v>
      </c>
      <c r="DE60">
        <v>0</v>
      </c>
      <c r="DF60">
        <v>869.75099999999998</v>
      </c>
      <c r="DG60">
        <v>4.9995000000000003</v>
      </c>
      <c r="DH60">
        <v>17336.3</v>
      </c>
      <c r="DI60">
        <v>16660</v>
      </c>
      <c r="DJ60">
        <v>44.125</v>
      </c>
      <c r="DK60">
        <v>44.686999999999998</v>
      </c>
      <c r="DL60">
        <v>45</v>
      </c>
      <c r="DM60">
        <v>43.625</v>
      </c>
      <c r="DN60">
        <v>45.375</v>
      </c>
      <c r="DO60">
        <v>1755.53</v>
      </c>
      <c r="DP60">
        <v>39.479999999999997</v>
      </c>
      <c r="DQ60">
        <v>0</v>
      </c>
      <c r="DR60">
        <v>113</v>
      </c>
      <c r="DS60">
        <v>0</v>
      </c>
      <c r="DT60">
        <v>870.1249230769231</v>
      </c>
      <c r="DU60">
        <v>-6.7029059785757399</v>
      </c>
      <c r="DV60">
        <v>-94.717948593692682</v>
      </c>
      <c r="DW60">
        <v>17351.596153846149</v>
      </c>
      <c r="DX60">
        <v>15</v>
      </c>
      <c r="DY60">
        <v>1689184678.5</v>
      </c>
      <c r="DZ60" t="s">
        <v>613</v>
      </c>
      <c r="EA60">
        <v>1689184675.5</v>
      </c>
      <c r="EB60">
        <v>1689184678.5</v>
      </c>
      <c r="EC60">
        <v>48</v>
      </c>
      <c r="ED60">
        <v>0.13600000000000001</v>
      </c>
      <c r="EE60">
        <v>-0.01</v>
      </c>
      <c r="EF60">
        <v>-1.0129999999999999</v>
      </c>
      <c r="EG60">
        <v>2E-3</v>
      </c>
      <c r="EH60">
        <v>800</v>
      </c>
      <c r="EI60">
        <v>16</v>
      </c>
      <c r="EJ60">
        <v>0.03</v>
      </c>
      <c r="EK60">
        <v>0.01</v>
      </c>
      <c r="EL60">
        <v>51.79218506438302</v>
      </c>
      <c r="EM60">
        <v>-0.98859344030448804</v>
      </c>
      <c r="EN60">
        <v>0.1619211500086869</v>
      </c>
      <c r="EO60">
        <v>1</v>
      </c>
      <c r="EP60">
        <v>0.42013646540307531</v>
      </c>
      <c r="EQ60">
        <v>-2.9663628119428471E-2</v>
      </c>
      <c r="ER60">
        <v>6.1157867411303791E-3</v>
      </c>
      <c r="ES60">
        <v>1</v>
      </c>
      <c r="ET60">
        <v>2</v>
      </c>
      <c r="EU60">
        <v>2</v>
      </c>
      <c r="EV60" t="s">
        <v>390</v>
      </c>
      <c r="EW60">
        <v>2.9675600000000002</v>
      </c>
      <c r="EX60">
        <v>2.8083100000000001</v>
      </c>
      <c r="EY60">
        <v>0.15069099999999999</v>
      </c>
      <c r="EZ60">
        <v>0.15795899999999999</v>
      </c>
      <c r="FA60">
        <v>0.116011</v>
      </c>
      <c r="FB60">
        <v>8.9707899999999993E-2</v>
      </c>
      <c r="FC60">
        <v>25261.200000000001</v>
      </c>
      <c r="FD60">
        <v>23222.400000000001</v>
      </c>
      <c r="FE60">
        <v>26720.1</v>
      </c>
      <c r="FF60">
        <v>26002.799999999999</v>
      </c>
      <c r="FG60">
        <v>32150</v>
      </c>
      <c r="FH60">
        <v>33397.4</v>
      </c>
      <c r="FI60">
        <v>37864.6</v>
      </c>
      <c r="FJ60">
        <v>38532.9</v>
      </c>
      <c r="FK60">
        <v>2.0202499999999999</v>
      </c>
      <c r="FL60">
        <v>2.0036299999999998</v>
      </c>
      <c r="FM60">
        <v>0.104476</v>
      </c>
      <c r="FN60">
        <v>0</v>
      </c>
      <c r="FO60">
        <v>26.284800000000001</v>
      </c>
      <c r="FP60">
        <v>999.9</v>
      </c>
      <c r="FQ60">
        <v>34.4</v>
      </c>
      <c r="FR60">
        <v>38.4</v>
      </c>
      <c r="FS60">
        <v>23.71</v>
      </c>
      <c r="FT60">
        <v>61.75</v>
      </c>
      <c r="FU60">
        <v>16.225999999999999</v>
      </c>
      <c r="FV60">
        <v>1</v>
      </c>
      <c r="FW60">
        <v>3.8823700000000003E-2</v>
      </c>
      <c r="FX60">
        <v>-1.2908500000000001E-3</v>
      </c>
      <c r="FY60">
        <v>20.255400000000002</v>
      </c>
      <c r="FZ60">
        <v>5.2074100000000003</v>
      </c>
      <c r="GA60">
        <v>11.9298</v>
      </c>
      <c r="GB60">
        <v>4.9891500000000004</v>
      </c>
      <c r="GC60">
        <v>3.2909999999999999</v>
      </c>
      <c r="GD60">
        <v>9999</v>
      </c>
      <c r="GE60">
        <v>9999</v>
      </c>
      <c r="GF60">
        <v>9999</v>
      </c>
      <c r="GG60">
        <v>999.9</v>
      </c>
      <c r="GH60">
        <v>1.87066</v>
      </c>
      <c r="GI60">
        <v>1.8768199999999999</v>
      </c>
      <c r="GJ60">
        <v>1.8745400000000001</v>
      </c>
      <c r="GK60">
        <v>1.8728</v>
      </c>
      <c r="GL60">
        <v>1.8733200000000001</v>
      </c>
      <c r="GM60">
        <v>1.8707100000000001</v>
      </c>
      <c r="GN60">
        <v>1.8765499999999999</v>
      </c>
      <c r="GO60">
        <v>1.87575</v>
      </c>
      <c r="GP60">
        <v>5</v>
      </c>
      <c r="GQ60">
        <v>0</v>
      </c>
      <c r="GR60">
        <v>0</v>
      </c>
      <c r="GS60">
        <v>0</v>
      </c>
      <c r="GT60" t="s">
        <v>391</v>
      </c>
      <c r="GU60" t="s">
        <v>392</v>
      </c>
      <c r="GV60" t="s">
        <v>393</v>
      </c>
      <c r="GW60" t="s">
        <v>393</v>
      </c>
      <c r="GX60" t="s">
        <v>393</v>
      </c>
      <c r="GY60" t="s">
        <v>393</v>
      </c>
      <c r="GZ60">
        <v>0</v>
      </c>
      <c r="HA60">
        <v>100</v>
      </c>
      <c r="HB60">
        <v>100</v>
      </c>
      <c r="HC60">
        <v>-0.95899999999999996</v>
      </c>
      <c r="HD60">
        <v>0.41060000000000002</v>
      </c>
      <c r="HE60">
        <v>-0.49391536258864038</v>
      </c>
      <c r="HF60">
        <v>-4.4049200664853048E-4</v>
      </c>
      <c r="HG60">
        <v>-3.0069193378276792E-7</v>
      </c>
      <c r="HH60">
        <v>5.1441627210662792E-11</v>
      </c>
      <c r="HI60">
        <v>-0.12630396225492571</v>
      </c>
      <c r="HJ60">
        <v>-3.0026540548477511E-2</v>
      </c>
      <c r="HK60">
        <v>2.568611009873609E-3</v>
      </c>
      <c r="HL60">
        <v>-9.2004566627904342E-6</v>
      </c>
      <c r="HM60">
        <v>8</v>
      </c>
      <c r="HN60">
        <v>2399</v>
      </c>
      <c r="HO60">
        <v>1</v>
      </c>
      <c r="HP60">
        <v>21</v>
      </c>
      <c r="HQ60">
        <v>0.8</v>
      </c>
      <c r="HR60">
        <v>0.7</v>
      </c>
      <c r="HS60">
        <v>1.6589400000000001</v>
      </c>
      <c r="HT60">
        <v>2.50244</v>
      </c>
      <c r="HU60">
        <v>1.5991200000000001</v>
      </c>
      <c r="HV60">
        <v>2.2753899999999998</v>
      </c>
      <c r="HW60">
        <v>1.5502899999999999</v>
      </c>
      <c r="HX60">
        <v>2.3986800000000001</v>
      </c>
      <c r="HY60">
        <v>41.196399999999997</v>
      </c>
      <c r="HZ60">
        <v>23.877400000000002</v>
      </c>
      <c r="IA60">
        <v>18</v>
      </c>
      <c r="IB60">
        <v>509.82900000000001</v>
      </c>
      <c r="IC60">
        <v>470.214</v>
      </c>
      <c r="ID60">
        <v>25.895900000000001</v>
      </c>
      <c r="IE60">
        <v>27.917899999999999</v>
      </c>
      <c r="IF60">
        <v>29.999500000000001</v>
      </c>
      <c r="IG60">
        <v>27.986899999999999</v>
      </c>
      <c r="IH60">
        <v>27.9618</v>
      </c>
      <c r="II60">
        <v>33.2209</v>
      </c>
      <c r="IJ60">
        <v>41.882800000000003</v>
      </c>
      <c r="IK60">
        <v>0</v>
      </c>
      <c r="IL60">
        <v>25.867599999999999</v>
      </c>
      <c r="IM60">
        <v>800</v>
      </c>
      <c r="IN60">
        <v>16.2056</v>
      </c>
      <c r="IO60">
        <v>99.821799999999996</v>
      </c>
      <c r="IP60">
        <v>100.032</v>
      </c>
    </row>
    <row r="61" spans="1:250" x14ac:dyDescent="0.3">
      <c r="A61">
        <v>45</v>
      </c>
      <c r="B61">
        <v>1689184911.5</v>
      </c>
      <c r="C61">
        <v>10246.900000095369</v>
      </c>
      <c r="D61" t="s">
        <v>614</v>
      </c>
      <c r="E61" t="s">
        <v>615</v>
      </c>
      <c r="F61" t="s">
        <v>378</v>
      </c>
      <c r="G61" t="s">
        <v>379</v>
      </c>
      <c r="H61" t="s">
        <v>383</v>
      </c>
      <c r="I61" t="s">
        <v>381</v>
      </c>
      <c r="J61" t="s">
        <v>31</v>
      </c>
      <c r="K61" t="s">
        <v>383</v>
      </c>
      <c r="L61" t="s">
        <v>555</v>
      </c>
      <c r="M61">
        <v>1689184911.5</v>
      </c>
      <c r="N61">
        <f t="shared" si="46"/>
        <v>4.1667344292047352E-3</v>
      </c>
      <c r="O61">
        <f t="shared" si="47"/>
        <v>4.1667344292047348</v>
      </c>
      <c r="P61">
        <f t="shared" si="48"/>
        <v>52.662627921302146</v>
      </c>
      <c r="Q61">
        <f t="shared" si="49"/>
        <v>932.13300000000004</v>
      </c>
      <c r="R61">
        <f t="shared" si="50"/>
        <v>586.74901776247339</v>
      </c>
      <c r="S61">
        <f t="shared" si="51"/>
        <v>57.97513668317756</v>
      </c>
      <c r="T61">
        <f t="shared" si="52"/>
        <v>92.101625134337993</v>
      </c>
      <c r="U61">
        <f t="shared" si="53"/>
        <v>0.27000786273884447</v>
      </c>
      <c r="V61">
        <f t="shared" si="54"/>
        <v>2.9069772489190431</v>
      </c>
      <c r="W61">
        <f t="shared" si="55"/>
        <v>0.25680868681004365</v>
      </c>
      <c r="X61">
        <f t="shared" si="56"/>
        <v>0.16163753906098732</v>
      </c>
      <c r="Y61">
        <f t="shared" si="57"/>
        <v>289.5467406350125</v>
      </c>
      <c r="Z61">
        <f t="shared" si="58"/>
        <v>28.627758542800755</v>
      </c>
      <c r="AA61">
        <f t="shared" si="59"/>
        <v>28.080200000000001</v>
      </c>
      <c r="AB61">
        <f t="shared" si="60"/>
        <v>3.8126182417443761</v>
      </c>
      <c r="AC61">
        <f t="shared" si="61"/>
        <v>59.521445133205056</v>
      </c>
      <c r="AD61">
        <f t="shared" si="62"/>
        <v>2.2587170824828</v>
      </c>
      <c r="AE61">
        <f t="shared" si="63"/>
        <v>3.7947954345327819</v>
      </c>
      <c r="AF61">
        <f t="shared" si="64"/>
        <v>1.5539011592615761</v>
      </c>
      <c r="AG61">
        <f t="shared" si="65"/>
        <v>-183.75298832792882</v>
      </c>
      <c r="AH61">
        <f t="shared" si="66"/>
        <v>-12.600364978475509</v>
      </c>
      <c r="AI61">
        <f t="shared" si="67"/>
        <v>-0.94520350541276432</v>
      </c>
      <c r="AJ61">
        <f t="shared" si="68"/>
        <v>92.248183823195376</v>
      </c>
      <c r="AK61">
        <v>0</v>
      </c>
      <c r="AL61">
        <v>0</v>
      </c>
      <c r="AM61">
        <f t="shared" si="69"/>
        <v>1</v>
      </c>
      <c r="AN61">
        <f t="shared" si="70"/>
        <v>0</v>
      </c>
      <c r="AO61">
        <f t="shared" si="71"/>
        <v>52026.09107725005</v>
      </c>
      <c r="AP61" t="s">
        <v>385</v>
      </c>
      <c r="AQ61">
        <v>10238.9</v>
      </c>
      <c r="AR61">
        <v>302.21199999999999</v>
      </c>
      <c r="AS61">
        <v>4052.3</v>
      </c>
      <c r="AT61">
        <f t="shared" si="72"/>
        <v>0.92542210596451402</v>
      </c>
      <c r="AU61">
        <v>-0.32343011824092421</v>
      </c>
      <c r="AV61" t="s">
        <v>616</v>
      </c>
      <c r="AW61">
        <v>10291.200000000001</v>
      </c>
      <c r="AX61">
        <v>852.95440000000008</v>
      </c>
      <c r="AY61">
        <v>1479.9503290436439</v>
      </c>
      <c r="AZ61">
        <f t="shared" si="73"/>
        <v>0.42366011665324865</v>
      </c>
      <c r="BA61">
        <v>0.5</v>
      </c>
      <c r="BB61">
        <f t="shared" si="74"/>
        <v>1513.0836003290221</v>
      </c>
      <c r="BC61">
        <f t="shared" si="75"/>
        <v>52.662627921302146</v>
      </c>
      <c r="BD61">
        <f t="shared" si="76"/>
        <v>320.51658731075548</v>
      </c>
      <c r="BE61">
        <f t="shared" si="77"/>
        <v>3.5018592514003306E-2</v>
      </c>
      <c r="BF61">
        <f t="shared" si="78"/>
        <v>1.7381324362545529</v>
      </c>
      <c r="BG61">
        <f t="shared" si="79"/>
        <v>267.53273325645353</v>
      </c>
      <c r="BH61" t="s">
        <v>617</v>
      </c>
      <c r="BI61">
        <v>589.63</v>
      </c>
      <c r="BJ61">
        <f t="shared" si="80"/>
        <v>589.63</v>
      </c>
      <c r="BK61">
        <f t="shared" si="81"/>
        <v>0.60158798006347702</v>
      </c>
      <c r="BL61">
        <f t="shared" si="82"/>
        <v>0.70423633897829174</v>
      </c>
      <c r="BM61">
        <f t="shared" si="83"/>
        <v>0.74288039892809765</v>
      </c>
      <c r="BN61">
        <f t="shared" si="84"/>
        <v>0.53237286550127128</v>
      </c>
      <c r="BO61">
        <f t="shared" si="85"/>
        <v>0.68594381544015925</v>
      </c>
      <c r="BP61">
        <f t="shared" si="86"/>
        <v>0.48682423415808646</v>
      </c>
      <c r="BQ61">
        <f t="shared" si="87"/>
        <v>0.5131757658419136</v>
      </c>
      <c r="BR61">
        <f t="shared" si="88"/>
        <v>1799.88</v>
      </c>
      <c r="BS61">
        <f t="shared" si="89"/>
        <v>1513.0836003290221</v>
      </c>
      <c r="BT61">
        <f t="shared" si="90"/>
        <v>0.84065804405239353</v>
      </c>
      <c r="BU61">
        <f t="shared" si="91"/>
        <v>0.16087002502111947</v>
      </c>
      <c r="BV61">
        <v>6</v>
      </c>
      <c r="BW61">
        <v>0.5</v>
      </c>
      <c r="BX61" t="s">
        <v>388</v>
      </c>
      <c r="BY61">
        <v>2</v>
      </c>
      <c r="BZ61">
        <v>1689184911.5</v>
      </c>
      <c r="CA61">
        <v>932.13300000000004</v>
      </c>
      <c r="CB61">
        <v>999.96</v>
      </c>
      <c r="CC61">
        <v>22.8598</v>
      </c>
      <c r="CD61">
        <v>17.976099999999999</v>
      </c>
      <c r="CE61">
        <v>933.57600000000002</v>
      </c>
      <c r="CF61">
        <v>22.478100000000001</v>
      </c>
      <c r="CG61">
        <v>500.21300000000002</v>
      </c>
      <c r="CH61">
        <v>98.706999999999994</v>
      </c>
      <c r="CI61">
        <v>0.100386</v>
      </c>
      <c r="CJ61">
        <v>27.9998</v>
      </c>
      <c r="CK61">
        <v>28.080200000000001</v>
      </c>
      <c r="CL61">
        <v>999.9</v>
      </c>
      <c r="CM61">
        <v>0</v>
      </c>
      <c r="CN61">
        <v>0</v>
      </c>
      <c r="CO61">
        <v>10001.200000000001</v>
      </c>
      <c r="CP61">
        <v>0</v>
      </c>
      <c r="CQ61">
        <v>419.28100000000001</v>
      </c>
      <c r="CR61">
        <v>-67.826400000000007</v>
      </c>
      <c r="CS61">
        <v>953.94</v>
      </c>
      <c r="CT61">
        <v>1018.26</v>
      </c>
      <c r="CU61">
        <v>4.8836500000000003</v>
      </c>
      <c r="CV61">
        <v>999.96</v>
      </c>
      <c r="CW61">
        <v>17.976099999999999</v>
      </c>
      <c r="CX61">
        <v>2.2564199999999999</v>
      </c>
      <c r="CY61">
        <v>1.77437</v>
      </c>
      <c r="CZ61">
        <v>19.368600000000001</v>
      </c>
      <c r="DA61">
        <v>15.562799999999999</v>
      </c>
      <c r="DB61">
        <v>1799.88</v>
      </c>
      <c r="DC61">
        <v>0.97800600000000004</v>
      </c>
      <c r="DD61">
        <v>2.1993499999999999E-2</v>
      </c>
      <c r="DE61">
        <v>0</v>
      </c>
      <c r="DF61">
        <v>854.02499999999998</v>
      </c>
      <c r="DG61">
        <v>4.9995000000000003</v>
      </c>
      <c r="DH61">
        <v>16988.7</v>
      </c>
      <c r="DI61">
        <v>16658.7</v>
      </c>
      <c r="DJ61">
        <v>44.25</v>
      </c>
      <c r="DK61">
        <v>44.811999999999998</v>
      </c>
      <c r="DL61">
        <v>45.061999999999998</v>
      </c>
      <c r="DM61">
        <v>43.75</v>
      </c>
      <c r="DN61">
        <v>45.436999999999998</v>
      </c>
      <c r="DO61">
        <v>1755.4</v>
      </c>
      <c r="DP61">
        <v>39.479999999999997</v>
      </c>
      <c r="DQ61">
        <v>0</v>
      </c>
      <c r="DR61">
        <v>187.4000000953674</v>
      </c>
      <c r="DS61">
        <v>0</v>
      </c>
      <c r="DT61">
        <v>852.95440000000008</v>
      </c>
      <c r="DU61">
        <v>9.1640769107350764</v>
      </c>
      <c r="DV61">
        <v>101.6692308050478</v>
      </c>
      <c r="DW61">
        <v>16977.576000000001</v>
      </c>
      <c r="DX61">
        <v>15</v>
      </c>
      <c r="DY61">
        <v>1689184876</v>
      </c>
      <c r="DZ61" t="s">
        <v>618</v>
      </c>
      <c r="EA61">
        <v>1689184876</v>
      </c>
      <c r="EB61">
        <v>1689184871</v>
      </c>
      <c r="EC61">
        <v>49</v>
      </c>
      <c r="ED61">
        <v>-0.317</v>
      </c>
      <c r="EE61">
        <v>-0.01</v>
      </c>
      <c r="EF61">
        <v>-1.502</v>
      </c>
      <c r="EG61">
        <v>5.0999999999999997E-2</v>
      </c>
      <c r="EH61">
        <v>1000</v>
      </c>
      <c r="EI61">
        <v>17</v>
      </c>
      <c r="EJ61">
        <v>0.06</v>
      </c>
      <c r="EK61">
        <v>0.02</v>
      </c>
      <c r="EL61">
        <v>52.994787164093843</v>
      </c>
      <c r="EM61">
        <v>0.55128562867948316</v>
      </c>
      <c r="EN61">
        <v>1.78214027312586</v>
      </c>
      <c r="EO61">
        <v>0</v>
      </c>
      <c r="EP61">
        <v>0.27381345733183882</v>
      </c>
      <c r="EQ61">
        <v>8.060788686460825E-2</v>
      </c>
      <c r="ER61">
        <v>1.9004956654214439E-2</v>
      </c>
      <c r="ES61">
        <v>1</v>
      </c>
      <c r="ET61">
        <v>1</v>
      </c>
      <c r="EU61">
        <v>2</v>
      </c>
      <c r="EV61" t="s">
        <v>439</v>
      </c>
      <c r="EW61">
        <v>2.9677099999999998</v>
      </c>
      <c r="EX61">
        <v>2.8087200000000001</v>
      </c>
      <c r="EY61">
        <v>0.17696100000000001</v>
      </c>
      <c r="EZ61">
        <v>0.183031</v>
      </c>
      <c r="FA61">
        <v>0.115075</v>
      </c>
      <c r="FB61">
        <v>9.6954600000000002E-2</v>
      </c>
      <c r="FC61">
        <v>24479.8</v>
      </c>
      <c r="FD61">
        <v>22528.6</v>
      </c>
      <c r="FE61">
        <v>26719.8</v>
      </c>
      <c r="FF61">
        <v>25999.8</v>
      </c>
      <c r="FG61">
        <v>32186.1</v>
      </c>
      <c r="FH61">
        <v>33128.9</v>
      </c>
      <c r="FI61">
        <v>37863.9</v>
      </c>
      <c r="FJ61">
        <v>38528.300000000003</v>
      </c>
      <c r="FK61">
        <v>2.0180699999999998</v>
      </c>
      <c r="FL61">
        <v>2.0083700000000002</v>
      </c>
      <c r="FM61">
        <v>0.103515</v>
      </c>
      <c r="FN61">
        <v>0</v>
      </c>
      <c r="FO61">
        <v>26.388000000000002</v>
      </c>
      <c r="FP61">
        <v>999.9</v>
      </c>
      <c r="FQ61">
        <v>34.299999999999997</v>
      </c>
      <c r="FR61">
        <v>38.299999999999997</v>
      </c>
      <c r="FS61">
        <v>23.511700000000001</v>
      </c>
      <c r="FT61">
        <v>61.96</v>
      </c>
      <c r="FU61">
        <v>15.901400000000001</v>
      </c>
      <c r="FV61">
        <v>1</v>
      </c>
      <c r="FW61">
        <v>4.1631099999999997E-2</v>
      </c>
      <c r="FX61">
        <v>1.40157</v>
      </c>
      <c r="FY61">
        <v>20.248000000000001</v>
      </c>
      <c r="FZ61">
        <v>5.2087500000000002</v>
      </c>
      <c r="GA61">
        <v>11.9297</v>
      </c>
      <c r="GB61">
        <v>4.9887499999999996</v>
      </c>
      <c r="GC61">
        <v>3.2904800000000001</v>
      </c>
      <c r="GD61">
        <v>9999</v>
      </c>
      <c r="GE61">
        <v>9999</v>
      </c>
      <c r="GF61">
        <v>9999</v>
      </c>
      <c r="GG61">
        <v>999.9</v>
      </c>
      <c r="GH61">
        <v>1.8705700000000001</v>
      </c>
      <c r="GI61">
        <v>1.8766799999999999</v>
      </c>
      <c r="GJ61">
        <v>1.8744499999999999</v>
      </c>
      <c r="GK61">
        <v>1.8727100000000001</v>
      </c>
      <c r="GL61">
        <v>1.8731800000000001</v>
      </c>
      <c r="GM61">
        <v>1.8705700000000001</v>
      </c>
      <c r="GN61">
        <v>1.87652</v>
      </c>
      <c r="GO61">
        <v>1.87561</v>
      </c>
      <c r="GP61">
        <v>5</v>
      </c>
      <c r="GQ61">
        <v>0</v>
      </c>
      <c r="GR61">
        <v>0</v>
      </c>
      <c r="GS61">
        <v>0</v>
      </c>
      <c r="GT61" t="s">
        <v>391</v>
      </c>
      <c r="GU61" t="s">
        <v>392</v>
      </c>
      <c r="GV61" t="s">
        <v>393</v>
      </c>
      <c r="GW61" t="s">
        <v>393</v>
      </c>
      <c r="GX61" t="s">
        <v>393</v>
      </c>
      <c r="GY61" t="s">
        <v>393</v>
      </c>
      <c r="GZ61">
        <v>0</v>
      </c>
      <c r="HA61">
        <v>100</v>
      </c>
      <c r="HB61">
        <v>100</v>
      </c>
      <c r="HC61">
        <v>-1.4430000000000001</v>
      </c>
      <c r="HD61">
        <v>0.38169999999999998</v>
      </c>
      <c r="HE61">
        <v>-0.81127585565945426</v>
      </c>
      <c r="HF61">
        <v>-4.4049200664853048E-4</v>
      </c>
      <c r="HG61">
        <v>-3.0069193378276792E-7</v>
      </c>
      <c r="HH61">
        <v>5.1441627210662792E-11</v>
      </c>
      <c r="HI61">
        <v>-0.13674108391036649</v>
      </c>
      <c r="HJ61">
        <v>-3.0026540548477511E-2</v>
      </c>
      <c r="HK61">
        <v>2.568611009873609E-3</v>
      </c>
      <c r="HL61">
        <v>-9.2004566627904342E-6</v>
      </c>
      <c r="HM61">
        <v>8</v>
      </c>
      <c r="HN61">
        <v>2399</v>
      </c>
      <c r="HO61">
        <v>1</v>
      </c>
      <c r="HP61">
        <v>21</v>
      </c>
      <c r="HQ61">
        <v>0.6</v>
      </c>
      <c r="HR61">
        <v>0.7</v>
      </c>
      <c r="HS61">
        <v>1.9970699999999999</v>
      </c>
      <c r="HT61">
        <v>2.49512</v>
      </c>
      <c r="HU61">
        <v>1.5991200000000001</v>
      </c>
      <c r="HV61">
        <v>2.2741699999999998</v>
      </c>
      <c r="HW61">
        <v>1.5502899999999999</v>
      </c>
      <c r="HX61">
        <v>2.3339799999999999</v>
      </c>
      <c r="HY61">
        <v>40.963799999999999</v>
      </c>
      <c r="HZ61">
        <v>23.921099999999999</v>
      </c>
      <c r="IA61">
        <v>18</v>
      </c>
      <c r="IB61">
        <v>508.21499999999997</v>
      </c>
      <c r="IC61">
        <v>472.92099999999999</v>
      </c>
      <c r="ID61">
        <v>24.9755</v>
      </c>
      <c r="IE61">
        <v>27.914300000000001</v>
      </c>
      <c r="IF61">
        <v>30.0001</v>
      </c>
      <c r="IG61">
        <v>27.96</v>
      </c>
      <c r="IH61">
        <v>27.932600000000001</v>
      </c>
      <c r="II61">
        <v>39.9953</v>
      </c>
      <c r="IJ61">
        <v>33.075200000000002</v>
      </c>
      <c r="IK61">
        <v>0</v>
      </c>
      <c r="IL61">
        <v>24.911200000000001</v>
      </c>
      <c r="IM61">
        <v>1000</v>
      </c>
      <c r="IN61">
        <v>18.146100000000001</v>
      </c>
      <c r="IO61">
        <v>99.820300000000003</v>
      </c>
      <c r="IP61">
        <v>100.021</v>
      </c>
    </row>
    <row r="62" spans="1:250" x14ac:dyDescent="0.3">
      <c r="A62">
        <v>46</v>
      </c>
      <c r="B62">
        <v>1689185083.0999999</v>
      </c>
      <c r="C62">
        <v>10418.5</v>
      </c>
      <c r="D62" t="s">
        <v>619</v>
      </c>
      <c r="E62" t="s">
        <v>620</v>
      </c>
      <c r="F62" t="s">
        <v>378</v>
      </c>
      <c r="G62" t="s">
        <v>379</v>
      </c>
      <c r="H62" t="s">
        <v>383</v>
      </c>
      <c r="I62" t="s">
        <v>381</v>
      </c>
      <c r="J62" t="s">
        <v>31</v>
      </c>
      <c r="K62" t="s">
        <v>383</v>
      </c>
      <c r="L62" t="s">
        <v>555</v>
      </c>
      <c r="M62">
        <v>1689185083.0999999</v>
      </c>
      <c r="N62">
        <f t="shared" si="46"/>
        <v>3.2338507071351555E-3</v>
      </c>
      <c r="O62">
        <f t="shared" si="47"/>
        <v>3.2338507071351557</v>
      </c>
      <c r="P62">
        <f t="shared" si="48"/>
        <v>53.754798804812147</v>
      </c>
      <c r="Q62">
        <f t="shared" si="49"/>
        <v>1131.1199999999999</v>
      </c>
      <c r="R62">
        <f t="shared" si="50"/>
        <v>680.5054166841752</v>
      </c>
      <c r="S62">
        <f t="shared" si="51"/>
        <v>67.244612366434822</v>
      </c>
      <c r="T62">
        <f t="shared" si="52"/>
        <v>111.77240338591199</v>
      </c>
      <c r="U62">
        <f t="shared" si="53"/>
        <v>0.20809779435096576</v>
      </c>
      <c r="V62">
        <f t="shared" si="54"/>
        <v>2.909645264770802</v>
      </c>
      <c r="W62">
        <f t="shared" si="55"/>
        <v>0.2001689195684056</v>
      </c>
      <c r="X62">
        <f t="shared" si="56"/>
        <v>0.125792781616408</v>
      </c>
      <c r="Y62">
        <f t="shared" si="57"/>
        <v>289.58025663493839</v>
      </c>
      <c r="Z62">
        <f t="shared" si="58"/>
        <v>28.666732413680666</v>
      </c>
      <c r="AA62">
        <f t="shared" si="59"/>
        <v>27.9526</v>
      </c>
      <c r="AB62">
        <f t="shared" si="60"/>
        <v>3.7843661928165955</v>
      </c>
      <c r="AC62">
        <f t="shared" si="61"/>
        <v>59.646377457014367</v>
      </c>
      <c r="AD62">
        <f t="shared" si="62"/>
        <v>2.23657456658538</v>
      </c>
      <c r="AE62">
        <f t="shared" si="63"/>
        <v>3.7497240602704207</v>
      </c>
      <c r="AF62">
        <f t="shared" si="64"/>
        <v>1.5477916262312155</v>
      </c>
      <c r="AG62">
        <f t="shared" si="65"/>
        <v>-142.61281618466035</v>
      </c>
      <c r="AH62">
        <f t="shared" si="66"/>
        <v>-24.72189177305717</v>
      </c>
      <c r="AI62">
        <f t="shared" si="67"/>
        <v>-1.8497200647675849</v>
      </c>
      <c r="AJ62">
        <f t="shared" si="68"/>
        <v>120.39582861245327</v>
      </c>
      <c r="AK62">
        <v>0</v>
      </c>
      <c r="AL62">
        <v>0</v>
      </c>
      <c r="AM62">
        <f t="shared" si="69"/>
        <v>1</v>
      </c>
      <c r="AN62">
        <f t="shared" si="70"/>
        <v>0</v>
      </c>
      <c r="AO62">
        <f t="shared" si="71"/>
        <v>52137.987214165914</v>
      </c>
      <c r="AP62" t="s">
        <v>385</v>
      </c>
      <c r="AQ62">
        <v>10238.9</v>
      </c>
      <c r="AR62">
        <v>302.21199999999999</v>
      </c>
      <c r="AS62">
        <v>4052.3</v>
      </c>
      <c r="AT62">
        <f t="shared" si="72"/>
        <v>0.92542210596451402</v>
      </c>
      <c r="AU62">
        <v>-0.32343011824092421</v>
      </c>
      <c r="AV62" t="s">
        <v>621</v>
      </c>
      <c r="AW62">
        <v>10295.200000000001</v>
      </c>
      <c r="AX62">
        <v>864.14046153846164</v>
      </c>
      <c r="AY62">
        <v>1520.106877589642</v>
      </c>
      <c r="AZ62">
        <f t="shared" si="73"/>
        <v>0.43152651022230337</v>
      </c>
      <c r="BA62">
        <v>0.5</v>
      </c>
      <c r="BB62">
        <f t="shared" si="74"/>
        <v>1513.2600003289836</v>
      </c>
      <c r="BC62">
        <f t="shared" si="75"/>
        <v>53.754798804812147</v>
      </c>
      <c r="BD62">
        <f t="shared" si="76"/>
        <v>326.50590350048395</v>
      </c>
      <c r="BE62">
        <f t="shared" si="77"/>
        <v>3.5736244208725815E-2</v>
      </c>
      <c r="BF62">
        <f t="shared" si="78"/>
        <v>1.6657993985432993</v>
      </c>
      <c r="BG62">
        <f t="shared" si="79"/>
        <v>268.81644607032098</v>
      </c>
      <c r="BH62" t="s">
        <v>622</v>
      </c>
      <c r="BI62">
        <v>598.95000000000005</v>
      </c>
      <c r="BJ62">
        <f t="shared" si="80"/>
        <v>598.95000000000005</v>
      </c>
      <c r="BK62">
        <f t="shared" si="81"/>
        <v>0.60598165245477653</v>
      </c>
      <c r="BL62">
        <f t="shared" si="82"/>
        <v>0.71211151108986348</v>
      </c>
      <c r="BM62">
        <f t="shared" si="83"/>
        <v>0.73325701779731511</v>
      </c>
      <c r="BN62">
        <f t="shared" si="84"/>
        <v>0.53860676165205279</v>
      </c>
      <c r="BO62">
        <f t="shared" si="85"/>
        <v>0.67523565377942019</v>
      </c>
      <c r="BP62">
        <f t="shared" si="86"/>
        <v>0.4935762281144962</v>
      </c>
      <c r="BQ62">
        <f t="shared" si="87"/>
        <v>0.5064237718855038</v>
      </c>
      <c r="BR62">
        <f t="shared" si="88"/>
        <v>1800.09</v>
      </c>
      <c r="BS62">
        <f t="shared" si="89"/>
        <v>1513.2600003289836</v>
      </c>
      <c r="BT62">
        <f t="shared" si="90"/>
        <v>0.84065796728440445</v>
      </c>
      <c r="BU62">
        <f t="shared" si="91"/>
        <v>0.16086987685890061</v>
      </c>
      <c r="BV62">
        <v>6</v>
      </c>
      <c r="BW62">
        <v>0.5</v>
      </c>
      <c r="BX62" t="s">
        <v>388</v>
      </c>
      <c r="BY62">
        <v>2</v>
      </c>
      <c r="BZ62">
        <v>1689185083.0999999</v>
      </c>
      <c r="CA62">
        <v>1131.1199999999999</v>
      </c>
      <c r="CB62">
        <v>1199.99</v>
      </c>
      <c r="CC62">
        <v>22.633800000000001</v>
      </c>
      <c r="CD62">
        <v>18.842400000000001</v>
      </c>
      <c r="CE62">
        <v>1132.55</v>
      </c>
      <c r="CF62">
        <v>22.277999999999999</v>
      </c>
      <c r="CG62">
        <v>500.18299999999999</v>
      </c>
      <c r="CH62">
        <v>98.715699999999998</v>
      </c>
      <c r="CI62">
        <v>9.9990099999999998E-2</v>
      </c>
      <c r="CJ62">
        <v>27.795000000000002</v>
      </c>
      <c r="CK62">
        <v>27.9526</v>
      </c>
      <c r="CL62">
        <v>999.9</v>
      </c>
      <c r="CM62">
        <v>0</v>
      </c>
      <c r="CN62">
        <v>0</v>
      </c>
      <c r="CO62">
        <v>10015.6</v>
      </c>
      <c r="CP62">
        <v>0</v>
      </c>
      <c r="CQ62">
        <v>411.02300000000002</v>
      </c>
      <c r="CR62">
        <v>-68.875100000000003</v>
      </c>
      <c r="CS62">
        <v>1157.31</v>
      </c>
      <c r="CT62">
        <v>1223.04</v>
      </c>
      <c r="CU62">
        <v>3.7914500000000002</v>
      </c>
      <c r="CV62">
        <v>1199.99</v>
      </c>
      <c r="CW62">
        <v>18.842400000000001</v>
      </c>
      <c r="CX62">
        <v>2.2343099999999998</v>
      </c>
      <c r="CY62">
        <v>1.8600399999999999</v>
      </c>
      <c r="CZ62">
        <v>19.2105</v>
      </c>
      <c r="DA62">
        <v>16.300699999999999</v>
      </c>
      <c r="DB62">
        <v>1800.09</v>
      </c>
      <c r="DC62">
        <v>0.97800600000000004</v>
      </c>
      <c r="DD62">
        <v>2.1993700000000001E-2</v>
      </c>
      <c r="DE62">
        <v>0</v>
      </c>
      <c r="DF62">
        <v>864.74800000000005</v>
      </c>
      <c r="DG62">
        <v>4.9995000000000003</v>
      </c>
      <c r="DH62">
        <v>16994.8</v>
      </c>
      <c r="DI62">
        <v>16660.7</v>
      </c>
      <c r="DJ62">
        <v>44.061999999999998</v>
      </c>
      <c r="DK62">
        <v>44.686999999999998</v>
      </c>
      <c r="DL62">
        <v>44.936999999999998</v>
      </c>
      <c r="DM62">
        <v>43.5</v>
      </c>
      <c r="DN62">
        <v>45.25</v>
      </c>
      <c r="DO62">
        <v>1755.61</v>
      </c>
      <c r="DP62">
        <v>39.479999999999997</v>
      </c>
      <c r="DQ62">
        <v>0</v>
      </c>
      <c r="DR62">
        <v>169.4000000953674</v>
      </c>
      <c r="DS62">
        <v>0</v>
      </c>
      <c r="DT62">
        <v>864.14046153846164</v>
      </c>
      <c r="DU62">
        <v>1.8945641124384249</v>
      </c>
      <c r="DV62">
        <v>-87.856410291710162</v>
      </c>
      <c r="DW62">
        <v>17003.95384615385</v>
      </c>
      <c r="DX62">
        <v>15</v>
      </c>
      <c r="DY62">
        <v>1689185034.0999999</v>
      </c>
      <c r="DZ62" t="s">
        <v>623</v>
      </c>
      <c r="EA62">
        <v>1689185032.5999999</v>
      </c>
      <c r="EB62">
        <v>1689185034.0999999</v>
      </c>
      <c r="EC62">
        <v>50</v>
      </c>
      <c r="ED62">
        <v>0.189</v>
      </c>
      <c r="EE62">
        <v>-1.2E-2</v>
      </c>
      <c r="EF62">
        <v>-1.4970000000000001</v>
      </c>
      <c r="EG62">
        <v>0.121</v>
      </c>
      <c r="EH62">
        <v>1200</v>
      </c>
      <c r="EI62">
        <v>19</v>
      </c>
      <c r="EJ62">
        <v>0.05</v>
      </c>
      <c r="EK62">
        <v>0.03</v>
      </c>
      <c r="EL62">
        <v>53.905519715464159</v>
      </c>
      <c r="EM62">
        <v>-0.98617914110727334</v>
      </c>
      <c r="EN62">
        <v>0.15256010785971799</v>
      </c>
      <c r="EO62">
        <v>1</v>
      </c>
      <c r="EP62">
        <v>0.2143312644796298</v>
      </c>
      <c r="EQ62">
        <v>-2.7045474030939799E-2</v>
      </c>
      <c r="ER62">
        <v>4.0102137123216811E-3</v>
      </c>
      <c r="ES62">
        <v>1</v>
      </c>
      <c r="ET62">
        <v>2</v>
      </c>
      <c r="EU62">
        <v>2</v>
      </c>
      <c r="EV62" t="s">
        <v>390</v>
      </c>
      <c r="EW62">
        <v>2.9676300000000002</v>
      </c>
      <c r="EX62">
        <v>2.8084500000000001</v>
      </c>
      <c r="EY62">
        <v>0.200432</v>
      </c>
      <c r="EZ62">
        <v>0.205678</v>
      </c>
      <c r="FA62">
        <v>0.114359</v>
      </c>
      <c r="FB62">
        <v>0.10030500000000001</v>
      </c>
      <c r="FC62">
        <v>23783.1</v>
      </c>
      <c r="FD62">
        <v>21904.1</v>
      </c>
      <c r="FE62">
        <v>26721.1</v>
      </c>
      <c r="FF62">
        <v>25999.5</v>
      </c>
      <c r="FG62">
        <v>32215.7</v>
      </c>
      <c r="FH62">
        <v>33006.400000000001</v>
      </c>
      <c r="FI62">
        <v>37865.5</v>
      </c>
      <c r="FJ62">
        <v>38527.199999999997</v>
      </c>
      <c r="FK62">
        <v>2.01817</v>
      </c>
      <c r="FL62">
        <v>2.0129700000000001</v>
      </c>
      <c r="FM62">
        <v>0.115838</v>
      </c>
      <c r="FN62">
        <v>0</v>
      </c>
      <c r="FO62">
        <v>26.058199999999999</v>
      </c>
      <c r="FP62">
        <v>999.9</v>
      </c>
      <c r="FQ62">
        <v>34.200000000000003</v>
      </c>
      <c r="FR62">
        <v>38.200000000000003</v>
      </c>
      <c r="FS62">
        <v>23.316099999999999</v>
      </c>
      <c r="FT62">
        <v>62.023699999999998</v>
      </c>
      <c r="FU62">
        <v>15.8574</v>
      </c>
      <c r="FV62">
        <v>1</v>
      </c>
      <c r="FW62">
        <v>3.7146899999999997E-2</v>
      </c>
      <c r="FX62">
        <v>-1.9806600000000001E-2</v>
      </c>
      <c r="FY62">
        <v>20.255600000000001</v>
      </c>
      <c r="FZ62">
        <v>5.2083000000000004</v>
      </c>
      <c r="GA62">
        <v>11.930899999999999</v>
      </c>
      <c r="GB62">
        <v>4.9892500000000002</v>
      </c>
      <c r="GC62">
        <v>3.2909999999999999</v>
      </c>
      <c r="GD62">
        <v>9999</v>
      </c>
      <c r="GE62">
        <v>9999</v>
      </c>
      <c r="GF62">
        <v>9999</v>
      </c>
      <c r="GG62">
        <v>999.9</v>
      </c>
      <c r="GH62">
        <v>1.8705400000000001</v>
      </c>
      <c r="GI62">
        <v>1.8766799999999999</v>
      </c>
      <c r="GJ62">
        <v>1.87439</v>
      </c>
      <c r="GK62">
        <v>1.8727100000000001</v>
      </c>
      <c r="GL62">
        <v>1.87317</v>
      </c>
      <c r="GM62">
        <v>1.8705700000000001</v>
      </c>
      <c r="GN62">
        <v>1.8764400000000001</v>
      </c>
      <c r="GO62">
        <v>1.87561</v>
      </c>
      <c r="GP62">
        <v>5</v>
      </c>
      <c r="GQ62">
        <v>0</v>
      </c>
      <c r="GR62">
        <v>0</v>
      </c>
      <c r="GS62">
        <v>0</v>
      </c>
      <c r="GT62" t="s">
        <v>391</v>
      </c>
      <c r="GU62" t="s">
        <v>392</v>
      </c>
      <c r="GV62" t="s">
        <v>393</v>
      </c>
      <c r="GW62" t="s">
        <v>393</v>
      </c>
      <c r="GX62" t="s">
        <v>393</v>
      </c>
      <c r="GY62" t="s">
        <v>393</v>
      </c>
      <c r="GZ62">
        <v>0</v>
      </c>
      <c r="HA62">
        <v>100</v>
      </c>
      <c r="HB62">
        <v>100</v>
      </c>
      <c r="HC62">
        <v>-1.43</v>
      </c>
      <c r="HD62">
        <v>0.35580000000000001</v>
      </c>
      <c r="HE62">
        <v>-0.62295555838736727</v>
      </c>
      <c r="HF62">
        <v>-4.4049200664853048E-4</v>
      </c>
      <c r="HG62">
        <v>-3.0069193378276792E-7</v>
      </c>
      <c r="HH62">
        <v>5.1441627210662792E-11</v>
      </c>
      <c r="HI62">
        <v>-0.14839686826530779</v>
      </c>
      <c r="HJ62">
        <v>-3.0026540548477511E-2</v>
      </c>
      <c r="HK62">
        <v>2.568611009873609E-3</v>
      </c>
      <c r="HL62">
        <v>-9.2004566627904342E-6</v>
      </c>
      <c r="HM62">
        <v>8</v>
      </c>
      <c r="HN62">
        <v>2399</v>
      </c>
      <c r="HO62">
        <v>1</v>
      </c>
      <c r="HP62">
        <v>21</v>
      </c>
      <c r="HQ62">
        <v>0.8</v>
      </c>
      <c r="HR62">
        <v>0.8</v>
      </c>
      <c r="HS62">
        <v>2.32544</v>
      </c>
      <c r="HT62">
        <v>2.50122</v>
      </c>
      <c r="HU62">
        <v>1.5991200000000001</v>
      </c>
      <c r="HV62">
        <v>2.2729499999999998</v>
      </c>
      <c r="HW62">
        <v>1.5502899999999999</v>
      </c>
      <c r="HX62">
        <v>2.3290999999999999</v>
      </c>
      <c r="HY62">
        <v>40.680999999999997</v>
      </c>
      <c r="HZ62">
        <v>23.912400000000002</v>
      </c>
      <c r="IA62">
        <v>18</v>
      </c>
      <c r="IB62">
        <v>508.012</v>
      </c>
      <c r="IC62">
        <v>475.52199999999999</v>
      </c>
      <c r="ID62">
        <v>25.930700000000002</v>
      </c>
      <c r="IE62">
        <v>27.881399999999999</v>
      </c>
      <c r="IF62">
        <v>29.9998</v>
      </c>
      <c r="IG62">
        <v>27.929400000000001</v>
      </c>
      <c r="IH62">
        <v>27.900500000000001</v>
      </c>
      <c r="II62">
        <v>46.555399999999999</v>
      </c>
      <c r="IJ62">
        <v>28.877099999999999</v>
      </c>
      <c r="IK62">
        <v>0</v>
      </c>
      <c r="IL62">
        <v>25.9405</v>
      </c>
      <c r="IM62">
        <v>1200</v>
      </c>
      <c r="IN62">
        <v>18.899100000000001</v>
      </c>
      <c r="IO62">
        <v>99.824799999999996</v>
      </c>
      <c r="IP62">
        <v>100.018</v>
      </c>
    </row>
    <row r="63" spans="1:250" x14ac:dyDescent="0.3">
      <c r="A63">
        <v>47</v>
      </c>
      <c r="B63">
        <v>1689185272.5999999</v>
      </c>
      <c r="C63">
        <v>10608</v>
      </c>
      <c r="D63" t="s">
        <v>624</v>
      </c>
      <c r="E63" t="s">
        <v>625</v>
      </c>
      <c r="F63" t="s">
        <v>378</v>
      </c>
      <c r="G63" t="s">
        <v>379</v>
      </c>
      <c r="H63" t="s">
        <v>383</v>
      </c>
      <c r="I63" t="s">
        <v>381</v>
      </c>
      <c r="J63" t="s">
        <v>31</v>
      </c>
      <c r="K63" t="s">
        <v>383</v>
      </c>
      <c r="L63" t="s">
        <v>555</v>
      </c>
      <c r="M63">
        <v>1689185272.5999999</v>
      </c>
      <c r="N63">
        <f t="shared" si="46"/>
        <v>2.3141721243308804E-3</v>
      </c>
      <c r="O63">
        <f t="shared" si="47"/>
        <v>2.3141721243308804</v>
      </c>
      <c r="P63">
        <f t="shared" si="48"/>
        <v>53.574061627874165</v>
      </c>
      <c r="Q63">
        <f t="shared" si="49"/>
        <v>1431.71</v>
      </c>
      <c r="R63">
        <f t="shared" si="50"/>
        <v>799.87443423497257</v>
      </c>
      <c r="S63">
        <f t="shared" si="51"/>
        <v>79.043072872529393</v>
      </c>
      <c r="T63">
        <f t="shared" si="52"/>
        <v>141.48065373606499</v>
      </c>
      <c r="U63">
        <f t="shared" si="53"/>
        <v>0.14558422675949223</v>
      </c>
      <c r="V63">
        <f t="shared" si="54"/>
        <v>2.9085256369175037</v>
      </c>
      <c r="W63">
        <f t="shared" si="55"/>
        <v>0.14165370055591062</v>
      </c>
      <c r="X63">
        <f t="shared" si="56"/>
        <v>8.8877866198112471E-2</v>
      </c>
      <c r="Y63">
        <f t="shared" si="57"/>
        <v>289.58185263493488</v>
      </c>
      <c r="Z63">
        <f t="shared" si="58"/>
        <v>28.960666703065836</v>
      </c>
      <c r="AA63">
        <f t="shared" si="59"/>
        <v>28.088899999999999</v>
      </c>
      <c r="AB63">
        <f t="shared" si="60"/>
        <v>3.8145512006357412</v>
      </c>
      <c r="AC63">
        <f t="shared" si="61"/>
        <v>59.810862932570217</v>
      </c>
      <c r="AD63">
        <f t="shared" si="62"/>
        <v>2.2496917104435497</v>
      </c>
      <c r="AE63">
        <f t="shared" si="63"/>
        <v>3.7613430071721505</v>
      </c>
      <c r="AF63">
        <f t="shared" si="64"/>
        <v>1.5648594901921915</v>
      </c>
      <c r="AG63">
        <f t="shared" si="65"/>
        <v>-102.05499068299183</v>
      </c>
      <c r="AH63">
        <f t="shared" si="66"/>
        <v>-37.774188183722877</v>
      </c>
      <c r="AI63">
        <f t="shared" si="67"/>
        <v>-2.830065164805601</v>
      </c>
      <c r="AJ63">
        <f t="shared" si="68"/>
        <v>146.92260860341455</v>
      </c>
      <c r="AK63">
        <v>0</v>
      </c>
      <c r="AL63">
        <v>0</v>
      </c>
      <c r="AM63">
        <f t="shared" si="69"/>
        <v>1</v>
      </c>
      <c r="AN63">
        <f t="shared" si="70"/>
        <v>0</v>
      </c>
      <c r="AO63">
        <f t="shared" si="71"/>
        <v>52096.871615771801</v>
      </c>
      <c r="AP63" t="s">
        <v>385</v>
      </c>
      <c r="AQ63">
        <v>10238.9</v>
      </c>
      <c r="AR63">
        <v>302.21199999999999</v>
      </c>
      <c r="AS63">
        <v>4052.3</v>
      </c>
      <c r="AT63">
        <f t="shared" si="72"/>
        <v>0.92542210596451402</v>
      </c>
      <c r="AU63">
        <v>-0.32343011824092421</v>
      </c>
      <c r="AV63" t="s">
        <v>626</v>
      </c>
      <c r="AW63">
        <v>10293</v>
      </c>
      <c r="AX63">
        <v>838.43884615384616</v>
      </c>
      <c r="AY63">
        <v>1457.7355774589621</v>
      </c>
      <c r="AZ63">
        <f t="shared" si="73"/>
        <v>0.42483475115880565</v>
      </c>
      <c r="BA63">
        <v>0.5</v>
      </c>
      <c r="BB63">
        <f t="shared" si="74"/>
        <v>1513.2684003289817</v>
      </c>
      <c r="BC63">
        <f t="shared" si="75"/>
        <v>53.574061627874165</v>
      </c>
      <c r="BD63">
        <f t="shared" si="76"/>
        <v>321.44450214512341</v>
      </c>
      <c r="BE63">
        <f t="shared" si="77"/>
        <v>3.5616610863213605E-2</v>
      </c>
      <c r="BF63">
        <f t="shared" si="78"/>
        <v>1.7798594358681483</v>
      </c>
      <c r="BG63">
        <f t="shared" si="79"/>
        <v>266.79775470549646</v>
      </c>
      <c r="BH63" t="s">
        <v>627</v>
      </c>
      <c r="BI63">
        <v>590.80999999999995</v>
      </c>
      <c r="BJ63">
        <f t="shared" si="80"/>
        <v>590.80999999999995</v>
      </c>
      <c r="BK63">
        <f t="shared" si="81"/>
        <v>0.59470701742090648</v>
      </c>
      <c r="BL63">
        <f t="shared" si="82"/>
        <v>0.71435974137518365</v>
      </c>
      <c r="BM63">
        <f t="shared" si="83"/>
        <v>0.74955132689709858</v>
      </c>
      <c r="BN63">
        <f t="shared" si="84"/>
        <v>0.53594469501606512</v>
      </c>
      <c r="BO63">
        <f t="shared" si="85"/>
        <v>0.69186761018435772</v>
      </c>
      <c r="BP63">
        <f t="shared" si="86"/>
        <v>0.50337705694092993</v>
      </c>
      <c r="BQ63">
        <f t="shared" si="87"/>
        <v>0.49662294305907007</v>
      </c>
      <c r="BR63">
        <f t="shared" si="88"/>
        <v>1800.1</v>
      </c>
      <c r="BS63">
        <f t="shared" si="89"/>
        <v>1513.2684003289817</v>
      </c>
      <c r="BT63">
        <f t="shared" si="90"/>
        <v>0.84065796362923273</v>
      </c>
      <c r="BU63">
        <f t="shared" si="91"/>
        <v>0.16086986980441914</v>
      </c>
      <c r="BV63">
        <v>6</v>
      </c>
      <c r="BW63">
        <v>0.5</v>
      </c>
      <c r="BX63" t="s">
        <v>388</v>
      </c>
      <c r="BY63">
        <v>2</v>
      </c>
      <c r="BZ63">
        <v>1689185272.5999999</v>
      </c>
      <c r="CA63">
        <v>1431.71</v>
      </c>
      <c r="CB63">
        <v>1499.96</v>
      </c>
      <c r="CC63">
        <v>22.765699999999999</v>
      </c>
      <c r="CD63">
        <v>20.052499999999998</v>
      </c>
      <c r="CE63">
        <v>1433.26</v>
      </c>
      <c r="CF63">
        <v>22.403600000000001</v>
      </c>
      <c r="CG63">
        <v>500.108</v>
      </c>
      <c r="CH63">
        <v>98.719499999999996</v>
      </c>
      <c r="CI63">
        <v>9.9851499999999996E-2</v>
      </c>
      <c r="CJ63">
        <v>27.847999999999999</v>
      </c>
      <c r="CK63">
        <v>28.088899999999999</v>
      </c>
      <c r="CL63">
        <v>999.9</v>
      </c>
      <c r="CM63">
        <v>0</v>
      </c>
      <c r="CN63">
        <v>0</v>
      </c>
      <c r="CO63">
        <v>10008.799999999999</v>
      </c>
      <c r="CP63">
        <v>0</v>
      </c>
      <c r="CQ63">
        <v>275.887</v>
      </c>
      <c r="CR63">
        <v>-68.248900000000006</v>
      </c>
      <c r="CS63">
        <v>1465.07</v>
      </c>
      <c r="CT63">
        <v>1530.66</v>
      </c>
      <c r="CU63">
        <v>2.7131599999999998</v>
      </c>
      <c r="CV63">
        <v>1499.96</v>
      </c>
      <c r="CW63">
        <v>20.052499999999998</v>
      </c>
      <c r="CX63">
        <v>2.24742</v>
      </c>
      <c r="CY63">
        <v>1.9795799999999999</v>
      </c>
      <c r="CZ63">
        <v>19.304400000000001</v>
      </c>
      <c r="DA63">
        <v>17.2819</v>
      </c>
      <c r="DB63">
        <v>1800.1</v>
      </c>
      <c r="DC63">
        <v>0.97800600000000004</v>
      </c>
      <c r="DD63">
        <v>2.1993599999999999E-2</v>
      </c>
      <c r="DE63">
        <v>0</v>
      </c>
      <c r="DF63">
        <v>839.47900000000004</v>
      </c>
      <c r="DG63">
        <v>4.9995000000000003</v>
      </c>
      <c r="DH63">
        <v>16266.7</v>
      </c>
      <c r="DI63">
        <v>16660.7</v>
      </c>
      <c r="DJ63">
        <v>43.936999999999998</v>
      </c>
      <c r="DK63">
        <v>44.436999999999998</v>
      </c>
      <c r="DL63">
        <v>44.75</v>
      </c>
      <c r="DM63">
        <v>43.375</v>
      </c>
      <c r="DN63">
        <v>45.061999999999998</v>
      </c>
      <c r="DO63">
        <v>1755.62</v>
      </c>
      <c r="DP63">
        <v>39.479999999999997</v>
      </c>
      <c r="DQ63">
        <v>0</v>
      </c>
      <c r="DR63">
        <v>187.79999995231631</v>
      </c>
      <c r="DS63">
        <v>0</v>
      </c>
      <c r="DT63">
        <v>838.43884615384616</v>
      </c>
      <c r="DU63">
        <v>5.1800341953916469</v>
      </c>
      <c r="DV63">
        <v>66.064957172995037</v>
      </c>
      <c r="DW63">
        <v>16256.86153846154</v>
      </c>
      <c r="DX63">
        <v>15</v>
      </c>
      <c r="DY63">
        <v>1689185152.5999999</v>
      </c>
      <c r="DZ63" t="s">
        <v>628</v>
      </c>
      <c r="EA63">
        <v>1689185150.5999999</v>
      </c>
      <c r="EB63">
        <v>1689185152.5999999</v>
      </c>
      <c r="EC63">
        <v>51</v>
      </c>
      <c r="ED63">
        <v>0.17799999999999999</v>
      </c>
      <c r="EE63">
        <v>-3.0000000000000001E-3</v>
      </c>
      <c r="EF63">
        <v>-1.611</v>
      </c>
      <c r="EG63">
        <v>0.14099999999999999</v>
      </c>
      <c r="EH63">
        <v>1501</v>
      </c>
      <c r="EI63">
        <v>19</v>
      </c>
      <c r="EJ63">
        <v>0.04</v>
      </c>
      <c r="EK63">
        <v>0.02</v>
      </c>
      <c r="EL63">
        <v>54.15091476950861</v>
      </c>
      <c r="EM63">
        <v>-1.9838522311232429</v>
      </c>
      <c r="EN63">
        <v>0.29612734740681462</v>
      </c>
      <c r="EO63">
        <v>0</v>
      </c>
      <c r="EP63">
        <v>0.15245722845958701</v>
      </c>
      <c r="EQ63">
        <v>-2.5658036291461021E-2</v>
      </c>
      <c r="ER63">
        <v>3.744660065089367E-3</v>
      </c>
      <c r="ES63">
        <v>1</v>
      </c>
      <c r="ET63">
        <v>1</v>
      </c>
      <c r="EU63">
        <v>2</v>
      </c>
      <c r="EV63" t="s">
        <v>439</v>
      </c>
      <c r="EW63">
        <v>2.9676</v>
      </c>
      <c r="EX63">
        <v>2.8082500000000001</v>
      </c>
      <c r="EY63">
        <v>0.23213900000000001</v>
      </c>
      <c r="EZ63">
        <v>0.23619200000000001</v>
      </c>
      <c r="FA63">
        <v>0.114868</v>
      </c>
      <c r="FB63">
        <v>0.10490099999999999</v>
      </c>
      <c r="FC63">
        <v>22847.4</v>
      </c>
      <c r="FD63">
        <v>21070.5</v>
      </c>
      <c r="FE63">
        <v>26728.6</v>
      </c>
      <c r="FF63">
        <v>26007.5</v>
      </c>
      <c r="FG63">
        <v>32206.5</v>
      </c>
      <c r="FH63">
        <v>32848.300000000003</v>
      </c>
      <c r="FI63">
        <v>37875.599999999999</v>
      </c>
      <c r="FJ63">
        <v>38537.4</v>
      </c>
      <c r="FK63">
        <v>2.0199699999999998</v>
      </c>
      <c r="FL63">
        <v>2.0210499999999998</v>
      </c>
      <c r="FM63">
        <v>0.129826</v>
      </c>
      <c r="FN63">
        <v>0</v>
      </c>
      <c r="FO63">
        <v>25.965800000000002</v>
      </c>
      <c r="FP63">
        <v>999.9</v>
      </c>
      <c r="FQ63">
        <v>33.9</v>
      </c>
      <c r="FR63">
        <v>38.1</v>
      </c>
      <c r="FS63">
        <v>22.985700000000001</v>
      </c>
      <c r="FT63">
        <v>62.023699999999998</v>
      </c>
      <c r="FU63">
        <v>16.009599999999999</v>
      </c>
      <c r="FV63">
        <v>1</v>
      </c>
      <c r="FW63">
        <v>2.4570600000000001E-2</v>
      </c>
      <c r="FX63">
        <v>1.39273</v>
      </c>
      <c r="FY63">
        <v>20.2485</v>
      </c>
      <c r="FZ63">
        <v>5.2095000000000002</v>
      </c>
      <c r="GA63">
        <v>11.9277</v>
      </c>
      <c r="GB63">
        <v>4.98855</v>
      </c>
      <c r="GC63">
        <v>3.2909999999999999</v>
      </c>
      <c r="GD63">
        <v>9999</v>
      </c>
      <c r="GE63">
        <v>9999</v>
      </c>
      <c r="GF63">
        <v>9999</v>
      </c>
      <c r="GG63">
        <v>999.9</v>
      </c>
      <c r="GH63">
        <v>1.8704499999999999</v>
      </c>
      <c r="GI63">
        <v>1.8766700000000001</v>
      </c>
      <c r="GJ63">
        <v>1.87439</v>
      </c>
      <c r="GK63">
        <v>1.87269</v>
      </c>
      <c r="GL63">
        <v>1.87314</v>
      </c>
      <c r="GM63">
        <v>1.8705700000000001</v>
      </c>
      <c r="GN63">
        <v>1.87643</v>
      </c>
      <c r="GO63">
        <v>1.8755900000000001</v>
      </c>
      <c r="GP63">
        <v>5</v>
      </c>
      <c r="GQ63">
        <v>0</v>
      </c>
      <c r="GR63">
        <v>0</v>
      </c>
      <c r="GS63">
        <v>0</v>
      </c>
      <c r="GT63" t="s">
        <v>391</v>
      </c>
      <c r="GU63" t="s">
        <v>392</v>
      </c>
      <c r="GV63" t="s">
        <v>393</v>
      </c>
      <c r="GW63" t="s">
        <v>393</v>
      </c>
      <c r="GX63" t="s">
        <v>393</v>
      </c>
      <c r="GY63" t="s">
        <v>393</v>
      </c>
      <c r="GZ63">
        <v>0</v>
      </c>
      <c r="HA63">
        <v>100</v>
      </c>
      <c r="HB63">
        <v>100</v>
      </c>
      <c r="HC63">
        <v>-1.55</v>
      </c>
      <c r="HD63">
        <v>0.36209999999999998</v>
      </c>
      <c r="HE63">
        <v>-0.44467585693959383</v>
      </c>
      <c r="HF63">
        <v>-4.4049200664853048E-4</v>
      </c>
      <c r="HG63">
        <v>-3.0069193378276792E-7</v>
      </c>
      <c r="HH63">
        <v>5.1441627210662792E-11</v>
      </c>
      <c r="HI63">
        <v>-0.15101228542597919</v>
      </c>
      <c r="HJ63">
        <v>-3.0026540548477511E-2</v>
      </c>
      <c r="HK63">
        <v>2.568611009873609E-3</v>
      </c>
      <c r="HL63">
        <v>-9.2004566627904342E-6</v>
      </c>
      <c r="HM63">
        <v>8</v>
      </c>
      <c r="HN63">
        <v>2399</v>
      </c>
      <c r="HO63">
        <v>1</v>
      </c>
      <c r="HP63">
        <v>21</v>
      </c>
      <c r="HQ63">
        <v>2</v>
      </c>
      <c r="HR63">
        <v>2</v>
      </c>
      <c r="HS63">
        <v>2.8015099999999999</v>
      </c>
      <c r="HT63">
        <v>2.49634</v>
      </c>
      <c r="HU63">
        <v>1.5991200000000001</v>
      </c>
      <c r="HV63">
        <v>2.2729499999999998</v>
      </c>
      <c r="HW63">
        <v>1.5502899999999999</v>
      </c>
      <c r="HX63">
        <v>2.2936999999999999</v>
      </c>
      <c r="HY63">
        <v>40.323700000000002</v>
      </c>
      <c r="HZ63">
        <v>23.912400000000002</v>
      </c>
      <c r="IA63">
        <v>18</v>
      </c>
      <c r="IB63">
        <v>507.77699999999999</v>
      </c>
      <c r="IC63">
        <v>479.32400000000001</v>
      </c>
      <c r="ID63">
        <v>24.668600000000001</v>
      </c>
      <c r="IE63">
        <v>27.6892</v>
      </c>
      <c r="IF63">
        <v>29.9999</v>
      </c>
      <c r="IG63">
        <v>27.771999999999998</v>
      </c>
      <c r="IH63">
        <v>27.752099999999999</v>
      </c>
      <c r="II63">
        <v>56.055900000000001</v>
      </c>
      <c r="IJ63">
        <v>21.451599999999999</v>
      </c>
      <c r="IK63">
        <v>2.8463699999999998</v>
      </c>
      <c r="IL63">
        <v>24.616399999999999</v>
      </c>
      <c r="IM63">
        <v>1500</v>
      </c>
      <c r="IN63">
        <v>20.161200000000001</v>
      </c>
      <c r="IO63">
        <v>99.851900000000001</v>
      </c>
      <c r="IP63">
        <v>100.047</v>
      </c>
    </row>
    <row r="64" spans="1:250" x14ac:dyDescent="0.3">
      <c r="A64">
        <v>48</v>
      </c>
      <c r="B64">
        <v>1689185403.0999999</v>
      </c>
      <c r="C64">
        <v>10738.5</v>
      </c>
      <c r="D64" t="s">
        <v>629</v>
      </c>
      <c r="E64" t="s">
        <v>630</v>
      </c>
      <c r="F64" t="s">
        <v>378</v>
      </c>
      <c r="G64" t="s">
        <v>379</v>
      </c>
      <c r="H64" t="s">
        <v>383</v>
      </c>
      <c r="I64" t="s">
        <v>381</v>
      </c>
      <c r="J64" t="s">
        <v>31</v>
      </c>
      <c r="K64" t="s">
        <v>383</v>
      </c>
      <c r="L64" t="s">
        <v>555</v>
      </c>
      <c r="M64">
        <v>1689185403.0999999</v>
      </c>
      <c r="N64">
        <f t="shared" si="46"/>
        <v>2.0026315774396013E-3</v>
      </c>
      <c r="O64">
        <f t="shared" si="47"/>
        <v>2.0026315774396011</v>
      </c>
      <c r="P64">
        <f t="shared" si="48"/>
        <v>55.664693741203529</v>
      </c>
      <c r="Q64">
        <f t="shared" si="49"/>
        <v>1729.15</v>
      </c>
      <c r="R64">
        <f t="shared" si="50"/>
        <v>976.30486257437406</v>
      </c>
      <c r="S64">
        <f t="shared" si="51"/>
        <v>96.487765349512927</v>
      </c>
      <c r="T64">
        <f t="shared" si="52"/>
        <v>170.89110773675</v>
      </c>
      <c r="U64">
        <f t="shared" si="53"/>
        <v>0.12662663403361787</v>
      </c>
      <c r="V64">
        <f t="shared" si="54"/>
        <v>2.9067272512069935</v>
      </c>
      <c r="W64">
        <f t="shared" si="55"/>
        <v>0.12364000274749874</v>
      </c>
      <c r="X64">
        <f t="shared" si="56"/>
        <v>7.7537471531500451E-2</v>
      </c>
      <c r="Y64">
        <f t="shared" si="57"/>
        <v>289.58823663492075</v>
      </c>
      <c r="Z64">
        <f t="shared" si="58"/>
        <v>28.812401584794543</v>
      </c>
      <c r="AA64">
        <f t="shared" si="59"/>
        <v>27.960699999999999</v>
      </c>
      <c r="AB64">
        <f t="shared" si="60"/>
        <v>3.7861541771985241</v>
      </c>
      <c r="AC64">
        <f t="shared" si="61"/>
        <v>60.2032647786097</v>
      </c>
      <c r="AD64">
        <f t="shared" si="62"/>
        <v>2.2341406942700002</v>
      </c>
      <c r="AE64">
        <f t="shared" si="63"/>
        <v>3.7109959110785522</v>
      </c>
      <c r="AF64">
        <f t="shared" si="64"/>
        <v>1.5520134829285239</v>
      </c>
      <c r="AG64">
        <f t="shared" si="65"/>
        <v>-88.316052565086423</v>
      </c>
      <c r="AH64">
        <f t="shared" si="66"/>
        <v>-53.813348483332192</v>
      </c>
      <c r="AI64">
        <f t="shared" si="67"/>
        <v>-4.0270120863128636</v>
      </c>
      <c r="AJ64">
        <f t="shared" si="68"/>
        <v>143.43182350018927</v>
      </c>
      <c r="AK64">
        <v>0</v>
      </c>
      <c r="AL64">
        <v>0</v>
      </c>
      <c r="AM64">
        <f t="shared" si="69"/>
        <v>1</v>
      </c>
      <c r="AN64">
        <f t="shared" si="70"/>
        <v>0</v>
      </c>
      <c r="AO64">
        <f t="shared" si="71"/>
        <v>52085.620878801732</v>
      </c>
      <c r="AP64" t="s">
        <v>385</v>
      </c>
      <c r="AQ64">
        <v>10238.9</v>
      </c>
      <c r="AR64">
        <v>302.21199999999999</v>
      </c>
      <c r="AS64">
        <v>4052.3</v>
      </c>
      <c r="AT64">
        <f t="shared" si="72"/>
        <v>0.92542210596451402</v>
      </c>
      <c r="AU64">
        <v>-0.32343011824092421</v>
      </c>
      <c r="AV64" t="s">
        <v>631</v>
      </c>
      <c r="AW64">
        <v>10292.9</v>
      </c>
      <c r="AX64">
        <v>838.85396000000003</v>
      </c>
      <c r="AY64">
        <v>1451.6635454103391</v>
      </c>
      <c r="AZ64">
        <f t="shared" si="73"/>
        <v>0.42214298715968468</v>
      </c>
      <c r="BA64">
        <v>0.5</v>
      </c>
      <c r="BB64">
        <f t="shared" si="74"/>
        <v>1513.3020003289744</v>
      </c>
      <c r="BC64">
        <f t="shared" si="75"/>
        <v>55.664693741203529</v>
      </c>
      <c r="BD64">
        <f t="shared" si="76"/>
        <v>319.41491344679969</v>
      </c>
      <c r="BE64">
        <f t="shared" si="77"/>
        <v>3.6997323632211733E-2</v>
      </c>
      <c r="BF64">
        <f t="shared" si="78"/>
        <v>1.791487058287011</v>
      </c>
      <c r="BG64">
        <f t="shared" si="79"/>
        <v>266.5936648931538</v>
      </c>
      <c r="BH64" t="s">
        <v>632</v>
      </c>
      <c r="BI64">
        <v>584.14</v>
      </c>
      <c r="BJ64">
        <f t="shared" si="80"/>
        <v>584.14</v>
      </c>
      <c r="BK64">
        <f t="shared" si="81"/>
        <v>0.59760648268198935</v>
      </c>
      <c r="BL64">
        <f t="shared" si="82"/>
        <v>0.70638957138676828</v>
      </c>
      <c r="BM64">
        <f t="shared" si="83"/>
        <v>0.74986057580667009</v>
      </c>
      <c r="BN64">
        <f t="shared" si="84"/>
        <v>0.53313216016563281</v>
      </c>
      <c r="BO64">
        <f t="shared" si="85"/>
        <v>0.69348678073412173</v>
      </c>
      <c r="BP64">
        <f t="shared" si="86"/>
        <v>0.49189778424586184</v>
      </c>
      <c r="BQ64">
        <f t="shared" si="87"/>
        <v>0.50810221575413816</v>
      </c>
      <c r="BR64">
        <f t="shared" si="88"/>
        <v>1800.14</v>
      </c>
      <c r="BS64">
        <f t="shared" si="89"/>
        <v>1513.3020003289744</v>
      </c>
      <c r="BT64">
        <f t="shared" si="90"/>
        <v>0.84065794900895174</v>
      </c>
      <c r="BU64">
        <f t="shared" si="91"/>
        <v>0.16086984158727696</v>
      </c>
      <c r="BV64">
        <v>6</v>
      </c>
      <c r="BW64">
        <v>0.5</v>
      </c>
      <c r="BX64" t="s">
        <v>388</v>
      </c>
      <c r="BY64">
        <v>2</v>
      </c>
      <c r="BZ64">
        <v>1689185403.0999999</v>
      </c>
      <c r="CA64">
        <v>1729.15</v>
      </c>
      <c r="CB64">
        <v>1800.09</v>
      </c>
      <c r="CC64">
        <v>22.606000000000002</v>
      </c>
      <c r="CD64">
        <v>20.2576</v>
      </c>
      <c r="CE64">
        <v>1731.29</v>
      </c>
      <c r="CF64">
        <v>22.265999999999998</v>
      </c>
      <c r="CG64">
        <v>500.09199999999998</v>
      </c>
      <c r="CH64">
        <v>98.729399999999998</v>
      </c>
      <c r="CI64">
        <v>0.100145</v>
      </c>
      <c r="CJ64">
        <v>27.6173</v>
      </c>
      <c r="CK64">
        <v>27.960699999999999</v>
      </c>
      <c r="CL64">
        <v>999.9</v>
      </c>
      <c r="CM64">
        <v>0</v>
      </c>
      <c r="CN64">
        <v>0</v>
      </c>
      <c r="CO64">
        <v>9997.5</v>
      </c>
      <c r="CP64">
        <v>0</v>
      </c>
      <c r="CQ64">
        <v>269.72199999999998</v>
      </c>
      <c r="CR64">
        <v>-70.940399999999997</v>
      </c>
      <c r="CS64">
        <v>1769.14</v>
      </c>
      <c r="CT64">
        <v>1837.31</v>
      </c>
      <c r="CU64">
        <v>2.3483999999999998</v>
      </c>
      <c r="CV64">
        <v>1800.09</v>
      </c>
      <c r="CW64">
        <v>20.2576</v>
      </c>
      <c r="CX64">
        <v>2.2318799999999999</v>
      </c>
      <c r="CY64">
        <v>2.0000200000000001</v>
      </c>
      <c r="CZ64">
        <v>19.193000000000001</v>
      </c>
      <c r="DA64">
        <v>17.444500000000001</v>
      </c>
      <c r="DB64">
        <v>1800.14</v>
      </c>
      <c r="DC64">
        <v>0.97800600000000004</v>
      </c>
      <c r="DD64">
        <v>2.1993599999999999E-2</v>
      </c>
      <c r="DE64">
        <v>0</v>
      </c>
      <c r="DF64">
        <v>838.96799999999996</v>
      </c>
      <c r="DG64">
        <v>4.9995000000000003</v>
      </c>
      <c r="DH64">
        <v>16325.1</v>
      </c>
      <c r="DI64">
        <v>16661.2</v>
      </c>
      <c r="DJ64">
        <v>43.936999999999998</v>
      </c>
      <c r="DK64">
        <v>44.561999999999998</v>
      </c>
      <c r="DL64">
        <v>44.811999999999998</v>
      </c>
      <c r="DM64">
        <v>43.436999999999998</v>
      </c>
      <c r="DN64">
        <v>45.125</v>
      </c>
      <c r="DO64">
        <v>1755.66</v>
      </c>
      <c r="DP64">
        <v>39.479999999999997</v>
      </c>
      <c r="DQ64">
        <v>0</v>
      </c>
      <c r="DR64">
        <v>128.39999985694891</v>
      </c>
      <c r="DS64">
        <v>0</v>
      </c>
      <c r="DT64">
        <v>838.85396000000003</v>
      </c>
      <c r="DU64">
        <v>-2.57415384729395</v>
      </c>
      <c r="DV64">
        <v>-8.5615385347956483</v>
      </c>
      <c r="DW64">
        <v>16324.404</v>
      </c>
      <c r="DX64">
        <v>15</v>
      </c>
      <c r="DY64">
        <v>1689185344.5999999</v>
      </c>
      <c r="DZ64" t="s">
        <v>633</v>
      </c>
      <c r="EA64">
        <v>1689185344.5999999</v>
      </c>
      <c r="EB64">
        <v>1689185341.0999999</v>
      </c>
      <c r="EC64">
        <v>52</v>
      </c>
      <c r="ED64">
        <v>-0.29699999999999999</v>
      </c>
      <c r="EE64">
        <v>-1.2E-2</v>
      </c>
      <c r="EF64">
        <v>-2.2120000000000002</v>
      </c>
      <c r="EG64">
        <v>0.191</v>
      </c>
      <c r="EH64">
        <v>1800</v>
      </c>
      <c r="EI64">
        <v>20</v>
      </c>
      <c r="EJ64">
        <v>0.05</v>
      </c>
      <c r="EK64">
        <v>0.02</v>
      </c>
      <c r="EL64">
        <v>55.876831023718019</v>
      </c>
      <c r="EM64">
        <v>-0.99508465417895142</v>
      </c>
      <c r="EN64">
        <v>0.1760612185232189</v>
      </c>
      <c r="EO64">
        <v>1</v>
      </c>
      <c r="EP64">
        <v>0.1299269194139186</v>
      </c>
      <c r="EQ64">
        <v>-1.067072785061955E-2</v>
      </c>
      <c r="ER64">
        <v>1.607225980846293E-3</v>
      </c>
      <c r="ES64">
        <v>1</v>
      </c>
      <c r="ET64">
        <v>2</v>
      </c>
      <c r="EU64">
        <v>2</v>
      </c>
      <c r="EV64" t="s">
        <v>390</v>
      </c>
      <c r="EW64">
        <v>2.9676300000000002</v>
      </c>
      <c r="EX64">
        <v>2.8084500000000001</v>
      </c>
      <c r="EY64">
        <v>0.25998399999999999</v>
      </c>
      <c r="EZ64">
        <v>0.26331300000000002</v>
      </c>
      <c r="FA64">
        <v>0.1144</v>
      </c>
      <c r="FB64">
        <v>0.105698</v>
      </c>
      <c r="FC64">
        <v>22023.1</v>
      </c>
      <c r="FD64">
        <v>20325.599999999999</v>
      </c>
      <c r="FE64">
        <v>26732.799999999999</v>
      </c>
      <c r="FF64">
        <v>26010.6</v>
      </c>
      <c r="FG64">
        <v>32230.6</v>
      </c>
      <c r="FH64">
        <v>32824.400000000001</v>
      </c>
      <c r="FI64">
        <v>37881.699999999997</v>
      </c>
      <c r="FJ64">
        <v>38541.5</v>
      </c>
      <c r="FK64">
        <v>2.02122</v>
      </c>
      <c r="FL64">
        <v>2.02502</v>
      </c>
      <c r="FM64">
        <v>0.12720000000000001</v>
      </c>
      <c r="FN64">
        <v>0</v>
      </c>
      <c r="FO64">
        <v>25.880299999999998</v>
      </c>
      <c r="FP64">
        <v>999.9</v>
      </c>
      <c r="FQ64">
        <v>34.299999999999997</v>
      </c>
      <c r="FR64">
        <v>38</v>
      </c>
      <c r="FS64">
        <v>23.130099999999999</v>
      </c>
      <c r="FT64">
        <v>61.853700000000003</v>
      </c>
      <c r="FU64">
        <v>16.1538</v>
      </c>
      <c r="FV64">
        <v>1</v>
      </c>
      <c r="FW64">
        <v>1.5655499999999999E-2</v>
      </c>
      <c r="FX64">
        <v>0.68603999999999998</v>
      </c>
      <c r="FY64">
        <v>20.254100000000001</v>
      </c>
      <c r="FZ64">
        <v>5.2098000000000004</v>
      </c>
      <c r="GA64">
        <v>11.928000000000001</v>
      </c>
      <c r="GB64">
        <v>4.9889000000000001</v>
      </c>
      <c r="GC64">
        <v>3.2909999999999999</v>
      </c>
      <c r="GD64">
        <v>9999</v>
      </c>
      <c r="GE64">
        <v>9999</v>
      </c>
      <c r="GF64">
        <v>9999</v>
      </c>
      <c r="GG64">
        <v>999.9</v>
      </c>
      <c r="GH64">
        <v>1.87049</v>
      </c>
      <c r="GI64">
        <v>1.8766700000000001</v>
      </c>
      <c r="GJ64">
        <v>1.87439</v>
      </c>
      <c r="GK64">
        <v>1.8726700000000001</v>
      </c>
      <c r="GL64">
        <v>1.8731599999999999</v>
      </c>
      <c r="GM64">
        <v>1.8705700000000001</v>
      </c>
      <c r="GN64">
        <v>1.87643</v>
      </c>
      <c r="GO64">
        <v>1.8755500000000001</v>
      </c>
      <c r="GP64">
        <v>5</v>
      </c>
      <c r="GQ64">
        <v>0</v>
      </c>
      <c r="GR64">
        <v>0</v>
      </c>
      <c r="GS64">
        <v>0</v>
      </c>
      <c r="GT64" t="s">
        <v>391</v>
      </c>
      <c r="GU64" t="s">
        <v>392</v>
      </c>
      <c r="GV64" t="s">
        <v>393</v>
      </c>
      <c r="GW64" t="s">
        <v>393</v>
      </c>
      <c r="GX64" t="s">
        <v>393</v>
      </c>
      <c r="GY64" t="s">
        <v>393</v>
      </c>
      <c r="GZ64">
        <v>0</v>
      </c>
      <c r="HA64">
        <v>100</v>
      </c>
      <c r="HB64">
        <v>100</v>
      </c>
      <c r="HC64">
        <v>-2.14</v>
      </c>
      <c r="HD64">
        <v>0.34</v>
      </c>
      <c r="HE64">
        <v>-0.74287252842800611</v>
      </c>
      <c r="HF64">
        <v>-4.4049200664853048E-4</v>
      </c>
      <c r="HG64">
        <v>-3.0069193378276792E-7</v>
      </c>
      <c r="HH64">
        <v>5.1441627210662792E-11</v>
      </c>
      <c r="HI64">
        <v>-0.1632955598014337</v>
      </c>
      <c r="HJ64">
        <v>-3.0026540548477511E-2</v>
      </c>
      <c r="HK64">
        <v>2.568611009873609E-3</v>
      </c>
      <c r="HL64">
        <v>-9.2004566627904342E-6</v>
      </c>
      <c r="HM64">
        <v>8</v>
      </c>
      <c r="HN64">
        <v>2399</v>
      </c>
      <c r="HO64">
        <v>1</v>
      </c>
      <c r="HP64">
        <v>21</v>
      </c>
      <c r="HQ64">
        <v>1</v>
      </c>
      <c r="HR64">
        <v>1</v>
      </c>
      <c r="HS64">
        <v>3.2507299999999999</v>
      </c>
      <c r="HT64">
        <v>2.49146</v>
      </c>
      <c r="HU64">
        <v>1.6003400000000001</v>
      </c>
      <c r="HV64">
        <v>2.2729499999999998</v>
      </c>
      <c r="HW64">
        <v>1.5502899999999999</v>
      </c>
      <c r="HX64">
        <v>2.2473100000000001</v>
      </c>
      <c r="HY64">
        <v>40.171300000000002</v>
      </c>
      <c r="HZ64">
        <v>23.912400000000002</v>
      </c>
      <c r="IA64">
        <v>18</v>
      </c>
      <c r="IB64">
        <v>507.69200000000001</v>
      </c>
      <c r="IC64">
        <v>480.96499999999997</v>
      </c>
      <c r="ID64">
        <v>24.8294</v>
      </c>
      <c r="IE64">
        <v>27.592400000000001</v>
      </c>
      <c r="IF64">
        <v>29.999700000000001</v>
      </c>
      <c r="IG64">
        <v>27.672000000000001</v>
      </c>
      <c r="IH64">
        <v>27.651800000000001</v>
      </c>
      <c r="II64">
        <v>65.058599999999998</v>
      </c>
      <c r="IJ64">
        <v>21.691199999999998</v>
      </c>
      <c r="IK64">
        <v>6.8880499999999998</v>
      </c>
      <c r="IL64">
        <v>24.8567</v>
      </c>
      <c r="IM64">
        <v>1800</v>
      </c>
      <c r="IN64">
        <v>20.197500000000002</v>
      </c>
      <c r="IO64">
        <v>99.867900000000006</v>
      </c>
      <c r="IP64">
        <v>100.05800000000001</v>
      </c>
    </row>
    <row r="65" spans="1:250" x14ac:dyDescent="0.3">
      <c r="A65">
        <v>49</v>
      </c>
      <c r="B65">
        <v>1689187315</v>
      </c>
      <c r="C65">
        <v>12650.400000095369</v>
      </c>
      <c r="D65" t="s">
        <v>634</v>
      </c>
      <c r="E65" t="s">
        <v>635</v>
      </c>
      <c r="F65" t="s">
        <v>378</v>
      </c>
      <c r="G65" t="s">
        <v>379</v>
      </c>
      <c r="H65" t="s">
        <v>31</v>
      </c>
      <c r="I65" t="s">
        <v>381</v>
      </c>
      <c r="J65">
        <v>5</v>
      </c>
      <c r="K65" t="s">
        <v>31</v>
      </c>
      <c r="L65" t="s">
        <v>636</v>
      </c>
      <c r="M65">
        <v>1689187315</v>
      </c>
      <c r="N65">
        <f t="shared" si="46"/>
        <v>5.3692390111623892E-3</v>
      </c>
      <c r="O65">
        <f t="shared" si="47"/>
        <v>5.3692390111623896</v>
      </c>
      <c r="P65">
        <f t="shared" si="48"/>
        <v>24.59481589075758</v>
      </c>
      <c r="Q65">
        <f t="shared" si="49"/>
        <v>368.14699999999999</v>
      </c>
      <c r="R65">
        <f t="shared" si="50"/>
        <v>249.06162080676515</v>
      </c>
      <c r="S65">
        <f t="shared" si="51"/>
        <v>24.621363081117266</v>
      </c>
      <c r="T65">
        <f t="shared" si="52"/>
        <v>36.393728286449303</v>
      </c>
      <c r="U65">
        <f t="shared" si="53"/>
        <v>0.37416202173120944</v>
      </c>
      <c r="V65">
        <f t="shared" si="54"/>
        <v>2.9130940428794379</v>
      </c>
      <c r="W65">
        <f t="shared" si="55"/>
        <v>0.34936708355686891</v>
      </c>
      <c r="X65">
        <f t="shared" si="56"/>
        <v>0.22044508210021829</v>
      </c>
      <c r="Y65">
        <f t="shared" si="57"/>
        <v>289.60260063488909</v>
      </c>
      <c r="Z65">
        <f t="shared" si="58"/>
        <v>28.567750069394485</v>
      </c>
      <c r="AA65">
        <f t="shared" si="59"/>
        <v>27.956700000000001</v>
      </c>
      <c r="AB65">
        <f t="shared" si="60"/>
        <v>3.7852711298552757</v>
      </c>
      <c r="AC65">
        <f t="shared" si="61"/>
        <v>60.049293459934525</v>
      </c>
      <c r="AD65">
        <f t="shared" si="62"/>
        <v>2.3128568380635901</v>
      </c>
      <c r="AE65">
        <f t="shared" si="63"/>
        <v>3.8515970876605747</v>
      </c>
      <c r="AF65">
        <f t="shared" si="64"/>
        <v>1.4724142917916856</v>
      </c>
      <c r="AG65">
        <f t="shared" si="65"/>
        <v>-236.78344039226135</v>
      </c>
      <c r="AH65">
        <f t="shared" si="66"/>
        <v>46.832526505043049</v>
      </c>
      <c r="AI65">
        <f t="shared" si="67"/>
        <v>3.5080175720823012</v>
      </c>
      <c r="AJ65">
        <f t="shared" si="68"/>
        <v>103.15970431975306</v>
      </c>
      <c r="AK65">
        <v>0</v>
      </c>
      <c r="AL65">
        <v>0</v>
      </c>
      <c r="AM65">
        <f t="shared" si="69"/>
        <v>1</v>
      </c>
      <c r="AN65">
        <f t="shared" si="70"/>
        <v>0</v>
      </c>
      <c r="AO65">
        <f t="shared" si="71"/>
        <v>52157.821678674714</v>
      </c>
      <c r="AP65" t="s">
        <v>385</v>
      </c>
      <c r="AQ65">
        <v>10238.9</v>
      </c>
      <c r="AR65">
        <v>302.21199999999999</v>
      </c>
      <c r="AS65">
        <v>4052.3</v>
      </c>
      <c r="AT65">
        <f t="shared" si="72"/>
        <v>0.92542210596451402</v>
      </c>
      <c r="AU65">
        <v>-0.32343011824092421</v>
      </c>
      <c r="AV65" t="s">
        <v>637</v>
      </c>
      <c r="AW65">
        <v>10322</v>
      </c>
      <c r="AX65">
        <v>848.61442307692312</v>
      </c>
      <c r="AY65">
        <v>1201.6810807599541</v>
      </c>
      <c r="AZ65">
        <f t="shared" si="73"/>
        <v>0.2938106152588742</v>
      </c>
      <c r="BA65">
        <v>0.5</v>
      </c>
      <c r="BB65">
        <f t="shared" si="74"/>
        <v>1513.3776003289581</v>
      </c>
      <c r="BC65">
        <f t="shared" si="75"/>
        <v>24.59481589075758</v>
      </c>
      <c r="BD65">
        <f t="shared" si="76"/>
        <v>222.3232019358249</v>
      </c>
      <c r="BE65">
        <f t="shared" si="77"/>
        <v>1.6465319695218236E-2</v>
      </c>
      <c r="BF65">
        <f t="shared" si="78"/>
        <v>2.3721925599738065</v>
      </c>
      <c r="BG65">
        <f t="shared" si="79"/>
        <v>256.78360915986877</v>
      </c>
      <c r="BH65" t="s">
        <v>638</v>
      </c>
      <c r="BI65">
        <v>619.24</v>
      </c>
      <c r="BJ65">
        <f t="shared" si="80"/>
        <v>619.24</v>
      </c>
      <c r="BK65">
        <f t="shared" si="81"/>
        <v>0.48468856677980898</v>
      </c>
      <c r="BL65">
        <f t="shared" si="82"/>
        <v>0.60618433236604585</v>
      </c>
      <c r="BM65">
        <f t="shared" si="83"/>
        <v>0.83034346013179083</v>
      </c>
      <c r="BN65">
        <f t="shared" si="84"/>
        <v>0.39252784251875317</v>
      </c>
      <c r="BO65">
        <f t="shared" si="85"/>
        <v>0.7601472070095544</v>
      </c>
      <c r="BP65">
        <f t="shared" si="86"/>
        <v>0.44233703289335247</v>
      </c>
      <c r="BQ65">
        <f t="shared" si="87"/>
        <v>0.55766296710664753</v>
      </c>
      <c r="BR65">
        <f t="shared" si="88"/>
        <v>1800.23</v>
      </c>
      <c r="BS65">
        <f t="shared" si="89"/>
        <v>1513.3776003289581</v>
      </c>
      <c r="BT65">
        <f t="shared" si="90"/>
        <v>0.84065791611569529</v>
      </c>
      <c r="BU65">
        <f t="shared" si="91"/>
        <v>0.16086977810329184</v>
      </c>
      <c r="BV65">
        <v>6</v>
      </c>
      <c r="BW65">
        <v>0.5</v>
      </c>
      <c r="BX65" t="s">
        <v>388</v>
      </c>
      <c r="BY65">
        <v>2</v>
      </c>
      <c r="BZ65">
        <v>1689187315</v>
      </c>
      <c r="CA65">
        <v>368.14699999999999</v>
      </c>
      <c r="CB65">
        <v>400.02800000000002</v>
      </c>
      <c r="CC65">
        <v>23.396100000000001</v>
      </c>
      <c r="CD65">
        <v>17.104700000000001</v>
      </c>
      <c r="CE65">
        <v>369.26799999999997</v>
      </c>
      <c r="CF65">
        <v>23.097799999999999</v>
      </c>
      <c r="CG65">
        <v>500.07499999999999</v>
      </c>
      <c r="CH65">
        <v>98.756799999999998</v>
      </c>
      <c r="CI65">
        <v>9.9711900000000006E-2</v>
      </c>
      <c r="CJ65">
        <v>28.254899999999999</v>
      </c>
      <c r="CK65">
        <v>27.956700000000001</v>
      </c>
      <c r="CL65">
        <v>999.9</v>
      </c>
      <c r="CM65">
        <v>0</v>
      </c>
      <c r="CN65">
        <v>0</v>
      </c>
      <c r="CO65">
        <v>10031.200000000001</v>
      </c>
      <c r="CP65">
        <v>0</v>
      </c>
      <c r="CQ65">
        <v>256.096</v>
      </c>
      <c r="CR65">
        <v>-31.881</v>
      </c>
      <c r="CS65">
        <v>376.96699999999998</v>
      </c>
      <c r="CT65">
        <v>406.98899999999998</v>
      </c>
      <c r="CU65">
        <v>6.2913600000000001</v>
      </c>
      <c r="CV65">
        <v>400.02800000000002</v>
      </c>
      <c r="CW65">
        <v>17.104700000000001</v>
      </c>
      <c r="CX65">
        <v>2.3105199999999999</v>
      </c>
      <c r="CY65">
        <v>1.6892100000000001</v>
      </c>
      <c r="CZ65">
        <v>19.75</v>
      </c>
      <c r="DA65">
        <v>14.797599999999999</v>
      </c>
      <c r="DB65">
        <v>1800.23</v>
      </c>
      <c r="DC65">
        <v>0.97801000000000005</v>
      </c>
      <c r="DD65">
        <v>2.19905E-2</v>
      </c>
      <c r="DE65">
        <v>0</v>
      </c>
      <c r="DF65">
        <v>848.46100000000001</v>
      </c>
      <c r="DG65">
        <v>4.9995000000000003</v>
      </c>
      <c r="DH65">
        <v>16837.5</v>
      </c>
      <c r="DI65">
        <v>16662</v>
      </c>
      <c r="DJ65">
        <v>46.436999999999998</v>
      </c>
      <c r="DK65">
        <v>47.375</v>
      </c>
      <c r="DL65">
        <v>47.5</v>
      </c>
      <c r="DM65">
        <v>45.936999999999998</v>
      </c>
      <c r="DN65">
        <v>47.5</v>
      </c>
      <c r="DO65">
        <v>1755.75</v>
      </c>
      <c r="DP65">
        <v>39.479999999999997</v>
      </c>
      <c r="DQ65">
        <v>0</v>
      </c>
      <c r="DR65">
        <v>1910</v>
      </c>
      <c r="DS65">
        <v>0</v>
      </c>
      <c r="DT65">
        <v>848.61442307692312</v>
      </c>
      <c r="DU65">
        <v>0.45794872542072201</v>
      </c>
      <c r="DV65">
        <v>-25.53504265478178</v>
      </c>
      <c r="DW65">
        <v>16838.150000000001</v>
      </c>
      <c r="DX65">
        <v>15</v>
      </c>
      <c r="DY65">
        <v>1689187276</v>
      </c>
      <c r="DZ65" t="s">
        <v>639</v>
      </c>
      <c r="EA65">
        <v>1689187272</v>
      </c>
      <c r="EB65">
        <v>1689187276</v>
      </c>
      <c r="EC65">
        <v>54</v>
      </c>
      <c r="ED65">
        <v>0.112</v>
      </c>
      <c r="EE65">
        <v>1E-3</v>
      </c>
      <c r="EF65">
        <v>-1.1419999999999999</v>
      </c>
      <c r="EG65">
        <v>5.2999999999999999E-2</v>
      </c>
      <c r="EH65">
        <v>400</v>
      </c>
      <c r="EI65">
        <v>17</v>
      </c>
      <c r="EJ65">
        <v>0.08</v>
      </c>
      <c r="EK65">
        <v>0.02</v>
      </c>
      <c r="EL65">
        <v>24.68373258114234</v>
      </c>
      <c r="EM65">
        <v>-0.92076848731081551</v>
      </c>
      <c r="EN65">
        <v>0.18962909133098571</v>
      </c>
      <c r="EO65">
        <v>1</v>
      </c>
      <c r="EP65">
        <v>0.37523608961139548</v>
      </c>
      <c r="EQ65">
        <v>3.658380365322908E-2</v>
      </c>
      <c r="ER65">
        <v>1.215259881877457E-2</v>
      </c>
      <c r="ES65">
        <v>1</v>
      </c>
      <c r="ET65">
        <v>2</v>
      </c>
      <c r="EU65">
        <v>2</v>
      </c>
      <c r="EV65" t="s">
        <v>390</v>
      </c>
      <c r="EW65">
        <v>2.9673600000000002</v>
      </c>
      <c r="EX65">
        <v>2.8083100000000001</v>
      </c>
      <c r="EY65">
        <v>9.1349E-2</v>
      </c>
      <c r="EZ65">
        <v>9.6130999999999994E-2</v>
      </c>
      <c r="FA65">
        <v>0.117383</v>
      </c>
      <c r="FB65">
        <v>9.3573799999999999E-2</v>
      </c>
      <c r="FC65">
        <v>27035.9</v>
      </c>
      <c r="FD65">
        <v>24926.3</v>
      </c>
      <c r="FE65">
        <v>26729.7</v>
      </c>
      <c r="FF65">
        <v>26001.5</v>
      </c>
      <c r="FG65">
        <v>32103.1</v>
      </c>
      <c r="FH65">
        <v>33246.699999999997</v>
      </c>
      <c r="FI65">
        <v>37875.300000000003</v>
      </c>
      <c r="FJ65">
        <v>38528.400000000001</v>
      </c>
      <c r="FK65">
        <v>2.0201500000000001</v>
      </c>
      <c r="FL65">
        <v>2.0257200000000002</v>
      </c>
      <c r="FM65">
        <v>0.12235699999999999</v>
      </c>
      <c r="FN65">
        <v>0</v>
      </c>
      <c r="FO65">
        <v>25.955500000000001</v>
      </c>
      <c r="FP65">
        <v>999.9</v>
      </c>
      <c r="FQ65">
        <v>34.6</v>
      </c>
      <c r="FR65">
        <v>36.4</v>
      </c>
      <c r="FS65">
        <v>21.3781</v>
      </c>
      <c r="FT65">
        <v>61.393900000000002</v>
      </c>
      <c r="FU65">
        <v>16.0657</v>
      </c>
      <c r="FV65">
        <v>1</v>
      </c>
      <c r="FW65">
        <v>3.3158E-2</v>
      </c>
      <c r="FX65">
        <v>0.339839</v>
      </c>
      <c r="FY65">
        <v>20.255700000000001</v>
      </c>
      <c r="FZ65">
        <v>5.2077099999999996</v>
      </c>
      <c r="GA65">
        <v>11.927300000000001</v>
      </c>
      <c r="GB65">
        <v>4.9882499999999999</v>
      </c>
      <c r="GC65">
        <v>3.2904499999999999</v>
      </c>
      <c r="GD65">
        <v>9999</v>
      </c>
      <c r="GE65">
        <v>9999</v>
      </c>
      <c r="GF65">
        <v>9999</v>
      </c>
      <c r="GG65">
        <v>999.9</v>
      </c>
      <c r="GH65">
        <v>1.87039</v>
      </c>
      <c r="GI65">
        <v>1.87653</v>
      </c>
      <c r="GJ65">
        <v>1.8742799999999999</v>
      </c>
      <c r="GK65">
        <v>1.87256</v>
      </c>
      <c r="GL65">
        <v>1.8730199999999999</v>
      </c>
      <c r="GM65">
        <v>1.87043</v>
      </c>
      <c r="GN65">
        <v>1.87636</v>
      </c>
      <c r="GO65">
        <v>1.87547</v>
      </c>
      <c r="GP65">
        <v>5</v>
      </c>
      <c r="GQ65">
        <v>0</v>
      </c>
      <c r="GR65">
        <v>0</v>
      </c>
      <c r="GS65">
        <v>0</v>
      </c>
      <c r="GT65" t="s">
        <v>391</v>
      </c>
      <c r="GU65" t="s">
        <v>392</v>
      </c>
      <c r="GV65" t="s">
        <v>393</v>
      </c>
      <c r="GW65" t="s">
        <v>393</v>
      </c>
      <c r="GX65" t="s">
        <v>393</v>
      </c>
      <c r="GY65" t="s">
        <v>393</v>
      </c>
      <c r="GZ65">
        <v>0</v>
      </c>
      <c r="HA65">
        <v>100</v>
      </c>
      <c r="HB65">
        <v>100</v>
      </c>
      <c r="HC65">
        <v>-1.121</v>
      </c>
      <c r="HD65">
        <v>0.29830000000000001</v>
      </c>
      <c r="HE65">
        <v>-0.92001021785336301</v>
      </c>
      <c r="HF65">
        <v>-4.4049200664853048E-4</v>
      </c>
      <c r="HG65">
        <v>-3.0069193378276792E-7</v>
      </c>
      <c r="HH65">
        <v>5.1441627210662792E-11</v>
      </c>
      <c r="HI65">
        <v>0.29829991848700882</v>
      </c>
      <c r="HJ65">
        <v>0</v>
      </c>
      <c r="HK65">
        <v>0</v>
      </c>
      <c r="HL65">
        <v>0</v>
      </c>
      <c r="HM65">
        <v>8</v>
      </c>
      <c r="HN65">
        <v>2399</v>
      </c>
      <c r="HO65">
        <v>1</v>
      </c>
      <c r="HP65">
        <v>21</v>
      </c>
      <c r="HQ65">
        <v>0.7</v>
      </c>
      <c r="HR65">
        <v>0.7</v>
      </c>
      <c r="HS65">
        <v>0.94848600000000005</v>
      </c>
      <c r="HT65">
        <v>2.49756</v>
      </c>
      <c r="HU65">
        <v>1.6003400000000001</v>
      </c>
      <c r="HV65">
        <v>2.2741699999999998</v>
      </c>
      <c r="HW65">
        <v>1.5502899999999999</v>
      </c>
      <c r="HX65">
        <v>2.2668499999999998</v>
      </c>
      <c r="HY65">
        <v>38.919800000000002</v>
      </c>
      <c r="HZ65">
        <v>23.912400000000002</v>
      </c>
      <c r="IA65">
        <v>18</v>
      </c>
      <c r="IB65">
        <v>509.786</v>
      </c>
      <c r="IC65">
        <v>484.14800000000002</v>
      </c>
      <c r="ID65">
        <v>25.6525</v>
      </c>
      <c r="IE65">
        <v>27.879899999999999</v>
      </c>
      <c r="IF65">
        <v>29.999400000000001</v>
      </c>
      <c r="IG65">
        <v>27.989000000000001</v>
      </c>
      <c r="IH65">
        <v>27.9695</v>
      </c>
      <c r="II65">
        <v>19.018899999999999</v>
      </c>
      <c r="IJ65">
        <v>30.302600000000002</v>
      </c>
      <c r="IK65">
        <v>6.1256700000000004</v>
      </c>
      <c r="IL65">
        <v>25.714300000000001</v>
      </c>
      <c r="IM65">
        <v>400</v>
      </c>
      <c r="IN65">
        <v>17.099599999999999</v>
      </c>
      <c r="IO65">
        <v>99.853099999999998</v>
      </c>
      <c r="IP65">
        <v>100.023</v>
      </c>
    </row>
    <row r="66" spans="1:250" x14ac:dyDescent="0.3">
      <c r="A66">
        <v>50</v>
      </c>
      <c r="B66">
        <v>1689187437.5</v>
      </c>
      <c r="C66">
        <v>12772.900000095369</v>
      </c>
      <c r="D66" t="s">
        <v>640</v>
      </c>
      <c r="E66" t="s">
        <v>641</v>
      </c>
      <c r="F66" t="s">
        <v>378</v>
      </c>
      <c r="G66" t="s">
        <v>379</v>
      </c>
      <c r="H66" t="s">
        <v>31</v>
      </c>
      <c r="I66" t="s">
        <v>381</v>
      </c>
      <c r="J66">
        <v>5</v>
      </c>
      <c r="K66" t="s">
        <v>31</v>
      </c>
      <c r="L66" t="s">
        <v>636</v>
      </c>
      <c r="M66">
        <v>1689187437.5</v>
      </c>
      <c r="N66">
        <f t="shared" si="46"/>
        <v>5.2323980460604151E-3</v>
      </c>
      <c r="O66">
        <f t="shared" si="47"/>
        <v>5.2323980460604149</v>
      </c>
      <c r="P66">
        <f t="shared" si="48"/>
        <v>17.586680128130197</v>
      </c>
      <c r="Q66">
        <f t="shared" si="49"/>
        <v>277.18200000000002</v>
      </c>
      <c r="R66">
        <f t="shared" si="50"/>
        <v>190.49273013939401</v>
      </c>
      <c r="S66">
        <f t="shared" si="51"/>
        <v>18.833153487307086</v>
      </c>
      <c r="T66">
        <f t="shared" si="52"/>
        <v>27.403728982722001</v>
      </c>
      <c r="U66">
        <f t="shared" si="53"/>
        <v>0.36799146549582679</v>
      </c>
      <c r="V66">
        <f t="shared" si="54"/>
        <v>2.9060514384237286</v>
      </c>
      <c r="W66">
        <f t="shared" si="55"/>
        <v>0.3439253509687642</v>
      </c>
      <c r="X66">
        <f t="shared" si="56"/>
        <v>0.21698429725458646</v>
      </c>
      <c r="Y66">
        <f t="shared" si="57"/>
        <v>289.57068063495961</v>
      </c>
      <c r="Z66">
        <f t="shared" si="58"/>
        <v>28.624185096554978</v>
      </c>
      <c r="AA66">
        <f t="shared" si="59"/>
        <v>27.9725</v>
      </c>
      <c r="AB66">
        <f t="shared" si="60"/>
        <v>3.7887602140982763</v>
      </c>
      <c r="AC66">
        <f t="shared" si="61"/>
        <v>60.45475890336278</v>
      </c>
      <c r="AD66">
        <f t="shared" si="62"/>
        <v>2.3311983734444999</v>
      </c>
      <c r="AE66">
        <f t="shared" si="63"/>
        <v>3.8561039953379543</v>
      </c>
      <c r="AF66">
        <f t="shared" si="64"/>
        <v>1.4575618406537765</v>
      </c>
      <c r="AG66">
        <f t="shared" si="65"/>
        <v>-230.74875383126431</v>
      </c>
      <c r="AH66">
        <f t="shared" si="66"/>
        <v>47.392991157360527</v>
      </c>
      <c r="AI66">
        <f t="shared" si="67"/>
        <v>3.5592391543622739</v>
      </c>
      <c r="AJ66">
        <f t="shared" si="68"/>
        <v>109.77415711541811</v>
      </c>
      <c r="AK66">
        <v>0</v>
      </c>
      <c r="AL66">
        <v>0</v>
      </c>
      <c r="AM66">
        <f t="shared" si="69"/>
        <v>1</v>
      </c>
      <c r="AN66">
        <f t="shared" si="70"/>
        <v>0</v>
      </c>
      <c r="AO66">
        <f t="shared" si="71"/>
        <v>51953.397969930928</v>
      </c>
      <c r="AP66" t="s">
        <v>385</v>
      </c>
      <c r="AQ66">
        <v>10238.9</v>
      </c>
      <c r="AR66">
        <v>302.21199999999999</v>
      </c>
      <c r="AS66">
        <v>4052.3</v>
      </c>
      <c r="AT66">
        <f t="shared" si="72"/>
        <v>0.92542210596451402</v>
      </c>
      <c r="AU66">
        <v>-0.32343011824092421</v>
      </c>
      <c r="AV66" t="s">
        <v>642</v>
      </c>
      <c r="AW66">
        <v>10308.6</v>
      </c>
      <c r="AX66">
        <v>808.32361538461555</v>
      </c>
      <c r="AY66">
        <v>1101.0237549848609</v>
      </c>
      <c r="AZ66">
        <f t="shared" si="73"/>
        <v>0.26584361897284403</v>
      </c>
      <c r="BA66">
        <v>0.5</v>
      </c>
      <c r="BB66">
        <f t="shared" si="74"/>
        <v>1513.2096003289946</v>
      </c>
      <c r="BC66">
        <f t="shared" si="75"/>
        <v>17.586680128130197</v>
      </c>
      <c r="BD66">
        <f t="shared" si="76"/>
        <v>201.13855820795541</v>
      </c>
      <c r="BE66">
        <f t="shared" si="77"/>
        <v>1.1835842333062912E-2</v>
      </c>
      <c r="BF66">
        <f t="shared" si="78"/>
        <v>2.6804837149546508</v>
      </c>
      <c r="BG66">
        <f t="shared" si="79"/>
        <v>251.86330809645432</v>
      </c>
      <c r="BH66" t="s">
        <v>643</v>
      </c>
      <c r="BI66">
        <v>610.04999999999995</v>
      </c>
      <c r="BJ66">
        <f t="shared" si="80"/>
        <v>610.04999999999995</v>
      </c>
      <c r="BK66">
        <f t="shared" si="81"/>
        <v>0.44592476117067237</v>
      </c>
      <c r="BL66">
        <f t="shared" si="82"/>
        <v>0.59616249672911881</v>
      </c>
      <c r="BM66">
        <f t="shared" si="83"/>
        <v>0.85736836226745283</v>
      </c>
      <c r="BN66">
        <f t="shared" si="84"/>
        <v>0.36641941956123647</v>
      </c>
      <c r="BO66">
        <f t="shared" si="85"/>
        <v>0.78698853067318397</v>
      </c>
      <c r="BP66">
        <f t="shared" si="86"/>
        <v>0.4499298600308107</v>
      </c>
      <c r="BQ66">
        <f t="shared" si="87"/>
        <v>0.5500701399691893</v>
      </c>
      <c r="BR66">
        <f t="shared" si="88"/>
        <v>1800.03</v>
      </c>
      <c r="BS66">
        <f t="shared" si="89"/>
        <v>1513.2096003289946</v>
      </c>
      <c r="BT66">
        <f t="shared" si="90"/>
        <v>0.84065798921628787</v>
      </c>
      <c r="BU66">
        <f t="shared" si="91"/>
        <v>0.16086991918743554</v>
      </c>
      <c r="BV66">
        <v>6</v>
      </c>
      <c r="BW66">
        <v>0.5</v>
      </c>
      <c r="BX66" t="s">
        <v>388</v>
      </c>
      <c r="BY66">
        <v>2</v>
      </c>
      <c r="BZ66">
        <v>1689187437.5</v>
      </c>
      <c r="CA66">
        <v>277.18200000000002</v>
      </c>
      <c r="CB66">
        <v>300.017</v>
      </c>
      <c r="CC66">
        <v>23.579499999999999</v>
      </c>
      <c r="CD66">
        <v>17.4512</v>
      </c>
      <c r="CE66">
        <v>278.06400000000002</v>
      </c>
      <c r="CF66">
        <v>23.276499999999999</v>
      </c>
      <c r="CG66">
        <v>500.20600000000002</v>
      </c>
      <c r="CH66">
        <v>98.765299999999996</v>
      </c>
      <c r="CI66">
        <v>0.100171</v>
      </c>
      <c r="CJ66">
        <v>28.274999999999999</v>
      </c>
      <c r="CK66">
        <v>27.9725</v>
      </c>
      <c r="CL66">
        <v>999.9</v>
      </c>
      <c r="CM66">
        <v>0</v>
      </c>
      <c r="CN66">
        <v>0</v>
      </c>
      <c r="CO66">
        <v>9990</v>
      </c>
      <c r="CP66">
        <v>0</v>
      </c>
      <c r="CQ66">
        <v>239.65700000000001</v>
      </c>
      <c r="CR66">
        <v>-22.8354</v>
      </c>
      <c r="CS66">
        <v>283.87599999999998</v>
      </c>
      <c r="CT66">
        <v>305.346</v>
      </c>
      <c r="CU66">
        <v>6.1283099999999999</v>
      </c>
      <c r="CV66">
        <v>300.017</v>
      </c>
      <c r="CW66">
        <v>17.4512</v>
      </c>
      <c r="CX66">
        <v>2.32884</v>
      </c>
      <c r="CY66">
        <v>1.72357</v>
      </c>
      <c r="CZ66">
        <v>19.877300000000002</v>
      </c>
      <c r="DA66">
        <v>15.1104</v>
      </c>
      <c r="DB66">
        <v>1800.03</v>
      </c>
      <c r="DC66">
        <v>0.97800600000000004</v>
      </c>
      <c r="DD66">
        <v>2.1994E-2</v>
      </c>
      <c r="DE66">
        <v>0</v>
      </c>
      <c r="DF66">
        <v>807.84199999999998</v>
      </c>
      <c r="DG66">
        <v>4.9995000000000003</v>
      </c>
      <c r="DH66">
        <v>16063.5</v>
      </c>
      <c r="DI66">
        <v>16660.099999999999</v>
      </c>
      <c r="DJ66">
        <v>46.186999999999998</v>
      </c>
      <c r="DK66">
        <v>47.125</v>
      </c>
      <c r="DL66">
        <v>47.25</v>
      </c>
      <c r="DM66">
        <v>45.75</v>
      </c>
      <c r="DN66">
        <v>47.311999999999998</v>
      </c>
      <c r="DO66">
        <v>1755.55</v>
      </c>
      <c r="DP66">
        <v>39.479999999999997</v>
      </c>
      <c r="DQ66">
        <v>0</v>
      </c>
      <c r="DR66">
        <v>120.7999999523163</v>
      </c>
      <c r="DS66">
        <v>0</v>
      </c>
      <c r="DT66">
        <v>808.32361538461555</v>
      </c>
      <c r="DU66">
        <v>-1.213333326829898</v>
      </c>
      <c r="DV66">
        <v>-1.6478632422638939</v>
      </c>
      <c r="DW66">
        <v>16062.52307692308</v>
      </c>
      <c r="DX66">
        <v>15</v>
      </c>
      <c r="DY66">
        <v>1689187400</v>
      </c>
      <c r="DZ66" t="s">
        <v>644</v>
      </c>
      <c r="EA66">
        <v>1689187381</v>
      </c>
      <c r="EB66">
        <v>1689187400</v>
      </c>
      <c r="EC66">
        <v>55</v>
      </c>
      <c r="ED66">
        <v>0.183</v>
      </c>
      <c r="EE66">
        <v>5.0000000000000001E-3</v>
      </c>
      <c r="EF66">
        <v>-0.89500000000000002</v>
      </c>
      <c r="EG66">
        <v>6.6000000000000003E-2</v>
      </c>
      <c r="EH66">
        <v>300</v>
      </c>
      <c r="EI66">
        <v>17</v>
      </c>
      <c r="EJ66">
        <v>0.12</v>
      </c>
      <c r="EK66">
        <v>0.02</v>
      </c>
      <c r="EL66">
        <v>17.652526297514601</v>
      </c>
      <c r="EM66">
        <v>-0.45761014743488959</v>
      </c>
      <c r="EN66">
        <v>0.1607972134465793</v>
      </c>
      <c r="EO66">
        <v>1</v>
      </c>
      <c r="EP66">
        <v>0.36036670922534481</v>
      </c>
      <c r="EQ66">
        <v>8.5557808060675519E-2</v>
      </c>
      <c r="ER66">
        <v>1.749444578208342E-2</v>
      </c>
      <c r="ES66">
        <v>1</v>
      </c>
      <c r="ET66">
        <v>2</v>
      </c>
      <c r="EU66">
        <v>2</v>
      </c>
      <c r="EV66" t="s">
        <v>390</v>
      </c>
      <c r="EW66">
        <v>2.9678499999999999</v>
      </c>
      <c r="EX66">
        <v>2.8084099999999999</v>
      </c>
      <c r="EY66">
        <v>7.2665999999999994E-2</v>
      </c>
      <c r="EZ66">
        <v>7.6518500000000003E-2</v>
      </c>
      <c r="FA66">
        <v>0.118088</v>
      </c>
      <c r="FB66">
        <v>9.4988600000000006E-2</v>
      </c>
      <c r="FC66">
        <v>27599.599999999999</v>
      </c>
      <c r="FD66">
        <v>25475.200000000001</v>
      </c>
      <c r="FE66">
        <v>26736.7</v>
      </c>
      <c r="FF66">
        <v>26009</v>
      </c>
      <c r="FG66">
        <v>32083.4</v>
      </c>
      <c r="FH66">
        <v>33202.199999999997</v>
      </c>
      <c r="FI66">
        <v>37886</v>
      </c>
      <c r="FJ66">
        <v>38539</v>
      </c>
      <c r="FK66">
        <v>2.0229499999999998</v>
      </c>
      <c r="FL66">
        <v>2.0287500000000001</v>
      </c>
      <c r="FM66">
        <v>0.118203</v>
      </c>
      <c r="FN66">
        <v>0</v>
      </c>
      <c r="FO66">
        <v>26.0395</v>
      </c>
      <c r="FP66">
        <v>999.9</v>
      </c>
      <c r="FQ66">
        <v>34.700000000000003</v>
      </c>
      <c r="FR66">
        <v>36.299999999999997</v>
      </c>
      <c r="FS66">
        <v>21.318899999999999</v>
      </c>
      <c r="FT66">
        <v>61.793900000000001</v>
      </c>
      <c r="FU66">
        <v>15.7933</v>
      </c>
      <c r="FV66">
        <v>1</v>
      </c>
      <c r="FW66">
        <v>2.0304900000000001E-2</v>
      </c>
      <c r="FX66">
        <v>-0.65477399999999997</v>
      </c>
      <c r="FY66">
        <v>20.253799999999998</v>
      </c>
      <c r="FZ66">
        <v>5.2112999999999996</v>
      </c>
      <c r="GA66">
        <v>11.9268</v>
      </c>
      <c r="GB66">
        <v>4.9893999999999998</v>
      </c>
      <c r="GC66">
        <v>3.2909999999999999</v>
      </c>
      <c r="GD66">
        <v>9999</v>
      </c>
      <c r="GE66">
        <v>9999</v>
      </c>
      <c r="GF66">
        <v>9999</v>
      </c>
      <c r="GG66">
        <v>999.9</v>
      </c>
      <c r="GH66">
        <v>1.87036</v>
      </c>
      <c r="GI66">
        <v>1.87653</v>
      </c>
      <c r="GJ66">
        <v>1.87425</v>
      </c>
      <c r="GK66">
        <v>1.87256</v>
      </c>
      <c r="GL66">
        <v>1.8730199999999999</v>
      </c>
      <c r="GM66">
        <v>1.87042</v>
      </c>
      <c r="GN66">
        <v>1.87635</v>
      </c>
      <c r="GO66">
        <v>1.87547</v>
      </c>
      <c r="GP66">
        <v>5</v>
      </c>
      <c r="GQ66">
        <v>0</v>
      </c>
      <c r="GR66">
        <v>0</v>
      </c>
      <c r="GS66">
        <v>0</v>
      </c>
      <c r="GT66" t="s">
        <v>391</v>
      </c>
      <c r="GU66" t="s">
        <v>392</v>
      </c>
      <c r="GV66" t="s">
        <v>393</v>
      </c>
      <c r="GW66" t="s">
        <v>393</v>
      </c>
      <c r="GX66" t="s">
        <v>393</v>
      </c>
      <c r="GY66" t="s">
        <v>393</v>
      </c>
      <c r="GZ66">
        <v>0</v>
      </c>
      <c r="HA66">
        <v>100</v>
      </c>
      <c r="HB66">
        <v>100</v>
      </c>
      <c r="HC66">
        <v>-0.88200000000000001</v>
      </c>
      <c r="HD66">
        <v>0.30299999999999999</v>
      </c>
      <c r="HE66">
        <v>-0.7371149580189954</v>
      </c>
      <c r="HF66">
        <v>-4.4049200664853048E-4</v>
      </c>
      <c r="HG66">
        <v>-3.0069193378276792E-7</v>
      </c>
      <c r="HH66">
        <v>5.1441627210662792E-11</v>
      </c>
      <c r="HI66">
        <v>0.30306855951163481</v>
      </c>
      <c r="HJ66">
        <v>0</v>
      </c>
      <c r="HK66">
        <v>0</v>
      </c>
      <c r="HL66">
        <v>0</v>
      </c>
      <c r="HM66">
        <v>8</v>
      </c>
      <c r="HN66">
        <v>2399</v>
      </c>
      <c r="HO66">
        <v>1</v>
      </c>
      <c r="HP66">
        <v>21</v>
      </c>
      <c r="HQ66">
        <v>0.9</v>
      </c>
      <c r="HR66">
        <v>0.6</v>
      </c>
      <c r="HS66">
        <v>0.75683599999999995</v>
      </c>
      <c r="HT66">
        <v>2.49512</v>
      </c>
      <c r="HU66">
        <v>1.5991200000000001</v>
      </c>
      <c r="HV66">
        <v>2.2741699999999998</v>
      </c>
      <c r="HW66">
        <v>1.5502899999999999</v>
      </c>
      <c r="HX66">
        <v>2.2912599999999999</v>
      </c>
      <c r="HY66">
        <v>38.845700000000001</v>
      </c>
      <c r="HZ66">
        <v>23.912400000000002</v>
      </c>
      <c r="IA66">
        <v>18</v>
      </c>
      <c r="IB66">
        <v>510.05200000000002</v>
      </c>
      <c r="IC66">
        <v>484.59399999999999</v>
      </c>
      <c r="ID66">
        <v>25.388300000000001</v>
      </c>
      <c r="IE66">
        <v>27.704499999999999</v>
      </c>
      <c r="IF66">
        <v>29.999099999999999</v>
      </c>
      <c r="IG66">
        <v>27.816600000000001</v>
      </c>
      <c r="IH66">
        <v>27.798999999999999</v>
      </c>
      <c r="II66">
        <v>15.1966</v>
      </c>
      <c r="IJ66">
        <v>28.493600000000001</v>
      </c>
      <c r="IK66">
        <v>6.0885800000000003</v>
      </c>
      <c r="IL66">
        <v>25.5718</v>
      </c>
      <c r="IM66">
        <v>300</v>
      </c>
      <c r="IN66">
        <v>17.395499999999998</v>
      </c>
      <c r="IO66">
        <v>99.880399999999995</v>
      </c>
      <c r="IP66">
        <v>100.051</v>
      </c>
    </row>
    <row r="67" spans="1:250" x14ac:dyDescent="0.3">
      <c r="A67">
        <v>51</v>
      </c>
      <c r="B67">
        <v>1689187567.5</v>
      </c>
      <c r="C67">
        <v>12902.900000095369</v>
      </c>
      <c r="D67" t="s">
        <v>645</v>
      </c>
      <c r="E67" t="s">
        <v>646</v>
      </c>
      <c r="F67" t="s">
        <v>378</v>
      </c>
      <c r="G67" t="s">
        <v>379</v>
      </c>
      <c r="H67" t="s">
        <v>31</v>
      </c>
      <c r="I67" t="s">
        <v>381</v>
      </c>
      <c r="J67">
        <v>5</v>
      </c>
      <c r="K67" t="s">
        <v>31</v>
      </c>
      <c r="L67" t="s">
        <v>636</v>
      </c>
      <c r="M67">
        <v>1689187567.5</v>
      </c>
      <c r="N67">
        <f t="shared" si="46"/>
        <v>5.5309115506750805E-3</v>
      </c>
      <c r="O67">
        <f t="shared" si="47"/>
        <v>5.5309115506750803</v>
      </c>
      <c r="P67">
        <f t="shared" si="48"/>
        <v>10.698401896294524</v>
      </c>
      <c r="Q67">
        <f t="shared" si="49"/>
        <v>185.929</v>
      </c>
      <c r="R67">
        <f t="shared" si="50"/>
        <v>135.17772552424466</v>
      </c>
      <c r="S67">
        <f t="shared" si="51"/>
        <v>13.364962257900611</v>
      </c>
      <c r="T67">
        <f t="shared" si="52"/>
        <v>18.3827184398329</v>
      </c>
      <c r="U67">
        <f t="shared" si="53"/>
        <v>0.38838065957038553</v>
      </c>
      <c r="V67">
        <f t="shared" si="54"/>
        <v>2.9067847887834732</v>
      </c>
      <c r="W67">
        <f t="shared" si="55"/>
        <v>0.36168380953019746</v>
      </c>
      <c r="X67">
        <f t="shared" si="56"/>
        <v>0.22829787950311042</v>
      </c>
      <c r="Y67">
        <f t="shared" si="57"/>
        <v>289.55791263498782</v>
      </c>
      <c r="Z67">
        <f t="shared" si="58"/>
        <v>28.562294419680331</v>
      </c>
      <c r="AA67">
        <f t="shared" si="59"/>
        <v>28.008400000000002</v>
      </c>
      <c r="AB67">
        <f t="shared" si="60"/>
        <v>3.7966983759562343</v>
      </c>
      <c r="AC67">
        <f t="shared" si="61"/>
        <v>60.408316572601194</v>
      </c>
      <c r="AD67">
        <f t="shared" si="62"/>
        <v>2.3316309488822897</v>
      </c>
      <c r="AE67">
        <f t="shared" si="63"/>
        <v>3.8597846806077434</v>
      </c>
      <c r="AF67">
        <f t="shared" si="64"/>
        <v>1.4650674270739446</v>
      </c>
      <c r="AG67">
        <f t="shared" si="65"/>
        <v>-243.91319938477105</v>
      </c>
      <c r="AH67">
        <f t="shared" si="66"/>
        <v>44.34909457380882</v>
      </c>
      <c r="AI67">
        <f t="shared" si="67"/>
        <v>3.3306680610404333</v>
      </c>
      <c r="AJ67">
        <f t="shared" si="68"/>
        <v>93.32447588506605</v>
      </c>
      <c r="AK67">
        <v>0</v>
      </c>
      <c r="AL67">
        <v>0</v>
      </c>
      <c r="AM67">
        <f t="shared" si="69"/>
        <v>1</v>
      </c>
      <c r="AN67">
        <f t="shared" si="70"/>
        <v>0</v>
      </c>
      <c r="AO67">
        <f t="shared" si="71"/>
        <v>51971.592840098005</v>
      </c>
      <c r="AP67" t="s">
        <v>385</v>
      </c>
      <c r="AQ67">
        <v>10238.9</v>
      </c>
      <c r="AR67">
        <v>302.21199999999999</v>
      </c>
      <c r="AS67">
        <v>4052.3</v>
      </c>
      <c r="AT67">
        <f t="shared" si="72"/>
        <v>0.92542210596451402</v>
      </c>
      <c r="AU67">
        <v>-0.32343011824092421</v>
      </c>
      <c r="AV67" t="s">
        <v>647</v>
      </c>
      <c r="AW67">
        <v>10323.4</v>
      </c>
      <c r="AX67">
        <v>792.13611999999989</v>
      </c>
      <c r="AY67">
        <v>1030.3854731632009</v>
      </c>
      <c r="AZ67">
        <f t="shared" si="73"/>
        <v>0.23122351718701406</v>
      </c>
      <c r="BA67">
        <v>0.5</v>
      </c>
      <c r="BB67">
        <f t="shared" si="74"/>
        <v>1513.1424003290092</v>
      </c>
      <c r="BC67">
        <f t="shared" si="75"/>
        <v>10.698401896294524</v>
      </c>
      <c r="BD67">
        <f t="shared" si="76"/>
        <v>174.93705390443719</v>
      </c>
      <c r="BE67">
        <f t="shared" si="77"/>
        <v>7.2840679186168614E-3</v>
      </c>
      <c r="BF67">
        <f t="shared" si="78"/>
        <v>2.9328000108151406</v>
      </c>
      <c r="BG67">
        <f t="shared" si="79"/>
        <v>247.97450771352405</v>
      </c>
      <c r="BH67" t="s">
        <v>648</v>
      </c>
      <c r="BI67">
        <v>612.62</v>
      </c>
      <c r="BJ67">
        <f t="shared" si="80"/>
        <v>612.62</v>
      </c>
      <c r="BK67">
        <f t="shared" si="81"/>
        <v>0.40544581037298044</v>
      </c>
      <c r="BL67">
        <f t="shared" si="82"/>
        <v>0.57029450365834433</v>
      </c>
      <c r="BM67">
        <f t="shared" si="83"/>
        <v>0.87854525038282605</v>
      </c>
      <c r="BN67">
        <f t="shared" si="84"/>
        <v>0.32718763034341364</v>
      </c>
      <c r="BO67">
        <f t="shared" si="85"/>
        <v>0.80582496379732937</v>
      </c>
      <c r="BP67">
        <f t="shared" si="86"/>
        <v>0.44105275597226262</v>
      </c>
      <c r="BQ67">
        <f t="shared" si="87"/>
        <v>0.55894724402773743</v>
      </c>
      <c r="BR67">
        <f t="shared" si="88"/>
        <v>1799.95</v>
      </c>
      <c r="BS67">
        <f t="shared" si="89"/>
        <v>1513.1424003290092</v>
      </c>
      <c r="BT67">
        <f t="shared" si="90"/>
        <v>0.84065801846107346</v>
      </c>
      <c r="BU67">
        <f t="shared" si="91"/>
        <v>0.16086997562987182</v>
      </c>
      <c r="BV67">
        <v>6</v>
      </c>
      <c r="BW67">
        <v>0.5</v>
      </c>
      <c r="BX67" t="s">
        <v>388</v>
      </c>
      <c r="BY67">
        <v>2</v>
      </c>
      <c r="BZ67">
        <v>1689187567.5</v>
      </c>
      <c r="CA67">
        <v>185.929</v>
      </c>
      <c r="CB67">
        <v>199.999</v>
      </c>
      <c r="CC67">
        <v>23.582899999999999</v>
      </c>
      <c r="CD67">
        <v>17.103300000000001</v>
      </c>
      <c r="CE67">
        <v>186.64400000000001</v>
      </c>
      <c r="CF67">
        <v>23.281199999999998</v>
      </c>
      <c r="CG67">
        <v>500.07499999999999</v>
      </c>
      <c r="CH67">
        <v>98.7697</v>
      </c>
      <c r="CI67">
        <v>9.9860099999999993E-2</v>
      </c>
      <c r="CJ67">
        <v>28.291399999999999</v>
      </c>
      <c r="CK67">
        <v>28.008400000000002</v>
      </c>
      <c r="CL67">
        <v>999.9</v>
      </c>
      <c r="CM67">
        <v>0</v>
      </c>
      <c r="CN67">
        <v>0</v>
      </c>
      <c r="CO67">
        <v>9993.75</v>
      </c>
      <c r="CP67">
        <v>0</v>
      </c>
      <c r="CQ67">
        <v>306.12799999999999</v>
      </c>
      <c r="CR67">
        <v>-14.070499999999999</v>
      </c>
      <c r="CS67">
        <v>190.41900000000001</v>
      </c>
      <c r="CT67">
        <v>203.47900000000001</v>
      </c>
      <c r="CU67">
        <v>6.4795999999999996</v>
      </c>
      <c r="CV67">
        <v>199.999</v>
      </c>
      <c r="CW67">
        <v>17.103300000000001</v>
      </c>
      <c r="CX67">
        <v>2.3292799999999998</v>
      </c>
      <c r="CY67">
        <v>1.68929</v>
      </c>
      <c r="CZ67">
        <v>19.880299999999998</v>
      </c>
      <c r="DA67">
        <v>14.798400000000001</v>
      </c>
      <c r="DB67">
        <v>1799.95</v>
      </c>
      <c r="DC67">
        <v>0.97800299999999996</v>
      </c>
      <c r="DD67">
        <v>2.19975E-2</v>
      </c>
      <c r="DE67">
        <v>0</v>
      </c>
      <c r="DF67">
        <v>791.86199999999997</v>
      </c>
      <c r="DG67">
        <v>4.9995000000000003</v>
      </c>
      <c r="DH67">
        <v>15964.4</v>
      </c>
      <c r="DI67">
        <v>16659.3</v>
      </c>
      <c r="DJ67">
        <v>46.061999999999998</v>
      </c>
      <c r="DK67">
        <v>46.875</v>
      </c>
      <c r="DL67">
        <v>47</v>
      </c>
      <c r="DM67">
        <v>45.5</v>
      </c>
      <c r="DN67">
        <v>47.125</v>
      </c>
      <c r="DO67">
        <v>1755.47</v>
      </c>
      <c r="DP67">
        <v>39.479999999999997</v>
      </c>
      <c r="DQ67">
        <v>0</v>
      </c>
      <c r="DR67">
        <v>127.80000019073491</v>
      </c>
      <c r="DS67">
        <v>0</v>
      </c>
      <c r="DT67">
        <v>792.13611999999989</v>
      </c>
      <c r="DU67">
        <v>-2.0611538445099971</v>
      </c>
      <c r="DV67">
        <v>80.115384483596998</v>
      </c>
      <c r="DW67">
        <v>15955.12</v>
      </c>
      <c r="DX67">
        <v>15</v>
      </c>
      <c r="DY67">
        <v>1689187529.5</v>
      </c>
      <c r="DZ67" t="s">
        <v>649</v>
      </c>
      <c r="EA67">
        <v>1689187513.5</v>
      </c>
      <c r="EB67">
        <v>1689187529.5</v>
      </c>
      <c r="EC67">
        <v>56</v>
      </c>
      <c r="ED67">
        <v>0.114</v>
      </c>
      <c r="EE67">
        <v>-1E-3</v>
      </c>
      <c r="EF67">
        <v>-0.72299999999999998</v>
      </c>
      <c r="EG67">
        <v>6.6000000000000003E-2</v>
      </c>
      <c r="EH67">
        <v>200</v>
      </c>
      <c r="EI67">
        <v>17</v>
      </c>
      <c r="EJ67">
        <v>0.09</v>
      </c>
      <c r="EK67">
        <v>0.01</v>
      </c>
      <c r="EL67">
        <v>10.71279606492028</v>
      </c>
      <c r="EM67">
        <v>-0.25587598614665619</v>
      </c>
      <c r="EN67">
        <v>9.7625295209124566E-2</v>
      </c>
      <c r="EO67">
        <v>1</v>
      </c>
      <c r="EP67">
        <v>0.3817088783132852</v>
      </c>
      <c r="EQ67">
        <v>8.9788887573649431E-2</v>
      </c>
      <c r="ER67">
        <v>1.956932457148532E-2</v>
      </c>
      <c r="ES67">
        <v>1</v>
      </c>
      <c r="ET67">
        <v>2</v>
      </c>
      <c r="EU67">
        <v>2</v>
      </c>
      <c r="EV67" t="s">
        <v>390</v>
      </c>
      <c r="EW67">
        <v>2.9676300000000002</v>
      </c>
      <c r="EX67">
        <v>2.8081299999999998</v>
      </c>
      <c r="EY67">
        <v>5.1476500000000001E-2</v>
      </c>
      <c r="EZ67">
        <v>5.4133199999999999E-2</v>
      </c>
      <c r="FA67">
        <v>0.118146</v>
      </c>
      <c r="FB67">
        <v>9.3647999999999995E-2</v>
      </c>
      <c r="FC67">
        <v>28232.400000000001</v>
      </c>
      <c r="FD67">
        <v>26096.5</v>
      </c>
      <c r="FE67">
        <v>26738.400000000001</v>
      </c>
      <c r="FF67">
        <v>26012.400000000001</v>
      </c>
      <c r="FG67">
        <v>32080.9</v>
      </c>
      <c r="FH67">
        <v>33253</v>
      </c>
      <c r="FI67">
        <v>37888.400000000001</v>
      </c>
      <c r="FJ67">
        <v>38542.800000000003</v>
      </c>
      <c r="FK67">
        <v>2.0245700000000002</v>
      </c>
      <c r="FL67">
        <v>2.0295700000000001</v>
      </c>
      <c r="FM67">
        <v>0.11526</v>
      </c>
      <c r="FN67">
        <v>0</v>
      </c>
      <c r="FO67">
        <v>26.1236</v>
      </c>
      <c r="FP67">
        <v>999.9</v>
      </c>
      <c r="FQ67">
        <v>34.9</v>
      </c>
      <c r="FR67">
        <v>36.200000000000003</v>
      </c>
      <c r="FS67">
        <v>21.323699999999999</v>
      </c>
      <c r="FT67">
        <v>62.023899999999998</v>
      </c>
      <c r="FU67">
        <v>16.157900000000001</v>
      </c>
      <c r="FV67">
        <v>1</v>
      </c>
      <c r="FW67">
        <v>1.34959E-2</v>
      </c>
      <c r="FX67">
        <v>0.66275899999999999</v>
      </c>
      <c r="FY67">
        <v>20.254200000000001</v>
      </c>
      <c r="FZ67">
        <v>5.2062099999999996</v>
      </c>
      <c r="GA67">
        <v>11.9262</v>
      </c>
      <c r="GB67">
        <v>4.9878999999999998</v>
      </c>
      <c r="GC67">
        <v>3.2902300000000002</v>
      </c>
      <c r="GD67">
        <v>9999</v>
      </c>
      <c r="GE67">
        <v>9999</v>
      </c>
      <c r="GF67">
        <v>9999</v>
      </c>
      <c r="GG67">
        <v>999.9</v>
      </c>
      <c r="GH67">
        <v>1.87039</v>
      </c>
      <c r="GI67">
        <v>1.87653</v>
      </c>
      <c r="GJ67">
        <v>1.8742399999999999</v>
      </c>
      <c r="GK67">
        <v>1.87256</v>
      </c>
      <c r="GL67">
        <v>1.8730199999999999</v>
      </c>
      <c r="GM67">
        <v>1.87042</v>
      </c>
      <c r="GN67">
        <v>1.87635</v>
      </c>
      <c r="GO67">
        <v>1.8754599999999999</v>
      </c>
      <c r="GP67">
        <v>5</v>
      </c>
      <c r="GQ67">
        <v>0</v>
      </c>
      <c r="GR67">
        <v>0</v>
      </c>
      <c r="GS67">
        <v>0</v>
      </c>
      <c r="GT67" t="s">
        <v>391</v>
      </c>
      <c r="GU67" t="s">
        <v>392</v>
      </c>
      <c r="GV67" t="s">
        <v>393</v>
      </c>
      <c r="GW67" t="s">
        <v>393</v>
      </c>
      <c r="GX67" t="s">
        <v>393</v>
      </c>
      <c r="GY67" t="s">
        <v>393</v>
      </c>
      <c r="GZ67">
        <v>0</v>
      </c>
      <c r="HA67">
        <v>100</v>
      </c>
      <c r="HB67">
        <v>100</v>
      </c>
      <c r="HC67">
        <v>-0.71499999999999997</v>
      </c>
      <c r="HD67">
        <v>0.30170000000000002</v>
      </c>
      <c r="HE67">
        <v>-0.62284133333644398</v>
      </c>
      <c r="HF67">
        <v>-4.4049200664853048E-4</v>
      </c>
      <c r="HG67">
        <v>-3.0069193378276792E-7</v>
      </c>
      <c r="HH67">
        <v>5.1441627210662792E-11</v>
      </c>
      <c r="HI67">
        <v>0.30169941063335498</v>
      </c>
      <c r="HJ67">
        <v>0</v>
      </c>
      <c r="HK67">
        <v>0</v>
      </c>
      <c r="HL67">
        <v>0</v>
      </c>
      <c r="HM67">
        <v>8</v>
      </c>
      <c r="HN67">
        <v>2399</v>
      </c>
      <c r="HO67">
        <v>1</v>
      </c>
      <c r="HP67">
        <v>21</v>
      </c>
      <c r="HQ67">
        <v>0.9</v>
      </c>
      <c r="HR67">
        <v>0.6</v>
      </c>
      <c r="HS67">
        <v>0.55786100000000005</v>
      </c>
      <c r="HT67">
        <v>2.5061</v>
      </c>
      <c r="HU67">
        <v>1.6003400000000001</v>
      </c>
      <c r="HV67">
        <v>2.2729499999999998</v>
      </c>
      <c r="HW67">
        <v>1.5502899999999999</v>
      </c>
      <c r="HX67">
        <v>2.2827099999999998</v>
      </c>
      <c r="HY67">
        <v>38.796399999999998</v>
      </c>
      <c r="HZ67">
        <v>23.912400000000002</v>
      </c>
      <c r="IA67">
        <v>18</v>
      </c>
      <c r="IB67">
        <v>509.95100000000002</v>
      </c>
      <c r="IC67">
        <v>483.98</v>
      </c>
      <c r="ID67">
        <v>25.485700000000001</v>
      </c>
      <c r="IE67">
        <v>27.589500000000001</v>
      </c>
      <c r="IF67">
        <v>30</v>
      </c>
      <c r="IG67">
        <v>27.687999999999999</v>
      </c>
      <c r="IH67">
        <v>27.667899999999999</v>
      </c>
      <c r="II67">
        <v>11.204700000000001</v>
      </c>
      <c r="IJ67">
        <v>30.9267</v>
      </c>
      <c r="IK67">
        <v>5.9808300000000001</v>
      </c>
      <c r="IL67">
        <v>25.4864</v>
      </c>
      <c r="IM67">
        <v>200</v>
      </c>
      <c r="IN67">
        <v>17.003399999999999</v>
      </c>
      <c r="IO67">
        <v>99.886799999999994</v>
      </c>
      <c r="IP67">
        <v>100.063</v>
      </c>
    </row>
    <row r="68" spans="1:250" x14ac:dyDescent="0.3">
      <c r="A68">
        <v>52</v>
      </c>
      <c r="B68">
        <v>1689187685</v>
      </c>
      <c r="C68">
        <v>13020.400000095369</v>
      </c>
      <c r="D68" t="s">
        <v>650</v>
      </c>
      <c r="E68" t="s">
        <v>651</v>
      </c>
      <c r="F68" t="s">
        <v>378</v>
      </c>
      <c r="G68" t="s">
        <v>379</v>
      </c>
      <c r="H68" t="s">
        <v>31</v>
      </c>
      <c r="I68" t="s">
        <v>381</v>
      </c>
      <c r="J68">
        <v>5</v>
      </c>
      <c r="K68" t="s">
        <v>31</v>
      </c>
      <c r="L68" t="s">
        <v>636</v>
      </c>
      <c r="M68">
        <v>1689187685</v>
      </c>
      <c r="N68">
        <f t="shared" si="46"/>
        <v>6.0146648668384884E-3</v>
      </c>
      <c r="O68">
        <f t="shared" si="47"/>
        <v>6.0146648668384888</v>
      </c>
      <c r="P68">
        <f t="shared" si="48"/>
        <v>7.267704234816823</v>
      </c>
      <c r="Q68">
        <f t="shared" si="49"/>
        <v>140.28200000000001</v>
      </c>
      <c r="R68">
        <f t="shared" si="50"/>
        <v>108.55264933916371</v>
      </c>
      <c r="S68">
        <f t="shared" si="51"/>
        <v>10.732332282553454</v>
      </c>
      <c r="T68">
        <f t="shared" si="52"/>
        <v>13.869334801375402</v>
      </c>
      <c r="U68">
        <f t="shared" si="53"/>
        <v>0.43270944272500933</v>
      </c>
      <c r="V68">
        <f t="shared" si="54"/>
        <v>2.9048889919024408</v>
      </c>
      <c r="W68">
        <f t="shared" si="55"/>
        <v>0.39982718942046952</v>
      </c>
      <c r="X68">
        <f t="shared" si="56"/>
        <v>0.25263778108851181</v>
      </c>
      <c r="Y68">
        <f t="shared" si="57"/>
        <v>289.56966363512396</v>
      </c>
      <c r="Z68">
        <f t="shared" si="58"/>
        <v>28.430041159746899</v>
      </c>
      <c r="AA68">
        <f t="shared" si="59"/>
        <v>27.913</v>
      </c>
      <c r="AB68">
        <f t="shared" si="60"/>
        <v>3.7756355362948368</v>
      </c>
      <c r="AC68">
        <f t="shared" si="61"/>
        <v>60.498181202638776</v>
      </c>
      <c r="AD68">
        <f t="shared" si="62"/>
        <v>2.3343118099818496</v>
      </c>
      <c r="AE68">
        <f t="shared" si="63"/>
        <v>3.8584826247305974</v>
      </c>
      <c r="AF68">
        <f t="shared" si="64"/>
        <v>1.4413237263129872</v>
      </c>
      <c r="AG68">
        <f t="shared" si="65"/>
        <v>-265.24672062757736</v>
      </c>
      <c r="AH68">
        <f t="shared" si="66"/>
        <v>58.352280648495942</v>
      </c>
      <c r="AI68">
        <f t="shared" si="67"/>
        <v>4.3829741127030202</v>
      </c>
      <c r="AJ68">
        <f t="shared" si="68"/>
        <v>87.058197768745572</v>
      </c>
      <c r="AK68">
        <v>0</v>
      </c>
      <c r="AL68">
        <v>0</v>
      </c>
      <c r="AM68">
        <f t="shared" si="69"/>
        <v>1</v>
      </c>
      <c r="AN68">
        <f t="shared" si="70"/>
        <v>0</v>
      </c>
      <c r="AO68">
        <f t="shared" si="71"/>
        <v>51918.450977124972</v>
      </c>
      <c r="AP68" t="s">
        <v>385</v>
      </c>
      <c r="AQ68">
        <v>10238.9</v>
      </c>
      <c r="AR68">
        <v>302.21199999999999</v>
      </c>
      <c r="AS68">
        <v>4052.3</v>
      </c>
      <c r="AT68">
        <f t="shared" si="72"/>
        <v>0.92542210596451402</v>
      </c>
      <c r="AU68">
        <v>-0.32343011824092421</v>
      </c>
      <c r="AV68" t="s">
        <v>652</v>
      </c>
      <c r="AW68">
        <v>10320.6</v>
      </c>
      <c r="AX68">
        <v>789.57371999999998</v>
      </c>
      <c r="AY68">
        <v>1001.864208264974</v>
      </c>
      <c r="AZ68">
        <f t="shared" si="73"/>
        <v>0.21189547097666872</v>
      </c>
      <c r="BA68">
        <v>0.5</v>
      </c>
      <c r="BB68">
        <f t="shared" si="74"/>
        <v>1513.2015003290796</v>
      </c>
      <c r="BC68">
        <f t="shared" si="75"/>
        <v>7.267704234816823</v>
      </c>
      <c r="BD68">
        <f t="shared" si="76"/>
        <v>160.32027229741604</v>
      </c>
      <c r="BE68">
        <f t="shared" si="77"/>
        <v>5.0166050928490916E-3</v>
      </c>
      <c r="BF68">
        <f t="shared" si="78"/>
        <v>3.0447597254899081</v>
      </c>
      <c r="BG68">
        <f t="shared" si="79"/>
        <v>246.28714296836449</v>
      </c>
      <c r="BH68" t="s">
        <v>653</v>
      </c>
      <c r="BI68">
        <v>613.83000000000004</v>
      </c>
      <c r="BJ68">
        <f t="shared" si="80"/>
        <v>613.83000000000004</v>
      </c>
      <c r="BK68">
        <f t="shared" si="81"/>
        <v>0.38731217770217641</v>
      </c>
      <c r="BL68">
        <f t="shared" si="82"/>
        <v>0.54709219894347261</v>
      </c>
      <c r="BM68">
        <f t="shared" si="83"/>
        <v>0.88714916568561775</v>
      </c>
      <c r="BN68">
        <f t="shared" si="84"/>
        <v>0.30342288033567505</v>
      </c>
      <c r="BO68">
        <f t="shared" si="85"/>
        <v>0.81343045596130703</v>
      </c>
      <c r="BP68">
        <f t="shared" si="86"/>
        <v>0.4253201391726561</v>
      </c>
      <c r="BQ68">
        <f t="shared" si="87"/>
        <v>0.5746798608273439</v>
      </c>
      <c r="BR68">
        <f t="shared" si="88"/>
        <v>1800.02</v>
      </c>
      <c r="BS68">
        <f t="shared" si="89"/>
        <v>1513.2015003290796</v>
      </c>
      <c r="BT68">
        <f t="shared" si="90"/>
        <v>0.84065815953660494</v>
      </c>
      <c r="BU68">
        <f t="shared" si="91"/>
        <v>0.16087024790564769</v>
      </c>
      <c r="BV68">
        <v>6</v>
      </c>
      <c r="BW68">
        <v>0.5</v>
      </c>
      <c r="BX68" t="s">
        <v>388</v>
      </c>
      <c r="BY68">
        <v>2</v>
      </c>
      <c r="BZ68">
        <v>1689187685</v>
      </c>
      <c r="CA68">
        <v>140.28200000000001</v>
      </c>
      <c r="CB68">
        <v>150.01300000000001</v>
      </c>
      <c r="CC68">
        <v>23.610499999999998</v>
      </c>
      <c r="CD68">
        <v>16.565300000000001</v>
      </c>
      <c r="CE68">
        <v>140.87700000000001</v>
      </c>
      <c r="CF68">
        <v>23.305399999999999</v>
      </c>
      <c r="CG68">
        <v>500.14100000000002</v>
      </c>
      <c r="CH68">
        <v>98.767600000000002</v>
      </c>
      <c r="CI68">
        <v>9.9929699999999996E-2</v>
      </c>
      <c r="CJ68">
        <v>28.285599999999999</v>
      </c>
      <c r="CK68">
        <v>27.913</v>
      </c>
      <c r="CL68">
        <v>999.9</v>
      </c>
      <c r="CM68">
        <v>0</v>
      </c>
      <c r="CN68">
        <v>0</v>
      </c>
      <c r="CO68">
        <v>9983.1200000000008</v>
      </c>
      <c r="CP68">
        <v>0</v>
      </c>
      <c r="CQ68">
        <v>373.60399999999998</v>
      </c>
      <c r="CR68">
        <v>-9.7309900000000003</v>
      </c>
      <c r="CS68">
        <v>143.67500000000001</v>
      </c>
      <c r="CT68">
        <v>152.54</v>
      </c>
      <c r="CU68">
        <v>7.0452300000000001</v>
      </c>
      <c r="CV68">
        <v>150.01300000000001</v>
      </c>
      <c r="CW68">
        <v>16.565300000000001</v>
      </c>
      <c r="CX68">
        <v>2.33196</v>
      </c>
      <c r="CY68">
        <v>1.63612</v>
      </c>
      <c r="CZ68">
        <v>19.898900000000001</v>
      </c>
      <c r="DA68">
        <v>14.3032</v>
      </c>
      <c r="DB68">
        <v>1800.02</v>
      </c>
      <c r="DC68">
        <v>0.97799899999999995</v>
      </c>
      <c r="DD68">
        <v>2.2001E-2</v>
      </c>
      <c r="DE68">
        <v>0</v>
      </c>
      <c r="DF68">
        <v>789.25699999999995</v>
      </c>
      <c r="DG68">
        <v>4.9995000000000003</v>
      </c>
      <c r="DH68">
        <v>16064.9</v>
      </c>
      <c r="DI68">
        <v>16660</v>
      </c>
      <c r="DJ68">
        <v>45.75</v>
      </c>
      <c r="DK68">
        <v>46.561999999999998</v>
      </c>
      <c r="DL68">
        <v>46.811999999999998</v>
      </c>
      <c r="DM68">
        <v>45.25</v>
      </c>
      <c r="DN68">
        <v>46.936999999999998</v>
      </c>
      <c r="DO68">
        <v>1755.53</v>
      </c>
      <c r="DP68">
        <v>39.49</v>
      </c>
      <c r="DQ68">
        <v>0</v>
      </c>
      <c r="DR68">
        <v>115.80000019073491</v>
      </c>
      <c r="DS68">
        <v>0</v>
      </c>
      <c r="DT68">
        <v>789.57371999999998</v>
      </c>
      <c r="DU68">
        <v>-1.2360769104897631</v>
      </c>
      <c r="DV68">
        <v>33.838461479088721</v>
      </c>
      <c r="DW68">
        <v>16061.06</v>
      </c>
      <c r="DX68">
        <v>15</v>
      </c>
      <c r="DY68">
        <v>1689187645</v>
      </c>
      <c r="DZ68" t="s">
        <v>654</v>
      </c>
      <c r="EA68">
        <v>1689187635.5</v>
      </c>
      <c r="EB68">
        <v>1689187645</v>
      </c>
      <c r="EC68">
        <v>57</v>
      </c>
      <c r="ED68">
        <v>9.7000000000000003E-2</v>
      </c>
      <c r="EE68">
        <v>3.0000000000000001E-3</v>
      </c>
      <c r="EF68">
        <v>-0.59899999999999998</v>
      </c>
      <c r="EG68">
        <v>4.9000000000000002E-2</v>
      </c>
      <c r="EH68">
        <v>150</v>
      </c>
      <c r="EI68">
        <v>17</v>
      </c>
      <c r="EJ68">
        <v>0.21</v>
      </c>
      <c r="EK68">
        <v>0.01</v>
      </c>
      <c r="EL68">
        <v>7.2801880308861362</v>
      </c>
      <c r="EM68">
        <v>-0.30566002026348882</v>
      </c>
      <c r="EN68">
        <v>6.7948452959146921E-2</v>
      </c>
      <c r="EO68">
        <v>1</v>
      </c>
      <c r="EP68">
        <v>0.42412585665092539</v>
      </c>
      <c r="EQ68">
        <v>6.7181548446178296E-2</v>
      </c>
      <c r="ER68">
        <v>1.413596729089967E-2</v>
      </c>
      <c r="ES68">
        <v>1</v>
      </c>
      <c r="ET68">
        <v>2</v>
      </c>
      <c r="EU68">
        <v>2</v>
      </c>
      <c r="EV68" t="s">
        <v>390</v>
      </c>
      <c r="EW68">
        <v>2.96787</v>
      </c>
      <c r="EX68">
        <v>2.8081100000000001</v>
      </c>
      <c r="EY68">
        <v>3.9801900000000001E-2</v>
      </c>
      <c r="EZ68">
        <v>4.17113E-2</v>
      </c>
      <c r="FA68">
        <v>0.118253</v>
      </c>
      <c r="FB68">
        <v>9.1516799999999995E-2</v>
      </c>
      <c r="FC68">
        <v>28581.9</v>
      </c>
      <c r="FD68">
        <v>26442</v>
      </c>
      <c r="FE68">
        <v>26740.2</v>
      </c>
      <c r="FF68">
        <v>26014.9</v>
      </c>
      <c r="FG68">
        <v>32077.8</v>
      </c>
      <c r="FH68">
        <v>33333.599999999999</v>
      </c>
      <c r="FI68">
        <v>37891</v>
      </c>
      <c r="FJ68">
        <v>38546.400000000001</v>
      </c>
      <c r="FK68">
        <v>2.02623</v>
      </c>
      <c r="FL68">
        <v>2.0295700000000001</v>
      </c>
      <c r="FM68">
        <v>0.112485</v>
      </c>
      <c r="FN68">
        <v>0</v>
      </c>
      <c r="FO68">
        <v>26.073399999999999</v>
      </c>
      <c r="FP68">
        <v>999.9</v>
      </c>
      <c r="FQ68">
        <v>35</v>
      </c>
      <c r="FR68">
        <v>36.1</v>
      </c>
      <c r="FS68">
        <v>21.2668</v>
      </c>
      <c r="FT68">
        <v>61.983899999999998</v>
      </c>
      <c r="FU68">
        <v>16.069700000000001</v>
      </c>
      <c r="FV68">
        <v>1</v>
      </c>
      <c r="FW68">
        <v>8.4806900000000008E-3</v>
      </c>
      <c r="FX68">
        <v>-8.62745E-3</v>
      </c>
      <c r="FY68">
        <v>20.2562</v>
      </c>
      <c r="FZ68">
        <v>5.2068099999999999</v>
      </c>
      <c r="GA68">
        <v>11.926500000000001</v>
      </c>
      <c r="GB68">
        <v>4.9869500000000002</v>
      </c>
      <c r="GC68">
        <v>3.2902499999999999</v>
      </c>
      <c r="GD68">
        <v>9999</v>
      </c>
      <c r="GE68">
        <v>9999</v>
      </c>
      <c r="GF68">
        <v>9999</v>
      </c>
      <c r="GG68">
        <v>999.9</v>
      </c>
      <c r="GH68">
        <v>1.87036</v>
      </c>
      <c r="GI68">
        <v>1.87653</v>
      </c>
      <c r="GJ68">
        <v>1.87426</v>
      </c>
      <c r="GK68">
        <v>1.87256</v>
      </c>
      <c r="GL68">
        <v>1.8730199999999999</v>
      </c>
      <c r="GM68">
        <v>1.87042</v>
      </c>
      <c r="GN68">
        <v>1.8763399999999999</v>
      </c>
      <c r="GO68">
        <v>1.8754599999999999</v>
      </c>
      <c r="GP68">
        <v>5</v>
      </c>
      <c r="GQ68">
        <v>0</v>
      </c>
      <c r="GR68">
        <v>0</v>
      </c>
      <c r="GS68">
        <v>0</v>
      </c>
      <c r="GT68" t="s">
        <v>391</v>
      </c>
      <c r="GU68" t="s">
        <v>392</v>
      </c>
      <c r="GV68" t="s">
        <v>393</v>
      </c>
      <c r="GW68" t="s">
        <v>393</v>
      </c>
      <c r="GX68" t="s">
        <v>393</v>
      </c>
      <c r="GY68" t="s">
        <v>393</v>
      </c>
      <c r="GZ68">
        <v>0</v>
      </c>
      <c r="HA68">
        <v>100</v>
      </c>
      <c r="HB68">
        <v>100</v>
      </c>
      <c r="HC68">
        <v>-0.59499999999999997</v>
      </c>
      <c r="HD68">
        <v>0.30509999999999998</v>
      </c>
      <c r="HE68">
        <v>-0.52628690444045123</v>
      </c>
      <c r="HF68">
        <v>-4.4049200664853048E-4</v>
      </c>
      <c r="HG68">
        <v>-3.0069193378276792E-7</v>
      </c>
      <c r="HH68">
        <v>5.1441627210662792E-11</v>
      </c>
      <c r="HI68">
        <v>0.30515365059674138</v>
      </c>
      <c r="HJ68">
        <v>0</v>
      </c>
      <c r="HK68">
        <v>0</v>
      </c>
      <c r="HL68">
        <v>0</v>
      </c>
      <c r="HM68">
        <v>8</v>
      </c>
      <c r="HN68">
        <v>2399</v>
      </c>
      <c r="HO68">
        <v>1</v>
      </c>
      <c r="HP68">
        <v>21</v>
      </c>
      <c r="HQ68">
        <v>0.8</v>
      </c>
      <c r="HR68">
        <v>0.7</v>
      </c>
      <c r="HS68">
        <v>0.455322</v>
      </c>
      <c r="HT68">
        <v>2.5158700000000001</v>
      </c>
      <c r="HU68">
        <v>1.5991200000000001</v>
      </c>
      <c r="HV68">
        <v>2.2741699999999998</v>
      </c>
      <c r="HW68">
        <v>1.5502899999999999</v>
      </c>
      <c r="HX68">
        <v>2.2668499999999998</v>
      </c>
      <c r="HY68">
        <v>38.771700000000003</v>
      </c>
      <c r="HZ68">
        <v>23.912400000000002</v>
      </c>
      <c r="IA68">
        <v>18</v>
      </c>
      <c r="IB68">
        <v>510.30900000000003</v>
      </c>
      <c r="IC68">
        <v>483.26</v>
      </c>
      <c r="ID68">
        <v>25.9924</v>
      </c>
      <c r="IE68">
        <v>27.5307</v>
      </c>
      <c r="IF68">
        <v>29.9999</v>
      </c>
      <c r="IG68">
        <v>27.6098</v>
      </c>
      <c r="IH68">
        <v>27.584900000000001</v>
      </c>
      <c r="II68">
        <v>9.1573899999999995</v>
      </c>
      <c r="IJ68">
        <v>33.282499999999999</v>
      </c>
      <c r="IK68">
        <v>5.28315</v>
      </c>
      <c r="IL68">
        <v>26.008700000000001</v>
      </c>
      <c r="IM68">
        <v>150</v>
      </c>
      <c r="IN68">
        <v>16.5139</v>
      </c>
      <c r="IO68">
        <v>99.893600000000006</v>
      </c>
      <c r="IP68">
        <v>100.072</v>
      </c>
    </row>
    <row r="69" spans="1:250" x14ac:dyDescent="0.3">
      <c r="A69">
        <v>53</v>
      </c>
      <c r="B69">
        <v>1689187836</v>
      </c>
      <c r="C69">
        <v>13171.400000095369</v>
      </c>
      <c r="D69" t="s">
        <v>655</v>
      </c>
      <c r="E69" t="s">
        <v>656</v>
      </c>
      <c r="F69" t="s">
        <v>378</v>
      </c>
      <c r="G69" t="s">
        <v>379</v>
      </c>
      <c r="H69" t="s">
        <v>31</v>
      </c>
      <c r="I69" t="s">
        <v>381</v>
      </c>
      <c r="J69">
        <v>5</v>
      </c>
      <c r="K69" t="s">
        <v>31</v>
      </c>
      <c r="L69" t="s">
        <v>636</v>
      </c>
      <c r="M69">
        <v>1689187836</v>
      </c>
      <c r="N69">
        <f t="shared" si="46"/>
        <v>6.7587990448931762E-3</v>
      </c>
      <c r="O69">
        <f t="shared" si="47"/>
        <v>6.7587990448931761</v>
      </c>
      <c r="P69">
        <f t="shared" si="48"/>
        <v>3.4924254221343261</v>
      </c>
      <c r="Q69">
        <f t="shared" si="49"/>
        <v>95.013099999999994</v>
      </c>
      <c r="R69">
        <f t="shared" si="50"/>
        <v>80.675772601616885</v>
      </c>
      <c r="S69">
        <f t="shared" si="51"/>
        <v>7.9754542166313502</v>
      </c>
      <c r="T69">
        <f t="shared" si="52"/>
        <v>9.3928152727108678</v>
      </c>
      <c r="U69">
        <f t="shared" si="53"/>
        <v>0.49250970167749308</v>
      </c>
      <c r="V69">
        <f t="shared" si="54"/>
        <v>2.9085505024889704</v>
      </c>
      <c r="W69">
        <f t="shared" si="55"/>
        <v>0.45043266102310631</v>
      </c>
      <c r="X69">
        <f t="shared" si="56"/>
        <v>0.28500069788210469</v>
      </c>
      <c r="Y69">
        <f t="shared" si="57"/>
        <v>289.53135963520862</v>
      </c>
      <c r="Z69">
        <f t="shared" si="58"/>
        <v>28.415500535993498</v>
      </c>
      <c r="AA69">
        <f t="shared" si="59"/>
        <v>28.016400000000001</v>
      </c>
      <c r="AB69">
        <f t="shared" si="60"/>
        <v>3.7984693014025672</v>
      </c>
      <c r="AC69">
        <f t="shared" si="61"/>
        <v>60.558959318346581</v>
      </c>
      <c r="AD69">
        <f t="shared" si="62"/>
        <v>2.3613049889006597</v>
      </c>
      <c r="AE69">
        <f t="shared" si="63"/>
        <v>3.8991835650407101</v>
      </c>
      <c r="AF69">
        <f t="shared" si="64"/>
        <v>1.4371643125019076</v>
      </c>
      <c r="AG69">
        <f t="shared" si="65"/>
        <v>-298.06303787978908</v>
      </c>
      <c r="AH69">
        <f t="shared" si="66"/>
        <v>70.515556878176369</v>
      </c>
      <c r="AI69">
        <f t="shared" si="67"/>
        <v>5.2974041058605366</v>
      </c>
      <c r="AJ69">
        <f t="shared" si="68"/>
        <v>67.281282739456458</v>
      </c>
      <c r="AK69">
        <v>0</v>
      </c>
      <c r="AL69">
        <v>0</v>
      </c>
      <c r="AM69">
        <f t="shared" si="69"/>
        <v>1</v>
      </c>
      <c r="AN69">
        <f t="shared" si="70"/>
        <v>0</v>
      </c>
      <c r="AO69">
        <f t="shared" si="71"/>
        <v>51991.606761008959</v>
      </c>
      <c r="AP69" t="s">
        <v>385</v>
      </c>
      <c r="AQ69">
        <v>10238.9</v>
      </c>
      <c r="AR69">
        <v>302.21199999999999</v>
      </c>
      <c r="AS69">
        <v>4052.3</v>
      </c>
      <c r="AT69">
        <f t="shared" si="72"/>
        <v>0.92542210596451402</v>
      </c>
      <c r="AU69">
        <v>-0.32343011824092421</v>
      </c>
      <c r="AV69" t="s">
        <v>657</v>
      </c>
      <c r="AW69">
        <v>10325.4</v>
      </c>
      <c r="AX69">
        <v>791.12719230769233</v>
      </c>
      <c r="AY69">
        <v>973.74694033388084</v>
      </c>
      <c r="AZ69">
        <f t="shared" si="73"/>
        <v>0.18754333437347837</v>
      </c>
      <c r="BA69">
        <v>0.5</v>
      </c>
      <c r="BB69">
        <f t="shared" si="74"/>
        <v>1512.9999003291236</v>
      </c>
      <c r="BC69">
        <f t="shared" si="75"/>
        <v>3.4924254221343261</v>
      </c>
      <c r="BD69">
        <f t="shared" si="76"/>
        <v>141.87652310723215</v>
      </c>
      <c r="BE69">
        <f t="shared" si="77"/>
        <v>2.5220461280567072E-3</v>
      </c>
      <c r="BF69">
        <f t="shared" si="78"/>
        <v>3.1615535126719236</v>
      </c>
      <c r="BG69">
        <f t="shared" si="79"/>
        <v>244.55122287075548</v>
      </c>
      <c r="BH69" t="s">
        <v>658</v>
      </c>
      <c r="BI69">
        <v>613.96</v>
      </c>
      <c r="BJ69">
        <f t="shared" si="80"/>
        <v>613.96</v>
      </c>
      <c r="BK69">
        <f t="shared" si="81"/>
        <v>0.36948710741059287</v>
      </c>
      <c r="BL69">
        <f t="shared" si="82"/>
        <v>0.50757747865088754</v>
      </c>
      <c r="BM69">
        <f t="shared" si="83"/>
        <v>0.89536027840938337</v>
      </c>
      <c r="BN69">
        <f t="shared" si="84"/>
        <v>0.27194377694687294</v>
      </c>
      <c r="BO69">
        <f t="shared" si="85"/>
        <v>0.8209282181287797</v>
      </c>
      <c r="BP69">
        <f t="shared" si="86"/>
        <v>0.3939091865664201</v>
      </c>
      <c r="BQ69">
        <f t="shared" si="87"/>
        <v>0.60609081343357984</v>
      </c>
      <c r="BR69">
        <f t="shared" si="88"/>
        <v>1799.78</v>
      </c>
      <c r="BS69">
        <f t="shared" si="89"/>
        <v>1512.9999003291236</v>
      </c>
      <c r="BT69">
        <f t="shared" si="90"/>
        <v>0.84065824730196115</v>
      </c>
      <c r="BU69">
        <f t="shared" si="91"/>
        <v>0.16087041729278501</v>
      </c>
      <c r="BV69">
        <v>6</v>
      </c>
      <c r="BW69">
        <v>0.5</v>
      </c>
      <c r="BX69" t="s">
        <v>388</v>
      </c>
      <c r="BY69">
        <v>2</v>
      </c>
      <c r="BZ69">
        <v>1689187836</v>
      </c>
      <c r="CA69">
        <v>95.013099999999994</v>
      </c>
      <c r="CB69">
        <v>99.974599999999995</v>
      </c>
      <c r="CC69">
        <v>23.8858</v>
      </c>
      <c r="CD69">
        <v>15.968999999999999</v>
      </c>
      <c r="CE69">
        <v>95.483800000000002</v>
      </c>
      <c r="CF69">
        <v>23.575299999999999</v>
      </c>
      <c r="CG69">
        <v>500.00200000000001</v>
      </c>
      <c r="CH69">
        <v>98.758399999999995</v>
      </c>
      <c r="CI69">
        <v>9.9707699999999996E-2</v>
      </c>
      <c r="CJ69">
        <v>28.466100000000001</v>
      </c>
      <c r="CK69">
        <v>28.016400000000001</v>
      </c>
      <c r="CL69">
        <v>999.9</v>
      </c>
      <c r="CM69">
        <v>0</v>
      </c>
      <c r="CN69">
        <v>0</v>
      </c>
      <c r="CO69">
        <v>10005</v>
      </c>
      <c r="CP69">
        <v>0</v>
      </c>
      <c r="CQ69">
        <v>412.459</v>
      </c>
      <c r="CR69">
        <v>-4.9614599999999998</v>
      </c>
      <c r="CS69">
        <v>97.338099999999997</v>
      </c>
      <c r="CT69">
        <v>101.59699999999999</v>
      </c>
      <c r="CU69">
        <v>7.9167300000000003</v>
      </c>
      <c r="CV69">
        <v>99.974599999999995</v>
      </c>
      <c r="CW69">
        <v>15.968999999999999</v>
      </c>
      <c r="CX69">
        <v>2.3589199999999999</v>
      </c>
      <c r="CY69">
        <v>1.57708</v>
      </c>
      <c r="CZ69">
        <v>20.084499999999998</v>
      </c>
      <c r="DA69">
        <v>13.736599999999999</v>
      </c>
      <c r="DB69">
        <v>1799.78</v>
      </c>
      <c r="DC69">
        <v>0.97799599999999998</v>
      </c>
      <c r="DD69">
        <v>2.20044E-2</v>
      </c>
      <c r="DE69">
        <v>0</v>
      </c>
      <c r="DF69">
        <v>791.52300000000002</v>
      </c>
      <c r="DG69">
        <v>4.9995000000000003</v>
      </c>
      <c r="DH69">
        <v>16224.8</v>
      </c>
      <c r="DI69">
        <v>16657.8</v>
      </c>
      <c r="DJ69">
        <v>45.625</v>
      </c>
      <c r="DK69">
        <v>46.5</v>
      </c>
      <c r="DL69">
        <v>46.625</v>
      </c>
      <c r="DM69">
        <v>45.186999999999998</v>
      </c>
      <c r="DN69">
        <v>46.811999999999998</v>
      </c>
      <c r="DO69">
        <v>1755.29</v>
      </c>
      <c r="DP69">
        <v>39.49</v>
      </c>
      <c r="DQ69">
        <v>0</v>
      </c>
      <c r="DR69">
        <v>148.80000019073489</v>
      </c>
      <c r="DS69">
        <v>0</v>
      </c>
      <c r="DT69">
        <v>791.12719230769233</v>
      </c>
      <c r="DU69">
        <v>0.95264956672564483</v>
      </c>
      <c r="DV69">
        <v>39.158974319181723</v>
      </c>
      <c r="DW69">
        <v>16222.061538461539</v>
      </c>
      <c r="DX69">
        <v>15</v>
      </c>
      <c r="DY69">
        <v>1689187796.5</v>
      </c>
      <c r="DZ69" t="s">
        <v>659</v>
      </c>
      <c r="EA69">
        <v>1689187787</v>
      </c>
      <c r="EB69">
        <v>1689187796.5</v>
      </c>
      <c r="EC69">
        <v>58</v>
      </c>
      <c r="ED69">
        <v>0.1</v>
      </c>
      <c r="EE69">
        <v>5.0000000000000001E-3</v>
      </c>
      <c r="EF69">
        <v>-0.47299999999999998</v>
      </c>
      <c r="EG69">
        <v>2.8000000000000001E-2</v>
      </c>
      <c r="EH69">
        <v>100</v>
      </c>
      <c r="EI69">
        <v>16</v>
      </c>
      <c r="EJ69">
        <v>0.28000000000000003</v>
      </c>
      <c r="EK69">
        <v>0.01</v>
      </c>
      <c r="EL69">
        <v>3.4910706833531631</v>
      </c>
      <c r="EM69">
        <v>-0.29887833446977907</v>
      </c>
      <c r="EN69">
        <v>5.926729465467185E-2</v>
      </c>
      <c r="EO69">
        <v>1</v>
      </c>
      <c r="EP69">
        <v>0.48553971212781982</v>
      </c>
      <c r="EQ69">
        <v>6.3865854622753987E-2</v>
      </c>
      <c r="ER69">
        <v>1.5808613404699311E-2</v>
      </c>
      <c r="ES69">
        <v>1</v>
      </c>
      <c r="ET69">
        <v>2</v>
      </c>
      <c r="EU69">
        <v>2</v>
      </c>
      <c r="EV69" t="s">
        <v>390</v>
      </c>
      <c r="EW69">
        <v>2.9675699999999998</v>
      </c>
      <c r="EX69">
        <v>2.8080799999999999</v>
      </c>
      <c r="EY69">
        <v>2.7508700000000001E-2</v>
      </c>
      <c r="EZ69">
        <v>2.8416400000000001E-2</v>
      </c>
      <c r="FA69">
        <v>0.119237</v>
      </c>
      <c r="FB69">
        <v>8.9112399999999994E-2</v>
      </c>
      <c r="FC69">
        <v>28951</v>
      </c>
      <c r="FD69">
        <v>26812.400000000001</v>
      </c>
      <c r="FE69">
        <v>26742.799999999999</v>
      </c>
      <c r="FF69">
        <v>26018.2</v>
      </c>
      <c r="FG69">
        <v>32043.200000000001</v>
      </c>
      <c r="FH69">
        <v>33423.9</v>
      </c>
      <c r="FI69">
        <v>37895.1</v>
      </c>
      <c r="FJ69">
        <v>38549.9</v>
      </c>
      <c r="FK69">
        <v>2.0276299999999998</v>
      </c>
      <c r="FL69">
        <v>2.0290499999999998</v>
      </c>
      <c r="FM69">
        <v>0.10306</v>
      </c>
      <c r="FN69">
        <v>0</v>
      </c>
      <c r="FO69">
        <v>26.331399999999999</v>
      </c>
      <c r="FP69">
        <v>999.9</v>
      </c>
      <c r="FQ69">
        <v>35.200000000000003</v>
      </c>
      <c r="FR69">
        <v>36</v>
      </c>
      <c r="FS69">
        <v>21.273299999999999</v>
      </c>
      <c r="FT69">
        <v>61.643900000000002</v>
      </c>
      <c r="FU69">
        <v>16.879000000000001</v>
      </c>
      <c r="FV69">
        <v>1</v>
      </c>
      <c r="FW69">
        <v>5.0762200000000002E-3</v>
      </c>
      <c r="FX69">
        <v>0.95808800000000005</v>
      </c>
      <c r="FY69">
        <v>20.252800000000001</v>
      </c>
      <c r="FZ69">
        <v>5.2056100000000001</v>
      </c>
      <c r="GA69">
        <v>11.926500000000001</v>
      </c>
      <c r="GB69">
        <v>4.9867999999999997</v>
      </c>
      <c r="GC69">
        <v>3.2902</v>
      </c>
      <c r="GD69">
        <v>9999</v>
      </c>
      <c r="GE69">
        <v>9999</v>
      </c>
      <c r="GF69">
        <v>9999</v>
      </c>
      <c r="GG69">
        <v>999.9</v>
      </c>
      <c r="GH69">
        <v>1.8704000000000001</v>
      </c>
      <c r="GI69">
        <v>1.87653</v>
      </c>
      <c r="GJ69">
        <v>1.8742399999999999</v>
      </c>
      <c r="GK69">
        <v>1.87256</v>
      </c>
      <c r="GL69">
        <v>1.8730199999999999</v>
      </c>
      <c r="GM69">
        <v>1.87042</v>
      </c>
      <c r="GN69">
        <v>1.8763300000000001</v>
      </c>
      <c r="GO69">
        <v>1.8754599999999999</v>
      </c>
      <c r="GP69">
        <v>5</v>
      </c>
      <c r="GQ69">
        <v>0</v>
      </c>
      <c r="GR69">
        <v>0</v>
      </c>
      <c r="GS69">
        <v>0</v>
      </c>
      <c r="GT69" t="s">
        <v>391</v>
      </c>
      <c r="GU69" t="s">
        <v>392</v>
      </c>
      <c r="GV69" t="s">
        <v>393</v>
      </c>
      <c r="GW69" t="s">
        <v>393</v>
      </c>
      <c r="GX69" t="s">
        <v>393</v>
      </c>
      <c r="GY69" t="s">
        <v>393</v>
      </c>
      <c r="GZ69">
        <v>0</v>
      </c>
      <c r="HA69">
        <v>100</v>
      </c>
      <c r="HB69">
        <v>100</v>
      </c>
      <c r="HC69">
        <v>-0.47099999999999997</v>
      </c>
      <c r="HD69">
        <v>0.3105</v>
      </c>
      <c r="HE69">
        <v>-0.42591917349213981</v>
      </c>
      <c r="HF69">
        <v>-4.4049200664853048E-4</v>
      </c>
      <c r="HG69">
        <v>-3.0069193378276792E-7</v>
      </c>
      <c r="HH69">
        <v>5.1441627210662792E-11</v>
      </c>
      <c r="HI69">
        <v>0.31048336442488561</v>
      </c>
      <c r="HJ69">
        <v>0</v>
      </c>
      <c r="HK69">
        <v>0</v>
      </c>
      <c r="HL69">
        <v>0</v>
      </c>
      <c r="HM69">
        <v>8</v>
      </c>
      <c r="HN69">
        <v>2399</v>
      </c>
      <c r="HO69">
        <v>1</v>
      </c>
      <c r="HP69">
        <v>21</v>
      </c>
      <c r="HQ69">
        <v>0.8</v>
      </c>
      <c r="HR69">
        <v>0.7</v>
      </c>
      <c r="HS69">
        <v>0.35156199999999999</v>
      </c>
      <c r="HT69">
        <v>2.5134300000000001</v>
      </c>
      <c r="HU69">
        <v>1.5991200000000001</v>
      </c>
      <c r="HV69">
        <v>2.2753899999999998</v>
      </c>
      <c r="HW69">
        <v>1.5502899999999999</v>
      </c>
      <c r="HX69">
        <v>2.3999000000000001</v>
      </c>
      <c r="HY69">
        <v>38.771700000000003</v>
      </c>
      <c r="HZ69">
        <v>23.921099999999999</v>
      </c>
      <c r="IA69">
        <v>18</v>
      </c>
      <c r="IB69">
        <v>510.517</v>
      </c>
      <c r="IC69">
        <v>482.25099999999998</v>
      </c>
      <c r="ID69">
        <v>25.342500000000001</v>
      </c>
      <c r="IE69">
        <v>27.477900000000002</v>
      </c>
      <c r="IF69">
        <v>30.0001</v>
      </c>
      <c r="IG69">
        <v>27.532800000000002</v>
      </c>
      <c r="IH69">
        <v>27.506799999999998</v>
      </c>
      <c r="II69">
        <v>7.0951700000000004</v>
      </c>
      <c r="IJ69">
        <v>36.523499999999999</v>
      </c>
      <c r="IK69">
        <v>3.7358899999999999</v>
      </c>
      <c r="IL69">
        <v>25.337399999999999</v>
      </c>
      <c r="IM69">
        <v>100</v>
      </c>
      <c r="IN69">
        <v>15.837</v>
      </c>
      <c r="IO69">
        <v>99.903999999999996</v>
      </c>
      <c r="IP69">
        <v>100.083</v>
      </c>
    </row>
    <row r="70" spans="1:250" x14ac:dyDescent="0.3">
      <c r="A70">
        <v>54</v>
      </c>
      <c r="B70">
        <v>1689187935.5</v>
      </c>
      <c r="C70">
        <v>13270.900000095369</v>
      </c>
      <c r="D70" t="s">
        <v>660</v>
      </c>
      <c r="E70" t="s">
        <v>661</v>
      </c>
      <c r="F70" t="s">
        <v>378</v>
      </c>
      <c r="G70" t="s">
        <v>379</v>
      </c>
      <c r="H70" t="s">
        <v>31</v>
      </c>
      <c r="I70" t="s">
        <v>381</v>
      </c>
      <c r="J70">
        <v>5</v>
      </c>
      <c r="K70" t="s">
        <v>31</v>
      </c>
      <c r="L70" t="s">
        <v>636</v>
      </c>
      <c r="M70">
        <v>1689187935.5</v>
      </c>
      <c r="N70">
        <f t="shared" si="46"/>
        <v>7.1707867188300495E-3</v>
      </c>
      <c r="O70">
        <f t="shared" si="47"/>
        <v>7.1707867188300494</v>
      </c>
      <c r="P70">
        <f t="shared" si="48"/>
        <v>1.5488953002003347</v>
      </c>
      <c r="Q70">
        <f t="shared" si="49"/>
        <v>72.560400000000001</v>
      </c>
      <c r="R70">
        <f t="shared" si="50"/>
        <v>65.634028904788437</v>
      </c>
      <c r="S70">
        <f t="shared" si="51"/>
        <v>6.4882943925995624</v>
      </c>
      <c r="T70">
        <f t="shared" si="52"/>
        <v>7.1730052885788007</v>
      </c>
      <c r="U70">
        <f t="shared" si="53"/>
        <v>0.51151577930689651</v>
      </c>
      <c r="V70">
        <f t="shared" si="54"/>
        <v>2.9083943985160707</v>
      </c>
      <c r="W70">
        <f t="shared" si="55"/>
        <v>0.46628590127175129</v>
      </c>
      <c r="X70">
        <f t="shared" si="56"/>
        <v>0.2951584112085856</v>
      </c>
      <c r="Y70">
        <f t="shared" si="57"/>
        <v>289.58881563508163</v>
      </c>
      <c r="Z70">
        <f t="shared" si="58"/>
        <v>28.296577927878193</v>
      </c>
      <c r="AA70">
        <f t="shared" si="59"/>
        <v>27.952100000000002</v>
      </c>
      <c r="AB70">
        <f t="shared" si="60"/>
        <v>3.7842558475550283</v>
      </c>
      <c r="AC70">
        <f t="shared" si="61"/>
        <v>59.305077442432143</v>
      </c>
      <c r="AD70">
        <f t="shared" si="62"/>
        <v>2.3108693754014</v>
      </c>
      <c r="AE70">
        <f t="shared" si="63"/>
        <v>3.8965793066277965</v>
      </c>
      <c r="AF70">
        <f t="shared" si="64"/>
        <v>1.4733864721536283</v>
      </c>
      <c r="AG70">
        <f t="shared" si="65"/>
        <v>-316.2316943004052</v>
      </c>
      <c r="AH70">
        <f t="shared" si="66"/>
        <v>78.790672803430851</v>
      </c>
      <c r="AI70">
        <f t="shared" si="67"/>
        <v>5.9171477391247427</v>
      </c>
      <c r="AJ70">
        <f t="shared" si="68"/>
        <v>58.06494187723203</v>
      </c>
      <c r="AK70">
        <v>0</v>
      </c>
      <c r="AL70">
        <v>0</v>
      </c>
      <c r="AM70">
        <f t="shared" si="69"/>
        <v>1</v>
      </c>
      <c r="AN70">
        <f t="shared" si="70"/>
        <v>0</v>
      </c>
      <c r="AO70">
        <f t="shared" si="71"/>
        <v>51989.073209233902</v>
      </c>
      <c r="AP70" t="s">
        <v>385</v>
      </c>
      <c r="AQ70">
        <v>10238.9</v>
      </c>
      <c r="AR70">
        <v>302.21199999999999</v>
      </c>
      <c r="AS70">
        <v>4052.3</v>
      </c>
      <c r="AT70">
        <f t="shared" si="72"/>
        <v>0.92542210596451402</v>
      </c>
      <c r="AU70">
        <v>-0.32343011824092421</v>
      </c>
      <c r="AV70" t="s">
        <v>662</v>
      </c>
      <c r="AW70">
        <v>10308.4</v>
      </c>
      <c r="AX70">
        <v>793.59569230769216</v>
      </c>
      <c r="AY70">
        <v>963.12836789027085</v>
      </c>
      <c r="AZ70">
        <f t="shared" si="73"/>
        <v>0.17602292823534971</v>
      </c>
      <c r="BA70">
        <v>0.5</v>
      </c>
      <c r="BB70">
        <f t="shared" si="74"/>
        <v>1513.3023003290577</v>
      </c>
      <c r="BC70">
        <f t="shared" si="75"/>
        <v>1.5488953002003347</v>
      </c>
      <c r="BD70">
        <f t="shared" si="76"/>
        <v>133.18795110460567</v>
      </c>
      <c r="BE70">
        <f t="shared" si="77"/>
        <v>1.2372448109238545E-3</v>
      </c>
      <c r="BF70">
        <f t="shared" si="78"/>
        <v>3.2074349952712411</v>
      </c>
      <c r="BG70">
        <f t="shared" si="79"/>
        <v>243.87595718791951</v>
      </c>
      <c r="BH70" t="s">
        <v>663</v>
      </c>
      <c r="BI70">
        <v>609.53</v>
      </c>
      <c r="BJ70">
        <f t="shared" si="80"/>
        <v>609.53</v>
      </c>
      <c r="BK70">
        <f t="shared" si="81"/>
        <v>0.36713524352400373</v>
      </c>
      <c r="BL70">
        <f t="shared" si="82"/>
        <v>0.47944982493581051</v>
      </c>
      <c r="BM70">
        <f t="shared" si="83"/>
        <v>0.89729248021498065</v>
      </c>
      <c r="BN70">
        <f t="shared" si="84"/>
        <v>0.25651154036894042</v>
      </c>
      <c r="BO70">
        <f t="shared" si="85"/>
        <v>0.82375977099996833</v>
      </c>
      <c r="BP70">
        <f t="shared" si="86"/>
        <v>0.36824677178290172</v>
      </c>
      <c r="BQ70">
        <f t="shared" si="87"/>
        <v>0.63175322821709834</v>
      </c>
      <c r="BR70">
        <f t="shared" si="88"/>
        <v>1800.14</v>
      </c>
      <c r="BS70">
        <f t="shared" si="89"/>
        <v>1513.3023003290577</v>
      </c>
      <c r="BT70">
        <f t="shared" si="90"/>
        <v>0.84065811566270277</v>
      </c>
      <c r="BU70">
        <f t="shared" si="91"/>
        <v>0.16087016322901643</v>
      </c>
      <c r="BV70">
        <v>6</v>
      </c>
      <c r="BW70">
        <v>0.5</v>
      </c>
      <c r="BX70" t="s">
        <v>388</v>
      </c>
      <c r="BY70">
        <v>2</v>
      </c>
      <c r="BZ70">
        <v>1689187935.5</v>
      </c>
      <c r="CA70">
        <v>72.560400000000001</v>
      </c>
      <c r="CB70">
        <v>75.043099999999995</v>
      </c>
      <c r="CC70">
        <v>23.376200000000001</v>
      </c>
      <c r="CD70">
        <v>14.973599999999999</v>
      </c>
      <c r="CE70">
        <v>73.078400000000002</v>
      </c>
      <c r="CF70">
        <v>23.397200000000002</v>
      </c>
      <c r="CG70">
        <v>500.07100000000003</v>
      </c>
      <c r="CH70">
        <v>98.755499999999998</v>
      </c>
      <c r="CI70">
        <v>0.100147</v>
      </c>
      <c r="CJ70">
        <v>28.454599999999999</v>
      </c>
      <c r="CK70">
        <v>27.952100000000002</v>
      </c>
      <c r="CL70">
        <v>999.9</v>
      </c>
      <c r="CM70">
        <v>0</v>
      </c>
      <c r="CN70">
        <v>0</v>
      </c>
      <c r="CO70">
        <v>10004.4</v>
      </c>
      <c r="CP70">
        <v>0</v>
      </c>
      <c r="CQ70">
        <v>406.726</v>
      </c>
      <c r="CR70">
        <v>-2.4243700000000001</v>
      </c>
      <c r="CS70">
        <v>74.382199999999997</v>
      </c>
      <c r="CT70">
        <v>76.183899999999994</v>
      </c>
      <c r="CU70">
        <v>8.7340599999999995</v>
      </c>
      <c r="CV70">
        <v>75.043099999999995</v>
      </c>
      <c r="CW70">
        <v>14.973599999999999</v>
      </c>
      <c r="CX70">
        <v>2.3412600000000001</v>
      </c>
      <c r="CY70">
        <v>1.47872</v>
      </c>
      <c r="CZ70">
        <v>19.963100000000001</v>
      </c>
      <c r="DA70">
        <v>12.7499</v>
      </c>
      <c r="DB70">
        <v>1800.14</v>
      </c>
      <c r="DC70">
        <v>0.97799899999999995</v>
      </c>
      <c r="DD70">
        <v>2.2001E-2</v>
      </c>
      <c r="DE70">
        <v>0</v>
      </c>
      <c r="DF70">
        <v>793.45799999999997</v>
      </c>
      <c r="DG70">
        <v>4.9995000000000003</v>
      </c>
      <c r="DH70">
        <v>16359.5</v>
      </c>
      <c r="DI70">
        <v>16661.099999999999</v>
      </c>
      <c r="DJ70">
        <v>45.625</v>
      </c>
      <c r="DK70">
        <v>46.625</v>
      </c>
      <c r="DL70">
        <v>46.625</v>
      </c>
      <c r="DM70">
        <v>45.311999999999998</v>
      </c>
      <c r="DN70">
        <v>46.811999999999998</v>
      </c>
      <c r="DO70">
        <v>1755.65</v>
      </c>
      <c r="DP70">
        <v>39.49</v>
      </c>
      <c r="DQ70">
        <v>0</v>
      </c>
      <c r="DR70">
        <v>97.799999952316284</v>
      </c>
      <c r="DS70">
        <v>0</v>
      </c>
      <c r="DT70">
        <v>793.59569230769216</v>
      </c>
      <c r="DU70">
        <v>0.71029059171084252</v>
      </c>
      <c r="DV70">
        <v>92.19829059614186</v>
      </c>
      <c r="DW70">
        <v>16346.776923076921</v>
      </c>
      <c r="DX70">
        <v>15</v>
      </c>
      <c r="DY70">
        <v>1689187967.5</v>
      </c>
      <c r="DZ70" t="s">
        <v>664</v>
      </c>
      <c r="EA70">
        <v>1689187958.5</v>
      </c>
      <c r="EB70">
        <v>1689187967.5</v>
      </c>
      <c r="EC70">
        <v>59</v>
      </c>
      <c r="ED70">
        <v>-5.7000000000000002E-2</v>
      </c>
      <c r="EE70">
        <v>2E-3</v>
      </c>
      <c r="EF70">
        <v>-0.51800000000000002</v>
      </c>
      <c r="EG70">
        <v>-2.1000000000000001E-2</v>
      </c>
      <c r="EH70">
        <v>75</v>
      </c>
      <c r="EI70">
        <v>15</v>
      </c>
      <c r="EJ70">
        <v>0.26</v>
      </c>
      <c r="EK70">
        <v>0.01</v>
      </c>
      <c r="EL70">
        <v>1.447940084316677</v>
      </c>
      <c r="EM70">
        <v>3.9814697571358467E-3</v>
      </c>
      <c r="EN70">
        <v>2.2387746263586139E-2</v>
      </c>
      <c r="EO70">
        <v>1</v>
      </c>
      <c r="EP70">
        <v>0.53937441866132774</v>
      </c>
      <c r="EQ70">
        <v>2.686836638224659E-2</v>
      </c>
      <c r="ER70">
        <v>3.9314035365089631E-3</v>
      </c>
      <c r="ES70">
        <v>1</v>
      </c>
      <c r="ET70">
        <v>2</v>
      </c>
      <c r="EU70">
        <v>2</v>
      </c>
      <c r="EV70" t="s">
        <v>390</v>
      </c>
      <c r="EW70">
        <v>2.9677699999999998</v>
      </c>
      <c r="EX70">
        <v>2.8085100000000001</v>
      </c>
      <c r="EY70">
        <v>2.1206699999999998E-2</v>
      </c>
      <c r="EZ70">
        <v>2.1503000000000001E-2</v>
      </c>
      <c r="FA70">
        <v>0.118598</v>
      </c>
      <c r="FB70">
        <v>8.5006499999999999E-2</v>
      </c>
      <c r="FC70">
        <v>29138.9</v>
      </c>
      <c r="FD70">
        <v>27003.8</v>
      </c>
      <c r="FE70">
        <v>26743.200000000001</v>
      </c>
      <c r="FF70">
        <v>26018.9</v>
      </c>
      <c r="FG70">
        <v>32066.799999999999</v>
      </c>
      <c r="FH70">
        <v>33575.4</v>
      </c>
      <c r="FI70">
        <v>37895.300000000003</v>
      </c>
      <c r="FJ70">
        <v>38551</v>
      </c>
      <c r="FK70">
        <v>2.02887</v>
      </c>
      <c r="FL70">
        <v>2.0276299999999998</v>
      </c>
      <c r="FM70">
        <v>9.4622399999999995E-2</v>
      </c>
      <c r="FN70">
        <v>0</v>
      </c>
      <c r="FO70">
        <v>26.405100000000001</v>
      </c>
      <c r="FP70">
        <v>999.9</v>
      </c>
      <c r="FQ70">
        <v>35.1</v>
      </c>
      <c r="FR70">
        <v>36</v>
      </c>
      <c r="FS70">
        <v>21.213899999999999</v>
      </c>
      <c r="FT70">
        <v>61.673900000000003</v>
      </c>
      <c r="FU70">
        <v>16.654599999999999</v>
      </c>
      <c r="FV70">
        <v>1</v>
      </c>
      <c r="FW70">
        <v>3.9557899999999998E-3</v>
      </c>
      <c r="FX70">
        <v>0.190084</v>
      </c>
      <c r="FY70">
        <v>20.256699999999999</v>
      </c>
      <c r="FZ70">
        <v>5.2110000000000003</v>
      </c>
      <c r="GA70">
        <v>11.9261</v>
      </c>
      <c r="GB70">
        <v>4.9891500000000004</v>
      </c>
      <c r="GC70">
        <v>3.2909999999999999</v>
      </c>
      <c r="GD70">
        <v>9999</v>
      </c>
      <c r="GE70">
        <v>9999</v>
      </c>
      <c r="GF70">
        <v>9999</v>
      </c>
      <c r="GG70">
        <v>999.9</v>
      </c>
      <c r="GH70">
        <v>1.87036</v>
      </c>
      <c r="GI70">
        <v>1.87653</v>
      </c>
      <c r="GJ70">
        <v>1.8742399999999999</v>
      </c>
      <c r="GK70">
        <v>1.87256</v>
      </c>
      <c r="GL70">
        <v>1.8730199999999999</v>
      </c>
      <c r="GM70">
        <v>1.87042</v>
      </c>
      <c r="GN70">
        <v>1.87636</v>
      </c>
      <c r="GO70">
        <v>1.87547</v>
      </c>
      <c r="GP70">
        <v>5</v>
      </c>
      <c r="GQ70">
        <v>0</v>
      </c>
      <c r="GR70">
        <v>0</v>
      </c>
      <c r="GS70">
        <v>0</v>
      </c>
      <c r="GT70" t="s">
        <v>391</v>
      </c>
      <c r="GU70" t="s">
        <v>392</v>
      </c>
      <c r="GV70" t="s">
        <v>393</v>
      </c>
      <c r="GW70" t="s">
        <v>393</v>
      </c>
      <c r="GX70" t="s">
        <v>393</v>
      </c>
      <c r="GY70" t="s">
        <v>393</v>
      </c>
      <c r="GZ70">
        <v>0</v>
      </c>
      <c r="HA70">
        <v>100</v>
      </c>
      <c r="HB70">
        <v>100</v>
      </c>
      <c r="HC70">
        <v>-0.51800000000000002</v>
      </c>
      <c r="HD70">
        <v>-2.1000000000000001E-2</v>
      </c>
      <c r="HE70">
        <v>-0.42591917349213981</v>
      </c>
      <c r="HF70">
        <v>-4.4049200664853048E-4</v>
      </c>
      <c r="HG70">
        <v>-3.0069193378276792E-7</v>
      </c>
      <c r="HH70">
        <v>5.1441627210662792E-11</v>
      </c>
      <c r="HI70">
        <v>0.31048336442488561</v>
      </c>
      <c r="HJ70">
        <v>0</v>
      </c>
      <c r="HK70">
        <v>0</v>
      </c>
      <c r="HL70">
        <v>0</v>
      </c>
      <c r="HM70">
        <v>8</v>
      </c>
      <c r="HN70">
        <v>2399</v>
      </c>
      <c r="HO70">
        <v>1</v>
      </c>
      <c r="HP70">
        <v>21</v>
      </c>
      <c r="HQ70">
        <v>2.5</v>
      </c>
      <c r="HR70">
        <v>2.2999999999999998</v>
      </c>
      <c r="HS70">
        <v>0.301514</v>
      </c>
      <c r="HT70">
        <v>2.5280800000000001</v>
      </c>
      <c r="HU70">
        <v>1.5991200000000001</v>
      </c>
      <c r="HV70">
        <v>2.2741699999999998</v>
      </c>
      <c r="HW70">
        <v>1.5502899999999999</v>
      </c>
      <c r="HX70">
        <v>2.35107</v>
      </c>
      <c r="HY70">
        <v>38.796399999999998</v>
      </c>
      <c r="HZ70">
        <v>23.9299</v>
      </c>
      <c r="IA70">
        <v>18</v>
      </c>
      <c r="IB70">
        <v>511.11599999999999</v>
      </c>
      <c r="IC70">
        <v>481.16199999999998</v>
      </c>
      <c r="ID70">
        <v>25.962299999999999</v>
      </c>
      <c r="IE70">
        <v>27.4802</v>
      </c>
      <c r="IF70">
        <v>30.0001</v>
      </c>
      <c r="IG70">
        <v>27.510999999999999</v>
      </c>
      <c r="IH70">
        <v>27.4848</v>
      </c>
      <c r="II70">
        <v>6.0711399999999998</v>
      </c>
      <c r="IJ70">
        <v>41.249699999999997</v>
      </c>
      <c r="IK70">
        <v>1.4834700000000001</v>
      </c>
      <c r="IL70">
        <v>25.982299999999999</v>
      </c>
      <c r="IM70">
        <v>75</v>
      </c>
      <c r="IN70">
        <v>14.8817</v>
      </c>
      <c r="IO70">
        <v>99.904899999999998</v>
      </c>
      <c r="IP70">
        <v>100.08499999999999</v>
      </c>
    </row>
    <row r="71" spans="1:250" x14ac:dyDescent="0.3">
      <c r="A71">
        <v>55</v>
      </c>
      <c r="B71">
        <v>1689188111</v>
      </c>
      <c r="C71">
        <v>13446.400000095369</v>
      </c>
      <c r="D71" t="s">
        <v>665</v>
      </c>
      <c r="E71" t="s">
        <v>666</v>
      </c>
      <c r="F71" t="s">
        <v>378</v>
      </c>
      <c r="G71" t="s">
        <v>379</v>
      </c>
      <c r="H71" t="s">
        <v>31</v>
      </c>
      <c r="I71" t="s">
        <v>381</v>
      </c>
      <c r="J71">
        <v>5</v>
      </c>
      <c r="K71" t="s">
        <v>31</v>
      </c>
      <c r="L71" t="s">
        <v>636</v>
      </c>
      <c r="M71">
        <v>1689188111</v>
      </c>
      <c r="N71">
        <f t="shared" si="46"/>
        <v>8.0309542390631008E-3</v>
      </c>
      <c r="O71">
        <f t="shared" si="47"/>
        <v>8.0309542390631012</v>
      </c>
      <c r="P71">
        <f t="shared" si="48"/>
        <v>-0.73953723600002874</v>
      </c>
      <c r="Q71">
        <f t="shared" si="49"/>
        <v>50.371200000000002</v>
      </c>
      <c r="R71">
        <f t="shared" si="50"/>
        <v>51.333519866482156</v>
      </c>
      <c r="S71">
        <f t="shared" si="51"/>
        <v>5.0744200894378011</v>
      </c>
      <c r="T71">
        <f t="shared" si="52"/>
        <v>4.9792928650502395</v>
      </c>
      <c r="U71">
        <f t="shared" si="53"/>
        <v>0.60456236950447328</v>
      </c>
      <c r="V71">
        <f t="shared" si="54"/>
        <v>2.9114918156064058</v>
      </c>
      <c r="W71">
        <f t="shared" si="55"/>
        <v>0.54250776116545518</v>
      </c>
      <c r="X71">
        <f t="shared" si="56"/>
        <v>0.34411038570608515</v>
      </c>
      <c r="Y71">
        <f t="shared" si="57"/>
        <v>289.57285563511687</v>
      </c>
      <c r="Z71">
        <f t="shared" si="58"/>
        <v>28.1849050219754</v>
      </c>
      <c r="AA71">
        <f t="shared" si="59"/>
        <v>28.005299999999998</v>
      </c>
      <c r="AB71">
        <f t="shared" si="60"/>
        <v>3.7960123360151985</v>
      </c>
      <c r="AC71">
        <f t="shared" si="61"/>
        <v>60.63810116515296</v>
      </c>
      <c r="AD71">
        <f t="shared" si="62"/>
        <v>2.3783687584139797</v>
      </c>
      <c r="AE71">
        <f t="shared" si="63"/>
        <v>3.9222348865052563</v>
      </c>
      <c r="AF71">
        <f t="shared" si="64"/>
        <v>1.4176435776012188</v>
      </c>
      <c r="AG71">
        <f t="shared" si="65"/>
        <v>-354.16508194268272</v>
      </c>
      <c r="AH71">
        <f t="shared" si="66"/>
        <v>88.261052184819533</v>
      </c>
      <c r="AI71">
        <f t="shared" si="67"/>
        <v>6.6268007628659804</v>
      </c>
      <c r="AJ71">
        <f t="shared" si="68"/>
        <v>30.29562664011965</v>
      </c>
      <c r="AK71">
        <v>0</v>
      </c>
      <c r="AL71">
        <v>0</v>
      </c>
      <c r="AM71">
        <f t="shared" si="69"/>
        <v>1</v>
      </c>
      <c r="AN71">
        <f t="shared" si="70"/>
        <v>0</v>
      </c>
      <c r="AO71">
        <f t="shared" si="71"/>
        <v>52057.89421941412</v>
      </c>
      <c r="AP71" t="s">
        <v>385</v>
      </c>
      <c r="AQ71">
        <v>10238.9</v>
      </c>
      <c r="AR71">
        <v>302.21199999999999</v>
      </c>
      <c r="AS71">
        <v>4052.3</v>
      </c>
      <c r="AT71">
        <f t="shared" si="72"/>
        <v>0.92542210596451402</v>
      </c>
      <c r="AU71">
        <v>-0.32343011824092421</v>
      </c>
      <c r="AV71" t="s">
        <v>667</v>
      </c>
      <c r="AW71">
        <v>10299.1</v>
      </c>
      <c r="AX71">
        <v>799.10636</v>
      </c>
      <c r="AY71">
        <v>945.62422432227265</v>
      </c>
      <c r="AZ71">
        <f t="shared" si="73"/>
        <v>0.15494301071578598</v>
      </c>
      <c r="BA71">
        <v>0.5</v>
      </c>
      <c r="BB71">
        <f t="shared" si="74"/>
        <v>1513.2183003290761</v>
      </c>
      <c r="BC71">
        <f t="shared" si="75"/>
        <v>-0.73953723600002874</v>
      </c>
      <c r="BD71">
        <f t="shared" si="76"/>
        <v>117.23129966160575</v>
      </c>
      <c r="BE71">
        <f t="shared" si="77"/>
        <v>-2.749815526739365E-4</v>
      </c>
      <c r="BF71">
        <f t="shared" si="78"/>
        <v>3.2853174609652971</v>
      </c>
      <c r="BG71">
        <f t="shared" si="79"/>
        <v>242.73821139730691</v>
      </c>
      <c r="BH71" t="s">
        <v>668</v>
      </c>
      <c r="BI71">
        <v>618.38</v>
      </c>
      <c r="BJ71">
        <f t="shared" si="80"/>
        <v>618.38</v>
      </c>
      <c r="BK71">
        <f t="shared" si="81"/>
        <v>0.34606159180916507</v>
      </c>
      <c r="BL71">
        <f t="shared" si="82"/>
        <v>0.44773246839027697</v>
      </c>
      <c r="BM71">
        <f t="shared" si="83"/>
        <v>0.90470243211190926</v>
      </c>
      <c r="BN71">
        <f t="shared" si="84"/>
        <v>0.22772005066674753</v>
      </c>
      <c r="BO71">
        <f t="shared" si="85"/>
        <v>0.82842743308363087</v>
      </c>
      <c r="BP71">
        <f t="shared" si="86"/>
        <v>0.34647303245487804</v>
      </c>
      <c r="BQ71">
        <f t="shared" si="87"/>
        <v>0.65352696754512196</v>
      </c>
      <c r="BR71">
        <f t="shared" si="88"/>
        <v>1800.04</v>
      </c>
      <c r="BS71">
        <f t="shared" si="89"/>
        <v>1513.2183003290761</v>
      </c>
      <c r="BT71">
        <f t="shared" si="90"/>
        <v>0.84065815222388174</v>
      </c>
      <c r="BU71">
        <f t="shared" si="91"/>
        <v>0.16087023379209178</v>
      </c>
      <c r="BV71">
        <v>6</v>
      </c>
      <c r="BW71">
        <v>0.5</v>
      </c>
      <c r="BX71" t="s">
        <v>388</v>
      </c>
      <c r="BY71">
        <v>2</v>
      </c>
      <c r="BZ71">
        <v>1689188111</v>
      </c>
      <c r="CA71">
        <v>50.371200000000002</v>
      </c>
      <c r="CB71">
        <v>49.969299999999997</v>
      </c>
      <c r="CC71">
        <v>24.059899999999999</v>
      </c>
      <c r="CD71">
        <v>14.6572</v>
      </c>
      <c r="CE71">
        <v>50.878300000000003</v>
      </c>
      <c r="CF71">
        <v>23.7454</v>
      </c>
      <c r="CG71">
        <v>500.137</v>
      </c>
      <c r="CH71">
        <v>98.751999999999995</v>
      </c>
      <c r="CI71">
        <v>9.9980200000000005E-2</v>
      </c>
      <c r="CJ71">
        <v>28.567599999999999</v>
      </c>
      <c r="CK71">
        <v>28.005299999999998</v>
      </c>
      <c r="CL71">
        <v>999.9</v>
      </c>
      <c r="CM71">
        <v>0</v>
      </c>
      <c r="CN71">
        <v>0</v>
      </c>
      <c r="CO71">
        <v>10022.5</v>
      </c>
      <c r="CP71">
        <v>0</v>
      </c>
      <c r="CQ71">
        <v>424.072</v>
      </c>
      <c r="CR71">
        <v>0.40192800000000001</v>
      </c>
      <c r="CS71">
        <v>51.613</v>
      </c>
      <c r="CT71">
        <v>50.712600000000002</v>
      </c>
      <c r="CU71">
        <v>9.4026599999999991</v>
      </c>
      <c r="CV71">
        <v>49.969299999999997</v>
      </c>
      <c r="CW71">
        <v>14.6572</v>
      </c>
      <c r="CX71">
        <v>2.3759600000000001</v>
      </c>
      <c r="CY71">
        <v>1.44743</v>
      </c>
      <c r="CZ71">
        <v>20.200800000000001</v>
      </c>
      <c r="DA71">
        <v>12.4238</v>
      </c>
      <c r="DB71">
        <v>1800.04</v>
      </c>
      <c r="DC71">
        <v>0.97799899999999995</v>
      </c>
      <c r="DD71">
        <v>2.2001E-2</v>
      </c>
      <c r="DE71">
        <v>0</v>
      </c>
      <c r="DF71">
        <v>799.41099999999994</v>
      </c>
      <c r="DG71">
        <v>4.9995000000000003</v>
      </c>
      <c r="DH71">
        <v>16603.5</v>
      </c>
      <c r="DI71">
        <v>16660.2</v>
      </c>
      <c r="DJ71">
        <v>45.686999999999998</v>
      </c>
      <c r="DK71">
        <v>46.75</v>
      </c>
      <c r="DL71">
        <v>46.625</v>
      </c>
      <c r="DM71">
        <v>45.375</v>
      </c>
      <c r="DN71">
        <v>46.875</v>
      </c>
      <c r="DO71">
        <v>1755.55</v>
      </c>
      <c r="DP71">
        <v>39.49</v>
      </c>
      <c r="DQ71">
        <v>0</v>
      </c>
      <c r="DR71">
        <v>173.4000000953674</v>
      </c>
      <c r="DS71">
        <v>0</v>
      </c>
      <c r="DT71">
        <v>799.10636</v>
      </c>
      <c r="DU71">
        <v>1.649692294722962</v>
      </c>
      <c r="DV71">
        <v>70.699999883432795</v>
      </c>
      <c r="DW71">
        <v>16594.8</v>
      </c>
      <c r="DX71">
        <v>15</v>
      </c>
      <c r="DY71">
        <v>1689188069.5</v>
      </c>
      <c r="DZ71" t="s">
        <v>669</v>
      </c>
      <c r="EA71">
        <v>1689188068.5</v>
      </c>
      <c r="EB71">
        <v>1689188069.5</v>
      </c>
      <c r="EC71">
        <v>60</v>
      </c>
      <c r="ED71">
        <v>-1E-3</v>
      </c>
      <c r="EE71">
        <v>2E-3</v>
      </c>
      <c r="EF71">
        <v>-0.50700000000000001</v>
      </c>
      <c r="EG71">
        <v>-3.1E-2</v>
      </c>
      <c r="EH71">
        <v>50</v>
      </c>
      <c r="EI71">
        <v>15</v>
      </c>
      <c r="EJ71">
        <v>0.34</v>
      </c>
      <c r="EK71">
        <v>0.01</v>
      </c>
      <c r="EL71">
        <v>-0.69094033777092712</v>
      </c>
      <c r="EM71">
        <v>-0.51579637896287611</v>
      </c>
      <c r="EN71">
        <v>8.7530716377950443E-2</v>
      </c>
      <c r="EO71">
        <v>1</v>
      </c>
      <c r="EP71">
        <v>0.60220845179362192</v>
      </c>
      <c r="EQ71">
        <v>6.4221114030297274E-2</v>
      </c>
      <c r="ER71">
        <v>1.5889633603048861E-2</v>
      </c>
      <c r="ES71">
        <v>1</v>
      </c>
      <c r="ET71">
        <v>2</v>
      </c>
      <c r="EU71">
        <v>2</v>
      </c>
      <c r="EV71" t="s">
        <v>390</v>
      </c>
      <c r="EW71">
        <v>2.9679199999999999</v>
      </c>
      <c r="EX71">
        <v>2.8085</v>
      </c>
      <c r="EY71">
        <v>1.48395E-2</v>
      </c>
      <c r="EZ71">
        <v>1.43973E-2</v>
      </c>
      <c r="FA71">
        <v>0.11984400000000001</v>
      </c>
      <c r="FB71">
        <v>8.3675100000000002E-2</v>
      </c>
      <c r="FC71">
        <v>29327.3</v>
      </c>
      <c r="FD71">
        <v>27198.9</v>
      </c>
      <c r="FE71">
        <v>26742.2</v>
      </c>
      <c r="FF71">
        <v>26018.1</v>
      </c>
      <c r="FG71">
        <v>32018.5</v>
      </c>
      <c r="FH71">
        <v>33623.4</v>
      </c>
      <c r="FI71">
        <v>37893.5</v>
      </c>
      <c r="FJ71">
        <v>38550.400000000001</v>
      </c>
      <c r="FK71">
        <v>2.0288300000000001</v>
      </c>
      <c r="FL71">
        <v>2.0266500000000001</v>
      </c>
      <c r="FM71">
        <v>8.2813200000000003E-2</v>
      </c>
      <c r="FN71">
        <v>0</v>
      </c>
      <c r="FO71">
        <v>26.651700000000002</v>
      </c>
      <c r="FP71">
        <v>999.9</v>
      </c>
      <c r="FQ71">
        <v>35.200000000000003</v>
      </c>
      <c r="FR71">
        <v>36</v>
      </c>
      <c r="FS71">
        <v>21.274899999999999</v>
      </c>
      <c r="FT71">
        <v>61.743899999999996</v>
      </c>
      <c r="FU71">
        <v>16.534500000000001</v>
      </c>
      <c r="FV71">
        <v>1</v>
      </c>
      <c r="FW71">
        <v>7.06809E-3</v>
      </c>
      <c r="FX71">
        <v>1.02017</v>
      </c>
      <c r="FY71">
        <v>20.252500000000001</v>
      </c>
      <c r="FZ71">
        <v>5.2100999999999997</v>
      </c>
      <c r="GA71">
        <v>11.9268</v>
      </c>
      <c r="GB71">
        <v>4.9876500000000004</v>
      </c>
      <c r="GC71">
        <v>3.29095</v>
      </c>
      <c r="GD71">
        <v>9999</v>
      </c>
      <c r="GE71">
        <v>9999</v>
      </c>
      <c r="GF71">
        <v>9999</v>
      </c>
      <c r="GG71">
        <v>999.9</v>
      </c>
      <c r="GH71">
        <v>1.8704000000000001</v>
      </c>
      <c r="GI71">
        <v>1.87653</v>
      </c>
      <c r="GJ71">
        <v>1.87425</v>
      </c>
      <c r="GK71">
        <v>1.87256</v>
      </c>
      <c r="GL71">
        <v>1.87304</v>
      </c>
      <c r="GM71">
        <v>1.87042</v>
      </c>
      <c r="GN71">
        <v>1.8763700000000001</v>
      </c>
      <c r="GO71">
        <v>1.8754599999999999</v>
      </c>
      <c r="GP71">
        <v>5</v>
      </c>
      <c r="GQ71">
        <v>0</v>
      </c>
      <c r="GR71">
        <v>0</v>
      </c>
      <c r="GS71">
        <v>0</v>
      </c>
      <c r="GT71" t="s">
        <v>391</v>
      </c>
      <c r="GU71" t="s">
        <v>392</v>
      </c>
      <c r="GV71" t="s">
        <v>393</v>
      </c>
      <c r="GW71" t="s">
        <v>393</v>
      </c>
      <c r="GX71" t="s">
        <v>393</v>
      </c>
      <c r="GY71" t="s">
        <v>393</v>
      </c>
      <c r="GZ71">
        <v>0</v>
      </c>
      <c r="HA71">
        <v>100</v>
      </c>
      <c r="HB71">
        <v>100</v>
      </c>
      <c r="HC71">
        <v>-0.50700000000000001</v>
      </c>
      <c r="HD71">
        <v>0.3145</v>
      </c>
      <c r="HE71">
        <v>-0.48392722557424522</v>
      </c>
      <c r="HF71">
        <v>-4.4049200664853048E-4</v>
      </c>
      <c r="HG71">
        <v>-3.0069193378276792E-7</v>
      </c>
      <c r="HH71">
        <v>5.1441627210662792E-11</v>
      </c>
      <c r="HI71">
        <v>0.31450728131397637</v>
      </c>
      <c r="HJ71">
        <v>0</v>
      </c>
      <c r="HK71">
        <v>0</v>
      </c>
      <c r="HL71">
        <v>0</v>
      </c>
      <c r="HM71">
        <v>8</v>
      </c>
      <c r="HN71">
        <v>2399</v>
      </c>
      <c r="HO71">
        <v>1</v>
      </c>
      <c r="HP71">
        <v>21</v>
      </c>
      <c r="HQ71">
        <v>0.7</v>
      </c>
      <c r="HR71">
        <v>0.7</v>
      </c>
      <c r="HS71">
        <v>0.25024400000000002</v>
      </c>
      <c r="HT71">
        <v>2.5378400000000001</v>
      </c>
      <c r="HU71">
        <v>1.5991200000000001</v>
      </c>
      <c r="HV71">
        <v>2.2753899999999998</v>
      </c>
      <c r="HW71">
        <v>1.5502899999999999</v>
      </c>
      <c r="HX71">
        <v>2.32422</v>
      </c>
      <c r="HY71">
        <v>38.845700000000001</v>
      </c>
      <c r="HZ71">
        <v>23.921099999999999</v>
      </c>
      <c r="IA71">
        <v>18</v>
      </c>
      <c r="IB71">
        <v>511.14699999999999</v>
      </c>
      <c r="IC71">
        <v>480.55399999999997</v>
      </c>
      <c r="ID71">
        <v>25.295300000000001</v>
      </c>
      <c r="IE71">
        <v>27.508199999999999</v>
      </c>
      <c r="IF71">
        <v>30</v>
      </c>
      <c r="IG71">
        <v>27.5181</v>
      </c>
      <c r="IH71">
        <v>27.485499999999998</v>
      </c>
      <c r="II71">
        <v>5.0522999999999998</v>
      </c>
      <c r="IJ71">
        <v>43.164499999999997</v>
      </c>
      <c r="IK71">
        <v>0</v>
      </c>
      <c r="IL71">
        <v>25.301300000000001</v>
      </c>
      <c r="IM71">
        <v>50</v>
      </c>
      <c r="IN71">
        <v>14.577199999999999</v>
      </c>
      <c r="IO71">
        <v>99.900599999999997</v>
      </c>
      <c r="IP71">
        <v>100.083</v>
      </c>
    </row>
    <row r="72" spans="1:250" x14ac:dyDescent="0.3">
      <c r="A72">
        <v>56</v>
      </c>
      <c r="B72">
        <v>1689188278.5</v>
      </c>
      <c r="C72">
        <v>13613.900000095369</v>
      </c>
      <c r="D72" t="s">
        <v>670</v>
      </c>
      <c r="E72" t="s">
        <v>671</v>
      </c>
      <c r="F72" t="s">
        <v>378</v>
      </c>
      <c r="G72" t="s">
        <v>379</v>
      </c>
      <c r="H72" t="s">
        <v>31</v>
      </c>
      <c r="I72" t="s">
        <v>381</v>
      </c>
      <c r="J72">
        <v>5</v>
      </c>
      <c r="K72" t="s">
        <v>31</v>
      </c>
      <c r="L72" t="s">
        <v>636</v>
      </c>
      <c r="M72">
        <v>1689188278.5</v>
      </c>
      <c r="N72">
        <f t="shared" si="46"/>
        <v>8.4523947454399184E-3</v>
      </c>
      <c r="O72">
        <f t="shared" si="47"/>
        <v>8.4523947454399178</v>
      </c>
      <c r="P72">
        <f t="shared" si="48"/>
        <v>-3.321962667957107</v>
      </c>
      <c r="Q72">
        <f t="shared" si="49"/>
        <v>23.680299999999999</v>
      </c>
      <c r="R72">
        <f t="shared" si="50"/>
        <v>32.171722211325971</v>
      </c>
      <c r="S72">
        <f t="shared" si="51"/>
        <v>3.1798973881723889</v>
      </c>
      <c r="T72">
        <f t="shared" si="52"/>
        <v>2.3405935071337001</v>
      </c>
      <c r="U72">
        <f t="shared" si="53"/>
        <v>0.64196873560519352</v>
      </c>
      <c r="V72">
        <f t="shared" si="54"/>
        <v>2.9121726418804532</v>
      </c>
      <c r="W72">
        <f t="shared" si="55"/>
        <v>0.5724832155566959</v>
      </c>
      <c r="X72">
        <f t="shared" si="56"/>
        <v>0.36341627134150289</v>
      </c>
      <c r="Y72">
        <f t="shared" si="57"/>
        <v>289.56385863529886</v>
      </c>
      <c r="Z72">
        <f t="shared" si="58"/>
        <v>28.047134144406073</v>
      </c>
      <c r="AA72">
        <f t="shared" si="59"/>
        <v>27.927600000000002</v>
      </c>
      <c r="AB72">
        <f t="shared" si="60"/>
        <v>3.7788523673303214</v>
      </c>
      <c r="AC72">
        <f t="shared" si="61"/>
        <v>60.390956376310335</v>
      </c>
      <c r="AD72">
        <f t="shared" si="62"/>
        <v>2.3648689498161</v>
      </c>
      <c r="AE72">
        <f t="shared" si="63"/>
        <v>3.9159322715143676</v>
      </c>
      <c r="AF72">
        <f t="shared" si="64"/>
        <v>1.4139834175142214</v>
      </c>
      <c r="AG72">
        <f t="shared" si="65"/>
        <v>-372.75060827390041</v>
      </c>
      <c r="AH72">
        <f t="shared" si="66"/>
        <v>96.13174381450446</v>
      </c>
      <c r="AI72">
        <f t="shared" si="67"/>
        <v>7.2122744396391338</v>
      </c>
      <c r="AJ72">
        <f t="shared" si="68"/>
        <v>20.157268615542051</v>
      </c>
      <c r="AK72">
        <v>0</v>
      </c>
      <c r="AL72">
        <v>0</v>
      </c>
      <c r="AM72">
        <f t="shared" si="69"/>
        <v>1</v>
      </c>
      <c r="AN72">
        <f t="shared" si="70"/>
        <v>0</v>
      </c>
      <c r="AO72">
        <f t="shared" si="71"/>
        <v>52081.875249196251</v>
      </c>
      <c r="AP72" t="s">
        <v>385</v>
      </c>
      <c r="AQ72">
        <v>10238.9</v>
      </c>
      <c r="AR72">
        <v>302.21199999999999</v>
      </c>
      <c r="AS72">
        <v>4052.3</v>
      </c>
      <c r="AT72">
        <f t="shared" si="72"/>
        <v>0.92542210596451402</v>
      </c>
      <c r="AU72">
        <v>-0.32343011824092421</v>
      </c>
      <c r="AV72" t="s">
        <v>672</v>
      </c>
      <c r="AW72">
        <v>10313.799999999999</v>
      </c>
      <c r="AX72">
        <v>809.09340000000009</v>
      </c>
      <c r="AY72">
        <v>930.37619608627301</v>
      </c>
      <c r="AZ72">
        <f t="shared" si="73"/>
        <v>0.13035887697520854</v>
      </c>
      <c r="BA72">
        <v>0.5</v>
      </c>
      <c r="BB72">
        <f t="shared" si="74"/>
        <v>1513.1682003291703</v>
      </c>
      <c r="BC72">
        <f t="shared" si="75"/>
        <v>-3.321962667957107</v>
      </c>
      <c r="BD72">
        <f t="shared" si="76"/>
        <v>98.627453634754005</v>
      </c>
      <c r="BE72">
        <f t="shared" si="77"/>
        <v>-1.9816254062594565E-3</v>
      </c>
      <c r="BF72">
        <f t="shared" si="78"/>
        <v>3.3555499560784483</v>
      </c>
      <c r="BG72">
        <f t="shared" si="79"/>
        <v>241.72128493227066</v>
      </c>
      <c r="BH72" t="s">
        <v>673</v>
      </c>
      <c r="BI72">
        <v>635.75</v>
      </c>
      <c r="BJ72">
        <f t="shared" si="80"/>
        <v>635.75</v>
      </c>
      <c r="BK72">
        <f t="shared" si="81"/>
        <v>0.31667426286877243</v>
      </c>
      <c r="BL72">
        <f t="shared" si="82"/>
        <v>0.41164973684403361</v>
      </c>
      <c r="BM72">
        <f t="shared" si="83"/>
        <v>0.91376499799907129</v>
      </c>
      <c r="BN72">
        <f t="shared" si="84"/>
        <v>0.19307499033201148</v>
      </c>
      <c r="BO72">
        <f t="shared" si="85"/>
        <v>0.83249347853003108</v>
      </c>
      <c r="BP72">
        <f t="shared" si="86"/>
        <v>0.32345625387451477</v>
      </c>
      <c r="BQ72">
        <f t="shared" si="87"/>
        <v>0.67654374612548529</v>
      </c>
      <c r="BR72">
        <f t="shared" si="88"/>
        <v>1799.98</v>
      </c>
      <c r="BS72">
        <f t="shared" si="89"/>
        <v>1513.1682003291703</v>
      </c>
      <c r="BT72">
        <f t="shared" si="90"/>
        <v>0.8406583408311038</v>
      </c>
      <c r="BU72">
        <f t="shared" si="91"/>
        <v>0.16087059780403051</v>
      </c>
      <c r="BV72">
        <v>6</v>
      </c>
      <c r="BW72">
        <v>0.5</v>
      </c>
      <c r="BX72" t="s">
        <v>388</v>
      </c>
      <c r="BY72">
        <v>2</v>
      </c>
      <c r="BZ72">
        <v>1689188278.5</v>
      </c>
      <c r="CA72">
        <v>23.680299999999999</v>
      </c>
      <c r="CB72">
        <v>19.934999999999999</v>
      </c>
      <c r="CC72">
        <v>23.925899999999999</v>
      </c>
      <c r="CD72">
        <v>14.028</v>
      </c>
      <c r="CE72">
        <v>24.257100000000001</v>
      </c>
      <c r="CF72">
        <v>23.606300000000001</v>
      </c>
      <c r="CG72">
        <v>500.11599999999999</v>
      </c>
      <c r="CH72">
        <v>98.741200000000006</v>
      </c>
      <c r="CI72">
        <v>0.100179</v>
      </c>
      <c r="CJ72">
        <v>28.539899999999999</v>
      </c>
      <c r="CK72">
        <v>27.927600000000002</v>
      </c>
      <c r="CL72">
        <v>999.9</v>
      </c>
      <c r="CM72">
        <v>0</v>
      </c>
      <c r="CN72">
        <v>0</v>
      </c>
      <c r="CO72">
        <v>10027.5</v>
      </c>
      <c r="CP72">
        <v>0</v>
      </c>
      <c r="CQ72">
        <v>515.40499999999997</v>
      </c>
      <c r="CR72">
        <v>3.7453099999999999</v>
      </c>
      <c r="CS72">
        <v>24.2608</v>
      </c>
      <c r="CT72">
        <v>20.218599999999999</v>
      </c>
      <c r="CU72">
        <v>9.8978800000000007</v>
      </c>
      <c r="CV72">
        <v>19.934999999999999</v>
      </c>
      <c r="CW72">
        <v>14.028</v>
      </c>
      <c r="CX72">
        <v>2.3624700000000001</v>
      </c>
      <c r="CY72">
        <v>1.38514</v>
      </c>
      <c r="CZ72">
        <v>20.108799999999999</v>
      </c>
      <c r="DA72">
        <v>11.7559</v>
      </c>
      <c r="DB72">
        <v>1799.98</v>
      </c>
      <c r="DC72">
        <v>0.97799599999999998</v>
      </c>
      <c r="DD72">
        <v>2.20045E-2</v>
      </c>
      <c r="DE72">
        <v>0</v>
      </c>
      <c r="DF72">
        <v>809.48900000000003</v>
      </c>
      <c r="DG72">
        <v>4.9995000000000003</v>
      </c>
      <c r="DH72">
        <v>17112.2</v>
      </c>
      <c r="DI72">
        <v>16659.599999999999</v>
      </c>
      <c r="DJ72">
        <v>45.686999999999998</v>
      </c>
      <c r="DK72">
        <v>46.811999999999998</v>
      </c>
      <c r="DL72">
        <v>46.686999999999998</v>
      </c>
      <c r="DM72">
        <v>45.375</v>
      </c>
      <c r="DN72">
        <v>46.875</v>
      </c>
      <c r="DO72">
        <v>1755.48</v>
      </c>
      <c r="DP72">
        <v>39.5</v>
      </c>
      <c r="DQ72">
        <v>0</v>
      </c>
      <c r="DR72">
        <v>165.5999999046326</v>
      </c>
      <c r="DS72">
        <v>0</v>
      </c>
      <c r="DT72">
        <v>809.09340000000009</v>
      </c>
      <c r="DU72">
        <v>3.136230774434253</v>
      </c>
      <c r="DV72">
        <v>164.50000024731881</v>
      </c>
      <c r="DW72">
        <v>17094.576000000001</v>
      </c>
      <c r="DX72">
        <v>15</v>
      </c>
      <c r="DY72">
        <v>1689188237.5</v>
      </c>
      <c r="DZ72" t="s">
        <v>674</v>
      </c>
      <c r="EA72">
        <v>1689188219</v>
      </c>
      <c r="EB72">
        <v>1689188237.5</v>
      </c>
      <c r="EC72">
        <v>61</v>
      </c>
      <c r="ED72">
        <v>-8.2000000000000003E-2</v>
      </c>
      <c r="EE72">
        <v>5.0000000000000001E-3</v>
      </c>
      <c r="EF72">
        <v>-0.57499999999999996</v>
      </c>
      <c r="EG72">
        <v>-4.8000000000000001E-2</v>
      </c>
      <c r="EH72">
        <v>20</v>
      </c>
      <c r="EI72">
        <v>14</v>
      </c>
      <c r="EJ72">
        <v>0.51</v>
      </c>
      <c r="EK72">
        <v>0.01</v>
      </c>
      <c r="EL72">
        <v>-3.3045487847255579</v>
      </c>
      <c r="EM72">
        <v>-0.31429802163497272</v>
      </c>
      <c r="EN72">
        <v>5.9040947230106118E-2</v>
      </c>
      <c r="EO72">
        <v>1</v>
      </c>
      <c r="EP72">
        <v>0.63913870238253256</v>
      </c>
      <c r="EQ72">
        <v>3.402459196875831E-2</v>
      </c>
      <c r="ER72">
        <v>1.5386943667150051E-2</v>
      </c>
      <c r="ES72">
        <v>1</v>
      </c>
      <c r="ET72">
        <v>2</v>
      </c>
      <c r="EU72">
        <v>2</v>
      </c>
      <c r="EV72" t="s">
        <v>390</v>
      </c>
      <c r="EW72">
        <v>2.9678200000000001</v>
      </c>
      <c r="EX72">
        <v>2.8087399999999998</v>
      </c>
      <c r="EY72">
        <v>7.09525E-3</v>
      </c>
      <c r="EZ72">
        <v>5.7575999999999999E-3</v>
      </c>
      <c r="FA72">
        <v>0.11932</v>
      </c>
      <c r="FB72">
        <v>8.0985799999999997E-2</v>
      </c>
      <c r="FC72">
        <v>29556</v>
      </c>
      <c r="FD72">
        <v>27433.9</v>
      </c>
      <c r="FE72">
        <v>26740.799999999999</v>
      </c>
      <c r="FF72">
        <v>26015.200000000001</v>
      </c>
      <c r="FG72">
        <v>32035.9</v>
      </c>
      <c r="FH72">
        <v>33718.400000000001</v>
      </c>
      <c r="FI72">
        <v>37891.199999999997</v>
      </c>
      <c r="FJ72">
        <v>38546.5</v>
      </c>
      <c r="FK72">
        <v>2.0283799999999998</v>
      </c>
      <c r="FL72">
        <v>2.0241500000000001</v>
      </c>
      <c r="FM72">
        <v>8.0924499999999996E-2</v>
      </c>
      <c r="FN72">
        <v>0</v>
      </c>
      <c r="FO72">
        <v>26.604800000000001</v>
      </c>
      <c r="FP72">
        <v>999.9</v>
      </c>
      <c r="FQ72">
        <v>35.5</v>
      </c>
      <c r="FR72">
        <v>36</v>
      </c>
      <c r="FS72">
        <v>21.458300000000001</v>
      </c>
      <c r="FT72">
        <v>61.514000000000003</v>
      </c>
      <c r="FU72">
        <v>16.774799999999999</v>
      </c>
      <c r="FV72">
        <v>1</v>
      </c>
      <c r="FW72">
        <v>1.1181399999999999E-2</v>
      </c>
      <c r="FX72">
        <v>0.413717</v>
      </c>
      <c r="FY72">
        <v>20.2561</v>
      </c>
      <c r="FZ72">
        <v>5.2093499999999997</v>
      </c>
      <c r="GA72">
        <v>11.9274</v>
      </c>
      <c r="GB72">
        <v>4.9879499999999997</v>
      </c>
      <c r="GC72">
        <v>3.2909999999999999</v>
      </c>
      <c r="GD72">
        <v>9999</v>
      </c>
      <c r="GE72">
        <v>9999</v>
      </c>
      <c r="GF72">
        <v>9999</v>
      </c>
      <c r="GG72">
        <v>999.9</v>
      </c>
      <c r="GH72">
        <v>1.8704000000000001</v>
      </c>
      <c r="GI72">
        <v>1.8765499999999999</v>
      </c>
      <c r="GJ72">
        <v>1.87425</v>
      </c>
      <c r="GK72">
        <v>1.87256</v>
      </c>
      <c r="GL72">
        <v>1.8730199999999999</v>
      </c>
      <c r="GM72">
        <v>1.87043</v>
      </c>
      <c r="GN72">
        <v>1.8763700000000001</v>
      </c>
      <c r="GO72">
        <v>1.8754599999999999</v>
      </c>
      <c r="GP72">
        <v>5</v>
      </c>
      <c r="GQ72">
        <v>0</v>
      </c>
      <c r="GR72">
        <v>0</v>
      </c>
      <c r="GS72">
        <v>0</v>
      </c>
      <c r="GT72" t="s">
        <v>391</v>
      </c>
      <c r="GU72" t="s">
        <v>392</v>
      </c>
      <c r="GV72" t="s">
        <v>393</v>
      </c>
      <c r="GW72" t="s">
        <v>393</v>
      </c>
      <c r="GX72" t="s">
        <v>393</v>
      </c>
      <c r="GY72" t="s">
        <v>393</v>
      </c>
      <c r="GZ72">
        <v>0</v>
      </c>
      <c r="HA72">
        <v>100</v>
      </c>
      <c r="HB72">
        <v>100</v>
      </c>
      <c r="HC72">
        <v>-0.57699999999999996</v>
      </c>
      <c r="HD72">
        <v>0.3196</v>
      </c>
      <c r="HE72">
        <v>-0.5659001669102014</v>
      </c>
      <c r="HF72">
        <v>-4.4049200664853048E-4</v>
      </c>
      <c r="HG72">
        <v>-3.0069193378276792E-7</v>
      </c>
      <c r="HH72">
        <v>5.1441627210662792E-11</v>
      </c>
      <c r="HI72">
        <v>0.31959450407423212</v>
      </c>
      <c r="HJ72">
        <v>0</v>
      </c>
      <c r="HK72">
        <v>0</v>
      </c>
      <c r="HL72">
        <v>0</v>
      </c>
      <c r="HM72">
        <v>8</v>
      </c>
      <c r="HN72">
        <v>2399</v>
      </c>
      <c r="HO72">
        <v>1</v>
      </c>
      <c r="HP72">
        <v>21</v>
      </c>
      <c r="HQ72">
        <v>1</v>
      </c>
      <c r="HR72">
        <v>0.7</v>
      </c>
      <c r="HS72">
        <v>0.19042999999999999</v>
      </c>
      <c r="HT72">
        <v>2.5537100000000001</v>
      </c>
      <c r="HU72">
        <v>1.5991200000000001</v>
      </c>
      <c r="HV72">
        <v>2.2766099999999998</v>
      </c>
      <c r="HW72">
        <v>1.5502899999999999</v>
      </c>
      <c r="HX72">
        <v>2.3852500000000001</v>
      </c>
      <c r="HY72">
        <v>38.919800000000002</v>
      </c>
      <c r="HZ72">
        <v>23.921099999999999</v>
      </c>
      <c r="IA72">
        <v>18</v>
      </c>
      <c r="IB72">
        <v>511.25299999999999</v>
      </c>
      <c r="IC72">
        <v>479.32299999999998</v>
      </c>
      <c r="ID72">
        <v>25.759</v>
      </c>
      <c r="IE72">
        <v>27.568999999999999</v>
      </c>
      <c r="IF72">
        <v>29.9998</v>
      </c>
      <c r="IG72">
        <v>27.5623</v>
      </c>
      <c r="IH72">
        <v>27.525200000000002</v>
      </c>
      <c r="II72">
        <v>3.8598400000000002</v>
      </c>
      <c r="IJ72">
        <v>46.234999999999999</v>
      </c>
      <c r="IK72">
        <v>0</v>
      </c>
      <c r="IL72">
        <v>25.842600000000001</v>
      </c>
      <c r="IM72">
        <v>20</v>
      </c>
      <c r="IN72">
        <v>13.99</v>
      </c>
      <c r="IO72">
        <v>99.894800000000004</v>
      </c>
      <c r="IP72">
        <v>100.07299999999999</v>
      </c>
    </row>
    <row r="73" spans="1:250" x14ac:dyDescent="0.3">
      <c r="A73">
        <v>57</v>
      </c>
      <c r="B73">
        <v>1689188415</v>
      </c>
      <c r="C73">
        <v>13750.400000095369</v>
      </c>
      <c r="D73" t="s">
        <v>675</v>
      </c>
      <c r="E73" t="s">
        <v>676</v>
      </c>
      <c r="F73" t="s">
        <v>378</v>
      </c>
      <c r="G73" t="s">
        <v>379</v>
      </c>
      <c r="H73" t="s">
        <v>31</v>
      </c>
      <c r="I73" t="s">
        <v>381</v>
      </c>
      <c r="J73">
        <v>5</v>
      </c>
      <c r="K73" t="s">
        <v>31</v>
      </c>
      <c r="L73" t="s">
        <v>636</v>
      </c>
      <c r="M73">
        <v>1689188415</v>
      </c>
      <c r="N73">
        <f t="shared" si="46"/>
        <v>8.4167358813835129E-3</v>
      </c>
      <c r="O73">
        <f t="shared" si="47"/>
        <v>8.4167358813835129</v>
      </c>
      <c r="P73">
        <f t="shared" si="48"/>
        <v>24.490069881856307</v>
      </c>
      <c r="Q73">
        <f t="shared" si="49"/>
        <v>366.899</v>
      </c>
      <c r="R73">
        <f t="shared" si="50"/>
        <v>290.59445407827252</v>
      </c>
      <c r="S73">
        <f t="shared" si="51"/>
        <v>28.721362879846872</v>
      </c>
      <c r="T73">
        <f t="shared" si="52"/>
        <v>36.263043466116997</v>
      </c>
      <c r="U73">
        <f t="shared" si="53"/>
        <v>0.6298610394566595</v>
      </c>
      <c r="V73">
        <f t="shared" si="54"/>
        <v>2.9140644375316516</v>
      </c>
      <c r="W73">
        <f t="shared" si="55"/>
        <v>0.56286430337745563</v>
      </c>
      <c r="X73">
        <f t="shared" si="56"/>
        <v>0.3572138976251038</v>
      </c>
      <c r="Y73">
        <f t="shared" si="57"/>
        <v>289.57822263526714</v>
      </c>
      <c r="Z73">
        <f t="shared" si="58"/>
        <v>28.208377237123255</v>
      </c>
      <c r="AA73">
        <f t="shared" si="59"/>
        <v>28.025200000000002</v>
      </c>
      <c r="AB73">
        <f t="shared" si="60"/>
        <v>3.8004181517164453</v>
      </c>
      <c r="AC73">
        <f t="shared" si="61"/>
        <v>59.956766052153242</v>
      </c>
      <c r="AD73">
        <f t="shared" si="62"/>
        <v>2.3685989442784003</v>
      </c>
      <c r="AE73">
        <f t="shared" si="63"/>
        <v>3.9505115106076274</v>
      </c>
      <c r="AF73">
        <f t="shared" si="64"/>
        <v>1.4318192074380449</v>
      </c>
      <c r="AG73">
        <f t="shared" si="65"/>
        <v>-371.1780523690129</v>
      </c>
      <c r="AH73">
        <f t="shared" si="66"/>
        <v>104.66204655122471</v>
      </c>
      <c r="AI73">
        <f t="shared" si="67"/>
        <v>7.8569010199976503</v>
      </c>
      <c r="AJ73">
        <f t="shared" si="68"/>
        <v>30.919117837476563</v>
      </c>
      <c r="AK73">
        <v>0</v>
      </c>
      <c r="AL73">
        <v>0</v>
      </c>
      <c r="AM73">
        <f t="shared" si="69"/>
        <v>1</v>
      </c>
      <c r="AN73">
        <f t="shared" si="70"/>
        <v>0</v>
      </c>
      <c r="AO73">
        <f t="shared" si="71"/>
        <v>52109.615140467715</v>
      </c>
      <c r="AP73" t="s">
        <v>385</v>
      </c>
      <c r="AQ73">
        <v>10238.9</v>
      </c>
      <c r="AR73">
        <v>302.21199999999999</v>
      </c>
      <c r="AS73">
        <v>4052.3</v>
      </c>
      <c r="AT73">
        <f t="shared" si="72"/>
        <v>0.92542210596451402</v>
      </c>
      <c r="AU73">
        <v>-0.32343011824092421</v>
      </c>
      <c r="AV73" t="s">
        <v>677</v>
      </c>
      <c r="AW73">
        <v>10311.9</v>
      </c>
      <c r="AX73">
        <v>812.89657692307685</v>
      </c>
      <c r="AY73">
        <v>1079.0540088603291</v>
      </c>
      <c r="AZ73">
        <f t="shared" si="73"/>
        <v>0.24665811882610145</v>
      </c>
      <c r="BA73">
        <v>0.5</v>
      </c>
      <c r="BB73">
        <f t="shared" si="74"/>
        <v>1513.2438003291541</v>
      </c>
      <c r="BC73">
        <f t="shared" si="75"/>
        <v>24.490069881856307</v>
      </c>
      <c r="BD73">
        <f t="shared" si="76"/>
        <v>186.6269345572249</v>
      </c>
      <c r="BE73">
        <f t="shared" si="77"/>
        <v>1.6397556028116492E-2</v>
      </c>
      <c r="BF73">
        <f t="shared" si="78"/>
        <v>2.7554190677442936</v>
      </c>
      <c r="BG73">
        <f t="shared" si="79"/>
        <v>250.6957003825257</v>
      </c>
      <c r="BH73" t="s">
        <v>678</v>
      </c>
      <c r="BI73">
        <v>596.41999999999996</v>
      </c>
      <c r="BJ73">
        <f t="shared" si="80"/>
        <v>596.41999999999996</v>
      </c>
      <c r="BK73">
        <f t="shared" si="81"/>
        <v>0.44727511773954254</v>
      </c>
      <c r="BL73">
        <f t="shared" si="82"/>
        <v>0.55146845653447585</v>
      </c>
      <c r="BM73">
        <f t="shared" si="83"/>
        <v>0.86034410660661564</v>
      </c>
      <c r="BN73">
        <f t="shared" si="84"/>
        <v>0.3426146229240617</v>
      </c>
      <c r="BO73">
        <f t="shared" si="85"/>
        <v>0.79284699216116283</v>
      </c>
      <c r="BP73">
        <f t="shared" si="86"/>
        <v>0.40461090153835894</v>
      </c>
      <c r="BQ73">
        <f t="shared" si="87"/>
        <v>0.59538909846164101</v>
      </c>
      <c r="BR73">
        <f t="shared" si="88"/>
        <v>1800.07</v>
      </c>
      <c r="BS73">
        <f t="shared" si="89"/>
        <v>1513.2438003291541</v>
      </c>
      <c r="BT73">
        <f t="shared" si="90"/>
        <v>0.84065830791533336</v>
      </c>
      <c r="BU73">
        <f t="shared" si="91"/>
        <v>0.16087053427659323</v>
      </c>
      <c r="BV73">
        <v>6</v>
      </c>
      <c r="BW73">
        <v>0.5</v>
      </c>
      <c r="BX73" t="s">
        <v>388</v>
      </c>
      <c r="BY73">
        <v>2</v>
      </c>
      <c r="BZ73">
        <v>1689188415</v>
      </c>
      <c r="CA73">
        <v>366.899</v>
      </c>
      <c r="CB73">
        <v>399.99200000000002</v>
      </c>
      <c r="CC73">
        <v>23.9648</v>
      </c>
      <c r="CD73">
        <v>14.106999999999999</v>
      </c>
      <c r="CE73">
        <v>367.84100000000001</v>
      </c>
      <c r="CF73">
        <v>23.645099999999999</v>
      </c>
      <c r="CG73">
        <v>500.012</v>
      </c>
      <c r="CH73">
        <v>98.736800000000002</v>
      </c>
      <c r="CI73">
        <v>9.9782999999999997E-2</v>
      </c>
      <c r="CJ73">
        <v>28.691400000000002</v>
      </c>
      <c r="CK73">
        <v>28.025200000000002</v>
      </c>
      <c r="CL73">
        <v>999.9</v>
      </c>
      <c r="CM73">
        <v>0</v>
      </c>
      <c r="CN73">
        <v>0</v>
      </c>
      <c r="CO73">
        <v>10038.799999999999</v>
      </c>
      <c r="CP73">
        <v>0</v>
      </c>
      <c r="CQ73">
        <v>487.26499999999999</v>
      </c>
      <c r="CR73">
        <v>-33.092199999999998</v>
      </c>
      <c r="CS73">
        <v>375.90800000000002</v>
      </c>
      <c r="CT73">
        <v>405.71499999999997</v>
      </c>
      <c r="CU73">
        <v>9.8578299999999999</v>
      </c>
      <c r="CV73">
        <v>399.99200000000002</v>
      </c>
      <c r="CW73">
        <v>14.106999999999999</v>
      </c>
      <c r="CX73">
        <v>2.3662100000000001</v>
      </c>
      <c r="CY73">
        <v>1.3928799999999999</v>
      </c>
      <c r="CZ73">
        <v>20.134399999999999</v>
      </c>
      <c r="DA73">
        <v>11.840299999999999</v>
      </c>
      <c r="DB73">
        <v>1800.07</v>
      </c>
      <c r="DC73">
        <v>0.97799599999999998</v>
      </c>
      <c r="DD73">
        <v>2.20045E-2</v>
      </c>
      <c r="DE73">
        <v>0</v>
      </c>
      <c r="DF73">
        <v>812.12</v>
      </c>
      <c r="DG73">
        <v>4.9995000000000003</v>
      </c>
      <c r="DH73">
        <v>17059.5</v>
      </c>
      <c r="DI73">
        <v>16660.5</v>
      </c>
      <c r="DJ73">
        <v>45.686999999999998</v>
      </c>
      <c r="DK73">
        <v>46.75</v>
      </c>
      <c r="DL73">
        <v>46.75</v>
      </c>
      <c r="DM73">
        <v>45.436999999999998</v>
      </c>
      <c r="DN73">
        <v>46.875</v>
      </c>
      <c r="DO73">
        <v>1755.57</v>
      </c>
      <c r="DP73">
        <v>39.5</v>
      </c>
      <c r="DQ73">
        <v>0</v>
      </c>
      <c r="DR73">
        <v>134.60000014305109</v>
      </c>
      <c r="DS73">
        <v>0</v>
      </c>
      <c r="DT73">
        <v>812.89657692307685</v>
      </c>
      <c r="DU73">
        <v>-8.7273504238036672</v>
      </c>
      <c r="DV73">
        <v>-242.21196591913059</v>
      </c>
      <c r="DW73">
        <v>17091.165384615389</v>
      </c>
      <c r="DX73">
        <v>15</v>
      </c>
      <c r="DY73">
        <v>1689188365</v>
      </c>
      <c r="DZ73" t="s">
        <v>679</v>
      </c>
      <c r="EA73">
        <v>1689188352.5</v>
      </c>
      <c r="EB73">
        <v>1689188365</v>
      </c>
      <c r="EC73">
        <v>62</v>
      </c>
      <c r="ED73">
        <v>-0.17499999999999999</v>
      </c>
      <c r="EE73">
        <v>0</v>
      </c>
      <c r="EF73">
        <v>-0.96299999999999997</v>
      </c>
      <c r="EG73">
        <v>-5.2999999999999999E-2</v>
      </c>
      <c r="EH73">
        <v>401</v>
      </c>
      <c r="EI73">
        <v>14</v>
      </c>
      <c r="EJ73">
        <v>0.05</v>
      </c>
      <c r="EK73">
        <v>0.01</v>
      </c>
      <c r="EL73">
        <v>24.737074185607799</v>
      </c>
      <c r="EM73">
        <v>-0.95429227785034543</v>
      </c>
      <c r="EN73">
        <v>0.14010523008263931</v>
      </c>
      <c r="EO73">
        <v>1</v>
      </c>
      <c r="EP73">
        <v>0.64066964619216227</v>
      </c>
      <c r="EQ73">
        <v>-4.0629600416683252E-2</v>
      </c>
      <c r="ER73">
        <v>6.0002313849681259E-3</v>
      </c>
      <c r="ES73">
        <v>1</v>
      </c>
      <c r="ET73">
        <v>2</v>
      </c>
      <c r="EU73">
        <v>2</v>
      </c>
      <c r="EV73" t="s">
        <v>390</v>
      </c>
      <c r="EW73">
        <v>2.9674900000000002</v>
      </c>
      <c r="EX73">
        <v>2.80844</v>
      </c>
      <c r="EY73">
        <v>9.1146500000000005E-2</v>
      </c>
      <c r="EZ73">
        <v>9.6173800000000004E-2</v>
      </c>
      <c r="FA73">
        <v>0.119439</v>
      </c>
      <c r="FB73">
        <v>8.1309400000000004E-2</v>
      </c>
      <c r="FC73">
        <v>27051.7</v>
      </c>
      <c r="FD73">
        <v>24934.7</v>
      </c>
      <c r="FE73">
        <v>26738.400000000001</v>
      </c>
      <c r="FF73">
        <v>26010.6</v>
      </c>
      <c r="FG73">
        <v>32035.7</v>
      </c>
      <c r="FH73">
        <v>33708.6</v>
      </c>
      <c r="FI73">
        <v>37888.1</v>
      </c>
      <c r="FJ73">
        <v>38541.300000000003</v>
      </c>
      <c r="FK73">
        <v>2.0272299999999999</v>
      </c>
      <c r="FL73">
        <v>2.0239699999999998</v>
      </c>
      <c r="FM73">
        <v>7.9370999999999997E-2</v>
      </c>
      <c r="FN73">
        <v>0</v>
      </c>
      <c r="FO73">
        <v>26.728000000000002</v>
      </c>
      <c r="FP73">
        <v>999.9</v>
      </c>
      <c r="FQ73">
        <v>35.799999999999997</v>
      </c>
      <c r="FR73">
        <v>36</v>
      </c>
      <c r="FS73">
        <v>21.6419</v>
      </c>
      <c r="FT73">
        <v>61.764000000000003</v>
      </c>
      <c r="FU73">
        <v>16.5825</v>
      </c>
      <c r="FV73">
        <v>1</v>
      </c>
      <c r="FW73">
        <v>1.7014700000000001E-2</v>
      </c>
      <c r="FX73">
        <v>0.70368699999999995</v>
      </c>
      <c r="FY73">
        <v>20.254200000000001</v>
      </c>
      <c r="FZ73">
        <v>5.2098000000000004</v>
      </c>
      <c r="GA73">
        <v>11.926500000000001</v>
      </c>
      <c r="GB73">
        <v>4.9889000000000001</v>
      </c>
      <c r="GC73">
        <v>3.2909999999999999</v>
      </c>
      <c r="GD73">
        <v>9999</v>
      </c>
      <c r="GE73">
        <v>9999</v>
      </c>
      <c r="GF73">
        <v>9999</v>
      </c>
      <c r="GG73">
        <v>999.9</v>
      </c>
      <c r="GH73">
        <v>1.87039</v>
      </c>
      <c r="GI73">
        <v>1.8765400000000001</v>
      </c>
      <c r="GJ73">
        <v>1.8742399999999999</v>
      </c>
      <c r="GK73">
        <v>1.87256</v>
      </c>
      <c r="GL73">
        <v>1.8730199999999999</v>
      </c>
      <c r="GM73">
        <v>1.87042</v>
      </c>
      <c r="GN73">
        <v>1.8763700000000001</v>
      </c>
      <c r="GO73">
        <v>1.8754599999999999</v>
      </c>
      <c r="GP73">
        <v>5</v>
      </c>
      <c r="GQ73">
        <v>0</v>
      </c>
      <c r="GR73">
        <v>0</v>
      </c>
      <c r="GS73">
        <v>0</v>
      </c>
      <c r="GT73" t="s">
        <v>391</v>
      </c>
      <c r="GU73" t="s">
        <v>392</v>
      </c>
      <c r="GV73" t="s">
        <v>393</v>
      </c>
      <c r="GW73" t="s">
        <v>393</v>
      </c>
      <c r="GX73" t="s">
        <v>393</v>
      </c>
      <c r="GY73" t="s">
        <v>393</v>
      </c>
      <c r="GZ73">
        <v>0</v>
      </c>
      <c r="HA73">
        <v>100</v>
      </c>
      <c r="HB73">
        <v>100</v>
      </c>
      <c r="HC73">
        <v>-0.94199999999999995</v>
      </c>
      <c r="HD73">
        <v>0.31969999999999998</v>
      </c>
      <c r="HE73">
        <v>-0.74101604825357803</v>
      </c>
      <c r="HF73">
        <v>-4.4049200664853048E-4</v>
      </c>
      <c r="HG73">
        <v>-3.0069193378276792E-7</v>
      </c>
      <c r="HH73">
        <v>5.1441627210662792E-11</v>
      </c>
      <c r="HI73">
        <v>0.31969104262050269</v>
      </c>
      <c r="HJ73">
        <v>0</v>
      </c>
      <c r="HK73">
        <v>0</v>
      </c>
      <c r="HL73">
        <v>0</v>
      </c>
      <c r="HM73">
        <v>8</v>
      </c>
      <c r="HN73">
        <v>2399</v>
      </c>
      <c r="HO73">
        <v>1</v>
      </c>
      <c r="HP73">
        <v>21</v>
      </c>
      <c r="HQ73">
        <v>1</v>
      </c>
      <c r="HR73">
        <v>0.8</v>
      </c>
      <c r="HS73">
        <v>0.944824</v>
      </c>
      <c r="HT73">
        <v>2.49878</v>
      </c>
      <c r="HU73">
        <v>1.5991200000000001</v>
      </c>
      <c r="HV73">
        <v>2.2766099999999998</v>
      </c>
      <c r="HW73">
        <v>1.5502899999999999</v>
      </c>
      <c r="HX73">
        <v>2.3059099999999999</v>
      </c>
      <c r="HY73">
        <v>38.969299999999997</v>
      </c>
      <c r="HZ73">
        <v>23.9299</v>
      </c>
      <c r="IA73">
        <v>18</v>
      </c>
      <c r="IB73">
        <v>511.01</v>
      </c>
      <c r="IC73">
        <v>479.685</v>
      </c>
      <c r="ID73">
        <v>25.9252</v>
      </c>
      <c r="IE73">
        <v>27.633600000000001</v>
      </c>
      <c r="IF73">
        <v>30.000399999999999</v>
      </c>
      <c r="IG73">
        <v>27.6175</v>
      </c>
      <c r="IH73">
        <v>27.580100000000002</v>
      </c>
      <c r="II73">
        <v>18.942699999999999</v>
      </c>
      <c r="IJ73">
        <v>46.591900000000003</v>
      </c>
      <c r="IK73">
        <v>0</v>
      </c>
      <c r="IL73">
        <v>25.913</v>
      </c>
      <c r="IM73">
        <v>400</v>
      </c>
      <c r="IN73">
        <v>14.1372</v>
      </c>
      <c r="IO73">
        <v>99.886399999999995</v>
      </c>
      <c r="IP73">
        <v>100.05800000000001</v>
      </c>
    </row>
    <row r="74" spans="1:250" x14ac:dyDescent="0.3">
      <c r="A74">
        <v>58</v>
      </c>
      <c r="B74">
        <v>1689188542.0999999</v>
      </c>
      <c r="C74">
        <v>13877.5</v>
      </c>
      <c r="D74" t="s">
        <v>680</v>
      </c>
      <c r="E74" t="s">
        <v>681</v>
      </c>
      <c r="F74" t="s">
        <v>378</v>
      </c>
      <c r="G74" t="s">
        <v>379</v>
      </c>
      <c r="H74" t="s">
        <v>31</v>
      </c>
      <c r="I74" t="s">
        <v>381</v>
      </c>
      <c r="J74">
        <v>5</v>
      </c>
      <c r="K74" t="s">
        <v>31</v>
      </c>
      <c r="L74" t="s">
        <v>636</v>
      </c>
      <c r="M74">
        <v>1689188542.0999999</v>
      </c>
      <c r="N74">
        <f t="shared" si="46"/>
        <v>7.3830381823826461E-3</v>
      </c>
      <c r="O74">
        <f t="shared" si="47"/>
        <v>7.3830381823826459</v>
      </c>
      <c r="P74">
        <f t="shared" si="48"/>
        <v>23.541953027222288</v>
      </c>
      <c r="Q74">
        <f t="shared" si="49"/>
        <v>368.48</v>
      </c>
      <c r="R74">
        <f t="shared" si="50"/>
        <v>283.76745616493798</v>
      </c>
      <c r="S74">
        <f t="shared" si="51"/>
        <v>28.045944272004434</v>
      </c>
      <c r="T74">
        <f t="shared" si="52"/>
        <v>36.418445176960006</v>
      </c>
      <c r="U74">
        <f t="shared" si="53"/>
        <v>0.53264312406777392</v>
      </c>
      <c r="V74">
        <f t="shared" si="54"/>
        <v>2.9015598881769362</v>
      </c>
      <c r="W74">
        <f t="shared" si="55"/>
        <v>0.48368687281110595</v>
      </c>
      <c r="X74">
        <f t="shared" si="56"/>
        <v>0.30632697106063855</v>
      </c>
      <c r="Y74">
        <f t="shared" si="57"/>
        <v>289.57662663527066</v>
      </c>
      <c r="Z74">
        <f t="shared" si="58"/>
        <v>28.384342304657356</v>
      </c>
      <c r="AA74">
        <f t="shared" si="59"/>
        <v>28.037800000000001</v>
      </c>
      <c r="AB74">
        <f t="shared" si="60"/>
        <v>3.8032100697109552</v>
      </c>
      <c r="AC74">
        <f t="shared" si="61"/>
        <v>59.591276198726241</v>
      </c>
      <c r="AD74">
        <f t="shared" si="62"/>
        <v>2.3414921475571999</v>
      </c>
      <c r="AE74">
        <f t="shared" si="63"/>
        <v>3.9292532345653126</v>
      </c>
      <c r="AF74">
        <f t="shared" si="64"/>
        <v>1.4617179221537553</v>
      </c>
      <c r="AG74">
        <f t="shared" si="65"/>
        <v>-325.59198384307467</v>
      </c>
      <c r="AH74">
        <f t="shared" si="66"/>
        <v>87.694039485196186</v>
      </c>
      <c r="AI74">
        <f t="shared" si="67"/>
        <v>6.6088482706277842</v>
      </c>
      <c r="AJ74">
        <f t="shared" si="68"/>
        <v>58.287530548019959</v>
      </c>
      <c r="AK74">
        <v>0</v>
      </c>
      <c r="AL74">
        <v>0</v>
      </c>
      <c r="AM74">
        <f t="shared" si="69"/>
        <v>1</v>
      </c>
      <c r="AN74">
        <f t="shared" si="70"/>
        <v>0</v>
      </c>
      <c r="AO74">
        <f t="shared" si="71"/>
        <v>51769.050877528069</v>
      </c>
      <c r="AP74" t="s">
        <v>385</v>
      </c>
      <c r="AQ74">
        <v>10238.9</v>
      </c>
      <c r="AR74">
        <v>302.21199999999999</v>
      </c>
      <c r="AS74">
        <v>4052.3</v>
      </c>
      <c r="AT74">
        <f t="shared" si="72"/>
        <v>0.92542210596451402</v>
      </c>
      <c r="AU74">
        <v>-0.32343011824092421</v>
      </c>
      <c r="AV74" t="s">
        <v>682</v>
      </c>
      <c r="AW74">
        <v>10313.6</v>
      </c>
      <c r="AX74">
        <v>799.52007692307711</v>
      </c>
      <c r="AY74">
        <v>1077.364293394166</v>
      </c>
      <c r="AZ74">
        <f t="shared" si="73"/>
        <v>0.2578925421741598</v>
      </c>
      <c r="BA74">
        <v>0.5</v>
      </c>
      <c r="BB74">
        <f t="shared" si="74"/>
        <v>1513.2354003291557</v>
      </c>
      <c r="BC74">
        <f t="shared" si="75"/>
        <v>23.541953027222288</v>
      </c>
      <c r="BD74">
        <f t="shared" si="76"/>
        <v>195.12606214940919</v>
      </c>
      <c r="BE74">
        <f t="shared" si="77"/>
        <v>1.577109757032651E-2</v>
      </c>
      <c r="BF74">
        <f t="shared" si="78"/>
        <v>2.7613089879129862</v>
      </c>
      <c r="BG74">
        <f t="shared" si="79"/>
        <v>250.60438512031908</v>
      </c>
      <c r="BH74" t="s">
        <v>683</v>
      </c>
      <c r="BI74">
        <v>592.80999999999995</v>
      </c>
      <c r="BJ74">
        <f t="shared" si="80"/>
        <v>592.80999999999995</v>
      </c>
      <c r="BK74">
        <f t="shared" si="81"/>
        <v>0.44975900571904914</v>
      </c>
      <c r="BL74">
        <f t="shared" si="82"/>
        <v>0.57340161930022038</v>
      </c>
      <c r="BM74">
        <f t="shared" si="83"/>
        <v>0.85993476107918621</v>
      </c>
      <c r="BN74">
        <f t="shared" si="84"/>
        <v>0.35843823057594271</v>
      </c>
      <c r="BO74">
        <f t="shared" si="85"/>
        <v>0.79329757237852394</v>
      </c>
      <c r="BP74">
        <f t="shared" si="86"/>
        <v>0.42515281823256523</v>
      </c>
      <c r="BQ74">
        <f t="shared" si="87"/>
        <v>0.57484718176743477</v>
      </c>
      <c r="BR74">
        <f t="shared" si="88"/>
        <v>1800.06</v>
      </c>
      <c r="BS74">
        <f t="shared" si="89"/>
        <v>1513.2354003291557</v>
      </c>
      <c r="BT74">
        <f t="shared" si="90"/>
        <v>0.84065831157247861</v>
      </c>
      <c r="BU74">
        <f t="shared" si="91"/>
        <v>0.16087054133488365</v>
      </c>
      <c r="BV74">
        <v>6</v>
      </c>
      <c r="BW74">
        <v>0.5</v>
      </c>
      <c r="BX74" t="s">
        <v>388</v>
      </c>
      <c r="BY74">
        <v>2</v>
      </c>
      <c r="BZ74">
        <v>1689188542.0999999</v>
      </c>
      <c r="CA74">
        <v>368.48</v>
      </c>
      <c r="CB74">
        <v>399.97800000000001</v>
      </c>
      <c r="CC74">
        <v>23.691099999999999</v>
      </c>
      <c r="CD74">
        <v>15.045999999999999</v>
      </c>
      <c r="CE74">
        <v>369.53199999999998</v>
      </c>
      <c r="CF74">
        <v>23.372800000000002</v>
      </c>
      <c r="CG74">
        <v>500.26900000000001</v>
      </c>
      <c r="CH74">
        <v>98.733900000000006</v>
      </c>
      <c r="CI74">
        <v>0.100352</v>
      </c>
      <c r="CJ74">
        <v>28.598400000000002</v>
      </c>
      <c r="CK74">
        <v>28.037800000000001</v>
      </c>
      <c r="CL74">
        <v>999.9</v>
      </c>
      <c r="CM74">
        <v>0</v>
      </c>
      <c r="CN74">
        <v>0</v>
      </c>
      <c r="CO74">
        <v>9967.5</v>
      </c>
      <c r="CP74">
        <v>0</v>
      </c>
      <c r="CQ74">
        <v>471.10599999999999</v>
      </c>
      <c r="CR74">
        <v>-31.497199999999999</v>
      </c>
      <c r="CS74">
        <v>377.42200000000003</v>
      </c>
      <c r="CT74">
        <v>406.08800000000002</v>
      </c>
      <c r="CU74">
        <v>8.6450099999999992</v>
      </c>
      <c r="CV74">
        <v>399.97800000000001</v>
      </c>
      <c r="CW74">
        <v>15.045999999999999</v>
      </c>
      <c r="CX74">
        <v>2.3391099999999998</v>
      </c>
      <c r="CY74">
        <v>1.48556</v>
      </c>
      <c r="CZ74">
        <v>19.9483</v>
      </c>
      <c r="DA74">
        <v>12.8203</v>
      </c>
      <c r="DB74">
        <v>1800.06</v>
      </c>
      <c r="DC74">
        <v>0.97799599999999998</v>
      </c>
      <c r="DD74">
        <v>2.20045E-2</v>
      </c>
      <c r="DE74">
        <v>0</v>
      </c>
      <c r="DF74">
        <v>799.096</v>
      </c>
      <c r="DG74">
        <v>4.9995000000000003</v>
      </c>
      <c r="DH74">
        <v>16917.599999999999</v>
      </c>
      <c r="DI74">
        <v>16660.3</v>
      </c>
      <c r="DJ74">
        <v>45.686999999999998</v>
      </c>
      <c r="DK74">
        <v>46.686999999999998</v>
      </c>
      <c r="DL74">
        <v>46.686999999999998</v>
      </c>
      <c r="DM74">
        <v>45.375</v>
      </c>
      <c r="DN74">
        <v>46.875</v>
      </c>
      <c r="DO74">
        <v>1755.56</v>
      </c>
      <c r="DP74">
        <v>39.5</v>
      </c>
      <c r="DQ74">
        <v>0</v>
      </c>
      <c r="DR74">
        <v>125</v>
      </c>
      <c r="DS74">
        <v>0</v>
      </c>
      <c r="DT74">
        <v>799.52007692307711</v>
      </c>
      <c r="DU74">
        <v>-1.367247861847771</v>
      </c>
      <c r="DV74">
        <v>-18.96068376939094</v>
      </c>
      <c r="DW74">
        <v>16919.853846153841</v>
      </c>
      <c r="DX74">
        <v>15</v>
      </c>
      <c r="DY74">
        <v>1689188499.0999999</v>
      </c>
      <c r="DZ74" t="s">
        <v>684</v>
      </c>
      <c r="EA74">
        <v>1689188495.0999999</v>
      </c>
      <c r="EB74">
        <v>1689188499.0999999</v>
      </c>
      <c r="EC74">
        <v>63</v>
      </c>
      <c r="ED74">
        <v>-0.11</v>
      </c>
      <c r="EE74">
        <v>-1E-3</v>
      </c>
      <c r="EF74">
        <v>-1.0720000000000001</v>
      </c>
      <c r="EG74">
        <v>-3.7999999999999999E-2</v>
      </c>
      <c r="EH74">
        <v>400</v>
      </c>
      <c r="EI74">
        <v>14</v>
      </c>
      <c r="EJ74">
        <v>0.03</v>
      </c>
      <c r="EK74">
        <v>0.01</v>
      </c>
      <c r="EL74">
        <v>23.699595310838099</v>
      </c>
      <c r="EM74">
        <v>-0.94110028046901095</v>
      </c>
      <c r="EN74">
        <v>0.1691554705309988</v>
      </c>
      <c r="EO74">
        <v>1</v>
      </c>
      <c r="EP74">
        <v>0.55165632357843564</v>
      </c>
      <c r="EQ74">
        <v>-4.8258857230813038E-2</v>
      </c>
      <c r="ER74">
        <v>8.768666960372748E-3</v>
      </c>
      <c r="ES74">
        <v>1</v>
      </c>
      <c r="ET74">
        <v>2</v>
      </c>
      <c r="EU74">
        <v>2</v>
      </c>
      <c r="EV74" t="s">
        <v>390</v>
      </c>
      <c r="EW74">
        <v>2.9680599999999999</v>
      </c>
      <c r="EX74">
        <v>2.8083999999999998</v>
      </c>
      <c r="EY74">
        <v>9.1451199999999996E-2</v>
      </c>
      <c r="EZ74">
        <v>9.6157900000000004E-2</v>
      </c>
      <c r="FA74">
        <v>0.118432</v>
      </c>
      <c r="FB74">
        <v>8.5254800000000006E-2</v>
      </c>
      <c r="FC74">
        <v>27037.4</v>
      </c>
      <c r="FD74">
        <v>24929.1</v>
      </c>
      <c r="FE74">
        <v>26733.599999999999</v>
      </c>
      <c r="FF74">
        <v>26004.7</v>
      </c>
      <c r="FG74">
        <v>32067.200000000001</v>
      </c>
      <c r="FH74">
        <v>33556.1</v>
      </c>
      <c r="FI74">
        <v>37880.199999999997</v>
      </c>
      <c r="FJ74">
        <v>38532.6</v>
      </c>
      <c r="FK74">
        <v>2.0251800000000002</v>
      </c>
      <c r="FL74">
        <v>2.02352</v>
      </c>
      <c r="FM74">
        <v>8.1695599999999993E-2</v>
      </c>
      <c r="FN74">
        <v>0</v>
      </c>
      <c r="FO74">
        <v>26.7026</v>
      </c>
      <c r="FP74">
        <v>999.9</v>
      </c>
      <c r="FQ74">
        <v>36.1</v>
      </c>
      <c r="FR74">
        <v>36</v>
      </c>
      <c r="FS74">
        <v>21.8247</v>
      </c>
      <c r="FT74">
        <v>62.113999999999997</v>
      </c>
      <c r="FU74">
        <v>15.929500000000001</v>
      </c>
      <c r="FV74">
        <v>1</v>
      </c>
      <c r="FW74">
        <v>2.53023E-2</v>
      </c>
      <c r="FX74">
        <v>0.88691399999999998</v>
      </c>
      <c r="FY74">
        <v>20.253</v>
      </c>
      <c r="FZ74">
        <v>5.2098000000000004</v>
      </c>
      <c r="GA74">
        <v>11.9283</v>
      </c>
      <c r="GB74">
        <v>4.9890999999999996</v>
      </c>
      <c r="GC74">
        <v>3.2909999999999999</v>
      </c>
      <c r="GD74">
        <v>9999</v>
      </c>
      <c r="GE74">
        <v>9999</v>
      </c>
      <c r="GF74">
        <v>9999</v>
      </c>
      <c r="GG74">
        <v>999.9</v>
      </c>
      <c r="GH74">
        <v>1.87042</v>
      </c>
      <c r="GI74">
        <v>1.87653</v>
      </c>
      <c r="GJ74">
        <v>1.87425</v>
      </c>
      <c r="GK74">
        <v>1.87256</v>
      </c>
      <c r="GL74">
        <v>1.8730199999999999</v>
      </c>
      <c r="GM74">
        <v>1.87042</v>
      </c>
      <c r="GN74">
        <v>1.8763700000000001</v>
      </c>
      <c r="GO74">
        <v>1.8754599999999999</v>
      </c>
      <c r="GP74">
        <v>5</v>
      </c>
      <c r="GQ74">
        <v>0</v>
      </c>
      <c r="GR74">
        <v>0</v>
      </c>
      <c r="GS74">
        <v>0</v>
      </c>
      <c r="GT74" t="s">
        <v>391</v>
      </c>
      <c r="GU74" t="s">
        <v>392</v>
      </c>
      <c r="GV74" t="s">
        <v>393</v>
      </c>
      <c r="GW74" t="s">
        <v>393</v>
      </c>
      <c r="GX74" t="s">
        <v>393</v>
      </c>
      <c r="GY74" t="s">
        <v>393</v>
      </c>
      <c r="GZ74">
        <v>0</v>
      </c>
      <c r="HA74">
        <v>100</v>
      </c>
      <c r="HB74">
        <v>100</v>
      </c>
      <c r="HC74">
        <v>-1.052</v>
      </c>
      <c r="HD74">
        <v>0.31830000000000003</v>
      </c>
      <c r="HE74">
        <v>-0.85066626144479096</v>
      </c>
      <c r="HF74">
        <v>-4.4049200664853048E-4</v>
      </c>
      <c r="HG74">
        <v>-3.0069193378276792E-7</v>
      </c>
      <c r="HH74">
        <v>5.1441627210662792E-11</v>
      </c>
      <c r="HI74">
        <v>0.31822782443411268</v>
      </c>
      <c r="HJ74">
        <v>0</v>
      </c>
      <c r="HK74">
        <v>0</v>
      </c>
      <c r="HL74">
        <v>0</v>
      </c>
      <c r="HM74">
        <v>8</v>
      </c>
      <c r="HN74">
        <v>2399</v>
      </c>
      <c r="HO74">
        <v>1</v>
      </c>
      <c r="HP74">
        <v>21</v>
      </c>
      <c r="HQ74">
        <v>0.8</v>
      </c>
      <c r="HR74">
        <v>0.7</v>
      </c>
      <c r="HS74">
        <v>0.944824</v>
      </c>
      <c r="HT74">
        <v>2.50366</v>
      </c>
      <c r="HU74">
        <v>1.5991200000000001</v>
      </c>
      <c r="HV74">
        <v>2.2766099999999998</v>
      </c>
      <c r="HW74">
        <v>1.5502899999999999</v>
      </c>
      <c r="HX74">
        <v>2.3059099999999999</v>
      </c>
      <c r="HY74">
        <v>39.043599999999998</v>
      </c>
      <c r="HZ74">
        <v>23.921099999999999</v>
      </c>
      <c r="IA74">
        <v>18</v>
      </c>
      <c r="IB74">
        <v>510.42</v>
      </c>
      <c r="IC74">
        <v>480.07299999999998</v>
      </c>
      <c r="ID74">
        <v>25.691299999999998</v>
      </c>
      <c r="IE74">
        <v>27.730699999999999</v>
      </c>
      <c r="IF74">
        <v>30.0002</v>
      </c>
      <c r="IG74">
        <v>27.698</v>
      </c>
      <c r="IH74">
        <v>27.658000000000001</v>
      </c>
      <c r="II74">
        <v>18.940000000000001</v>
      </c>
      <c r="IJ74">
        <v>42.055500000000002</v>
      </c>
      <c r="IK74">
        <v>0</v>
      </c>
      <c r="IL74">
        <v>25.652200000000001</v>
      </c>
      <c r="IM74">
        <v>400</v>
      </c>
      <c r="IN74">
        <v>15.2661</v>
      </c>
      <c r="IO74">
        <v>99.866799999999998</v>
      </c>
      <c r="IP74">
        <v>100.035</v>
      </c>
    </row>
    <row r="75" spans="1:250" x14ac:dyDescent="0.3">
      <c r="A75">
        <v>59</v>
      </c>
      <c r="B75">
        <v>1689188689.0999999</v>
      </c>
      <c r="C75">
        <v>14024.5</v>
      </c>
      <c r="D75" t="s">
        <v>685</v>
      </c>
      <c r="E75" t="s">
        <v>686</v>
      </c>
      <c r="F75" t="s">
        <v>378</v>
      </c>
      <c r="G75" t="s">
        <v>379</v>
      </c>
      <c r="H75" t="s">
        <v>31</v>
      </c>
      <c r="I75" t="s">
        <v>381</v>
      </c>
      <c r="J75">
        <v>5</v>
      </c>
      <c r="K75" t="s">
        <v>31</v>
      </c>
      <c r="L75" t="s">
        <v>636</v>
      </c>
      <c r="M75">
        <v>1689188689.0999999</v>
      </c>
      <c r="N75">
        <f t="shared" si="46"/>
        <v>4.98775405366092E-3</v>
      </c>
      <c r="O75">
        <f t="shared" si="47"/>
        <v>4.98775405366092</v>
      </c>
      <c r="P75">
        <f t="shared" si="48"/>
        <v>30.551167835620163</v>
      </c>
      <c r="Q75">
        <f t="shared" si="49"/>
        <v>559.95799999999997</v>
      </c>
      <c r="R75">
        <f t="shared" si="50"/>
        <v>393.7264693177691</v>
      </c>
      <c r="S75">
        <f t="shared" si="51"/>
        <v>38.913813853492755</v>
      </c>
      <c r="T75">
        <f t="shared" si="52"/>
        <v>55.343247345119998</v>
      </c>
      <c r="U75">
        <f t="shared" si="53"/>
        <v>0.33423397421119982</v>
      </c>
      <c r="V75">
        <f t="shared" si="54"/>
        <v>2.9035411100930806</v>
      </c>
      <c r="W75">
        <f t="shared" si="55"/>
        <v>0.3142359513239294</v>
      </c>
      <c r="X75">
        <f t="shared" si="56"/>
        <v>0.19809442582493592</v>
      </c>
      <c r="Y75">
        <f t="shared" si="57"/>
        <v>289.55107792885144</v>
      </c>
      <c r="Z75">
        <f t="shared" si="58"/>
        <v>28.789117504659686</v>
      </c>
      <c r="AA75">
        <f t="shared" si="59"/>
        <v>28.038900000000002</v>
      </c>
      <c r="AB75">
        <f t="shared" si="60"/>
        <v>3.8034538934888817</v>
      </c>
      <c r="AC75">
        <f t="shared" si="61"/>
        <v>58.858901464135549</v>
      </c>
      <c r="AD75">
        <f t="shared" si="62"/>
        <v>2.2829912328240001</v>
      </c>
      <c r="AE75">
        <f t="shared" si="63"/>
        <v>3.8787527052557946</v>
      </c>
      <c r="AF75">
        <f t="shared" si="64"/>
        <v>1.5204626606648817</v>
      </c>
      <c r="AG75">
        <f t="shared" si="65"/>
        <v>-219.95995376644657</v>
      </c>
      <c r="AH75">
        <f t="shared" si="66"/>
        <v>52.721226564646976</v>
      </c>
      <c r="AI75">
        <f t="shared" si="67"/>
        <v>3.9661154241841277</v>
      </c>
      <c r="AJ75">
        <f t="shared" si="68"/>
        <v>126.27846615123596</v>
      </c>
      <c r="AK75">
        <v>0</v>
      </c>
      <c r="AL75">
        <v>0</v>
      </c>
      <c r="AM75">
        <f t="shared" si="69"/>
        <v>1</v>
      </c>
      <c r="AN75">
        <f t="shared" si="70"/>
        <v>0</v>
      </c>
      <c r="AO75">
        <f t="shared" si="71"/>
        <v>51863.792971072908</v>
      </c>
      <c r="AP75" t="s">
        <v>385</v>
      </c>
      <c r="AQ75">
        <v>10238.9</v>
      </c>
      <c r="AR75">
        <v>302.21199999999999</v>
      </c>
      <c r="AS75">
        <v>4052.3</v>
      </c>
      <c r="AT75">
        <f t="shared" si="72"/>
        <v>0.92542210596451402</v>
      </c>
      <c r="AU75">
        <v>-0.32343011824092421</v>
      </c>
      <c r="AV75" t="s">
        <v>687</v>
      </c>
      <c r="AW75">
        <v>10315</v>
      </c>
      <c r="AX75">
        <v>837.64747999999997</v>
      </c>
      <c r="AY75">
        <v>1167.512585912649</v>
      </c>
      <c r="AZ75">
        <f t="shared" si="73"/>
        <v>0.28253665946974971</v>
      </c>
      <c r="BA75">
        <v>0.5</v>
      </c>
      <c r="BB75">
        <f t="shared" si="74"/>
        <v>1513.1009937455187</v>
      </c>
      <c r="BC75">
        <f t="shared" si="75"/>
        <v>30.551167835620163</v>
      </c>
      <c r="BD75">
        <f t="shared" si="76"/>
        <v>213.75325010660876</v>
      </c>
      <c r="BE75">
        <f t="shared" si="77"/>
        <v>2.0404849432709937E-2</v>
      </c>
      <c r="BF75">
        <f t="shared" si="78"/>
        <v>2.4708833539745543</v>
      </c>
      <c r="BG75">
        <f t="shared" si="79"/>
        <v>255.18772219461812</v>
      </c>
      <c r="BH75" t="s">
        <v>688</v>
      </c>
      <c r="BI75">
        <v>611.03</v>
      </c>
      <c r="BJ75">
        <f t="shared" si="80"/>
        <v>611.03</v>
      </c>
      <c r="BK75">
        <f t="shared" si="81"/>
        <v>0.47663947492064462</v>
      </c>
      <c r="BL75">
        <f t="shared" si="82"/>
        <v>0.59276806545825655</v>
      </c>
      <c r="BM75">
        <f t="shared" si="83"/>
        <v>0.83829150693998167</v>
      </c>
      <c r="BN75">
        <f t="shared" si="84"/>
        <v>0.38121447192218644</v>
      </c>
      <c r="BO75">
        <f t="shared" si="85"/>
        <v>0.76925859182167211</v>
      </c>
      <c r="BP75">
        <f t="shared" si="86"/>
        <v>0.43240035896360429</v>
      </c>
      <c r="BQ75">
        <f t="shared" si="87"/>
        <v>0.56759964103639571</v>
      </c>
      <c r="BR75">
        <f t="shared" si="88"/>
        <v>1799.9</v>
      </c>
      <c r="BS75">
        <f t="shared" si="89"/>
        <v>1513.1009937455187</v>
      </c>
      <c r="BT75">
        <f t="shared" si="90"/>
        <v>0.84065836643453451</v>
      </c>
      <c r="BU75">
        <f t="shared" si="91"/>
        <v>0.16087064721865182</v>
      </c>
      <c r="BV75">
        <v>6</v>
      </c>
      <c r="BW75">
        <v>0.5</v>
      </c>
      <c r="BX75" t="s">
        <v>388</v>
      </c>
      <c r="BY75">
        <v>2</v>
      </c>
      <c r="BZ75">
        <v>1689188689.0999999</v>
      </c>
      <c r="CA75">
        <v>559.95799999999997</v>
      </c>
      <c r="CB75">
        <v>599.96100000000001</v>
      </c>
      <c r="CC75">
        <v>23.0991</v>
      </c>
      <c r="CD75">
        <v>17.253499999999999</v>
      </c>
      <c r="CE75">
        <v>561.07100000000003</v>
      </c>
      <c r="CF75">
        <v>23.030100000000001</v>
      </c>
      <c r="CG75">
        <v>500.12400000000002</v>
      </c>
      <c r="CH75">
        <v>98.7346</v>
      </c>
      <c r="CI75">
        <v>0.10004</v>
      </c>
      <c r="CJ75">
        <v>28.375699999999998</v>
      </c>
      <c r="CK75">
        <v>28.038900000000002</v>
      </c>
      <c r="CL75">
        <v>999.9</v>
      </c>
      <c r="CM75">
        <v>0</v>
      </c>
      <c r="CN75">
        <v>0</v>
      </c>
      <c r="CO75">
        <v>9978.75</v>
      </c>
      <c r="CP75">
        <v>0</v>
      </c>
      <c r="CQ75">
        <v>399.47800000000001</v>
      </c>
      <c r="CR75">
        <v>-40.0732</v>
      </c>
      <c r="CS75">
        <v>573.27200000000005</v>
      </c>
      <c r="CT75">
        <v>610.49400000000003</v>
      </c>
      <c r="CU75">
        <v>6.0948500000000001</v>
      </c>
      <c r="CV75">
        <v>599.96100000000001</v>
      </c>
      <c r="CW75">
        <v>17.253499999999999</v>
      </c>
      <c r="CX75">
        <v>2.3052899999999998</v>
      </c>
      <c r="CY75">
        <v>1.7035199999999999</v>
      </c>
      <c r="CZ75">
        <v>19.7134</v>
      </c>
      <c r="DA75">
        <v>14.9285</v>
      </c>
      <c r="DB75">
        <v>1799.9</v>
      </c>
      <c r="DC75">
        <v>0.97799599999999998</v>
      </c>
      <c r="DD75">
        <v>2.20045E-2</v>
      </c>
      <c r="DE75">
        <v>0</v>
      </c>
      <c r="DF75">
        <v>836.56600000000003</v>
      </c>
      <c r="DG75">
        <v>4.9995000000000003</v>
      </c>
      <c r="DH75">
        <v>17411.3</v>
      </c>
      <c r="DI75">
        <v>16658.900000000001</v>
      </c>
      <c r="DJ75">
        <v>45.686999999999998</v>
      </c>
      <c r="DK75">
        <v>46.561999999999998</v>
      </c>
      <c r="DL75">
        <v>46.686999999999998</v>
      </c>
      <c r="DM75">
        <v>45.311999999999998</v>
      </c>
      <c r="DN75">
        <v>46.811999999999998</v>
      </c>
      <c r="DO75">
        <v>1755.41</v>
      </c>
      <c r="DP75">
        <v>39.5</v>
      </c>
      <c r="DQ75">
        <v>0</v>
      </c>
      <c r="DR75">
        <v>144.79999995231631</v>
      </c>
      <c r="DS75">
        <v>0</v>
      </c>
      <c r="DT75">
        <v>837.64747999999997</v>
      </c>
      <c r="DU75">
        <v>-8.0657692269462089</v>
      </c>
      <c r="DV75">
        <v>-184.23076888654589</v>
      </c>
      <c r="DW75">
        <v>17434.991999999998</v>
      </c>
      <c r="DX75">
        <v>15</v>
      </c>
      <c r="DY75">
        <v>1689188718.0999999</v>
      </c>
      <c r="DZ75" t="s">
        <v>689</v>
      </c>
      <c r="EA75">
        <v>1689188717.0999999</v>
      </c>
      <c r="EB75">
        <v>1689188718.0999999</v>
      </c>
      <c r="EC75">
        <v>64</v>
      </c>
      <c r="ED75">
        <v>0.1</v>
      </c>
      <c r="EE75">
        <v>-2.1000000000000001E-2</v>
      </c>
      <c r="EF75">
        <v>-1.113</v>
      </c>
      <c r="EG75">
        <v>6.9000000000000006E-2</v>
      </c>
      <c r="EH75">
        <v>600</v>
      </c>
      <c r="EI75">
        <v>17</v>
      </c>
      <c r="EJ75">
        <v>7.0000000000000007E-2</v>
      </c>
      <c r="EK75">
        <v>0.02</v>
      </c>
      <c r="EL75">
        <v>30.764044556393781</v>
      </c>
      <c r="EM75">
        <v>-0.96451975481297869</v>
      </c>
      <c r="EN75">
        <v>0.15095940935871119</v>
      </c>
      <c r="EO75">
        <v>1</v>
      </c>
      <c r="EP75">
        <v>0.37704646050545348</v>
      </c>
      <c r="EQ75">
        <v>-8.2769920299406968E-2</v>
      </c>
      <c r="ER75">
        <v>1.2179043874926869E-2</v>
      </c>
      <c r="ES75">
        <v>1</v>
      </c>
      <c r="ET75">
        <v>2</v>
      </c>
      <c r="EU75">
        <v>2</v>
      </c>
      <c r="EV75" t="s">
        <v>390</v>
      </c>
      <c r="EW75">
        <v>2.96759</v>
      </c>
      <c r="EX75">
        <v>2.8081800000000001</v>
      </c>
      <c r="EY75">
        <v>0.12503400000000001</v>
      </c>
      <c r="EZ75">
        <v>0.12969</v>
      </c>
      <c r="FA75">
        <v>0.117175</v>
      </c>
      <c r="FB75">
        <v>9.4196799999999997E-2</v>
      </c>
      <c r="FC75">
        <v>26036.3</v>
      </c>
      <c r="FD75">
        <v>23998.9</v>
      </c>
      <c r="FE75">
        <v>26732</v>
      </c>
      <c r="FF75">
        <v>25998.9</v>
      </c>
      <c r="FG75">
        <v>32115.200000000001</v>
      </c>
      <c r="FH75">
        <v>33222.5</v>
      </c>
      <c r="FI75">
        <v>37877.9</v>
      </c>
      <c r="FJ75">
        <v>38524</v>
      </c>
      <c r="FK75">
        <v>2.0220500000000001</v>
      </c>
      <c r="FL75">
        <v>2.0271499999999998</v>
      </c>
      <c r="FM75">
        <v>9.0636300000000003E-2</v>
      </c>
      <c r="FN75">
        <v>0</v>
      </c>
      <c r="FO75">
        <v>26.557400000000001</v>
      </c>
      <c r="FP75">
        <v>999.9</v>
      </c>
      <c r="FQ75">
        <v>36.299999999999997</v>
      </c>
      <c r="FR75">
        <v>36</v>
      </c>
      <c r="FS75">
        <v>21.945</v>
      </c>
      <c r="FT75">
        <v>62.113999999999997</v>
      </c>
      <c r="FU75">
        <v>16.0457</v>
      </c>
      <c r="FV75">
        <v>1</v>
      </c>
      <c r="FW75">
        <v>3.0495399999999999E-2</v>
      </c>
      <c r="FX75">
        <v>1.1436299999999999</v>
      </c>
      <c r="FY75">
        <v>20.2515</v>
      </c>
      <c r="FZ75">
        <v>5.2100999999999997</v>
      </c>
      <c r="GA75">
        <v>11.928800000000001</v>
      </c>
      <c r="GB75">
        <v>4.98895</v>
      </c>
      <c r="GC75">
        <v>3.2909999999999999</v>
      </c>
      <c r="GD75">
        <v>9999</v>
      </c>
      <c r="GE75">
        <v>9999</v>
      </c>
      <c r="GF75">
        <v>9999</v>
      </c>
      <c r="GG75">
        <v>999.9</v>
      </c>
      <c r="GH75">
        <v>1.8704000000000001</v>
      </c>
      <c r="GI75">
        <v>1.8765499999999999</v>
      </c>
      <c r="GJ75">
        <v>1.8742700000000001</v>
      </c>
      <c r="GK75">
        <v>1.87256</v>
      </c>
      <c r="GL75">
        <v>1.87303</v>
      </c>
      <c r="GM75">
        <v>1.87043</v>
      </c>
      <c r="GN75">
        <v>1.87636</v>
      </c>
      <c r="GO75">
        <v>1.8754599999999999</v>
      </c>
      <c r="GP75">
        <v>5</v>
      </c>
      <c r="GQ75">
        <v>0</v>
      </c>
      <c r="GR75">
        <v>0</v>
      </c>
      <c r="GS75">
        <v>0</v>
      </c>
      <c r="GT75" t="s">
        <v>391</v>
      </c>
      <c r="GU75" t="s">
        <v>392</v>
      </c>
      <c r="GV75" t="s">
        <v>393</v>
      </c>
      <c r="GW75" t="s">
        <v>393</v>
      </c>
      <c r="GX75" t="s">
        <v>393</v>
      </c>
      <c r="GY75" t="s">
        <v>393</v>
      </c>
      <c r="GZ75">
        <v>0</v>
      </c>
      <c r="HA75">
        <v>100</v>
      </c>
      <c r="HB75">
        <v>100</v>
      </c>
      <c r="HC75">
        <v>-1.113</v>
      </c>
      <c r="HD75">
        <v>6.9000000000000006E-2</v>
      </c>
      <c r="HE75">
        <v>-0.85066626144479096</v>
      </c>
      <c r="HF75">
        <v>-4.4049200664853048E-4</v>
      </c>
      <c r="HG75">
        <v>-3.0069193378276792E-7</v>
      </c>
      <c r="HH75">
        <v>5.1441627210662792E-11</v>
      </c>
      <c r="HI75">
        <v>0.31822782443411268</v>
      </c>
      <c r="HJ75">
        <v>0</v>
      </c>
      <c r="HK75">
        <v>0</v>
      </c>
      <c r="HL75">
        <v>0</v>
      </c>
      <c r="HM75">
        <v>8</v>
      </c>
      <c r="HN75">
        <v>2399</v>
      </c>
      <c r="HO75">
        <v>1</v>
      </c>
      <c r="HP75">
        <v>21</v>
      </c>
      <c r="HQ75">
        <v>3.2</v>
      </c>
      <c r="HR75">
        <v>3.2</v>
      </c>
      <c r="HS75">
        <v>1.3098099999999999</v>
      </c>
      <c r="HT75">
        <v>2.49756</v>
      </c>
      <c r="HU75">
        <v>1.5991200000000001</v>
      </c>
      <c r="HV75">
        <v>2.2753899999999998</v>
      </c>
      <c r="HW75">
        <v>1.5502899999999999</v>
      </c>
      <c r="HX75">
        <v>2.3107899999999999</v>
      </c>
      <c r="HY75">
        <v>39.0931</v>
      </c>
      <c r="HZ75">
        <v>23.921099999999999</v>
      </c>
      <c r="IA75">
        <v>18</v>
      </c>
      <c r="IB75">
        <v>509.005</v>
      </c>
      <c r="IC75">
        <v>482.952</v>
      </c>
      <c r="ID75">
        <v>25.099299999999999</v>
      </c>
      <c r="IE75">
        <v>27.799099999999999</v>
      </c>
      <c r="IF75">
        <v>30.000499999999999</v>
      </c>
      <c r="IG75">
        <v>27.7624</v>
      </c>
      <c r="IH75">
        <v>27.726600000000001</v>
      </c>
      <c r="II75">
        <v>26.2285</v>
      </c>
      <c r="IJ75">
        <v>33.180300000000003</v>
      </c>
      <c r="IK75">
        <v>0</v>
      </c>
      <c r="IL75">
        <v>25.055700000000002</v>
      </c>
      <c r="IM75">
        <v>600</v>
      </c>
      <c r="IN75">
        <v>17.3751</v>
      </c>
      <c r="IO75">
        <v>99.860699999999994</v>
      </c>
      <c r="IP75">
        <v>100.01300000000001</v>
      </c>
    </row>
    <row r="76" spans="1:250" x14ac:dyDescent="0.3">
      <c r="A76">
        <v>60</v>
      </c>
      <c r="B76">
        <v>1689188899.0999999</v>
      </c>
      <c r="C76">
        <v>14234.5</v>
      </c>
      <c r="D76" t="s">
        <v>690</v>
      </c>
      <c r="E76" t="s">
        <v>691</v>
      </c>
      <c r="F76" t="s">
        <v>378</v>
      </c>
      <c r="G76" t="s">
        <v>379</v>
      </c>
      <c r="H76" t="s">
        <v>31</v>
      </c>
      <c r="I76" t="s">
        <v>381</v>
      </c>
      <c r="J76">
        <v>5</v>
      </c>
      <c r="K76" t="s">
        <v>31</v>
      </c>
      <c r="L76" t="s">
        <v>636</v>
      </c>
      <c r="M76">
        <v>1689188899.0999999</v>
      </c>
      <c r="N76">
        <f t="shared" si="46"/>
        <v>2.5683314667104716E-3</v>
      </c>
      <c r="O76">
        <f t="shared" si="47"/>
        <v>2.5683314667104717</v>
      </c>
      <c r="P76">
        <f t="shared" si="48"/>
        <v>30.23247525781245</v>
      </c>
      <c r="Q76">
        <f t="shared" si="49"/>
        <v>761.346</v>
      </c>
      <c r="R76">
        <f t="shared" si="50"/>
        <v>444.19359496007462</v>
      </c>
      <c r="S76">
        <f t="shared" si="51"/>
        <v>43.899871666410966</v>
      </c>
      <c r="T76">
        <f t="shared" si="52"/>
        <v>75.244199990635792</v>
      </c>
      <c r="U76">
        <f t="shared" si="53"/>
        <v>0.16463843899779693</v>
      </c>
      <c r="V76">
        <f t="shared" si="54"/>
        <v>2.9080585746590901</v>
      </c>
      <c r="W76">
        <f t="shared" si="55"/>
        <v>0.15962999498807021</v>
      </c>
      <c r="X76">
        <f t="shared" si="56"/>
        <v>0.10020604413156627</v>
      </c>
      <c r="Y76">
        <f t="shared" si="57"/>
        <v>289.57923963510274</v>
      </c>
      <c r="Z76">
        <f t="shared" si="58"/>
        <v>29.112145281729745</v>
      </c>
      <c r="AA76">
        <f t="shared" si="59"/>
        <v>28.053999999999998</v>
      </c>
      <c r="AB76">
        <f t="shared" si="60"/>
        <v>3.8068023077586055</v>
      </c>
      <c r="AC76">
        <f t="shared" si="61"/>
        <v>59.47136175783568</v>
      </c>
      <c r="AD76">
        <f t="shared" si="62"/>
        <v>2.2655407902390499</v>
      </c>
      <c r="AE76">
        <f t="shared" si="63"/>
        <v>3.8094651329226576</v>
      </c>
      <c r="AF76">
        <f t="shared" si="64"/>
        <v>1.5412615175195556</v>
      </c>
      <c r="AG76">
        <f t="shared" si="65"/>
        <v>-113.2634176819318</v>
      </c>
      <c r="AH76">
        <f t="shared" si="66"/>
        <v>1.8813510465243217</v>
      </c>
      <c r="AI76">
        <f t="shared" si="67"/>
        <v>0.14110326702515866</v>
      </c>
      <c r="AJ76">
        <f t="shared" si="68"/>
        <v>178.33827626672044</v>
      </c>
      <c r="AK76">
        <v>0</v>
      </c>
      <c r="AL76">
        <v>0</v>
      </c>
      <c r="AM76">
        <f t="shared" si="69"/>
        <v>1</v>
      </c>
      <c r="AN76">
        <f t="shared" si="70"/>
        <v>0</v>
      </c>
      <c r="AO76">
        <f t="shared" si="71"/>
        <v>52046.04589086584</v>
      </c>
      <c r="AP76" t="s">
        <v>385</v>
      </c>
      <c r="AQ76">
        <v>10238.9</v>
      </c>
      <c r="AR76">
        <v>302.21199999999999</v>
      </c>
      <c r="AS76">
        <v>4052.3</v>
      </c>
      <c r="AT76">
        <f t="shared" si="72"/>
        <v>0.92542210596451402</v>
      </c>
      <c r="AU76">
        <v>-0.32343011824092421</v>
      </c>
      <c r="AV76" t="s">
        <v>692</v>
      </c>
      <c r="AW76">
        <v>10321.799999999999</v>
      </c>
      <c r="AX76">
        <v>832.15988000000016</v>
      </c>
      <c r="AY76">
        <v>1176.6192979771399</v>
      </c>
      <c r="AZ76">
        <f t="shared" si="73"/>
        <v>0.29275350027773561</v>
      </c>
      <c r="BA76">
        <v>0.5</v>
      </c>
      <c r="BB76">
        <f t="shared" si="74"/>
        <v>1513.2519003290688</v>
      </c>
      <c r="BC76">
        <f t="shared" si="75"/>
        <v>30.23247525781245</v>
      </c>
      <c r="BD76">
        <f t="shared" si="76"/>
        <v>221.50489531163498</v>
      </c>
      <c r="BE76">
        <f t="shared" si="77"/>
        <v>2.0192213450654677E-2</v>
      </c>
      <c r="BF76">
        <f t="shared" si="78"/>
        <v>2.4440196646160488</v>
      </c>
      <c r="BG76">
        <f t="shared" si="79"/>
        <v>255.62015530255837</v>
      </c>
      <c r="BH76" t="s">
        <v>693</v>
      </c>
      <c r="BI76">
        <v>611.05999999999995</v>
      </c>
      <c r="BJ76">
        <f t="shared" si="80"/>
        <v>611.05999999999995</v>
      </c>
      <c r="BK76">
        <f t="shared" si="81"/>
        <v>0.48066464569249989</v>
      </c>
      <c r="BL76">
        <f t="shared" si="82"/>
        <v>0.6090597735890515</v>
      </c>
      <c r="BM76">
        <f t="shared" si="83"/>
        <v>0.83565246888414058</v>
      </c>
      <c r="BN76">
        <f t="shared" si="84"/>
        <v>0.39393474731285366</v>
      </c>
      <c r="BO76">
        <f t="shared" si="85"/>
        <v>0.76683019225758442</v>
      </c>
      <c r="BP76">
        <f t="shared" si="86"/>
        <v>0.44723625134310213</v>
      </c>
      <c r="BQ76">
        <f t="shared" si="87"/>
        <v>0.55276374865689792</v>
      </c>
      <c r="BR76">
        <f t="shared" si="88"/>
        <v>1800.08</v>
      </c>
      <c r="BS76">
        <f t="shared" si="89"/>
        <v>1513.2519003290688</v>
      </c>
      <c r="BT76">
        <f t="shared" si="90"/>
        <v>0.84065813759892272</v>
      </c>
      <c r="BU76">
        <f t="shared" si="91"/>
        <v>0.16087020556592083</v>
      </c>
      <c r="BV76">
        <v>6</v>
      </c>
      <c r="BW76">
        <v>0.5</v>
      </c>
      <c r="BX76" t="s">
        <v>388</v>
      </c>
      <c r="BY76">
        <v>2</v>
      </c>
      <c r="BZ76">
        <v>1689188899.0999999</v>
      </c>
      <c r="CA76">
        <v>761.346</v>
      </c>
      <c r="CB76">
        <v>799.95799999999997</v>
      </c>
      <c r="CC76">
        <v>22.923500000000001</v>
      </c>
      <c r="CD76">
        <v>19.9132</v>
      </c>
      <c r="CE76">
        <v>762.60599999999999</v>
      </c>
      <c r="CF76">
        <v>22.740500000000001</v>
      </c>
      <c r="CG76">
        <v>500.17399999999998</v>
      </c>
      <c r="CH76">
        <v>98.730599999999995</v>
      </c>
      <c r="CI76">
        <v>9.9892300000000003E-2</v>
      </c>
      <c r="CJ76">
        <v>28.065999999999999</v>
      </c>
      <c r="CK76">
        <v>28.053999999999998</v>
      </c>
      <c r="CL76">
        <v>999.9</v>
      </c>
      <c r="CM76">
        <v>0</v>
      </c>
      <c r="CN76">
        <v>0</v>
      </c>
      <c r="CO76">
        <v>10005</v>
      </c>
      <c r="CP76">
        <v>0</v>
      </c>
      <c r="CQ76">
        <v>427.32900000000001</v>
      </c>
      <c r="CR76">
        <v>-38.590800000000002</v>
      </c>
      <c r="CS76">
        <v>779.32100000000003</v>
      </c>
      <c r="CT76">
        <v>816.21199999999999</v>
      </c>
      <c r="CU76">
        <v>3.1241500000000002</v>
      </c>
      <c r="CV76">
        <v>799.95799999999997</v>
      </c>
      <c r="CW76">
        <v>19.9132</v>
      </c>
      <c r="CX76">
        <v>2.2744900000000001</v>
      </c>
      <c r="CY76">
        <v>1.96604</v>
      </c>
      <c r="CZ76">
        <v>19.4968</v>
      </c>
      <c r="DA76">
        <v>17.173400000000001</v>
      </c>
      <c r="DB76">
        <v>1800.08</v>
      </c>
      <c r="DC76">
        <v>0.97799899999999995</v>
      </c>
      <c r="DD76">
        <v>2.2001E-2</v>
      </c>
      <c r="DE76">
        <v>0</v>
      </c>
      <c r="DF76">
        <v>830.77499999999998</v>
      </c>
      <c r="DG76">
        <v>4.9995000000000003</v>
      </c>
      <c r="DH76">
        <v>17611</v>
      </c>
      <c r="DI76">
        <v>16660.5</v>
      </c>
      <c r="DJ76">
        <v>45.625</v>
      </c>
      <c r="DK76">
        <v>46.5</v>
      </c>
      <c r="DL76">
        <v>46.625</v>
      </c>
      <c r="DM76">
        <v>45.311999999999998</v>
      </c>
      <c r="DN76">
        <v>46.811999999999998</v>
      </c>
      <c r="DO76">
        <v>1755.59</v>
      </c>
      <c r="DP76">
        <v>39.49</v>
      </c>
      <c r="DQ76">
        <v>0</v>
      </c>
      <c r="DR76">
        <v>208.20000004768369</v>
      </c>
      <c r="DS76">
        <v>0</v>
      </c>
      <c r="DT76">
        <v>832.15988000000016</v>
      </c>
      <c r="DU76">
        <v>-12.94469227179663</v>
      </c>
      <c r="DV76">
        <v>-32.215384575011271</v>
      </c>
      <c r="DW76">
        <v>17613.835999999999</v>
      </c>
      <c r="DX76">
        <v>15</v>
      </c>
      <c r="DY76">
        <v>1689188926.5999999</v>
      </c>
      <c r="DZ76" t="s">
        <v>694</v>
      </c>
      <c r="EA76">
        <v>1689188925.5999999</v>
      </c>
      <c r="EB76">
        <v>1689188926.5999999</v>
      </c>
      <c r="EC76">
        <v>65</v>
      </c>
      <c r="ED76">
        <v>0.01</v>
      </c>
      <c r="EE76">
        <v>-2.5999999999999999E-2</v>
      </c>
      <c r="EF76">
        <v>-1.26</v>
      </c>
      <c r="EG76">
        <v>0.183</v>
      </c>
      <c r="EH76">
        <v>800</v>
      </c>
      <c r="EI76">
        <v>20</v>
      </c>
      <c r="EJ76">
        <v>0.12</v>
      </c>
      <c r="EK76">
        <v>0.03</v>
      </c>
      <c r="EL76">
        <v>30.8613320093943</v>
      </c>
      <c r="EM76">
        <v>-2.4113076055121869</v>
      </c>
      <c r="EN76">
        <v>0.35760002319504203</v>
      </c>
      <c r="EO76">
        <v>0</v>
      </c>
      <c r="EP76">
        <v>0.18062418293165861</v>
      </c>
      <c r="EQ76">
        <v>-3.2212875195728907E-2</v>
      </c>
      <c r="ER76">
        <v>4.7782008372854656E-3</v>
      </c>
      <c r="ES76">
        <v>1</v>
      </c>
      <c r="ET76">
        <v>1</v>
      </c>
      <c r="EU76">
        <v>2</v>
      </c>
      <c r="EV76" t="s">
        <v>439</v>
      </c>
      <c r="EW76">
        <v>2.9676200000000001</v>
      </c>
      <c r="EX76">
        <v>2.8082600000000002</v>
      </c>
      <c r="EY76">
        <v>0.15477099999999999</v>
      </c>
      <c r="EZ76">
        <v>0.15812599999999999</v>
      </c>
      <c r="FA76">
        <v>0.116095</v>
      </c>
      <c r="FB76">
        <v>0.104382</v>
      </c>
      <c r="FC76">
        <v>25149.3</v>
      </c>
      <c r="FD76">
        <v>23210.400000000001</v>
      </c>
      <c r="FE76">
        <v>26729.8</v>
      </c>
      <c r="FF76">
        <v>25994</v>
      </c>
      <c r="FG76">
        <v>32154.9</v>
      </c>
      <c r="FH76">
        <v>32844.300000000003</v>
      </c>
      <c r="FI76">
        <v>37874.300000000003</v>
      </c>
      <c r="FJ76">
        <v>38516.699999999997</v>
      </c>
      <c r="FK76">
        <v>2.0187200000000001</v>
      </c>
      <c r="FL76">
        <v>2.0310199999999998</v>
      </c>
      <c r="FM76">
        <v>0.100248</v>
      </c>
      <c r="FN76">
        <v>0</v>
      </c>
      <c r="FO76">
        <v>26.415199999999999</v>
      </c>
      <c r="FP76">
        <v>999.9</v>
      </c>
      <c r="FQ76">
        <v>36.799999999999997</v>
      </c>
      <c r="FR76">
        <v>36.1</v>
      </c>
      <c r="FS76">
        <v>22.367999999999999</v>
      </c>
      <c r="FT76">
        <v>61.904000000000003</v>
      </c>
      <c r="FU76">
        <v>16.073699999999999</v>
      </c>
      <c r="FV76">
        <v>1</v>
      </c>
      <c r="FW76">
        <v>3.6471000000000003E-2</v>
      </c>
      <c r="FX76">
        <v>1.7641100000000001</v>
      </c>
      <c r="FY76">
        <v>20.245799999999999</v>
      </c>
      <c r="FZ76">
        <v>5.2108499999999998</v>
      </c>
      <c r="GA76">
        <v>11.928000000000001</v>
      </c>
      <c r="GB76">
        <v>4.9888000000000003</v>
      </c>
      <c r="GC76">
        <v>3.2909999999999999</v>
      </c>
      <c r="GD76">
        <v>9999</v>
      </c>
      <c r="GE76">
        <v>9999</v>
      </c>
      <c r="GF76">
        <v>9999</v>
      </c>
      <c r="GG76">
        <v>999.9</v>
      </c>
      <c r="GH76">
        <v>1.8704000000000001</v>
      </c>
      <c r="GI76">
        <v>1.87656</v>
      </c>
      <c r="GJ76">
        <v>1.8742799999999999</v>
      </c>
      <c r="GK76">
        <v>1.87256</v>
      </c>
      <c r="GL76">
        <v>1.87303</v>
      </c>
      <c r="GM76">
        <v>1.8704400000000001</v>
      </c>
      <c r="GN76">
        <v>1.8763700000000001</v>
      </c>
      <c r="GO76">
        <v>1.8754599999999999</v>
      </c>
      <c r="GP76">
        <v>5</v>
      </c>
      <c r="GQ76">
        <v>0</v>
      </c>
      <c r="GR76">
        <v>0</v>
      </c>
      <c r="GS76">
        <v>0</v>
      </c>
      <c r="GT76" t="s">
        <v>391</v>
      </c>
      <c r="GU76" t="s">
        <v>392</v>
      </c>
      <c r="GV76" t="s">
        <v>393</v>
      </c>
      <c r="GW76" t="s">
        <v>393</v>
      </c>
      <c r="GX76" t="s">
        <v>393</v>
      </c>
      <c r="GY76" t="s">
        <v>393</v>
      </c>
      <c r="GZ76">
        <v>0</v>
      </c>
      <c r="HA76">
        <v>100</v>
      </c>
      <c r="HB76">
        <v>100</v>
      </c>
      <c r="HC76">
        <v>-1.26</v>
      </c>
      <c r="HD76">
        <v>0.183</v>
      </c>
      <c r="HE76">
        <v>-0.75036317930147056</v>
      </c>
      <c r="HF76">
        <v>-4.4049200664853048E-4</v>
      </c>
      <c r="HG76">
        <v>-3.0069193378276792E-7</v>
      </c>
      <c r="HH76">
        <v>5.1441627210662792E-11</v>
      </c>
      <c r="HI76">
        <v>0.2968050251401349</v>
      </c>
      <c r="HJ76">
        <v>0</v>
      </c>
      <c r="HK76">
        <v>0</v>
      </c>
      <c r="HL76">
        <v>0</v>
      </c>
      <c r="HM76">
        <v>8</v>
      </c>
      <c r="HN76">
        <v>2399</v>
      </c>
      <c r="HO76">
        <v>1</v>
      </c>
      <c r="HP76">
        <v>21</v>
      </c>
      <c r="HQ76">
        <v>3</v>
      </c>
      <c r="HR76">
        <v>3</v>
      </c>
      <c r="HS76">
        <v>1.6589400000000001</v>
      </c>
      <c r="HT76">
        <v>2.4865699999999999</v>
      </c>
      <c r="HU76">
        <v>1.5991200000000001</v>
      </c>
      <c r="HV76">
        <v>2.2766099999999998</v>
      </c>
      <c r="HW76">
        <v>1.5502899999999999</v>
      </c>
      <c r="HX76">
        <v>2.36572</v>
      </c>
      <c r="HY76">
        <v>39.192399999999999</v>
      </c>
      <c r="HZ76">
        <v>23.921099999999999</v>
      </c>
      <c r="IA76">
        <v>18</v>
      </c>
      <c r="IB76">
        <v>507.55099999999999</v>
      </c>
      <c r="IC76">
        <v>486.06</v>
      </c>
      <c r="ID76">
        <v>24.250299999999999</v>
      </c>
      <c r="IE76">
        <v>27.8642</v>
      </c>
      <c r="IF76">
        <v>30.000299999999999</v>
      </c>
      <c r="IG76">
        <v>27.8367</v>
      </c>
      <c r="IH76">
        <v>27.801600000000001</v>
      </c>
      <c r="II76">
        <v>33.211300000000001</v>
      </c>
      <c r="IJ76">
        <v>22.579000000000001</v>
      </c>
      <c r="IK76">
        <v>5.1980599999999999</v>
      </c>
      <c r="IL76">
        <v>24.205100000000002</v>
      </c>
      <c r="IM76">
        <v>800</v>
      </c>
      <c r="IN76">
        <v>19.933399999999999</v>
      </c>
      <c r="IO76">
        <v>99.851799999999997</v>
      </c>
      <c r="IP76">
        <v>99.993700000000004</v>
      </c>
    </row>
    <row r="77" spans="1:250" x14ac:dyDescent="0.3">
      <c r="A77">
        <v>61</v>
      </c>
      <c r="B77">
        <v>1689189107.5999999</v>
      </c>
      <c r="C77">
        <v>14443</v>
      </c>
      <c r="D77" t="s">
        <v>695</v>
      </c>
      <c r="E77" t="s">
        <v>696</v>
      </c>
      <c r="F77" t="s">
        <v>378</v>
      </c>
      <c r="G77" t="s">
        <v>379</v>
      </c>
      <c r="H77" t="s">
        <v>31</v>
      </c>
      <c r="I77" t="s">
        <v>381</v>
      </c>
      <c r="J77">
        <v>5</v>
      </c>
      <c r="K77" t="s">
        <v>31</v>
      </c>
      <c r="L77" t="s">
        <v>636</v>
      </c>
      <c r="M77">
        <v>1689189107.5999999</v>
      </c>
      <c r="N77">
        <f t="shared" si="46"/>
        <v>1.8833869888940553E-3</v>
      </c>
      <c r="O77">
        <f t="shared" si="47"/>
        <v>1.8833869888940553</v>
      </c>
      <c r="P77">
        <f t="shared" si="48"/>
        <v>28.568422649654707</v>
      </c>
      <c r="Q77">
        <f t="shared" si="49"/>
        <v>963.62199999999996</v>
      </c>
      <c r="R77">
        <f t="shared" si="50"/>
        <v>554.94612240629192</v>
      </c>
      <c r="S77">
        <f t="shared" si="51"/>
        <v>54.845458464483201</v>
      </c>
      <c r="T77">
        <f t="shared" si="52"/>
        <v>95.234993529279976</v>
      </c>
      <c r="U77">
        <f t="shared" si="53"/>
        <v>0.11974518631846441</v>
      </c>
      <c r="V77">
        <f t="shared" si="54"/>
        <v>2.9057575124682238</v>
      </c>
      <c r="W77">
        <f t="shared" si="55"/>
        <v>0.11706978349659407</v>
      </c>
      <c r="X77">
        <f t="shared" si="56"/>
        <v>7.3404010405583114E-2</v>
      </c>
      <c r="Y77">
        <f t="shared" si="57"/>
        <v>289.56545463529534</v>
      </c>
      <c r="Z77">
        <f t="shared" si="58"/>
        <v>29.023918331945705</v>
      </c>
      <c r="AA77">
        <f t="shared" si="59"/>
        <v>27.9817</v>
      </c>
      <c r="AB77">
        <f t="shared" si="60"/>
        <v>3.7907931250739395</v>
      </c>
      <c r="AC77">
        <f t="shared" si="61"/>
        <v>59.980343449379212</v>
      </c>
      <c r="AD77">
        <f t="shared" si="62"/>
        <v>2.2494256775199997</v>
      </c>
      <c r="AE77">
        <f t="shared" si="63"/>
        <v>3.750271419199886</v>
      </c>
      <c r="AF77">
        <f t="shared" si="64"/>
        <v>1.5413674475539398</v>
      </c>
      <c r="AG77">
        <f t="shared" si="65"/>
        <v>-83.05736621022784</v>
      </c>
      <c r="AH77">
        <f t="shared" si="66"/>
        <v>-28.855887658044914</v>
      </c>
      <c r="AI77">
        <f t="shared" si="67"/>
        <v>-2.1622596730403831</v>
      </c>
      <c r="AJ77">
        <f t="shared" si="68"/>
        <v>175.4899410939822</v>
      </c>
      <c r="AK77">
        <v>0</v>
      </c>
      <c r="AL77">
        <v>0</v>
      </c>
      <c r="AM77">
        <f t="shared" si="69"/>
        <v>1</v>
      </c>
      <c r="AN77">
        <f t="shared" si="70"/>
        <v>0</v>
      </c>
      <c r="AO77">
        <f t="shared" si="71"/>
        <v>52026.716653034899</v>
      </c>
      <c r="AP77" t="s">
        <v>385</v>
      </c>
      <c r="AQ77">
        <v>10238.9</v>
      </c>
      <c r="AR77">
        <v>302.21199999999999</v>
      </c>
      <c r="AS77">
        <v>4052.3</v>
      </c>
      <c r="AT77">
        <f t="shared" si="72"/>
        <v>0.92542210596451402</v>
      </c>
      <c r="AU77">
        <v>-0.32343011824092421</v>
      </c>
      <c r="AV77" t="s">
        <v>697</v>
      </c>
      <c r="AW77">
        <v>10331</v>
      </c>
      <c r="AX77">
        <v>824.48926923076942</v>
      </c>
      <c r="AY77">
        <v>1165.6174594810379</v>
      </c>
      <c r="AZ77">
        <f t="shared" si="73"/>
        <v>0.2926587856724</v>
      </c>
      <c r="BA77">
        <v>0.5</v>
      </c>
      <c r="BB77">
        <f t="shared" si="74"/>
        <v>1513.1766003291684</v>
      </c>
      <c r="BC77">
        <f t="shared" si="75"/>
        <v>28.568422649654707</v>
      </c>
      <c r="BD77">
        <f t="shared" si="76"/>
        <v>221.42221318011249</v>
      </c>
      <c r="BE77">
        <f t="shared" si="77"/>
        <v>1.9093510143899033E-2</v>
      </c>
      <c r="BF77">
        <f t="shared" si="78"/>
        <v>2.4765265113686485</v>
      </c>
      <c r="BG77">
        <f t="shared" si="79"/>
        <v>255.09706843562705</v>
      </c>
      <c r="BH77" t="s">
        <v>698</v>
      </c>
      <c r="BI77">
        <v>612.67999999999995</v>
      </c>
      <c r="BJ77">
        <f t="shared" si="80"/>
        <v>612.67999999999995</v>
      </c>
      <c r="BK77">
        <f t="shared" si="81"/>
        <v>0.47437300718472386</v>
      </c>
      <c r="BL77">
        <f t="shared" si="82"/>
        <v>0.61693810828160556</v>
      </c>
      <c r="BM77">
        <f t="shared" si="83"/>
        <v>0.83924460856692362</v>
      </c>
      <c r="BN77">
        <f t="shared" si="84"/>
        <v>0.3950961700604817</v>
      </c>
      <c r="BO77">
        <f t="shared" si="85"/>
        <v>0.76976394701109996</v>
      </c>
      <c r="BP77">
        <f t="shared" si="86"/>
        <v>0.45844822278236136</v>
      </c>
      <c r="BQ77">
        <f t="shared" si="87"/>
        <v>0.54155177721763859</v>
      </c>
      <c r="BR77">
        <f t="shared" si="88"/>
        <v>1799.99</v>
      </c>
      <c r="BS77">
        <f t="shared" si="89"/>
        <v>1513.1766003291684</v>
      </c>
      <c r="BT77">
        <f t="shared" si="90"/>
        <v>0.84065833717363347</v>
      </c>
      <c r="BU77">
        <f t="shared" si="91"/>
        <v>0.16087059074511267</v>
      </c>
      <c r="BV77">
        <v>6</v>
      </c>
      <c r="BW77">
        <v>0.5</v>
      </c>
      <c r="BX77" t="s">
        <v>388</v>
      </c>
      <c r="BY77">
        <v>2</v>
      </c>
      <c r="BZ77">
        <v>1689189107.5999999</v>
      </c>
      <c r="CA77">
        <v>963.62199999999996</v>
      </c>
      <c r="CB77">
        <v>1000.07</v>
      </c>
      <c r="CC77">
        <v>22.7605</v>
      </c>
      <c r="CD77">
        <v>20.552600000000002</v>
      </c>
      <c r="CE77">
        <v>965.14099999999996</v>
      </c>
      <c r="CF77">
        <v>22.410799999999998</v>
      </c>
      <c r="CG77">
        <v>500.16399999999999</v>
      </c>
      <c r="CH77">
        <v>98.730099999999993</v>
      </c>
      <c r="CI77">
        <v>0.10014000000000001</v>
      </c>
      <c r="CJ77">
        <v>27.797499999999999</v>
      </c>
      <c r="CK77">
        <v>27.9817</v>
      </c>
      <c r="CL77">
        <v>999.9</v>
      </c>
      <c r="CM77">
        <v>0</v>
      </c>
      <c r="CN77">
        <v>0</v>
      </c>
      <c r="CO77">
        <v>9991.8799999999992</v>
      </c>
      <c r="CP77">
        <v>0</v>
      </c>
      <c r="CQ77">
        <v>584.64</v>
      </c>
      <c r="CR77">
        <v>-36.449199999999998</v>
      </c>
      <c r="CS77">
        <v>986.06500000000005</v>
      </c>
      <c r="CT77">
        <v>1021.06</v>
      </c>
      <c r="CU77">
        <v>2.2078600000000002</v>
      </c>
      <c r="CV77">
        <v>1000.07</v>
      </c>
      <c r="CW77">
        <v>20.552600000000002</v>
      </c>
      <c r="CX77">
        <v>2.2471399999999999</v>
      </c>
      <c r="CY77">
        <v>2.0291600000000001</v>
      </c>
      <c r="CZ77">
        <v>19.302399999999999</v>
      </c>
      <c r="DA77">
        <v>17.6737</v>
      </c>
      <c r="DB77">
        <v>1799.99</v>
      </c>
      <c r="DC77">
        <v>0.97799599999999998</v>
      </c>
      <c r="DD77">
        <v>2.20045E-2</v>
      </c>
      <c r="DE77">
        <v>0</v>
      </c>
      <c r="DF77">
        <v>823.39800000000002</v>
      </c>
      <c r="DG77">
        <v>4.9995000000000003</v>
      </c>
      <c r="DH77">
        <v>17996.099999999999</v>
      </c>
      <c r="DI77">
        <v>16659.7</v>
      </c>
      <c r="DJ77">
        <v>45.561999999999998</v>
      </c>
      <c r="DK77">
        <v>46.561999999999998</v>
      </c>
      <c r="DL77">
        <v>46.625</v>
      </c>
      <c r="DM77">
        <v>45.25</v>
      </c>
      <c r="DN77">
        <v>46.686999999999998</v>
      </c>
      <c r="DO77">
        <v>1755.49</v>
      </c>
      <c r="DP77">
        <v>39.5</v>
      </c>
      <c r="DQ77">
        <v>0</v>
      </c>
      <c r="DR77">
        <v>206.39999985694891</v>
      </c>
      <c r="DS77">
        <v>0</v>
      </c>
      <c r="DT77">
        <v>824.48926923076942</v>
      </c>
      <c r="DU77">
        <v>-10.926529911799619</v>
      </c>
      <c r="DV77">
        <v>-104.3863247901903</v>
      </c>
      <c r="DW77">
        <v>18008.650000000001</v>
      </c>
      <c r="DX77">
        <v>15</v>
      </c>
      <c r="DY77">
        <v>1689188987.5999999</v>
      </c>
      <c r="DZ77" t="s">
        <v>699</v>
      </c>
      <c r="EA77">
        <v>1689188987.5999999</v>
      </c>
      <c r="EB77">
        <v>1689188985.5999999</v>
      </c>
      <c r="EC77">
        <v>66</v>
      </c>
      <c r="ED77">
        <v>-0.121</v>
      </c>
      <c r="EE77">
        <v>-6.0000000000000001E-3</v>
      </c>
      <c r="EF77">
        <v>-1.5509999999999999</v>
      </c>
      <c r="EG77">
        <v>0.19</v>
      </c>
      <c r="EH77">
        <v>1000</v>
      </c>
      <c r="EI77">
        <v>20</v>
      </c>
      <c r="EJ77">
        <v>0.06</v>
      </c>
      <c r="EK77">
        <v>0.03</v>
      </c>
      <c r="EL77">
        <v>29.001478324895189</v>
      </c>
      <c r="EM77">
        <v>-1.577416450674276</v>
      </c>
      <c r="EN77">
        <v>0.2385652311978794</v>
      </c>
      <c r="EO77">
        <v>0</v>
      </c>
      <c r="EP77">
        <v>0.1200645741089207</v>
      </c>
      <c r="EQ77">
        <v>-4.8323134220224582E-3</v>
      </c>
      <c r="ER77">
        <v>1.149391814080383E-3</v>
      </c>
      <c r="ES77">
        <v>1</v>
      </c>
      <c r="ET77">
        <v>1</v>
      </c>
      <c r="EU77">
        <v>2</v>
      </c>
      <c r="EV77" t="s">
        <v>439</v>
      </c>
      <c r="EW77">
        <v>2.9675199999999999</v>
      </c>
      <c r="EX77">
        <v>2.8083999999999998</v>
      </c>
      <c r="EY77">
        <v>0.180897</v>
      </c>
      <c r="EZ77">
        <v>0.183175</v>
      </c>
      <c r="FA77">
        <v>0.114866</v>
      </c>
      <c r="FB77">
        <v>0.10673000000000001</v>
      </c>
      <c r="FC77">
        <v>24368.6</v>
      </c>
      <c r="FD77">
        <v>22512.5</v>
      </c>
      <c r="FE77">
        <v>26726.400000000001</v>
      </c>
      <c r="FF77">
        <v>25985.8</v>
      </c>
      <c r="FG77">
        <v>32198.3</v>
      </c>
      <c r="FH77">
        <v>32749.200000000001</v>
      </c>
      <c r="FI77">
        <v>37868.5</v>
      </c>
      <c r="FJ77">
        <v>38504</v>
      </c>
      <c r="FK77">
        <v>2.0165799999999998</v>
      </c>
      <c r="FL77">
        <v>2.0304500000000001</v>
      </c>
      <c r="FM77">
        <v>0.10655100000000001</v>
      </c>
      <c r="FN77">
        <v>0</v>
      </c>
      <c r="FO77">
        <v>26.2395</v>
      </c>
      <c r="FP77">
        <v>999.9</v>
      </c>
      <c r="FQ77">
        <v>38.4</v>
      </c>
      <c r="FR77">
        <v>36.1</v>
      </c>
      <c r="FS77">
        <v>23.3428</v>
      </c>
      <c r="FT77">
        <v>62.104100000000003</v>
      </c>
      <c r="FU77">
        <v>15.653</v>
      </c>
      <c r="FV77">
        <v>1</v>
      </c>
      <c r="FW77">
        <v>4.0985800000000003E-2</v>
      </c>
      <c r="FX77">
        <v>1.0788199999999999</v>
      </c>
      <c r="FY77">
        <v>20.252099999999999</v>
      </c>
      <c r="FZ77">
        <v>5.2105499999999996</v>
      </c>
      <c r="GA77">
        <v>11.9282</v>
      </c>
      <c r="GB77">
        <v>4.98935</v>
      </c>
      <c r="GC77">
        <v>3.2909999999999999</v>
      </c>
      <c r="GD77">
        <v>9999</v>
      </c>
      <c r="GE77">
        <v>9999</v>
      </c>
      <c r="GF77">
        <v>9999</v>
      </c>
      <c r="GG77">
        <v>999.9</v>
      </c>
      <c r="GH77">
        <v>1.87039</v>
      </c>
      <c r="GI77">
        <v>1.87653</v>
      </c>
      <c r="GJ77">
        <v>1.87426</v>
      </c>
      <c r="GK77">
        <v>1.87256</v>
      </c>
      <c r="GL77">
        <v>1.87304</v>
      </c>
      <c r="GM77">
        <v>1.87046</v>
      </c>
      <c r="GN77">
        <v>1.8763700000000001</v>
      </c>
      <c r="GO77">
        <v>1.8754599999999999</v>
      </c>
      <c r="GP77">
        <v>5</v>
      </c>
      <c r="GQ77">
        <v>0</v>
      </c>
      <c r="GR77">
        <v>0</v>
      </c>
      <c r="GS77">
        <v>0</v>
      </c>
      <c r="GT77" t="s">
        <v>391</v>
      </c>
      <c r="GU77" t="s">
        <v>392</v>
      </c>
      <c r="GV77" t="s">
        <v>393</v>
      </c>
      <c r="GW77" t="s">
        <v>393</v>
      </c>
      <c r="GX77" t="s">
        <v>393</v>
      </c>
      <c r="GY77" t="s">
        <v>393</v>
      </c>
      <c r="GZ77">
        <v>0</v>
      </c>
      <c r="HA77">
        <v>100</v>
      </c>
      <c r="HB77">
        <v>100</v>
      </c>
      <c r="HC77">
        <v>-1.5189999999999999</v>
      </c>
      <c r="HD77">
        <v>0.34970000000000001</v>
      </c>
      <c r="HE77">
        <v>-0.8596609531793119</v>
      </c>
      <c r="HF77">
        <v>-4.4049200664853048E-4</v>
      </c>
      <c r="HG77">
        <v>-3.0069193378276792E-7</v>
      </c>
      <c r="HH77">
        <v>5.1441627210662792E-11</v>
      </c>
      <c r="HI77">
        <v>-0.16395207957781491</v>
      </c>
      <c r="HJ77">
        <v>-3.0026540548477511E-2</v>
      </c>
      <c r="HK77">
        <v>2.568611009873609E-3</v>
      </c>
      <c r="HL77">
        <v>-9.2004566627904342E-6</v>
      </c>
      <c r="HM77">
        <v>8</v>
      </c>
      <c r="HN77">
        <v>2399</v>
      </c>
      <c r="HO77">
        <v>1</v>
      </c>
      <c r="HP77">
        <v>21</v>
      </c>
      <c r="HQ77">
        <v>2</v>
      </c>
      <c r="HR77">
        <v>2</v>
      </c>
      <c r="HS77">
        <v>1.9934099999999999</v>
      </c>
      <c r="HT77">
        <v>2.49512</v>
      </c>
      <c r="HU77">
        <v>1.6003400000000001</v>
      </c>
      <c r="HV77">
        <v>2.2741699999999998</v>
      </c>
      <c r="HW77">
        <v>1.5502899999999999</v>
      </c>
      <c r="HX77">
        <v>2.2619600000000002</v>
      </c>
      <c r="HY77">
        <v>39.267099999999999</v>
      </c>
      <c r="HZ77">
        <v>23.921099999999999</v>
      </c>
      <c r="IA77">
        <v>18</v>
      </c>
      <c r="IB77">
        <v>506.90100000000001</v>
      </c>
      <c r="IC77">
        <v>486.40199999999999</v>
      </c>
      <c r="ID77">
        <v>24.396100000000001</v>
      </c>
      <c r="IE77">
        <v>27.942799999999998</v>
      </c>
      <c r="IF77">
        <v>30.0001</v>
      </c>
      <c r="IG77">
        <v>27.917999999999999</v>
      </c>
      <c r="IH77">
        <v>27.883099999999999</v>
      </c>
      <c r="II77">
        <v>39.913699999999999</v>
      </c>
      <c r="IJ77">
        <v>25.678999999999998</v>
      </c>
      <c r="IK77">
        <v>13.5709</v>
      </c>
      <c r="IL77">
        <v>24.4071</v>
      </c>
      <c r="IM77">
        <v>1000</v>
      </c>
      <c r="IN77">
        <v>20.523199999999999</v>
      </c>
      <c r="IO77">
        <v>99.837500000000006</v>
      </c>
      <c r="IP77">
        <v>99.961299999999994</v>
      </c>
    </row>
    <row r="78" spans="1:250" x14ac:dyDescent="0.3">
      <c r="A78">
        <v>62</v>
      </c>
      <c r="B78">
        <v>1689189269.5999999</v>
      </c>
      <c r="C78">
        <v>14605</v>
      </c>
      <c r="D78" t="s">
        <v>700</v>
      </c>
      <c r="E78" t="s">
        <v>701</v>
      </c>
      <c r="F78" t="s">
        <v>378</v>
      </c>
      <c r="G78" t="s">
        <v>379</v>
      </c>
      <c r="H78" t="s">
        <v>31</v>
      </c>
      <c r="I78" t="s">
        <v>381</v>
      </c>
      <c r="J78">
        <v>5</v>
      </c>
      <c r="K78" t="s">
        <v>31</v>
      </c>
      <c r="L78" t="s">
        <v>636</v>
      </c>
      <c r="M78">
        <v>1689189269.5999999</v>
      </c>
      <c r="N78">
        <f t="shared" si="46"/>
        <v>1.4868051133315253E-3</v>
      </c>
      <c r="O78">
        <f t="shared" si="47"/>
        <v>1.4868051133315252</v>
      </c>
      <c r="P78">
        <f t="shared" si="48"/>
        <v>28.337098184131438</v>
      </c>
      <c r="Q78">
        <f t="shared" si="49"/>
        <v>1163.8599999999999</v>
      </c>
      <c r="R78">
        <f t="shared" si="50"/>
        <v>651.61688943480419</v>
      </c>
      <c r="S78">
        <f t="shared" si="51"/>
        <v>64.400137768629065</v>
      </c>
      <c r="T78">
        <f t="shared" si="52"/>
        <v>115.02578517939999</v>
      </c>
      <c r="U78">
        <f t="shared" si="53"/>
        <v>9.4155994708269186E-2</v>
      </c>
      <c r="V78">
        <f t="shared" si="54"/>
        <v>2.9028248824015566</v>
      </c>
      <c r="W78">
        <f t="shared" si="55"/>
        <v>9.249166407636282E-2</v>
      </c>
      <c r="X78">
        <f t="shared" si="56"/>
        <v>5.795437309551963E-2</v>
      </c>
      <c r="Y78">
        <f t="shared" si="57"/>
        <v>289.52236263539066</v>
      </c>
      <c r="Z78">
        <f t="shared" si="58"/>
        <v>29.072830160264584</v>
      </c>
      <c r="AA78">
        <f t="shared" si="59"/>
        <v>27.982399999999998</v>
      </c>
      <c r="AB78">
        <f t="shared" si="60"/>
        <v>3.7909478420349041</v>
      </c>
      <c r="AC78">
        <f t="shared" si="61"/>
        <v>60.213409810682663</v>
      </c>
      <c r="AD78">
        <f t="shared" si="62"/>
        <v>2.2507936815889997</v>
      </c>
      <c r="AE78">
        <f t="shared" si="63"/>
        <v>3.7380272744322793</v>
      </c>
      <c r="AF78">
        <f t="shared" si="64"/>
        <v>1.5401541604459044</v>
      </c>
      <c r="AG78">
        <f t="shared" si="65"/>
        <v>-65.568105497920271</v>
      </c>
      <c r="AH78">
        <f t="shared" si="66"/>
        <v>-37.700150199961868</v>
      </c>
      <c r="AI78">
        <f t="shared" si="67"/>
        <v>-2.827061907150862</v>
      </c>
      <c r="AJ78">
        <f t="shared" si="68"/>
        <v>183.4270450303577</v>
      </c>
      <c r="AK78">
        <v>0</v>
      </c>
      <c r="AL78">
        <v>0</v>
      </c>
      <c r="AM78">
        <f t="shared" si="69"/>
        <v>1</v>
      </c>
      <c r="AN78">
        <f t="shared" si="70"/>
        <v>0</v>
      </c>
      <c r="AO78">
        <f t="shared" si="71"/>
        <v>51952.629444701081</v>
      </c>
      <c r="AP78" t="s">
        <v>385</v>
      </c>
      <c r="AQ78">
        <v>10238.9</v>
      </c>
      <c r="AR78">
        <v>302.21199999999999</v>
      </c>
      <c r="AS78">
        <v>4052.3</v>
      </c>
      <c r="AT78">
        <f t="shared" si="72"/>
        <v>0.92542210596451402</v>
      </c>
      <c r="AU78">
        <v>-0.32343011824092421</v>
      </c>
      <c r="AV78" t="s">
        <v>702</v>
      </c>
      <c r="AW78">
        <v>10320.700000000001</v>
      </c>
      <c r="AX78">
        <v>820.87949999999989</v>
      </c>
      <c r="AY78">
        <v>1158.8287889990561</v>
      </c>
      <c r="AZ78">
        <f t="shared" si="73"/>
        <v>0.29163004251125091</v>
      </c>
      <c r="BA78">
        <v>0.5</v>
      </c>
      <c r="BB78">
        <f t="shared" si="74"/>
        <v>1512.9498003292179</v>
      </c>
      <c r="BC78">
        <f t="shared" si="75"/>
        <v>28.337098184131438</v>
      </c>
      <c r="BD78">
        <f t="shared" si="76"/>
        <v>220.6108072936992</v>
      </c>
      <c r="BE78">
        <f t="shared" si="77"/>
        <v>1.894347604668432E-2</v>
      </c>
      <c r="BF78">
        <f t="shared" si="78"/>
        <v>2.4968927579890328</v>
      </c>
      <c r="BG78">
        <f t="shared" si="79"/>
        <v>254.77043254657704</v>
      </c>
      <c r="BH78" t="s">
        <v>703</v>
      </c>
      <c r="BI78">
        <v>605.12</v>
      </c>
      <c r="BJ78">
        <f t="shared" si="80"/>
        <v>605.12</v>
      </c>
      <c r="BK78">
        <f t="shared" si="81"/>
        <v>0.47781759847140548</v>
      </c>
      <c r="BL78">
        <f t="shared" si="82"/>
        <v>0.61033759209415817</v>
      </c>
      <c r="BM78">
        <f t="shared" si="83"/>
        <v>0.83937340405808336</v>
      </c>
      <c r="BN78">
        <f t="shared" si="84"/>
        <v>0.39451630336821308</v>
      </c>
      <c r="BO78">
        <f t="shared" si="85"/>
        <v>0.77157421665863413</v>
      </c>
      <c r="BP78">
        <f t="shared" si="86"/>
        <v>0.44991680719035748</v>
      </c>
      <c r="BQ78">
        <f t="shared" si="87"/>
        <v>0.55008319280964257</v>
      </c>
      <c r="BR78">
        <f t="shared" si="88"/>
        <v>1799.72</v>
      </c>
      <c r="BS78">
        <f t="shared" si="89"/>
        <v>1512.9498003292179</v>
      </c>
      <c r="BT78">
        <f t="shared" si="90"/>
        <v>0.84065843593960055</v>
      </c>
      <c r="BU78">
        <f t="shared" si="91"/>
        <v>0.16087078136342911</v>
      </c>
      <c r="BV78">
        <v>6</v>
      </c>
      <c r="BW78">
        <v>0.5</v>
      </c>
      <c r="BX78" t="s">
        <v>388</v>
      </c>
      <c r="BY78">
        <v>2</v>
      </c>
      <c r="BZ78">
        <v>1689189269.5999999</v>
      </c>
      <c r="CA78">
        <v>1163.8599999999999</v>
      </c>
      <c r="CB78">
        <v>1199.93</v>
      </c>
      <c r="CC78">
        <v>22.774100000000001</v>
      </c>
      <c r="CD78">
        <v>21.031099999999999</v>
      </c>
      <c r="CE78">
        <v>1165.44</v>
      </c>
      <c r="CF78">
        <v>22.433</v>
      </c>
      <c r="CG78">
        <v>500.15300000000002</v>
      </c>
      <c r="CH78">
        <v>98.731200000000001</v>
      </c>
      <c r="CI78">
        <v>0.10009</v>
      </c>
      <c r="CJ78">
        <v>27.741499999999998</v>
      </c>
      <c r="CK78">
        <v>27.982399999999998</v>
      </c>
      <c r="CL78">
        <v>999.9</v>
      </c>
      <c r="CM78">
        <v>0</v>
      </c>
      <c r="CN78">
        <v>0</v>
      </c>
      <c r="CO78">
        <v>9975</v>
      </c>
      <c r="CP78">
        <v>0</v>
      </c>
      <c r="CQ78">
        <v>633.18799999999999</v>
      </c>
      <c r="CR78">
        <v>-36.075800000000001</v>
      </c>
      <c r="CS78">
        <v>1190.98</v>
      </c>
      <c r="CT78">
        <v>1225.71</v>
      </c>
      <c r="CU78">
        <v>1.7430600000000001</v>
      </c>
      <c r="CV78">
        <v>1199.93</v>
      </c>
      <c r="CW78">
        <v>21.031099999999999</v>
      </c>
      <c r="CX78">
        <v>2.2485200000000001</v>
      </c>
      <c r="CY78">
        <v>2.0764200000000002</v>
      </c>
      <c r="CZ78">
        <v>19.3123</v>
      </c>
      <c r="DA78">
        <v>18.0395</v>
      </c>
      <c r="DB78">
        <v>1799.72</v>
      </c>
      <c r="DC78">
        <v>0.97799199999999997</v>
      </c>
      <c r="DD78">
        <v>2.2008E-2</v>
      </c>
      <c r="DE78">
        <v>0</v>
      </c>
      <c r="DF78">
        <v>819.73299999999995</v>
      </c>
      <c r="DG78">
        <v>4.9995000000000003</v>
      </c>
      <c r="DH78">
        <v>17965</v>
      </c>
      <c r="DI78">
        <v>16657.2</v>
      </c>
      <c r="DJ78">
        <v>45.561999999999998</v>
      </c>
      <c r="DK78">
        <v>46.561999999999998</v>
      </c>
      <c r="DL78">
        <v>46.561999999999998</v>
      </c>
      <c r="DM78">
        <v>45.186999999999998</v>
      </c>
      <c r="DN78">
        <v>46.625</v>
      </c>
      <c r="DO78">
        <v>1755.22</v>
      </c>
      <c r="DP78">
        <v>39.5</v>
      </c>
      <c r="DQ78">
        <v>0</v>
      </c>
      <c r="DR78">
        <v>159.79999995231631</v>
      </c>
      <c r="DS78">
        <v>0</v>
      </c>
      <c r="DT78">
        <v>820.87949999999989</v>
      </c>
      <c r="DU78">
        <v>-6.2163760589619388</v>
      </c>
      <c r="DV78">
        <v>-100.5641024239993</v>
      </c>
      <c r="DW78">
        <v>17982.58846153846</v>
      </c>
      <c r="DX78">
        <v>15</v>
      </c>
      <c r="DY78">
        <v>1689189210.0999999</v>
      </c>
      <c r="DZ78" t="s">
        <v>704</v>
      </c>
      <c r="EA78">
        <v>1689189210.0999999</v>
      </c>
      <c r="EB78">
        <v>1689189193.5999999</v>
      </c>
      <c r="EC78">
        <v>67</v>
      </c>
      <c r="ED78">
        <v>0.113</v>
      </c>
      <c r="EE78">
        <v>-0.01</v>
      </c>
      <c r="EF78">
        <v>-1.621</v>
      </c>
      <c r="EG78">
        <v>0.214</v>
      </c>
      <c r="EH78">
        <v>1200</v>
      </c>
      <c r="EI78">
        <v>21</v>
      </c>
      <c r="EJ78">
        <v>0.09</v>
      </c>
      <c r="EK78">
        <v>7.0000000000000007E-2</v>
      </c>
      <c r="EL78">
        <v>28.669888986152159</v>
      </c>
      <c r="EM78">
        <v>-0.99481449807206856</v>
      </c>
      <c r="EN78">
        <v>0.1548006784584374</v>
      </c>
      <c r="EO78">
        <v>1</v>
      </c>
      <c r="EP78">
        <v>9.3645388787573253E-2</v>
      </c>
      <c r="EQ78">
        <v>-7.5553517844765246E-3</v>
      </c>
      <c r="ER78">
        <v>1.733668918688455E-3</v>
      </c>
      <c r="ES78">
        <v>1</v>
      </c>
      <c r="ET78">
        <v>2</v>
      </c>
      <c r="EU78">
        <v>2</v>
      </c>
      <c r="EV78" t="s">
        <v>390</v>
      </c>
      <c r="EW78">
        <v>2.9674399999999999</v>
      </c>
      <c r="EX78">
        <v>2.8081999999999998</v>
      </c>
      <c r="EY78">
        <v>0.20411099999999999</v>
      </c>
      <c r="EZ78">
        <v>0.20575299999999999</v>
      </c>
      <c r="FA78">
        <v>0.11493200000000001</v>
      </c>
      <c r="FB78">
        <v>0.108469</v>
      </c>
      <c r="FC78">
        <v>23676.6</v>
      </c>
      <c r="FD78">
        <v>21886.9</v>
      </c>
      <c r="FE78">
        <v>26725</v>
      </c>
      <c r="FF78">
        <v>25982</v>
      </c>
      <c r="FG78">
        <v>32196.3</v>
      </c>
      <c r="FH78">
        <v>32682.9</v>
      </c>
      <c r="FI78">
        <v>37866.6</v>
      </c>
      <c r="FJ78">
        <v>38499.1</v>
      </c>
      <c r="FK78">
        <v>2.0156200000000002</v>
      </c>
      <c r="FL78">
        <v>2.0308000000000002</v>
      </c>
      <c r="FM78">
        <v>0.104155</v>
      </c>
      <c r="FN78">
        <v>0</v>
      </c>
      <c r="FO78">
        <v>26.279399999999999</v>
      </c>
      <c r="FP78">
        <v>999.9</v>
      </c>
      <c r="FQ78">
        <v>39.5</v>
      </c>
      <c r="FR78">
        <v>36.200000000000003</v>
      </c>
      <c r="FS78">
        <v>24.144100000000002</v>
      </c>
      <c r="FT78">
        <v>61.684100000000001</v>
      </c>
      <c r="FU78">
        <v>16.201899999999998</v>
      </c>
      <c r="FV78">
        <v>1</v>
      </c>
      <c r="FW78">
        <v>4.4514699999999997E-2</v>
      </c>
      <c r="FX78">
        <v>0.922176</v>
      </c>
      <c r="FY78">
        <v>20.253399999999999</v>
      </c>
      <c r="FZ78">
        <v>5.2105499999999996</v>
      </c>
      <c r="GA78">
        <v>11.930300000000001</v>
      </c>
      <c r="GB78">
        <v>4.9876500000000004</v>
      </c>
      <c r="GC78">
        <v>3.2909999999999999</v>
      </c>
      <c r="GD78">
        <v>9999</v>
      </c>
      <c r="GE78">
        <v>9999</v>
      </c>
      <c r="GF78">
        <v>9999</v>
      </c>
      <c r="GG78">
        <v>999.9</v>
      </c>
      <c r="GH78">
        <v>1.8704000000000001</v>
      </c>
      <c r="GI78">
        <v>1.8765400000000001</v>
      </c>
      <c r="GJ78">
        <v>1.8743000000000001</v>
      </c>
      <c r="GK78">
        <v>1.87256</v>
      </c>
      <c r="GL78">
        <v>1.87303</v>
      </c>
      <c r="GM78">
        <v>1.8704499999999999</v>
      </c>
      <c r="GN78">
        <v>1.8763700000000001</v>
      </c>
      <c r="GO78">
        <v>1.87547</v>
      </c>
      <c r="GP78">
        <v>5</v>
      </c>
      <c r="GQ78">
        <v>0</v>
      </c>
      <c r="GR78">
        <v>0</v>
      </c>
      <c r="GS78">
        <v>0</v>
      </c>
      <c r="GT78" t="s">
        <v>391</v>
      </c>
      <c r="GU78" t="s">
        <v>392</v>
      </c>
      <c r="GV78" t="s">
        <v>393</v>
      </c>
      <c r="GW78" t="s">
        <v>393</v>
      </c>
      <c r="GX78" t="s">
        <v>393</v>
      </c>
      <c r="GY78" t="s">
        <v>393</v>
      </c>
      <c r="GZ78">
        <v>0</v>
      </c>
      <c r="HA78">
        <v>100</v>
      </c>
      <c r="HB78">
        <v>100</v>
      </c>
      <c r="HC78">
        <v>-1.58</v>
      </c>
      <c r="HD78">
        <v>0.34110000000000001</v>
      </c>
      <c r="HE78">
        <v>-0.74724139518381716</v>
      </c>
      <c r="HF78">
        <v>-4.4049200664853048E-4</v>
      </c>
      <c r="HG78">
        <v>-3.0069193378276792E-7</v>
      </c>
      <c r="HH78">
        <v>5.1441627210662792E-11</v>
      </c>
      <c r="HI78">
        <v>-0.1740874948621112</v>
      </c>
      <c r="HJ78">
        <v>-3.0026540548477511E-2</v>
      </c>
      <c r="HK78">
        <v>2.568611009873609E-3</v>
      </c>
      <c r="HL78">
        <v>-9.2004566627904342E-6</v>
      </c>
      <c r="HM78">
        <v>8</v>
      </c>
      <c r="HN78">
        <v>2399</v>
      </c>
      <c r="HO78">
        <v>1</v>
      </c>
      <c r="HP78">
        <v>21</v>
      </c>
      <c r="HQ78">
        <v>1</v>
      </c>
      <c r="HR78">
        <v>1.3</v>
      </c>
      <c r="HS78">
        <v>2.31934</v>
      </c>
      <c r="HT78">
        <v>2.48047</v>
      </c>
      <c r="HU78">
        <v>1.5991200000000001</v>
      </c>
      <c r="HV78">
        <v>2.2741699999999998</v>
      </c>
      <c r="HW78">
        <v>1.5502899999999999</v>
      </c>
      <c r="HX78">
        <v>2.3913600000000002</v>
      </c>
      <c r="HY78">
        <v>39.316899999999997</v>
      </c>
      <c r="HZ78">
        <v>23.921099999999999</v>
      </c>
      <c r="IA78">
        <v>18</v>
      </c>
      <c r="IB78">
        <v>506.83100000000002</v>
      </c>
      <c r="IC78">
        <v>487.16800000000001</v>
      </c>
      <c r="ID78">
        <v>24.168399999999998</v>
      </c>
      <c r="IE78">
        <v>28.000599999999999</v>
      </c>
      <c r="IF78">
        <v>29.9999</v>
      </c>
      <c r="IG78">
        <v>27.978999999999999</v>
      </c>
      <c r="IH78">
        <v>27.945599999999999</v>
      </c>
      <c r="II78">
        <v>46.436</v>
      </c>
      <c r="IJ78">
        <v>26.569800000000001</v>
      </c>
      <c r="IK78">
        <v>18.311599999999999</v>
      </c>
      <c r="IL78">
        <v>24.1309</v>
      </c>
      <c r="IM78">
        <v>1200</v>
      </c>
      <c r="IN78">
        <v>20.937999999999999</v>
      </c>
      <c r="IO78">
        <v>99.832599999999999</v>
      </c>
      <c r="IP78">
        <v>99.947699999999998</v>
      </c>
    </row>
    <row r="79" spans="1:250" x14ac:dyDescent="0.3">
      <c r="A79">
        <v>63</v>
      </c>
      <c r="B79">
        <v>1689189451.0999999</v>
      </c>
      <c r="C79">
        <v>14786.5</v>
      </c>
      <c r="D79" t="s">
        <v>705</v>
      </c>
      <c r="E79" t="s">
        <v>706</v>
      </c>
      <c r="F79" t="s">
        <v>378</v>
      </c>
      <c r="G79" t="s">
        <v>379</v>
      </c>
      <c r="H79" t="s">
        <v>31</v>
      </c>
      <c r="I79" t="s">
        <v>381</v>
      </c>
      <c r="J79">
        <v>5</v>
      </c>
      <c r="K79" t="s">
        <v>31</v>
      </c>
      <c r="L79" t="s">
        <v>636</v>
      </c>
      <c r="M79">
        <v>1689189451.0999999</v>
      </c>
      <c r="N79">
        <f t="shared" si="46"/>
        <v>1.2478189310516832E-3</v>
      </c>
      <c r="O79">
        <f t="shared" si="47"/>
        <v>1.2478189310516832</v>
      </c>
      <c r="P79">
        <f t="shared" si="48"/>
        <v>29.11823127671099</v>
      </c>
      <c r="Q79">
        <f t="shared" si="49"/>
        <v>1462.85</v>
      </c>
      <c r="R79">
        <f t="shared" si="50"/>
        <v>827.68540014725988</v>
      </c>
      <c r="S79">
        <f t="shared" si="51"/>
        <v>81.803851988719359</v>
      </c>
      <c r="T79">
        <f t="shared" si="52"/>
        <v>144.58001175374997</v>
      </c>
      <c r="U79">
        <f t="shared" si="53"/>
        <v>7.7930215497659855E-2</v>
      </c>
      <c r="V79">
        <f t="shared" si="54"/>
        <v>2.9062687454783136</v>
      </c>
      <c r="W79">
        <f t="shared" si="55"/>
        <v>7.6787660128766741E-2</v>
      </c>
      <c r="X79">
        <f t="shared" si="56"/>
        <v>4.8093546147041477E-2</v>
      </c>
      <c r="Y79">
        <f t="shared" si="57"/>
        <v>289.54789863533421</v>
      </c>
      <c r="Z79">
        <f t="shared" si="58"/>
        <v>29.066762503259547</v>
      </c>
      <c r="AA79">
        <f t="shared" si="59"/>
        <v>27.998200000000001</v>
      </c>
      <c r="AB79">
        <f t="shared" si="60"/>
        <v>3.7944414907416801</v>
      </c>
      <c r="AC79">
        <f t="shared" si="61"/>
        <v>60.09033092082008</v>
      </c>
      <c r="AD79">
        <f t="shared" si="62"/>
        <v>2.2373654278125001</v>
      </c>
      <c r="AE79">
        <f t="shared" si="63"/>
        <v>3.7233368389344288</v>
      </c>
      <c r="AF79">
        <f t="shared" si="64"/>
        <v>1.55707606292918</v>
      </c>
      <c r="AG79">
        <f t="shared" si="65"/>
        <v>-55.028814859379224</v>
      </c>
      <c r="AH79">
        <f t="shared" si="66"/>
        <v>-50.780882712478352</v>
      </c>
      <c r="AI79">
        <f t="shared" si="67"/>
        <v>-3.8024706842899727</v>
      </c>
      <c r="AJ79">
        <f t="shared" si="68"/>
        <v>179.93573037918665</v>
      </c>
      <c r="AK79">
        <v>0</v>
      </c>
      <c r="AL79">
        <v>0</v>
      </c>
      <c r="AM79">
        <f t="shared" si="69"/>
        <v>1</v>
      </c>
      <c r="AN79">
        <f t="shared" si="70"/>
        <v>0</v>
      </c>
      <c r="AO79">
        <f t="shared" si="71"/>
        <v>52062.776079064242</v>
      </c>
      <c r="AP79" t="s">
        <v>385</v>
      </c>
      <c r="AQ79">
        <v>10238.9</v>
      </c>
      <c r="AR79">
        <v>302.21199999999999</v>
      </c>
      <c r="AS79">
        <v>4052.3</v>
      </c>
      <c r="AT79">
        <f t="shared" si="72"/>
        <v>0.92542210596451402</v>
      </c>
      <c r="AU79">
        <v>-0.32343011824092421</v>
      </c>
      <c r="AV79" t="s">
        <v>707</v>
      </c>
      <c r="AW79">
        <v>10313.700000000001</v>
      </c>
      <c r="AX79">
        <v>817.45680000000027</v>
      </c>
      <c r="AY79">
        <v>1153.702509417411</v>
      </c>
      <c r="AZ79">
        <f t="shared" si="73"/>
        <v>0.29144923121230426</v>
      </c>
      <c r="BA79">
        <v>0.5</v>
      </c>
      <c r="BB79">
        <f t="shared" si="74"/>
        <v>1513.0842003291889</v>
      </c>
      <c r="BC79">
        <f t="shared" si="75"/>
        <v>29.11823127671099</v>
      </c>
      <c r="BD79">
        <f t="shared" si="76"/>
        <v>220.49361347271312</v>
      </c>
      <c r="BE79">
        <f t="shared" si="77"/>
        <v>1.9458045618708161E-2</v>
      </c>
      <c r="BF79">
        <f t="shared" si="78"/>
        <v>2.5124306022757148</v>
      </c>
      <c r="BG79">
        <f t="shared" si="79"/>
        <v>254.52179702165049</v>
      </c>
      <c r="BH79" t="s">
        <v>708</v>
      </c>
      <c r="BI79">
        <v>602.54999999999995</v>
      </c>
      <c r="BJ79">
        <f t="shared" si="80"/>
        <v>602.54999999999995</v>
      </c>
      <c r="BK79">
        <f t="shared" si="81"/>
        <v>0.47772498102281868</v>
      </c>
      <c r="BL79">
        <f t="shared" si="82"/>
        <v>0.61007743532336467</v>
      </c>
      <c r="BM79">
        <f t="shared" si="83"/>
        <v>0.8402340722030841</v>
      </c>
      <c r="BN79">
        <f t="shared" si="84"/>
        <v>0.3948907306641265</v>
      </c>
      <c r="BO79">
        <f t="shared" si="85"/>
        <v>0.77294119246870718</v>
      </c>
      <c r="BP79">
        <f t="shared" si="86"/>
        <v>0.44969001255368263</v>
      </c>
      <c r="BQ79">
        <f t="shared" si="87"/>
        <v>0.55030998744631732</v>
      </c>
      <c r="BR79">
        <f t="shared" si="88"/>
        <v>1799.88</v>
      </c>
      <c r="BS79">
        <f t="shared" si="89"/>
        <v>1513.0842003291889</v>
      </c>
      <c r="BT79">
        <f t="shared" si="90"/>
        <v>0.84065837740804317</v>
      </c>
      <c r="BU79">
        <f t="shared" si="91"/>
        <v>0.16087066839752326</v>
      </c>
      <c r="BV79">
        <v>6</v>
      </c>
      <c r="BW79">
        <v>0.5</v>
      </c>
      <c r="BX79" t="s">
        <v>388</v>
      </c>
      <c r="BY79">
        <v>2</v>
      </c>
      <c r="BZ79">
        <v>1689189451.0999999</v>
      </c>
      <c r="CA79">
        <v>1462.85</v>
      </c>
      <c r="CB79">
        <v>1499.97</v>
      </c>
      <c r="CC79">
        <v>22.637499999999999</v>
      </c>
      <c r="CD79">
        <v>21.174499999999998</v>
      </c>
      <c r="CE79">
        <v>1464.45</v>
      </c>
      <c r="CF79">
        <v>22.3123</v>
      </c>
      <c r="CG79">
        <v>500.166</v>
      </c>
      <c r="CH79">
        <v>98.734300000000005</v>
      </c>
      <c r="CI79">
        <v>0.100175</v>
      </c>
      <c r="CJ79">
        <v>27.674099999999999</v>
      </c>
      <c r="CK79">
        <v>27.998200000000001</v>
      </c>
      <c r="CL79">
        <v>999.9</v>
      </c>
      <c r="CM79">
        <v>0</v>
      </c>
      <c r="CN79">
        <v>0</v>
      </c>
      <c r="CO79">
        <v>9994.3799999999992</v>
      </c>
      <c r="CP79">
        <v>0</v>
      </c>
      <c r="CQ79">
        <v>708.94200000000001</v>
      </c>
      <c r="CR79">
        <v>-37.122100000000003</v>
      </c>
      <c r="CS79">
        <v>1496.73</v>
      </c>
      <c r="CT79">
        <v>1532.42</v>
      </c>
      <c r="CU79">
        <v>1.4629799999999999</v>
      </c>
      <c r="CV79">
        <v>1499.97</v>
      </c>
      <c r="CW79">
        <v>21.174499999999998</v>
      </c>
      <c r="CX79">
        <v>2.2351000000000001</v>
      </c>
      <c r="CY79">
        <v>2.0906500000000001</v>
      </c>
      <c r="CZ79">
        <v>19.216100000000001</v>
      </c>
      <c r="DA79">
        <v>18.148199999999999</v>
      </c>
      <c r="DB79">
        <v>1799.88</v>
      </c>
      <c r="DC79">
        <v>0.97799199999999997</v>
      </c>
      <c r="DD79">
        <v>2.20079E-2</v>
      </c>
      <c r="DE79">
        <v>0</v>
      </c>
      <c r="DF79">
        <v>816.66899999999998</v>
      </c>
      <c r="DG79">
        <v>4.9995000000000003</v>
      </c>
      <c r="DH79">
        <v>18156.8</v>
      </c>
      <c r="DI79">
        <v>16658.599999999999</v>
      </c>
      <c r="DJ79">
        <v>45.561999999999998</v>
      </c>
      <c r="DK79">
        <v>46.625</v>
      </c>
      <c r="DL79">
        <v>46.561999999999998</v>
      </c>
      <c r="DM79">
        <v>45.25</v>
      </c>
      <c r="DN79">
        <v>46.686999999999998</v>
      </c>
      <c r="DO79">
        <v>1755.38</v>
      </c>
      <c r="DP79">
        <v>39.5</v>
      </c>
      <c r="DQ79">
        <v>0</v>
      </c>
      <c r="DR79">
        <v>179.39999985694891</v>
      </c>
      <c r="DS79">
        <v>0</v>
      </c>
      <c r="DT79">
        <v>817.45680000000027</v>
      </c>
      <c r="DU79">
        <v>-5.4971538652419953</v>
      </c>
      <c r="DV79">
        <v>169.83846228988759</v>
      </c>
      <c r="DW79">
        <v>18148.696</v>
      </c>
      <c r="DX79">
        <v>15</v>
      </c>
      <c r="DY79">
        <v>1689189395.5999999</v>
      </c>
      <c r="DZ79" t="s">
        <v>709</v>
      </c>
      <c r="EA79">
        <v>1689189395.5999999</v>
      </c>
      <c r="EB79">
        <v>1689189395.5999999</v>
      </c>
      <c r="EC79">
        <v>68</v>
      </c>
      <c r="ED79">
        <v>0.26900000000000002</v>
      </c>
      <c r="EE79">
        <v>-7.0000000000000001E-3</v>
      </c>
      <c r="EF79">
        <v>-1.6459999999999999</v>
      </c>
      <c r="EG79">
        <v>0.22900000000000001</v>
      </c>
      <c r="EH79">
        <v>1500</v>
      </c>
      <c r="EI79">
        <v>21</v>
      </c>
      <c r="EJ79">
        <v>7.0000000000000007E-2</v>
      </c>
      <c r="EK79">
        <v>0.05</v>
      </c>
      <c r="EL79">
        <v>29.431119595784232</v>
      </c>
      <c r="EM79">
        <v>-0.94064288904343796</v>
      </c>
      <c r="EN79">
        <v>0.16091978074867641</v>
      </c>
      <c r="EO79">
        <v>1</v>
      </c>
      <c r="EP79">
        <v>7.9932057987298605E-2</v>
      </c>
      <c r="EQ79">
        <v>-1.183848000457201E-2</v>
      </c>
      <c r="ER79">
        <v>1.811070700915376E-3</v>
      </c>
      <c r="ES79">
        <v>1</v>
      </c>
      <c r="ET79">
        <v>2</v>
      </c>
      <c r="EU79">
        <v>2</v>
      </c>
      <c r="EV79" t="s">
        <v>390</v>
      </c>
      <c r="EW79">
        <v>2.9674</v>
      </c>
      <c r="EX79">
        <v>2.8084500000000001</v>
      </c>
      <c r="EY79">
        <v>0.23509099999999999</v>
      </c>
      <c r="EZ79">
        <v>0.23613700000000001</v>
      </c>
      <c r="FA79">
        <v>0.114469</v>
      </c>
      <c r="FB79">
        <v>0.108972</v>
      </c>
      <c r="FC79">
        <v>22751.599999999999</v>
      </c>
      <c r="FD79">
        <v>21044.5</v>
      </c>
      <c r="FE79">
        <v>26721.5</v>
      </c>
      <c r="FF79">
        <v>25976.2</v>
      </c>
      <c r="FG79">
        <v>32211.9</v>
      </c>
      <c r="FH79">
        <v>32659</v>
      </c>
      <c r="FI79">
        <v>37861.199999999997</v>
      </c>
      <c r="FJ79">
        <v>38489.9</v>
      </c>
      <c r="FK79">
        <v>2.0139300000000002</v>
      </c>
      <c r="FL79">
        <v>2.0300500000000001</v>
      </c>
      <c r="FM79">
        <v>0.10435999999999999</v>
      </c>
      <c r="FN79">
        <v>0</v>
      </c>
      <c r="FO79">
        <v>26.291899999999998</v>
      </c>
      <c r="FP79">
        <v>999.9</v>
      </c>
      <c r="FQ79">
        <v>40.5</v>
      </c>
      <c r="FR79">
        <v>36.200000000000003</v>
      </c>
      <c r="FS79">
        <v>24.755600000000001</v>
      </c>
      <c r="FT79">
        <v>61.754100000000001</v>
      </c>
      <c r="FU79">
        <v>16.085699999999999</v>
      </c>
      <c r="FV79">
        <v>1</v>
      </c>
      <c r="FW79">
        <v>5.2378000000000001E-2</v>
      </c>
      <c r="FX79">
        <v>1.3394999999999999</v>
      </c>
      <c r="FY79">
        <v>20.249700000000001</v>
      </c>
      <c r="FZ79">
        <v>5.2092000000000001</v>
      </c>
      <c r="GA79">
        <v>11.928900000000001</v>
      </c>
      <c r="GB79">
        <v>4.9888000000000003</v>
      </c>
      <c r="GC79">
        <v>3.2909999999999999</v>
      </c>
      <c r="GD79">
        <v>9999</v>
      </c>
      <c r="GE79">
        <v>9999</v>
      </c>
      <c r="GF79">
        <v>9999</v>
      </c>
      <c r="GG79">
        <v>999.9</v>
      </c>
      <c r="GH79">
        <v>1.87042</v>
      </c>
      <c r="GI79">
        <v>1.8766</v>
      </c>
      <c r="GJ79">
        <v>1.8743000000000001</v>
      </c>
      <c r="GK79">
        <v>1.87256</v>
      </c>
      <c r="GL79">
        <v>1.8730500000000001</v>
      </c>
      <c r="GM79">
        <v>1.87046</v>
      </c>
      <c r="GN79">
        <v>1.8763700000000001</v>
      </c>
      <c r="GO79">
        <v>1.87547</v>
      </c>
      <c r="GP79">
        <v>5</v>
      </c>
      <c r="GQ79">
        <v>0</v>
      </c>
      <c r="GR79">
        <v>0</v>
      </c>
      <c r="GS79">
        <v>0</v>
      </c>
      <c r="GT79" t="s">
        <v>391</v>
      </c>
      <c r="GU79" t="s">
        <v>392</v>
      </c>
      <c r="GV79" t="s">
        <v>393</v>
      </c>
      <c r="GW79" t="s">
        <v>393</v>
      </c>
      <c r="GX79" t="s">
        <v>393</v>
      </c>
      <c r="GY79" t="s">
        <v>393</v>
      </c>
      <c r="GZ79">
        <v>0</v>
      </c>
      <c r="HA79">
        <v>100</v>
      </c>
      <c r="HB79">
        <v>100</v>
      </c>
      <c r="HC79">
        <v>-1.6</v>
      </c>
      <c r="HD79">
        <v>0.32519999999999999</v>
      </c>
      <c r="HE79">
        <v>-0.47978189121275933</v>
      </c>
      <c r="HF79">
        <v>-4.4049200664853048E-4</v>
      </c>
      <c r="HG79">
        <v>-3.0069193378276792E-7</v>
      </c>
      <c r="HH79">
        <v>5.1441627210662792E-11</v>
      </c>
      <c r="HI79">
        <v>-0.18138891864032269</v>
      </c>
      <c r="HJ79">
        <v>-3.0026540548477511E-2</v>
      </c>
      <c r="HK79">
        <v>2.568611009873609E-3</v>
      </c>
      <c r="HL79">
        <v>-9.2004566627904342E-6</v>
      </c>
      <c r="HM79">
        <v>8</v>
      </c>
      <c r="HN79">
        <v>2399</v>
      </c>
      <c r="HO79">
        <v>1</v>
      </c>
      <c r="HP79">
        <v>21</v>
      </c>
      <c r="HQ79">
        <v>0.9</v>
      </c>
      <c r="HR79">
        <v>0.9</v>
      </c>
      <c r="HS79">
        <v>2.78931</v>
      </c>
      <c r="HT79">
        <v>2.47803</v>
      </c>
      <c r="HU79">
        <v>1.5991200000000001</v>
      </c>
      <c r="HV79">
        <v>2.2741699999999998</v>
      </c>
      <c r="HW79">
        <v>1.5502899999999999</v>
      </c>
      <c r="HX79">
        <v>2.3754900000000001</v>
      </c>
      <c r="HY79">
        <v>39.416600000000003</v>
      </c>
      <c r="HZ79">
        <v>23.912400000000002</v>
      </c>
      <c r="IA79">
        <v>18</v>
      </c>
      <c r="IB79">
        <v>506.54399999999998</v>
      </c>
      <c r="IC79">
        <v>487.48099999999999</v>
      </c>
      <c r="ID79">
        <v>23.794499999999999</v>
      </c>
      <c r="IE79">
        <v>28.095199999999998</v>
      </c>
      <c r="IF79">
        <v>29.9998</v>
      </c>
      <c r="IG79">
        <v>28.069700000000001</v>
      </c>
      <c r="IH79">
        <v>28.0367</v>
      </c>
      <c r="II79">
        <v>55.840299999999999</v>
      </c>
      <c r="IJ79">
        <v>29.309000000000001</v>
      </c>
      <c r="IK79">
        <v>21.989000000000001</v>
      </c>
      <c r="IL79">
        <v>23.811299999999999</v>
      </c>
      <c r="IM79">
        <v>1500</v>
      </c>
      <c r="IN79">
        <v>21.130600000000001</v>
      </c>
      <c r="IO79">
        <v>99.818700000000007</v>
      </c>
      <c r="IP79">
        <v>99.924499999999995</v>
      </c>
    </row>
    <row r="80" spans="1:250" x14ac:dyDescent="0.3">
      <c r="A80">
        <v>64</v>
      </c>
      <c r="B80">
        <v>1689189573.5999999</v>
      </c>
      <c r="C80">
        <v>14909</v>
      </c>
      <c r="D80" t="s">
        <v>710</v>
      </c>
      <c r="E80" t="s">
        <v>711</v>
      </c>
      <c r="F80" t="s">
        <v>378</v>
      </c>
      <c r="G80" t="s">
        <v>379</v>
      </c>
      <c r="H80" t="s">
        <v>31</v>
      </c>
      <c r="I80" t="s">
        <v>381</v>
      </c>
      <c r="J80">
        <v>5</v>
      </c>
      <c r="K80" t="s">
        <v>31</v>
      </c>
      <c r="L80" t="s">
        <v>636</v>
      </c>
      <c r="M80">
        <v>1689189573.5999999</v>
      </c>
      <c r="N80">
        <f t="shared" si="46"/>
        <v>1.1510633091380369E-3</v>
      </c>
      <c r="O80">
        <f t="shared" si="47"/>
        <v>1.1510633091380369</v>
      </c>
      <c r="P80">
        <f t="shared" si="48"/>
        <v>31.578323766175782</v>
      </c>
      <c r="Q80">
        <f t="shared" si="49"/>
        <v>1759.68</v>
      </c>
      <c r="R80">
        <f t="shared" si="50"/>
        <v>1007.3373602063044</v>
      </c>
      <c r="S80">
        <f t="shared" si="51"/>
        <v>99.556496507499887</v>
      </c>
      <c r="T80">
        <f t="shared" si="52"/>
        <v>173.91152427667203</v>
      </c>
      <c r="U80">
        <f t="shared" si="53"/>
        <v>7.1366456135826123E-2</v>
      </c>
      <c r="V80">
        <f t="shared" si="54"/>
        <v>2.9094868999990342</v>
      </c>
      <c r="W80">
        <f t="shared" si="55"/>
        <v>7.0408029646793852E-2</v>
      </c>
      <c r="X80">
        <f t="shared" si="56"/>
        <v>4.4090056965018616E-2</v>
      </c>
      <c r="Y80">
        <f t="shared" si="57"/>
        <v>289.58620263524949</v>
      </c>
      <c r="Z80">
        <f t="shared" si="58"/>
        <v>29.094065731680146</v>
      </c>
      <c r="AA80">
        <f t="shared" si="59"/>
        <v>28.013999999999999</v>
      </c>
      <c r="AB80">
        <f t="shared" si="60"/>
        <v>3.7979379481150604</v>
      </c>
      <c r="AC80">
        <f t="shared" si="61"/>
        <v>59.921138524822702</v>
      </c>
      <c r="AD80">
        <f t="shared" si="62"/>
        <v>2.2314830725959802</v>
      </c>
      <c r="AE80">
        <f t="shared" si="63"/>
        <v>3.724033166812367</v>
      </c>
      <c r="AF80">
        <f t="shared" si="64"/>
        <v>1.5664548755190801</v>
      </c>
      <c r="AG80">
        <f t="shared" si="65"/>
        <v>-50.761891932987425</v>
      </c>
      <c r="AH80">
        <f t="shared" si="66"/>
        <v>-52.813501985350307</v>
      </c>
      <c r="AI80">
        <f t="shared" si="67"/>
        <v>-3.9506732561813429</v>
      </c>
      <c r="AJ80">
        <f t="shared" si="68"/>
        <v>182.06013546073041</v>
      </c>
      <c r="AK80">
        <v>0</v>
      </c>
      <c r="AL80">
        <v>0</v>
      </c>
      <c r="AM80">
        <f t="shared" si="69"/>
        <v>1</v>
      </c>
      <c r="AN80">
        <f t="shared" si="70"/>
        <v>0</v>
      </c>
      <c r="AO80">
        <f t="shared" si="71"/>
        <v>52154.207302663948</v>
      </c>
      <c r="AP80" t="s">
        <v>385</v>
      </c>
      <c r="AQ80">
        <v>10238.9</v>
      </c>
      <c r="AR80">
        <v>302.21199999999999</v>
      </c>
      <c r="AS80">
        <v>4052.3</v>
      </c>
      <c r="AT80">
        <f t="shared" si="72"/>
        <v>0.92542210596451402</v>
      </c>
      <c r="AU80">
        <v>-0.32343011824092421</v>
      </c>
      <c r="AV80" t="s">
        <v>712</v>
      </c>
      <c r="AW80">
        <v>10304.4</v>
      </c>
      <c r="AX80">
        <v>821.04919999999993</v>
      </c>
      <c r="AY80">
        <v>1150.1231552973661</v>
      </c>
      <c r="AZ80">
        <f t="shared" si="73"/>
        <v>0.28612062437112107</v>
      </c>
      <c r="BA80">
        <v>0.5</v>
      </c>
      <c r="BB80">
        <f t="shared" si="74"/>
        <v>1513.2858003291446</v>
      </c>
      <c r="BC80">
        <f t="shared" si="75"/>
        <v>31.578323766175782</v>
      </c>
      <c r="BD80">
        <f t="shared" si="76"/>
        <v>216.49113902106325</v>
      </c>
      <c r="BE80">
        <f t="shared" si="77"/>
        <v>2.1081116255421129E-2</v>
      </c>
      <c r="BF80">
        <f t="shared" si="78"/>
        <v>2.5233618081119946</v>
      </c>
      <c r="BG80">
        <f t="shared" si="79"/>
        <v>254.34716721685396</v>
      </c>
      <c r="BH80" t="s">
        <v>713</v>
      </c>
      <c r="BI80">
        <v>602.51</v>
      </c>
      <c r="BJ80">
        <f t="shared" si="80"/>
        <v>602.51</v>
      </c>
      <c r="BK80">
        <f t="shared" si="81"/>
        <v>0.47613436245945318</v>
      </c>
      <c r="BL80">
        <f t="shared" si="82"/>
        <v>0.60092412337806556</v>
      </c>
      <c r="BM80">
        <f t="shared" si="83"/>
        <v>0.84126188686923964</v>
      </c>
      <c r="BN80">
        <f t="shared" si="84"/>
        <v>0.38809957062300771</v>
      </c>
      <c r="BO80">
        <f t="shared" si="85"/>
        <v>0.77389566450244207</v>
      </c>
      <c r="BP80">
        <f t="shared" si="86"/>
        <v>0.44097575830598013</v>
      </c>
      <c r="BQ80">
        <f t="shared" si="87"/>
        <v>0.55902424169401987</v>
      </c>
      <c r="BR80">
        <f t="shared" si="88"/>
        <v>1800.12</v>
      </c>
      <c r="BS80">
        <f t="shared" si="89"/>
        <v>1513.2858003291446</v>
      </c>
      <c r="BT80">
        <f t="shared" si="90"/>
        <v>0.84065828963021616</v>
      </c>
      <c r="BU80">
        <f t="shared" si="91"/>
        <v>0.16087049898631731</v>
      </c>
      <c r="BV80">
        <v>6</v>
      </c>
      <c r="BW80">
        <v>0.5</v>
      </c>
      <c r="BX80" t="s">
        <v>388</v>
      </c>
      <c r="BY80">
        <v>2</v>
      </c>
      <c r="BZ80">
        <v>1689189573.5999999</v>
      </c>
      <c r="CA80">
        <v>1759.68</v>
      </c>
      <c r="CB80">
        <v>1799.99</v>
      </c>
      <c r="CC80">
        <v>22.578700000000001</v>
      </c>
      <c r="CD80">
        <v>21.229099999999999</v>
      </c>
      <c r="CE80">
        <v>1761.93</v>
      </c>
      <c r="CF80">
        <v>22.2608</v>
      </c>
      <c r="CG80">
        <v>500.18099999999998</v>
      </c>
      <c r="CH80">
        <v>98.731399999999994</v>
      </c>
      <c r="CI80">
        <v>9.9935399999999994E-2</v>
      </c>
      <c r="CJ80">
        <v>27.677299999999999</v>
      </c>
      <c r="CK80">
        <v>28.013999999999999</v>
      </c>
      <c r="CL80">
        <v>999.9</v>
      </c>
      <c r="CM80">
        <v>0</v>
      </c>
      <c r="CN80">
        <v>0</v>
      </c>
      <c r="CO80">
        <v>10013.1</v>
      </c>
      <c r="CP80">
        <v>0</v>
      </c>
      <c r="CQ80">
        <v>693.36599999999999</v>
      </c>
      <c r="CR80">
        <v>-40.313400000000001</v>
      </c>
      <c r="CS80">
        <v>1800.33</v>
      </c>
      <c r="CT80">
        <v>1839.03</v>
      </c>
      <c r="CU80">
        <v>1.34965</v>
      </c>
      <c r="CV80">
        <v>1799.99</v>
      </c>
      <c r="CW80">
        <v>21.229099999999999</v>
      </c>
      <c r="CX80">
        <v>2.2292299999999998</v>
      </c>
      <c r="CY80">
        <v>2.09598</v>
      </c>
      <c r="CZ80">
        <v>19.173999999999999</v>
      </c>
      <c r="DA80">
        <v>18.188700000000001</v>
      </c>
      <c r="DB80">
        <v>1800.12</v>
      </c>
      <c r="DC80">
        <v>0.97799599999999998</v>
      </c>
      <c r="DD80">
        <v>2.20045E-2</v>
      </c>
      <c r="DE80">
        <v>0</v>
      </c>
      <c r="DF80">
        <v>819.73500000000001</v>
      </c>
      <c r="DG80">
        <v>4.9995000000000003</v>
      </c>
      <c r="DH80">
        <v>18095.599999999999</v>
      </c>
      <c r="DI80">
        <v>16660.900000000001</v>
      </c>
      <c r="DJ80">
        <v>45.561999999999998</v>
      </c>
      <c r="DK80">
        <v>46.686999999999998</v>
      </c>
      <c r="DL80">
        <v>46.625</v>
      </c>
      <c r="DM80">
        <v>45.25</v>
      </c>
      <c r="DN80">
        <v>46.625</v>
      </c>
      <c r="DO80">
        <v>1755.62</v>
      </c>
      <c r="DP80">
        <v>39.5</v>
      </c>
      <c r="DQ80">
        <v>0</v>
      </c>
      <c r="DR80">
        <v>120.7999999523163</v>
      </c>
      <c r="DS80">
        <v>0</v>
      </c>
      <c r="DT80">
        <v>821.04919999999993</v>
      </c>
      <c r="DU80">
        <v>-10.414538460254681</v>
      </c>
      <c r="DV80">
        <v>-353.69999926193532</v>
      </c>
      <c r="DW80">
        <v>18137.452000000001</v>
      </c>
      <c r="DX80">
        <v>15</v>
      </c>
      <c r="DY80">
        <v>1689189523.5999999</v>
      </c>
      <c r="DZ80" t="s">
        <v>714</v>
      </c>
      <c r="EA80">
        <v>1689189523.5999999</v>
      </c>
      <c r="EB80">
        <v>1689189512.5999999</v>
      </c>
      <c r="EC80">
        <v>69</v>
      </c>
      <c r="ED80">
        <v>-0.34899999999999998</v>
      </c>
      <c r="EE80">
        <v>-4.0000000000000001E-3</v>
      </c>
      <c r="EF80">
        <v>-2.2970000000000002</v>
      </c>
      <c r="EG80">
        <v>0.222</v>
      </c>
      <c r="EH80">
        <v>1800</v>
      </c>
      <c r="EI80">
        <v>21</v>
      </c>
      <c r="EJ80">
        <v>0.1</v>
      </c>
      <c r="EK80">
        <v>0.06</v>
      </c>
      <c r="EL80">
        <v>31.767671853381881</v>
      </c>
      <c r="EM80">
        <v>-0.97738444553134896</v>
      </c>
      <c r="EN80">
        <v>0.1721707168617341</v>
      </c>
      <c r="EO80">
        <v>1</v>
      </c>
      <c r="EP80">
        <v>7.3306685181063536E-2</v>
      </c>
      <c r="EQ80">
        <v>-7.7410569722501463E-3</v>
      </c>
      <c r="ER80">
        <v>1.3907433176102769E-3</v>
      </c>
      <c r="ES80">
        <v>1</v>
      </c>
      <c r="ET80">
        <v>2</v>
      </c>
      <c r="EU80">
        <v>2</v>
      </c>
      <c r="EV80" t="s">
        <v>390</v>
      </c>
      <c r="EW80">
        <v>2.96739</v>
      </c>
      <c r="EX80">
        <v>2.8083800000000001</v>
      </c>
      <c r="EY80">
        <v>0.26243699999999998</v>
      </c>
      <c r="EZ80">
        <v>0.263127</v>
      </c>
      <c r="FA80">
        <v>0.114258</v>
      </c>
      <c r="FB80">
        <v>0.109151</v>
      </c>
      <c r="FC80">
        <v>21935.599999999999</v>
      </c>
      <c r="FD80">
        <v>20296.8</v>
      </c>
      <c r="FE80">
        <v>26718.6</v>
      </c>
      <c r="FF80">
        <v>25971.200000000001</v>
      </c>
      <c r="FG80">
        <v>32218.6</v>
      </c>
      <c r="FH80">
        <v>32648.2</v>
      </c>
      <c r="FI80">
        <v>37857</v>
      </c>
      <c r="FJ80">
        <v>38482.400000000001</v>
      </c>
      <c r="FK80">
        <v>2.0127700000000002</v>
      </c>
      <c r="FL80">
        <v>2.0295700000000001</v>
      </c>
      <c r="FM80">
        <v>0.106655</v>
      </c>
      <c r="FN80">
        <v>0</v>
      </c>
      <c r="FO80">
        <v>26.270199999999999</v>
      </c>
      <c r="FP80">
        <v>999.9</v>
      </c>
      <c r="FQ80">
        <v>40.9</v>
      </c>
      <c r="FR80">
        <v>36.299999999999997</v>
      </c>
      <c r="FS80">
        <v>25.135999999999999</v>
      </c>
      <c r="FT80">
        <v>61.764099999999999</v>
      </c>
      <c r="FU80">
        <v>15.5489</v>
      </c>
      <c r="FV80">
        <v>1</v>
      </c>
      <c r="FW80">
        <v>5.8251999999999998E-2</v>
      </c>
      <c r="FX80">
        <v>1.5678799999999999</v>
      </c>
      <c r="FY80">
        <v>20.247599999999998</v>
      </c>
      <c r="FZ80">
        <v>5.2096499999999999</v>
      </c>
      <c r="GA80">
        <v>11.93</v>
      </c>
      <c r="GB80">
        <v>4.9890999999999996</v>
      </c>
      <c r="GC80">
        <v>3.2909999999999999</v>
      </c>
      <c r="GD80">
        <v>9999</v>
      </c>
      <c r="GE80">
        <v>9999</v>
      </c>
      <c r="GF80">
        <v>9999</v>
      </c>
      <c r="GG80">
        <v>999.9</v>
      </c>
      <c r="GH80">
        <v>1.87042</v>
      </c>
      <c r="GI80">
        <v>1.8765400000000001</v>
      </c>
      <c r="GJ80">
        <v>1.8743099999999999</v>
      </c>
      <c r="GK80">
        <v>1.87256</v>
      </c>
      <c r="GL80">
        <v>1.87303</v>
      </c>
      <c r="GM80">
        <v>1.87046</v>
      </c>
      <c r="GN80">
        <v>1.8763700000000001</v>
      </c>
      <c r="GO80">
        <v>1.87547</v>
      </c>
      <c r="GP80">
        <v>5</v>
      </c>
      <c r="GQ80">
        <v>0</v>
      </c>
      <c r="GR80">
        <v>0</v>
      </c>
      <c r="GS80">
        <v>0</v>
      </c>
      <c r="GT80" t="s">
        <v>391</v>
      </c>
      <c r="GU80" t="s">
        <v>392</v>
      </c>
      <c r="GV80" t="s">
        <v>393</v>
      </c>
      <c r="GW80" t="s">
        <v>393</v>
      </c>
      <c r="GX80" t="s">
        <v>393</v>
      </c>
      <c r="GY80" t="s">
        <v>393</v>
      </c>
      <c r="GZ80">
        <v>0</v>
      </c>
      <c r="HA80">
        <v>100</v>
      </c>
      <c r="HB80">
        <v>100</v>
      </c>
      <c r="HC80">
        <v>-2.25</v>
      </c>
      <c r="HD80">
        <v>0.31790000000000002</v>
      </c>
      <c r="HE80">
        <v>-0.82716189949291075</v>
      </c>
      <c r="HF80">
        <v>-4.4049200664853048E-4</v>
      </c>
      <c r="HG80">
        <v>-3.0069193378276792E-7</v>
      </c>
      <c r="HH80">
        <v>5.1441627210662792E-11</v>
      </c>
      <c r="HI80">
        <v>-0.18502501535758431</v>
      </c>
      <c r="HJ80">
        <v>-3.0026540548477511E-2</v>
      </c>
      <c r="HK80">
        <v>2.568611009873609E-3</v>
      </c>
      <c r="HL80">
        <v>-9.2004566627904342E-6</v>
      </c>
      <c r="HM80">
        <v>8</v>
      </c>
      <c r="HN80">
        <v>2399</v>
      </c>
      <c r="HO80">
        <v>1</v>
      </c>
      <c r="HP80">
        <v>21</v>
      </c>
      <c r="HQ80">
        <v>0.8</v>
      </c>
      <c r="HR80">
        <v>1</v>
      </c>
      <c r="HS80">
        <v>3.2372999999999998</v>
      </c>
      <c r="HT80">
        <v>2.47925</v>
      </c>
      <c r="HU80">
        <v>1.6003400000000001</v>
      </c>
      <c r="HV80">
        <v>2.2741699999999998</v>
      </c>
      <c r="HW80">
        <v>1.5502899999999999</v>
      </c>
      <c r="HX80">
        <v>2.2888199999999999</v>
      </c>
      <c r="HY80">
        <v>39.4666</v>
      </c>
      <c r="HZ80">
        <v>23.912400000000002</v>
      </c>
      <c r="IA80">
        <v>18</v>
      </c>
      <c r="IB80">
        <v>506.39299999999997</v>
      </c>
      <c r="IC80">
        <v>487.74799999999999</v>
      </c>
      <c r="ID80">
        <v>23.8902</v>
      </c>
      <c r="IE80">
        <v>28.1601</v>
      </c>
      <c r="IF80">
        <v>30.000299999999999</v>
      </c>
      <c r="IG80">
        <v>28.136199999999999</v>
      </c>
      <c r="IH80">
        <v>28.102499999999999</v>
      </c>
      <c r="II80">
        <v>64.796000000000006</v>
      </c>
      <c r="IJ80">
        <v>30.2882</v>
      </c>
      <c r="IK80">
        <v>22.651499999999999</v>
      </c>
      <c r="IL80">
        <v>23.864699999999999</v>
      </c>
      <c r="IM80">
        <v>1800</v>
      </c>
      <c r="IN80">
        <v>21.174099999999999</v>
      </c>
      <c r="IO80">
        <v>99.807699999999997</v>
      </c>
      <c r="IP80">
        <v>99.905199999999994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2023-07-13T19:20:54Z</dcterms:created>
  <dcterms:modified xsi:type="dcterms:W3CDTF">2023-07-13T21:15:39Z</dcterms:modified>
</cp:coreProperties>
</file>