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3\time 1 aci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BU72" i="1" l="1"/>
  <c r="BT72" i="1"/>
  <c r="BR72" i="1"/>
  <c r="BS72" i="1" s="1"/>
  <c r="BB72" i="1" s="1"/>
  <c r="BD72" i="1" s="1"/>
  <c r="BO72" i="1"/>
  <c r="BN72" i="1"/>
  <c r="BJ72" i="1"/>
  <c r="BM72" i="1" s="1"/>
  <c r="BF72" i="1"/>
  <c r="AZ72" i="1"/>
  <c r="AT72" i="1"/>
  <c r="BG72" i="1" s="1"/>
  <c r="AO72" i="1"/>
  <c r="AM72" i="1" s="1"/>
  <c r="AE72" i="1"/>
  <c r="AD72" i="1"/>
  <c r="AC72" i="1" s="1"/>
  <c r="V72" i="1"/>
  <c r="BU71" i="1"/>
  <c r="BT71" i="1"/>
  <c r="BS71" i="1"/>
  <c r="BB71" i="1" s="1"/>
  <c r="BR71" i="1"/>
  <c r="BO71" i="1"/>
  <c r="BN71" i="1"/>
  <c r="BJ71" i="1"/>
  <c r="BK71" i="1" s="1"/>
  <c r="BF71" i="1"/>
  <c r="BD71" i="1"/>
  <c r="AZ71" i="1"/>
  <c r="AT71" i="1"/>
  <c r="BG71" i="1" s="1"/>
  <c r="AO71" i="1"/>
  <c r="AM71" i="1"/>
  <c r="Q71" i="1" s="1"/>
  <c r="AE71" i="1"/>
  <c r="AD71" i="1"/>
  <c r="AC71" i="1"/>
  <c r="Y71" i="1"/>
  <c r="Z71" i="1" s="1"/>
  <c r="AA71" i="1" s="1"/>
  <c r="V71" i="1"/>
  <c r="T71" i="1"/>
  <c r="O71" i="1"/>
  <c r="N71" i="1"/>
  <c r="BU70" i="1"/>
  <c r="Y70" i="1" s="1"/>
  <c r="Z70" i="1" s="1"/>
  <c r="AA70" i="1" s="1"/>
  <c r="BT70" i="1"/>
  <c r="BS70" i="1" s="1"/>
  <c r="BR70" i="1"/>
  <c r="BO70" i="1"/>
  <c r="BN70" i="1"/>
  <c r="BM70" i="1"/>
  <c r="BL70" i="1"/>
  <c r="BP70" i="1" s="1"/>
  <c r="BQ70" i="1" s="1"/>
  <c r="BJ70" i="1"/>
  <c r="BK70" i="1" s="1"/>
  <c r="BF70" i="1"/>
  <c r="BB70" i="1"/>
  <c r="BD70" i="1" s="1"/>
  <c r="AZ70" i="1"/>
  <c r="AT70" i="1"/>
  <c r="BG70" i="1" s="1"/>
  <c r="AO70" i="1"/>
  <c r="AM70" i="1"/>
  <c r="O70" i="1" s="1"/>
  <c r="AE70" i="1"/>
  <c r="AD70" i="1"/>
  <c r="AC70" i="1"/>
  <c r="V70" i="1"/>
  <c r="T70" i="1"/>
  <c r="N70" i="1"/>
  <c r="BU69" i="1"/>
  <c r="BT69" i="1"/>
  <c r="BR69" i="1"/>
  <c r="BO69" i="1"/>
  <c r="BN69" i="1"/>
  <c r="BJ69" i="1"/>
  <c r="BF69" i="1"/>
  <c r="AZ69" i="1"/>
  <c r="AT69" i="1"/>
  <c r="BG69" i="1" s="1"/>
  <c r="AO69" i="1"/>
  <c r="AM69" i="1"/>
  <c r="O69" i="1" s="1"/>
  <c r="N69" i="1" s="1"/>
  <c r="AE69" i="1"/>
  <c r="AD69" i="1"/>
  <c r="AC69" i="1"/>
  <c r="V69" i="1"/>
  <c r="T69" i="1"/>
  <c r="Q69" i="1"/>
  <c r="P69" i="1"/>
  <c r="BC69" i="1" s="1"/>
  <c r="BU68" i="1"/>
  <c r="BT68" i="1"/>
  <c r="BR68" i="1"/>
  <c r="BO68" i="1"/>
  <c r="BN68" i="1"/>
  <c r="BJ68" i="1"/>
  <c r="BF68" i="1"/>
  <c r="AZ68" i="1"/>
  <c r="AT68" i="1"/>
  <c r="BG68" i="1" s="1"/>
  <c r="AO68" i="1"/>
  <c r="AM68" i="1" s="1"/>
  <c r="AN68" i="1"/>
  <c r="AE68" i="1"/>
  <c r="AD68" i="1"/>
  <c r="AC68" i="1" s="1"/>
  <c r="V68" i="1"/>
  <c r="T68" i="1"/>
  <c r="P68" i="1"/>
  <c r="BC68" i="1" s="1"/>
  <c r="BU67" i="1"/>
  <c r="BT67" i="1"/>
  <c r="BR67" i="1"/>
  <c r="BO67" i="1"/>
  <c r="BN67" i="1"/>
  <c r="BJ67" i="1"/>
  <c r="BF67" i="1"/>
  <c r="AZ67" i="1"/>
  <c r="AT67" i="1"/>
  <c r="BG67" i="1" s="1"/>
  <c r="AO67" i="1"/>
  <c r="AN67" i="1"/>
  <c r="AM67" i="1"/>
  <c r="Q67" i="1" s="1"/>
  <c r="AE67" i="1"/>
  <c r="AD67" i="1"/>
  <c r="AC67" i="1" s="1"/>
  <c r="V67" i="1"/>
  <c r="T67" i="1"/>
  <c r="P67" i="1"/>
  <c r="BC67" i="1" s="1"/>
  <c r="BU66" i="1"/>
  <c r="BT66" i="1"/>
  <c r="BR66" i="1"/>
  <c r="BP66" i="1"/>
  <c r="BQ66" i="1" s="1"/>
  <c r="BO66" i="1"/>
  <c r="BN66" i="1"/>
  <c r="BL66" i="1"/>
  <c r="BJ66" i="1"/>
  <c r="BF66" i="1"/>
  <c r="AZ66" i="1"/>
  <c r="AT66" i="1"/>
  <c r="BG66" i="1" s="1"/>
  <c r="AO66" i="1"/>
  <c r="AN66" i="1"/>
  <c r="AM66" i="1"/>
  <c r="O66" i="1" s="1"/>
  <c r="N66" i="1" s="1"/>
  <c r="AE66" i="1"/>
  <c r="AD66" i="1"/>
  <c r="AC66" i="1" s="1"/>
  <c r="V66" i="1"/>
  <c r="T66" i="1"/>
  <c r="Q66" i="1"/>
  <c r="P66" i="1"/>
  <c r="BC66" i="1" s="1"/>
  <c r="BU65" i="1"/>
  <c r="BT65" i="1"/>
  <c r="BR65" i="1"/>
  <c r="BP65" i="1"/>
  <c r="BQ65" i="1" s="1"/>
  <c r="BO65" i="1"/>
  <c r="BN65" i="1"/>
  <c r="BL65" i="1"/>
  <c r="BJ65" i="1"/>
  <c r="BF65" i="1"/>
  <c r="AZ65" i="1"/>
  <c r="AT65" i="1"/>
  <c r="BG65" i="1" s="1"/>
  <c r="AO65" i="1"/>
  <c r="AM65" i="1" s="1"/>
  <c r="AE65" i="1"/>
  <c r="AD65" i="1"/>
  <c r="AC65" i="1" s="1"/>
  <c r="V65" i="1"/>
  <c r="BU64" i="1"/>
  <c r="BT64" i="1"/>
  <c r="BR64" i="1"/>
  <c r="BO64" i="1"/>
  <c r="BN64" i="1"/>
  <c r="BJ64" i="1"/>
  <c r="BF64" i="1"/>
  <c r="AZ64" i="1"/>
  <c r="AT64" i="1"/>
  <c r="BG64" i="1" s="1"/>
  <c r="AO64" i="1"/>
  <c r="AN64" i="1"/>
  <c r="AM64" i="1"/>
  <c r="Q64" i="1" s="1"/>
  <c r="AE64" i="1"/>
  <c r="AD64" i="1"/>
  <c r="AC64" i="1" s="1"/>
  <c r="V64" i="1"/>
  <c r="T64" i="1"/>
  <c r="P64" i="1"/>
  <c r="BC64" i="1" s="1"/>
  <c r="BU63" i="1"/>
  <c r="BT63" i="1"/>
  <c r="BR63" i="1"/>
  <c r="BO63" i="1"/>
  <c r="BN63" i="1"/>
  <c r="BJ63" i="1"/>
  <c r="BF63" i="1"/>
  <c r="AZ63" i="1"/>
  <c r="AT63" i="1"/>
  <c r="BG63" i="1" s="1"/>
  <c r="AO63" i="1"/>
  <c r="AN63" i="1"/>
  <c r="AM63" i="1"/>
  <c r="AE63" i="1"/>
  <c r="AD63" i="1"/>
  <c r="AC63" i="1" s="1"/>
  <c r="V63" i="1"/>
  <c r="T63" i="1"/>
  <c r="Q63" i="1"/>
  <c r="P63" i="1"/>
  <c r="BC63" i="1" s="1"/>
  <c r="O63" i="1"/>
  <c r="N63" i="1"/>
  <c r="BU62" i="1"/>
  <c r="BT62" i="1"/>
  <c r="BR62" i="1"/>
  <c r="BO62" i="1"/>
  <c r="BN62" i="1"/>
  <c r="BJ62" i="1"/>
  <c r="BF62" i="1"/>
  <c r="AZ62" i="1"/>
  <c r="AT62" i="1"/>
  <c r="BG62" i="1" s="1"/>
  <c r="AO62" i="1"/>
  <c r="AM62" i="1" s="1"/>
  <c r="AE62" i="1"/>
  <c r="AD62" i="1"/>
  <c r="AC62" i="1" s="1"/>
  <c r="V62" i="1"/>
  <c r="BU61" i="1"/>
  <c r="BT61" i="1"/>
  <c r="BR61" i="1"/>
  <c r="BO61" i="1"/>
  <c r="BN61" i="1"/>
  <c r="BJ61" i="1"/>
  <c r="BF61" i="1"/>
  <c r="AZ61" i="1"/>
  <c r="AT61" i="1"/>
  <c r="BG61" i="1" s="1"/>
  <c r="AO61" i="1"/>
  <c r="AM61" i="1"/>
  <c r="AE61" i="1"/>
  <c r="AD61" i="1"/>
  <c r="AC61" i="1" s="1"/>
  <c r="V61" i="1"/>
  <c r="BU60" i="1"/>
  <c r="BT60" i="1"/>
  <c r="BR60" i="1"/>
  <c r="BO60" i="1"/>
  <c r="BN60" i="1"/>
  <c r="BJ60" i="1"/>
  <c r="BF60" i="1"/>
  <c r="AZ60" i="1"/>
  <c r="AT60" i="1"/>
  <c r="BG60" i="1" s="1"/>
  <c r="AO60" i="1"/>
  <c r="AM60" i="1" s="1"/>
  <c r="AN60" i="1"/>
  <c r="AE60" i="1"/>
  <c r="AD60" i="1"/>
  <c r="AC60" i="1" s="1"/>
  <c r="V60" i="1"/>
  <c r="P60" i="1"/>
  <c r="BC60" i="1" s="1"/>
  <c r="BU59" i="1"/>
  <c r="BT59" i="1"/>
  <c r="BR59" i="1"/>
  <c r="BS59" i="1" s="1"/>
  <c r="BB59" i="1" s="1"/>
  <c r="BD59" i="1" s="1"/>
  <c r="BO59" i="1"/>
  <c r="BN59" i="1"/>
  <c r="BL59" i="1"/>
  <c r="BP59" i="1" s="1"/>
  <c r="BQ59" i="1" s="1"/>
  <c r="BJ59" i="1"/>
  <c r="BM59" i="1" s="1"/>
  <c r="BF59" i="1"/>
  <c r="AZ59" i="1"/>
  <c r="AT59" i="1"/>
  <c r="BG59" i="1" s="1"/>
  <c r="AO59" i="1"/>
  <c r="AN59" i="1"/>
  <c r="AM59" i="1"/>
  <c r="O59" i="1" s="1"/>
  <c r="AE59" i="1"/>
  <c r="AD59" i="1"/>
  <c r="AC59" i="1" s="1"/>
  <c r="V59" i="1"/>
  <c r="T59" i="1"/>
  <c r="Q59" i="1"/>
  <c r="P59" i="1"/>
  <c r="BC59" i="1" s="1"/>
  <c r="N59" i="1"/>
  <c r="AG59" i="1" s="1"/>
  <c r="BU58" i="1"/>
  <c r="BT58" i="1"/>
  <c r="BR58" i="1"/>
  <c r="BO58" i="1"/>
  <c r="BN58" i="1"/>
  <c r="BJ58" i="1"/>
  <c r="BG58" i="1"/>
  <c r="BF58" i="1"/>
  <c r="AZ58" i="1"/>
  <c r="AT58" i="1"/>
  <c r="AO58" i="1"/>
  <c r="AM58" i="1" s="1"/>
  <c r="Q58" i="1" s="1"/>
  <c r="AE58" i="1"/>
  <c r="AD58" i="1"/>
  <c r="AC58" i="1" s="1"/>
  <c r="V58" i="1"/>
  <c r="P58" i="1"/>
  <c r="BC58" i="1" s="1"/>
  <c r="BU57" i="1"/>
  <c r="BT57" i="1"/>
  <c r="BR57" i="1"/>
  <c r="BO57" i="1"/>
  <c r="BN57" i="1"/>
  <c r="BJ57" i="1"/>
  <c r="BF57" i="1"/>
  <c r="AZ57" i="1"/>
  <c r="AT57" i="1"/>
  <c r="BG57" i="1" s="1"/>
  <c r="AO57" i="1"/>
  <c r="AN57" i="1"/>
  <c r="AM57" i="1"/>
  <c r="AE57" i="1"/>
  <c r="AD57" i="1"/>
  <c r="AC57" i="1" s="1"/>
  <c r="V57" i="1"/>
  <c r="T57" i="1"/>
  <c r="BU56" i="1"/>
  <c r="BT56" i="1"/>
  <c r="BR56" i="1"/>
  <c r="BO56" i="1"/>
  <c r="BN56" i="1"/>
  <c r="BJ56" i="1"/>
  <c r="BK56" i="1" s="1"/>
  <c r="BF56" i="1"/>
  <c r="AZ56" i="1"/>
  <c r="AT56" i="1"/>
  <c r="BG56" i="1" s="1"/>
  <c r="AO56" i="1"/>
  <c r="AM56" i="1" s="1"/>
  <c r="AN56" i="1"/>
  <c r="AE56" i="1"/>
  <c r="AD56" i="1"/>
  <c r="AC56" i="1" s="1"/>
  <c r="V56" i="1"/>
  <c r="T56" i="1"/>
  <c r="P56" i="1"/>
  <c r="BC56" i="1" s="1"/>
  <c r="BU55" i="1"/>
  <c r="BT55" i="1"/>
  <c r="BR55" i="1"/>
  <c r="Y55" i="1" s="1"/>
  <c r="BO55" i="1"/>
  <c r="BN55" i="1"/>
  <c r="BK55" i="1"/>
  <c r="BJ55" i="1"/>
  <c r="BM55" i="1" s="1"/>
  <c r="BF55" i="1"/>
  <c r="AZ55" i="1"/>
  <c r="AT55" i="1"/>
  <c r="BG55" i="1" s="1"/>
  <c r="AO55" i="1"/>
  <c r="AM55" i="1" s="1"/>
  <c r="O55" i="1" s="1"/>
  <c r="AN55" i="1"/>
  <c r="AG55" i="1"/>
  <c r="AE55" i="1"/>
  <c r="AD55" i="1"/>
  <c r="AC55" i="1" s="1"/>
  <c r="V55" i="1"/>
  <c r="T55" i="1"/>
  <c r="Q55" i="1"/>
  <c r="P55" i="1"/>
  <c r="BC55" i="1" s="1"/>
  <c r="N55" i="1"/>
  <c r="BU54" i="1"/>
  <c r="BT54" i="1"/>
  <c r="BR54" i="1"/>
  <c r="BQ54" i="1"/>
  <c r="BO54" i="1"/>
  <c r="BN54" i="1"/>
  <c r="BL54" i="1"/>
  <c r="BP54" i="1" s="1"/>
  <c r="BJ54" i="1"/>
  <c r="BF54" i="1"/>
  <c r="AZ54" i="1"/>
  <c r="AT54" i="1"/>
  <c r="BG54" i="1" s="1"/>
  <c r="AO54" i="1"/>
  <c r="AM54" i="1" s="1"/>
  <c r="Q54" i="1" s="1"/>
  <c r="AE54" i="1"/>
  <c r="AD54" i="1"/>
  <c r="AC54" i="1" s="1"/>
  <c r="V54" i="1"/>
  <c r="T54" i="1"/>
  <c r="BU53" i="1"/>
  <c r="BT53" i="1"/>
  <c r="BR53" i="1"/>
  <c r="BP53" i="1"/>
  <c r="BQ53" i="1" s="1"/>
  <c r="BO53" i="1"/>
  <c r="BN53" i="1"/>
  <c r="BM53" i="1"/>
  <c r="BL53" i="1"/>
  <c r="BJ53" i="1"/>
  <c r="BK53" i="1" s="1"/>
  <c r="BF53" i="1"/>
  <c r="AZ53" i="1"/>
  <c r="AT53" i="1"/>
  <c r="BG53" i="1" s="1"/>
  <c r="AO53" i="1"/>
  <c r="AM53" i="1"/>
  <c r="AE53" i="1"/>
  <c r="AD53" i="1"/>
  <c r="AC53" i="1"/>
  <c r="V53" i="1"/>
  <c r="BU52" i="1"/>
  <c r="BT52" i="1"/>
  <c r="BR52" i="1"/>
  <c r="BS52" i="1" s="1"/>
  <c r="BB52" i="1" s="1"/>
  <c r="BD52" i="1" s="1"/>
  <c r="BO52" i="1"/>
  <c r="BN52" i="1"/>
  <c r="BM52" i="1"/>
  <c r="BJ52" i="1"/>
  <c r="BL52" i="1" s="1"/>
  <c r="BP52" i="1" s="1"/>
  <c r="BQ52" i="1" s="1"/>
  <c r="BG52" i="1"/>
  <c r="BF52" i="1"/>
  <c r="AZ52" i="1"/>
  <c r="AT52" i="1"/>
  <c r="AO52" i="1"/>
  <c r="AM52" i="1" s="1"/>
  <c r="AE52" i="1"/>
  <c r="AD52" i="1"/>
  <c r="AC52" i="1" s="1"/>
  <c r="V52" i="1"/>
  <c r="T52" i="1"/>
  <c r="BU51" i="1"/>
  <c r="BT51" i="1"/>
  <c r="BS51" i="1"/>
  <c r="BR51" i="1"/>
  <c r="BO51" i="1"/>
  <c r="BN51" i="1"/>
  <c r="BM51" i="1"/>
  <c r="BL51" i="1"/>
  <c r="BP51" i="1" s="1"/>
  <c r="BQ51" i="1" s="1"/>
  <c r="BK51" i="1"/>
  <c r="BJ51" i="1"/>
  <c r="BG51" i="1"/>
  <c r="BF51" i="1"/>
  <c r="BB51" i="1"/>
  <c r="AZ51" i="1"/>
  <c r="BD51" i="1" s="1"/>
  <c r="AT51" i="1"/>
  <c r="AO51" i="1"/>
  <c r="AM51" i="1"/>
  <c r="P51" i="1" s="1"/>
  <c r="BC51" i="1" s="1"/>
  <c r="BE51" i="1" s="1"/>
  <c r="AE51" i="1"/>
  <c r="AD51" i="1"/>
  <c r="AC51" i="1"/>
  <c r="Y51" i="1"/>
  <c r="V51" i="1"/>
  <c r="Q51" i="1"/>
  <c r="BU50" i="1"/>
  <c r="BT50" i="1"/>
  <c r="BR50" i="1"/>
  <c r="BO50" i="1"/>
  <c r="BN50" i="1"/>
  <c r="BJ50" i="1"/>
  <c r="BF50" i="1"/>
  <c r="AZ50" i="1"/>
  <c r="AT50" i="1"/>
  <c r="BG50" i="1" s="1"/>
  <c r="AO50" i="1"/>
  <c r="AM50" i="1" s="1"/>
  <c r="AE50" i="1"/>
  <c r="AC50" i="1" s="1"/>
  <c r="AD50" i="1"/>
  <c r="V50" i="1"/>
  <c r="P50" i="1"/>
  <c r="BC50" i="1" s="1"/>
  <c r="O50" i="1"/>
  <c r="N50" i="1" s="1"/>
  <c r="AG50" i="1" s="1"/>
  <c r="BU49" i="1"/>
  <c r="BT49" i="1"/>
  <c r="BS49" i="1"/>
  <c r="BB49" i="1" s="1"/>
  <c r="BR49" i="1"/>
  <c r="BP49" i="1"/>
  <c r="BQ49" i="1" s="1"/>
  <c r="BO49" i="1"/>
  <c r="BN49" i="1"/>
  <c r="BL49" i="1"/>
  <c r="BK49" i="1"/>
  <c r="BJ49" i="1"/>
  <c r="BM49" i="1" s="1"/>
  <c r="BF49" i="1"/>
  <c r="AZ49" i="1"/>
  <c r="BD49" i="1" s="1"/>
  <c r="AT49" i="1"/>
  <c r="BG49" i="1" s="1"/>
  <c r="AO49" i="1"/>
  <c r="AN49" i="1"/>
  <c r="AM49" i="1"/>
  <c r="AE49" i="1"/>
  <c r="AD49" i="1"/>
  <c r="AC49" i="1"/>
  <c r="Y49" i="1"/>
  <c r="V49" i="1"/>
  <c r="BU48" i="1"/>
  <c r="BT48" i="1"/>
  <c r="BR48" i="1"/>
  <c r="BS48" i="1" s="1"/>
  <c r="BB48" i="1" s="1"/>
  <c r="BO48" i="1"/>
  <c r="BN48" i="1"/>
  <c r="BM48" i="1"/>
  <c r="BJ48" i="1"/>
  <c r="BL48" i="1" s="1"/>
  <c r="BP48" i="1" s="1"/>
  <c r="BQ48" i="1" s="1"/>
  <c r="BG48" i="1"/>
  <c r="BF48" i="1"/>
  <c r="BD48" i="1"/>
  <c r="AZ48" i="1"/>
  <c r="AT48" i="1"/>
  <c r="AO48" i="1"/>
  <c r="AM48" i="1" s="1"/>
  <c r="AE48" i="1"/>
  <c r="AD48" i="1"/>
  <c r="AC48" i="1" s="1"/>
  <c r="V48" i="1"/>
  <c r="T48" i="1"/>
  <c r="BU47" i="1"/>
  <c r="BT47" i="1"/>
  <c r="BS47" i="1"/>
  <c r="BB47" i="1" s="1"/>
  <c r="BR47" i="1"/>
  <c r="BO47" i="1"/>
  <c r="BN47" i="1"/>
  <c r="BM47" i="1"/>
  <c r="BL47" i="1"/>
  <c r="BP47" i="1" s="1"/>
  <c r="BQ47" i="1" s="1"/>
  <c r="BK47" i="1"/>
  <c r="BJ47" i="1"/>
  <c r="BG47" i="1"/>
  <c r="BF47" i="1"/>
  <c r="AZ47" i="1"/>
  <c r="AT47" i="1"/>
  <c r="AO47" i="1"/>
  <c r="AM47" i="1"/>
  <c r="Q47" i="1" s="1"/>
  <c r="AE47" i="1"/>
  <c r="AD47" i="1"/>
  <c r="AC47" i="1"/>
  <c r="Y47" i="1"/>
  <c r="V47" i="1"/>
  <c r="BU46" i="1"/>
  <c r="BT46" i="1"/>
  <c r="BR46" i="1"/>
  <c r="BO46" i="1"/>
  <c r="BN46" i="1"/>
  <c r="BJ46" i="1"/>
  <c r="BG46" i="1"/>
  <c r="BF46" i="1"/>
  <c r="BC46" i="1"/>
  <c r="AZ46" i="1"/>
  <c r="AT46" i="1"/>
  <c r="AO46" i="1"/>
  <c r="AM46" i="1" s="1"/>
  <c r="P46" i="1" s="1"/>
  <c r="AE46" i="1"/>
  <c r="AC46" i="1" s="1"/>
  <c r="AD46" i="1"/>
  <c r="V46" i="1"/>
  <c r="BU45" i="1"/>
  <c r="BT45" i="1"/>
  <c r="BS45" i="1"/>
  <c r="BB45" i="1" s="1"/>
  <c r="BR45" i="1"/>
  <c r="BP45" i="1"/>
  <c r="BQ45" i="1" s="1"/>
  <c r="BO45" i="1"/>
  <c r="BN45" i="1"/>
  <c r="BL45" i="1"/>
  <c r="BK45" i="1"/>
  <c r="BJ45" i="1"/>
  <c r="BM45" i="1" s="1"/>
  <c r="BF45" i="1"/>
  <c r="AZ45" i="1"/>
  <c r="BD45" i="1" s="1"/>
  <c r="AT45" i="1"/>
  <c r="BG45" i="1" s="1"/>
  <c r="AO45" i="1"/>
  <c r="AN45" i="1"/>
  <c r="AM45" i="1"/>
  <c r="AE45" i="1"/>
  <c r="AD45" i="1"/>
  <c r="AC45" i="1"/>
  <c r="Y45" i="1"/>
  <c r="V45" i="1"/>
  <c r="Q45" i="1"/>
  <c r="BU44" i="1"/>
  <c r="BT44" i="1"/>
  <c r="BR44" i="1"/>
  <c r="BS44" i="1" s="1"/>
  <c r="BB44" i="1" s="1"/>
  <c r="BO44" i="1"/>
  <c r="BN44" i="1"/>
  <c r="BJ44" i="1"/>
  <c r="BF44" i="1"/>
  <c r="BD44" i="1"/>
  <c r="AZ44" i="1"/>
  <c r="AT44" i="1"/>
  <c r="BG44" i="1" s="1"/>
  <c r="AO44" i="1"/>
  <c r="AM44" i="1" s="1"/>
  <c r="AE44" i="1"/>
  <c r="AD44" i="1"/>
  <c r="V44" i="1"/>
  <c r="BU43" i="1"/>
  <c r="BT43" i="1"/>
  <c r="BS43" i="1"/>
  <c r="BB43" i="1" s="1"/>
  <c r="BR43" i="1"/>
  <c r="BO43" i="1"/>
  <c r="BN43" i="1"/>
  <c r="BL43" i="1"/>
  <c r="BP43" i="1" s="1"/>
  <c r="BQ43" i="1" s="1"/>
  <c r="BK43" i="1"/>
  <c r="BJ43" i="1"/>
  <c r="BM43" i="1" s="1"/>
  <c r="BF43" i="1"/>
  <c r="AZ43" i="1"/>
  <c r="AT43" i="1"/>
  <c r="BG43" i="1" s="1"/>
  <c r="AO43" i="1"/>
  <c r="AM43" i="1"/>
  <c r="AE43" i="1"/>
  <c r="AD43" i="1"/>
  <c r="AC43" i="1"/>
  <c r="Y43" i="1"/>
  <c r="V43" i="1"/>
  <c r="BU42" i="1"/>
  <c r="BT42" i="1"/>
  <c r="BR42" i="1"/>
  <c r="BO42" i="1"/>
  <c r="BN42" i="1"/>
  <c r="BJ42" i="1"/>
  <c r="BK42" i="1" s="1"/>
  <c r="BG42" i="1"/>
  <c r="BF42" i="1"/>
  <c r="AZ42" i="1"/>
  <c r="AT42" i="1"/>
  <c r="AO42" i="1"/>
  <c r="AM42" i="1" s="1"/>
  <c r="AE42" i="1"/>
  <c r="AD42" i="1"/>
  <c r="AC42" i="1" s="1"/>
  <c r="V42" i="1"/>
  <c r="P42" i="1"/>
  <c r="BC42" i="1" s="1"/>
  <c r="O42" i="1"/>
  <c r="N42" i="1" s="1"/>
  <c r="BU41" i="1"/>
  <c r="BT41" i="1"/>
  <c r="BR41" i="1"/>
  <c r="BS41" i="1" s="1"/>
  <c r="BB41" i="1" s="1"/>
  <c r="BD41" i="1" s="1"/>
  <c r="BO41" i="1"/>
  <c r="BN41" i="1"/>
  <c r="BJ41" i="1"/>
  <c r="BM41" i="1" s="1"/>
  <c r="BF41" i="1"/>
  <c r="BC41" i="1"/>
  <c r="AZ41" i="1"/>
  <c r="AT41" i="1"/>
  <c r="BG41" i="1" s="1"/>
  <c r="AO41" i="1"/>
  <c r="AM41" i="1"/>
  <c r="O41" i="1" s="1"/>
  <c r="N41" i="1" s="1"/>
  <c r="AE41" i="1"/>
  <c r="AD41" i="1"/>
  <c r="AC41" i="1"/>
  <c r="Z41" i="1"/>
  <c r="AA41" i="1" s="1"/>
  <c r="Y41" i="1"/>
  <c r="V41" i="1"/>
  <c r="T41" i="1"/>
  <c r="Q41" i="1"/>
  <c r="P41" i="1"/>
  <c r="BU40" i="1"/>
  <c r="BT40" i="1"/>
  <c r="BR40" i="1"/>
  <c r="Y40" i="1" s="1"/>
  <c r="Z40" i="1" s="1"/>
  <c r="AA40" i="1" s="1"/>
  <c r="BP40" i="1"/>
  <c r="BQ40" i="1" s="1"/>
  <c r="BO40" i="1"/>
  <c r="BN40" i="1"/>
  <c r="BM40" i="1"/>
  <c r="BJ40" i="1"/>
  <c r="BL40" i="1" s="1"/>
  <c r="BG40" i="1"/>
  <c r="BF40" i="1"/>
  <c r="AZ40" i="1"/>
  <c r="AT40" i="1"/>
  <c r="AO40" i="1"/>
  <c r="AM40" i="1" s="1"/>
  <c r="Q40" i="1" s="1"/>
  <c r="AN40" i="1"/>
  <c r="AE40" i="1"/>
  <c r="AD40" i="1"/>
  <c r="AC40" i="1" s="1"/>
  <c r="V40" i="1"/>
  <c r="T40" i="1"/>
  <c r="O40" i="1"/>
  <c r="N40" i="1" s="1"/>
  <c r="BU39" i="1"/>
  <c r="BT39" i="1"/>
  <c r="BR39" i="1"/>
  <c r="BO39" i="1"/>
  <c r="BN39" i="1"/>
  <c r="BJ39" i="1"/>
  <c r="BF39" i="1"/>
  <c r="AZ39" i="1"/>
  <c r="AT39" i="1"/>
  <c r="BG39" i="1" s="1"/>
  <c r="AO39" i="1"/>
  <c r="AM39" i="1"/>
  <c r="O39" i="1" s="1"/>
  <c r="N39" i="1" s="1"/>
  <c r="AE39" i="1"/>
  <c r="AD39" i="1"/>
  <c r="AC39" i="1"/>
  <c r="V39" i="1"/>
  <c r="Q39" i="1"/>
  <c r="P39" i="1"/>
  <c r="BC39" i="1" s="1"/>
  <c r="BU38" i="1"/>
  <c r="BT38" i="1"/>
  <c r="BR38" i="1"/>
  <c r="BS38" i="1" s="1"/>
  <c r="BB38" i="1" s="1"/>
  <c r="BO38" i="1"/>
  <c r="BN38" i="1"/>
  <c r="BM38" i="1"/>
  <c r="BJ38" i="1"/>
  <c r="BL38" i="1" s="1"/>
  <c r="BP38" i="1" s="1"/>
  <c r="BQ38" i="1" s="1"/>
  <c r="BG38" i="1"/>
  <c r="BF38" i="1"/>
  <c r="AZ38" i="1"/>
  <c r="AT38" i="1"/>
  <c r="AO38" i="1"/>
  <c r="AM38" i="1" s="1"/>
  <c r="AN38" i="1" s="1"/>
  <c r="AE38" i="1"/>
  <c r="AD38" i="1"/>
  <c r="AC38" i="1" s="1"/>
  <c r="V38" i="1"/>
  <c r="BU37" i="1"/>
  <c r="BT37" i="1"/>
  <c r="BS37" i="1"/>
  <c r="BB37" i="1" s="1"/>
  <c r="BR37" i="1"/>
  <c r="BP37" i="1"/>
  <c r="BQ37" i="1" s="1"/>
  <c r="BO37" i="1"/>
  <c r="BN37" i="1"/>
  <c r="BM37" i="1"/>
  <c r="BL37" i="1"/>
  <c r="BK37" i="1"/>
  <c r="BJ37" i="1"/>
  <c r="BG37" i="1"/>
  <c r="BF37" i="1"/>
  <c r="BD37" i="1"/>
  <c r="AZ37" i="1"/>
  <c r="AT37" i="1"/>
  <c r="AO37" i="1"/>
  <c r="AM37" i="1"/>
  <c r="Q37" i="1" s="1"/>
  <c r="AE37" i="1"/>
  <c r="AD37" i="1"/>
  <c r="AC37" i="1"/>
  <c r="Y37" i="1"/>
  <c r="V37" i="1"/>
  <c r="T37" i="1"/>
  <c r="BU36" i="1"/>
  <c r="Y36" i="1" s="1"/>
  <c r="BT36" i="1"/>
  <c r="BS36" i="1" s="1"/>
  <c r="BR36" i="1"/>
  <c r="BO36" i="1"/>
  <c r="BN36" i="1"/>
  <c r="BM36" i="1"/>
  <c r="BL36" i="1"/>
  <c r="BP36" i="1" s="1"/>
  <c r="BQ36" i="1" s="1"/>
  <c r="BK36" i="1"/>
  <c r="BJ36" i="1"/>
  <c r="BG36" i="1"/>
  <c r="BF36" i="1"/>
  <c r="BB36" i="1"/>
  <c r="BD36" i="1" s="1"/>
  <c r="AZ36" i="1"/>
  <c r="AT36" i="1"/>
  <c r="AO36" i="1"/>
  <c r="AM36" i="1" s="1"/>
  <c r="AE36" i="1"/>
  <c r="AC36" i="1" s="1"/>
  <c r="AD36" i="1"/>
  <c r="V36" i="1"/>
  <c r="BU35" i="1"/>
  <c r="BT35" i="1"/>
  <c r="BS35" i="1"/>
  <c r="BB35" i="1" s="1"/>
  <c r="BR35" i="1"/>
  <c r="BO35" i="1"/>
  <c r="BN35" i="1"/>
  <c r="BJ35" i="1"/>
  <c r="BF35" i="1"/>
  <c r="AZ35" i="1"/>
  <c r="AT35" i="1"/>
  <c r="BG35" i="1" s="1"/>
  <c r="AO35" i="1"/>
  <c r="AM35" i="1"/>
  <c r="O35" i="1" s="1"/>
  <c r="N35" i="1" s="1"/>
  <c r="AG35" i="1"/>
  <c r="AE35" i="1"/>
  <c r="AD35" i="1"/>
  <c r="AC35" i="1"/>
  <c r="Y35" i="1"/>
  <c r="V35" i="1"/>
  <c r="Q35" i="1"/>
  <c r="P35" i="1"/>
  <c r="BC35" i="1" s="1"/>
  <c r="BU34" i="1"/>
  <c r="BT34" i="1"/>
  <c r="BR34" i="1"/>
  <c r="BS34" i="1" s="1"/>
  <c r="BB34" i="1" s="1"/>
  <c r="BQ34" i="1"/>
  <c r="BP34" i="1"/>
  <c r="BO34" i="1"/>
  <c r="BN34" i="1"/>
  <c r="BM34" i="1"/>
  <c r="BJ34" i="1"/>
  <c r="BL34" i="1" s="1"/>
  <c r="BG34" i="1"/>
  <c r="BF34" i="1"/>
  <c r="AZ34" i="1"/>
  <c r="BD34" i="1" s="1"/>
  <c r="AT34" i="1"/>
  <c r="AO34" i="1"/>
  <c r="AM34" i="1" s="1"/>
  <c r="AN34" i="1"/>
  <c r="AE34" i="1"/>
  <c r="AD34" i="1"/>
  <c r="AC34" i="1" s="1"/>
  <c r="V34" i="1"/>
  <c r="O34" i="1"/>
  <c r="N34" i="1" s="1"/>
  <c r="BU33" i="1"/>
  <c r="BT33" i="1"/>
  <c r="BS33" i="1"/>
  <c r="BB33" i="1" s="1"/>
  <c r="BR33" i="1"/>
  <c r="BP33" i="1"/>
  <c r="BQ33" i="1" s="1"/>
  <c r="BO33" i="1"/>
  <c r="BN33" i="1"/>
  <c r="BM33" i="1"/>
  <c r="BL33" i="1"/>
  <c r="BK33" i="1"/>
  <c r="BJ33" i="1"/>
  <c r="BG33" i="1"/>
  <c r="BF33" i="1"/>
  <c r="BD33" i="1"/>
  <c r="AZ33" i="1"/>
  <c r="AT33" i="1"/>
  <c r="AO33" i="1"/>
  <c r="AM33" i="1"/>
  <c r="T33" i="1" s="1"/>
  <c r="AE33" i="1"/>
  <c r="AD33" i="1"/>
  <c r="AC33" i="1"/>
  <c r="Y33" i="1"/>
  <c r="V33" i="1"/>
  <c r="Q33" i="1"/>
  <c r="BU32" i="1"/>
  <c r="Y32" i="1" s="1"/>
  <c r="BT32" i="1"/>
  <c r="BR32" i="1"/>
  <c r="BS32" i="1" s="1"/>
  <c r="BB32" i="1" s="1"/>
  <c r="BD32" i="1" s="1"/>
  <c r="BQ32" i="1"/>
  <c r="BO32" i="1"/>
  <c r="BN32" i="1"/>
  <c r="BM32" i="1"/>
  <c r="BL32" i="1"/>
  <c r="BP32" i="1" s="1"/>
  <c r="BJ32" i="1"/>
  <c r="BK32" i="1" s="1"/>
  <c r="BG32" i="1"/>
  <c r="BF32" i="1"/>
  <c r="AZ32" i="1"/>
  <c r="AT32" i="1"/>
  <c r="AO32" i="1"/>
  <c r="AM32" i="1" s="1"/>
  <c r="AE32" i="1"/>
  <c r="AC32" i="1" s="1"/>
  <c r="AD32" i="1"/>
  <c r="V32" i="1"/>
  <c r="O32" i="1"/>
  <c r="N32" i="1" s="1"/>
  <c r="AG32" i="1" s="1"/>
  <c r="BU31" i="1"/>
  <c r="BT31" i="1"/>
  <c r="BR31" i="1"/>
  <c r="BS31" i="1" s="1"/>
  <c r="BB31" i="1" s="1"/>
  <c r="BO31" i="1"/>
  <c r="BN31" i="1"/>
  <c r="BJ31" i="1"/>
  <c r="BM31" i="1" s="1"/>
  <c r="BF31" i="1"/>
  <c r="AZ31" i="1"/>
  <c r="AT31" i="1"/>
  <c r="BG31" i="1" s="1"/>
  <c r="AO31" i="1"/>
  <c r="AM31" i="1"/>
  <c r="AE31" i="1"/>
  <c r="AD31" i="1"/>
  <c r="AC31" i="1"/>
  <c r="Y31" i="1"/>
  <c r="V31" i="1"/>
  <c r="P31" i="1"/>
  <c r="BC31" i="1" s="1"/>
  <c r="BE31" i="1" s="1"/>
  <c r="BU30" i="1"/>
  <c r="BT30" i="1"/>
  <c r="BR30" i="1"/>
  <c r="BO30" i="1"/>
  <c r="BN30" i="1"/>
  <c r="BM30" i="1"/>
  <c r="BJ30" i="1"/>
  <c r="BG30" i="1"/>
  <c r="BF30" i="1"/>
  <c r="AZ30" i="1"/>
  <c r="AT30" i="1"/>
  <c r="AO30" i="1"/>
  <c r="AM30" i="1" s="1"/>
  <c r="AN30" i="1"/>
  <c r="AE30" i="1"/>
  <c r="AD30" i="1"/>
  <c r="V30" i="1"/>
  <c r="P30" i="1"/>
  <c r="BC30" i="1" s="1"/>
  <c r="O30" i="1"/>
  <c r="N30" i="1" s="1"/>
  <c r="BU29" i="1"/>
  <c r="BT29" i="1"/>
  <c r="BS29" i="1"/>
  <c r="BB29" i="1" s="1"/>
  <c r="BR29" i="1"/>
  <c r="BP29" i="1"/>
  <c r="BQ29" i="1" s="1"/>
  <c r="BO29" i="1"/>
  <c r="BN29" i="1"/>
  <c r="BL29" i="1"/>
  <c r="BK29" i="1"/>
  <c r="BJ29" i="1"/>
  <c r="BM29" i="1" s="1"/>
  <c r="BF29" i="1"/>
  <c r="AZ29" i="1"/>
  <c r="BD29" i="1" s="1"/>
  <c r="AT29" i="1"/>
  <c r="BG29" i="1" s="1"/>
  <c r="AO29" i="1"/>
  <c r="AM29" i="1"/>
  <c r="AE29" i="1"/>
  <c r="AD29" i="1"/>
  <c r="AC29" i="1"/>
  <c r="Y29" i="1"/>
  <c r="V29" i="1"/>
  <c r="T29" i="1"/>
  <c r="Q29" i="1"/>
  <c r="BU28" i="1"/>
  <c r="BT28" i="1"/>
  <c r="BR28" i="1"/>
  <c r="BO28" i="1"/>
  <c r="BN28" i="1"/>
  <c r="BM28" i="1"/>
  <c r="BL28" i="1"/>
  <c r="BP28" i="1" s="1"/>
  <c r="BQ28" i="1" s="1"/>
  <c r="BJ28" i="1"/>
  <c r="BK28" i="1" s="1"/>
  <c r="BG28" i="1"/>
  <c r="BF28" i="1"/>
  <c r="AZ28" i="1"/>
  <c r="AT28" i="1"/>
  <c r="AO28" i="1"/>
  <c r="AM28" i="1" s="1"/>
  <c r="P28" i="1" s="1"/>
  <c r="BC28" i="1" s="1"/>
  <c r="AE28" i="1"/>
  <c r="AC28" i="1" s="1"/>
  <c r="AD28" i="1"/>
  <c r="V28" i="1"/>
  <c r="BU27" i="1"/>
  <c r="BT27" i="1"/>
  <c r="BS27" i="1"/>
  <c r="BB27" i="1" s="1"/>
  <c r="BD27" i="1" s="1"/>
  <c r="BR27" i="1"/>
  <c r="Y27" i="1" s="1"/>
  <c r="BO27" i="1"/>
  <c r="BN27" i="1"/>
  <c r="BJ27" i="1"/>
  <c r="BM27" i="1" s="1"/>
  <c r="BF27" i="1"/>
  <c r="AZ27" i="1"/>
  <c r="AT27" i="1"/>
  <c r="BG27" i="1" s="1"/>
  <c r="AO27" i="1"/>
  <c r="AM27" i="1"/>
  <c r="O27" i="1" s="1"/>
  <c r="N27" i="1" s="1"/>
  <c r="AE27" i="1"/>
  <c r="AD27" i="1"/>
  <c r="AC27" i="1"/>
  <c r="V27" i="1"/>
  <c r="T27" i="1"/>
  <c r="BU26" i="1"/>
  <c r="BT26" i="1"/>
  <c r="BR26" i="1"/>
  <c r="Y26" i="1" s="1"/>
  <c r="BO26" i="1"/>
  <c r="BN26" i="1"/>
  <c r="BJ26" i="1"/>
  <c r="BM26" i="1" s="1"/>
  <c r="BF26" i="1"/>
  <c r="AZ26" i="1"/>
  <c r="AT26" i="1"/>
  <c r="BG26" i="1" s="1"/>
  <c r="AO26" i="1"/>
  <c r="AM26" i="1" s="1"/>
  <c r="AN26" i="1" s="1"/>
  <c r="AE26" i="1"/>
  <c r="AD26" i="1"/>
  <c r="AC26" i="1" s="1"/>
  <c r="V26" i="1"/>
  <c r="BU25" i="1"/>
  <c r="BT25" i="1"/>
  <c r="BR25" i="1"/>
  <c r="BS25" i="1" s="1"/>
  <c r="BB25" i="1" s="1"/>
  <c r="BD25" i="1" s="1"/>
  <c r="BO25" i="1"/>
  <c r="BN25" i="1"/>
  <c r="BJ25" i="1"/>
  <c r="BM25" i="1" s="1"/>
  <c r="BG25" i="1"/>
  <c r="BF25" i="1"/>
  <c r="AZ25" i="1"/>
  <c r="AT25" i="1"/>
  <c r="AO25" i="1"/>
  <c r="AM25" i="1" s="1"/>
  <c r="AE25" i="1"/>
  <c r="AC25" i="1" s="1"/>
  <c r="AD25" i="1"/>
  <c r="V25" i="1"/>
  <c r="BU24" i="1"/>
  <c r="Y24" i="1" s="1"/>
  <c r="BT24" i="1"/>
  <c r="BS24" i="1" s="1"/>
  <c r="BB24" i="1" s="1"/>
  <c r="BD24" i="1" s="1"/>
  <c r="BR24" i="1"/>
  <c r="BO24" i="1"/>
  <c r="BN24" i="1"/>
  <c r="BM24" i="1"/>
  <c r="BL24" i="1"/>
  <c r="BP24" i="1" s="1"/>
  <c r="BQ24" i="1" s="1"/>
  <c r="BK24" i="1"/>
  <c r="BJ24" i="1"/>
  <c r="BG24" i="1"/>
  <c r="BF24" i="1"/>
  <c r="AZ24" i="1"/>
  <c r="AT24" i="1"/>
  <c r="AO24" i="1"/>
  <c r="AM24" i="1"/>
  <c r="Q24" i="1" s="1"/>
  <c r="AE24" i="1"/>
  <c r="AD24" i="1"/>
  <c r="AC24" i="1"/>
  <c r="V24" i="1"/>
  <c r="BU23" i="1"/>
  <c r="BT23" i="1"/>
  <c r="BR23" i="1"/>
  <c r="BS23" i="1" s="1"/>
  <c r="BB23" i="1" s="1"/>
  <c r="BO23" i="1"/>
  <c r="BN23" i="1"/>
  <c r="BJ23" i="1"/>
  <c r="BM23" i="1" s="1"/>
  <c r="BF23" i="1"/>
  <c r="AZ23" i="1"/>
  <c r="BD23" i="1" s="1"/>
  <c r="AT23" i="1"/>
  <c r="BG23" i="1" s="1"/>
  <c r="AO23" i="1"/>
  <c r="AM23" i="1"/>
  <c r="O23" i="1" s="1"/>
  <c r="N23" i="1" s="1"/>
  <c r="AE23" i="1"/>
  <c r="AD23" i="1"/>
  <c r="AC23" i="1"/>
  <c r="V23" i="1"/>
  <c r="T23" i="1"/>
  <c r="Q23" i="1"/>
  <c r="P23" i="1"/>
  <c r="BC23" i="1" s="1"/>
  <c r="BE23" i="1" s="1"/>
  <c r="BU22" i="1"/>
  <c r="BT22" i="1"/>
  <c r="BS22" i="1"/>
  <c r="BB22" i="1" s="1"/>
  <c r="BR22" i="1"/>
  <c r="BO22" i="1"/>
  <c r="BN22" i="1"/>
  <c r="BK22" i="1"/>
  <c r="BJ22" i="1"/>
  <c r="BM22" i="1" s="1"/>
  <c r="BF22" i="1"/>
  <c r="AZ22" i="1"/>
  <c r="AT22" i="1"/>
  <c r="BG22" i="1" s="1"/>
  <c r="AO22" i="1"/>
  <c r="AM22" i="1" s="1"/>
  <c r="AE22" i="1"/>
  <c r="AD22" i="1"/>
  <c r="AC22" i="1" s="1"/>
  <c r="Y22" i="1"/>
  <c r="V22" i="1"/>
  <c r="BU21" i="1"/>
  <c r="BT21" i="1"/>
  <c r="BR21" i="1"/>
  <c r="BS21" i="1" s="1"/>
  <c r="BB21" i="1" s="1"/>
  <c r="BD21" i="1" s="1"/>
  <c r="BO21" i="1"/>
  <c r="BN21" i="1"/>
  <c r="BJ21" i="1"/>
  <c r="BM21" i="1" s="1"/>
  <c r="BG21" i="1"/>
  <c r="BF21" i="1"/>
  <c r="AZ21" i="1"/>
  <c r="AT21" i="1"/>
  <c r="AO21" i="1"/>
  <c r="AM21" i="1" s="1"/>
  <c r="AE21" i="1"/>
  <c r="AD21" i="1"/>
  <c r="AC21" i="1" s="1"/>
  <c r="V21" i="1"/>
  <c r="BU20" i="1"/>
  <c r="Y20" i="1" s="1"/>
  <c r="BT20" i="1"/>
  <c r="BR20" i="1"/>
  <c r="BS20" i="1" s="1"/>
  <c r="BB20" i="1" s="1"/>
  <c r="BD20" i="1" s="1"/>
  <c r="BO20" i="1"/>
  <c r="BN20" i="1"/>
  <c r="BM20" i="1"/>
  <c r="BL20" i="1"/>
  <c r="BP20" i="1" s="1"/>
  <c r="BQ20" i="1" s="1"/>
  <c r="BJ20" i="1"/>
  <c r="BK20" i="1" s="1"/>
  <c r="BF20" i="1"/>
  <c r="AZ20" i="1"/>
  <c r="AT20" i="1"/>
  <c r="BG20" i="1" s="1"/>
  <c r="AO20" i="1"/>
  <c r="AM20" i="1"/>
  <c r="Q20" i="1" s="1"/>
  <c r="AE20" i="1"/>
  <c r="AD20" i="1"/>
  <c r="AC20" i="1"/>
  <c r="V20" i="1"/>
  <c r="BU19" i="1"/>
  <c r="BT19" i="1"/>
  <c r="BR19" i="1"/>
  <c r="BS19" i="1" s="1"/>
  <c r="BB19" i="1" s="1"/>
  <c r="BO19" i="1"/>
  <c r="BN19" i="1"/>
  <c r="BJ19" i="1"/>
  <c r="BM19" i="1" s="1"/>
  <c r="BF19" i="1"/>
  <c r="AZ19" i="1"/>
  <c r="BD19" i="1" s="1"/>
  <c r="AT19" i="1"/>
  <c r="BG19" i="1" s="1"/>
  <c r="AO19" i="1"/>
  <c r="AM19" i="1"/>
  <c r="O19" i="1" s="1"/>
  <c r="N19" i="1" s="1"/>
  <c r="AE19" i="1"/>
  <c r="AD19" i="1"/>
  <c r="AC19" i="1"/>
  <c r="V19" i="1"/>
  <c r="T19" i="1"/>
  <c r="Q19" i="1"/>
  <c r="P19" i="1"/>
  <c r="BC19" i="1" s="1"/>
  <c r="BE19" i="1" s="1"/>
  <c r="BU18" i="1"/>
  <c r="BT18" i="1"/>
  <c r="BR18" i="1"/>
  <c r="BS18" i="1" s="1"/>
  <c r="BB18" i="1" s="1"/>
  <c r="BO18" i="1"/>
  <c r="BN18" i="1"/>
  <c r="BJ18" i="1"/>
  <c r="BM18" i="1" s="1"/>
  <c r="BF18" i="1"/>
  <c r="AZ18" i="1"/>
  <c r="AT18" i="1"/>
  <c r="BG18" i="1" s="1"/>
  <c r="AO18" i="1"/>
  <c r="AM18" i="1" s="1"/>
  <c r="AE18" i="1"/>
  <c r="AD18" i="1"/>
  <c r="AC18" i="1" s="1"/>
  <c r="Y18" i="1"/>
  <c r="V18" i="1"/>
  <c r="BU17" i="1"/>
  <c r="BT17" i="1"/>
  <c r="BR17" i="1"/>
  <c r="Y17" i="1" s="1"/>
  <c r="BO17" i="1"/>
  <c r="BN17" i="1"/>
  <c r="BJ17" i="1"/>
  <c r="BM17" i="1" s="1"/>
  <c r="BG17" i="1"/>
  <c r="BF17" i="1"/>
  <c r="AZ17" i="1"/>
  <c r="AT17" i="1"/>
  <c r="AO17" i="1"/>
  <c r="AM17" i="1" s="1"/>
  <c r="AE17" i="1"/>
  <c r="AD17" i="1"/>
  <c r="AC17" i="1" s="1"/>
  <c r="V17" i="1"/>
  <c r="AH27" i="1" l="1"/>
  <c r="T25" i="1"/>
  <c r="Q25" i="1"/>
  <c r="P25" i="1"/>
  <c r="BC25" i="1" s="1"/>
  <c r="BE25" i="1" s="1"/>
  <c r="O25" i="1"/>
  <c r="N25" i="1" s="1"/>
  <c r="AN25" i="1"/>
  <c r="BE28" i="1"/>
  <c r="AG34" i="1"/>
  <c r="T22" i="1"/>
  <c r="Q22" i="1"/>
  <c r="AN22" i="1"/>
  <c r="P22" i="1"/>
  <c r="BC22" i="1" s="1"/>
  <c r="BE22" i="1" s="1"/>
  <c r="O22" i="1"/>
  <c r="N22" i="1" s="1"/>
  <c r="AG27" i="1"/>
  <c r="Z27" i="1"/>
  <c r="AA27" i="1" s="1"/>
  <c r="AI40" i="1"/>
  <c r="AB40" i="1"/>
  <c r="AF40" i="1" s="1"/>
  <c r="Q21" i="1"/>
  <c r="O21" i="1"/>
  <c r="N21" i="1" s="1"/>
  <c r="P21" i="1"/>
  <c r="BC21" i="1" s="1"/>
  <c r="BE21" i="1" s="1"/>
  <c r="T21" i="1"/>
  <c r="AN21" i="1"/>
  <c r="Z17" i="1"/>
  <c r="AA17" i="1" s="1"/>
  <c r="AG19" i="1"/>
  <c r="BD22" i="1"/>
  <c r="T18" i="1"/>
  <c r="AN18" i="1"/>
  <c r="Q18" i="1"/>
  <c r="P18" i="1"/>
  <c r="BC18" i="1" s="1"/>
  <c r="BE18" i="1" s="1"/>
  <c r="O18" i="1"/>
  <c r="N18" i="1" s="1"/>
  <c r="O17" i="1"/>
  <c r="N17" i="1" s="1"/>
  <c r="Q17" i="1"/>
  <c r="P17" i="1"/>
  <c r="BC17" i="1" s="1"/>
  <c r="AN17" i="1"/>
  <c r="T17" i="1"/>
  <c r="BD18" i="1"/>
  <c r="AG23" i="1"/>
  <c r="AG30" i="1"/>
  <c r="BD38" i="1"/>
  <c r="Y19" i="1"/>
  <c r="BK19" i="1"/>
  <c r="Y23" i="1"/>
  <c r="BK23" i="1"/>
  <c r="O26" i="1"/>
  <c r="N26" i="1" s="1"/>
  <c r="BK26" i="1"/>
  <c r="BS26" i="1"/>
  <c r="BB26" i="1" s="1"/>
  <c r="BD26" i="1" s="1"/>
  <c r="O31" i="1"/>
  <c r="N31" i="1" s="1"/>
  <c r="AN31" i="1"/>
  <c r="T31" i="1"/>
  <c r="BK31" i="1"/>
  <c r="T34" i="1"/>
  <c r="Q34" i="1"/>
  <c r="P34" i="1"/>
  <c r="BC34" i="1" s="1"/>
  <c r="BE34" i="1" s="1"/>
  <c r="AH40" i="1"/>
  <c r="AB41" i="1"/>
  <c r="AF41" i="1" s="1"/>
  <c r="AI41" i="1"/>
  <c r="BL19" i="1"/>
  <c r="BP19" i="1" s="1"/>
  <c r="BQ19" i="1" s="1"/>
  <c r="T20" i="1"/>
  <c r="BL23" i="1"/>
  <c r="BP23" i="1" s="1"/>
  <c r="BQ23" i="1" s="1"/>
  <c r="T24" i="1"/>
  <c r="P26" i="1"/>
  <c r="BC26" i="1" s="1"/>
  <c r="BE26" i="1" s="1"/>
  <c r="BL26" i="1"/>
  <c r="BP26" i="1" s="1"/>
  <c r="BQ26" i="1" s="1"/>
  <c r="AN27" i="1"/>
  <c r="BL30" i="1"/>
  <c r="BP30" i="1" s="1"/>
  <c r="BQ30" i="1" s="1"/>
  <c r="BK30" i="1"/>
  <c r="Z31" i="1"/>
  <c r="AA31" i="1" s="1"/>
  <c r="BL31" i="1"/>
  <c r="BP31" i="1" s="1"/>
  <c r="BQ31" i="1" s="1"/>
  <c r="Q26" i="1"/>
  <c r="T28" i="1"/>
  <c r="Z35" i="1"/>
  <c r="AA35" i="1" s="1"/>
  <c r="BE39" i="1"/>
  <c r="AG39" i="1"/>
  <c r="BS39" i="1"/>
  <c r="BB39" i="1" s="1"/>
  <c r="Y39" i="1"/>
  <c r="BE41" i="1"/>
  <c r="AG42" i="1"/>
  <c r="BL44" i="1"/>
  <c r="BP44" i="1" s="1"/>
  <c r="BQ44" i="1" s="1"/>
  <c r="BK44" i="1"/>
  <c r="BM44" i="1"/>
  <c r="BS30" i="1"/>
  <c r="BB30" i="1" s="1"/>
  <c r="BE30" i="1" s="1"/>
  <c r="Y30" i="1"/>
  <c r="Z18" i="1"/>
  <c r="AA18" i="1" s="1"/>
  <c r="BL18" i="1"/>
  <c r="BP18" i="1" s="1"/>
  <c r="BQ18" i="1" s="1"/>
  <c r="AN20" i="1"/>
  <c r="Z22" i="1"/>
  <c r="AA22" i="1" s="1"/>
  <c r="BL22" i="1"/>
  <c r="BP22" i="1" s="1"/>
  <c r="BQ22" i="1" s="1"/>
  <c r="AN24" i="1"/>
  <c r="BK27" i="1"/>
  <c r="T30" i="1"/>
  <c r="Q30" i="1"/>
  <c r="Q31" i="1"/>
  <c r="BD31" i="1"/>
  <c r="Q32" i="1"/>
  <c r="P32" i="1"/>
  <c r="BC32" i="1" s="1"/>
  <c r="BE32" i="1" s="1"/>
  <c r="AN32" i="1"/>
  <c r="T32" i="1"/>
  <c r="BD35" i="1"/>
  <c r="BS50" i="1"/>
  <c r="BB50" i="1" s="1"/>
  <c r="BD50" i="1" s="1"/>
  <c r="Y50" i="1"/>
  <c r="BM39" i="1"/>
  <c r="BL39" i="1"/>
  <c r="BP39" i="1" s="1"/>
  <c r="BQ39" i="1" s="1"/>
  <c r="BK39" i="1"/>
  <c r="BK18" i="1"/>
  <c r="BK17" i="1"/>
  <c r="BS17" i="1"/>
  <c r="BB17" i="1" s="1"/>
  <c r="BD17" i="1" s="1"/>
  <c r="O20" i="1"/>
  <c r="N20" i="1" s="1"/>
  <c r="Y21" i="1"/>
  <c r="BK21" i="1"/>
  <c r="O24" i="1"/>
  <c r="N24" i="1" s="1"/>
  <c r="Z24" i="1" s="1"/>
  <c r="AA24" i="1" s="1"/>
  <c r="Y25" i="1"/>
  <c r="BK25" i="1"/>
  <c r="P27" i="1"/>
  <c r="BC27" i="1" s="1"/>
  <c r="BE27" i="1" s="1"/>
  <c r="BL27" i="1"/>
  <c r="BP27" i="1" s="1"/>
  <c r="BQ27" i="1" s="1"/>
  <c r="AH29" i="1"/>
  <c r="P29" i="1"/>
  <c r="BC29" i="1" s="1"/>
  <c r="BE29" i="1" s="1"/>
  <c r="O29" i="1"/>
  <c r="N29" i="1" s="1"/>
  <c r="AH41" i="1"/>
  <c r="BE46" i="1"/>
  <c r="BL17" i="1"/>
  <c r="BP17" i="1" s="1"/>
  <c r="BQ17" i="1" s="1"/>
  <c r="AN19" i="1"/>
  <c r="P20" i="1"/>
  <c r="BC20" i="1" s="1"/>
  <c r="BE20" i="1" s="1"/>
  <c r="BL21" i="1"/>
  <c r="BP21" i="1" s="1"/>
  <c r="BQ21" i="1" s="1"/>
  <c r="AN23" i="1"/>
  <c r="P24" i="1"/>
  <c r="BC24" i="1" s="1"/>
  <c r="BE24" i="1" s="1"/>
  <c r="BL25" i="1"/>
  <c r="BP25" i="1" s="1"/>
  <c r="BQ25" i="1" s="1"/>
  <c r="T26" i="1"/>
  <c r="Q27" i="1"/>
  <c r="BS28" i="1"/>
  <c r="BB28" i="1" s="1"/>
  <c r="BD28" i="1" s="1"/>
  <c r="Z29" i="1"/>
  <c r="AA29" i="1" s="1"/>
  <c r="AN29" i="1"/>
  <c r="BD30" i="1"/>
  <c r="Z32" i="1"/>
  <c r="AA32" i="1" s="1"/>
  <c r="BM35" i="1"/>
  <c r="BL35" i="1"/>
  <c r="BP35" i="1" s="1"/>
  <c r="BQ35" i="1" s="1"/>
  <c r="T38" i="1"/>
  <c r="Q38" i="1"/>
  <c r="P38" i="1"/>
  <c r="BC38" i="1" s="1"/>
  <c r="BE38" i="1" s="1"/>
  <c r="O38" i="1"/>
  <c r="N38" i="1" s="1"/>
  <c r="BD39" i="1"/>
  <c r="AG40" i="1"/>
  <c r="AJ40" i="1" s="1"/>
  <c r="W40" i="1"/>
  <c r="U40" i="1" s="1"/>
  <c r="X40" i="1" s="1"/>
  <c r="R40" i="1" s="1"/>
  <c r="S40" i="1" s="1"/>
  <c r="W41" i="1"/>
  <c r="U41" i="1" s="1"/>
  <c r="X41" i="1" s="1"/>
  <c r="R41" i="1" s="1"/>
  <c r="S41" i="1" s="1"/>
  <c r="AG41" i="1"/>
  <c r="BS46" i="1"/>
  <c r="BB46" i="1" s="1"/>
  <c r="BD46" i="1" s="1"/>
  <c r="Y46" i="1"/>
  <c r="BS53" i="1"/>
  <c r="BB53" i="1" s="1"/>
  <c r="Y53" i="1"/>
  <c r="Q28" i="1"/>
  <c r="AN28" i="1"/>
  <c r="O28" i="1"/>
  <c r="N28" i="1" s="1"/>
  <c r="AC30" i="1"/>
  <c r="P33" i="1"/>
  <c r="BC33" i="1" s="1"/>
  <c r="BE33" i="1" s="1"/>
  <c r="O33" i="1"/>
  <c r="N33" i="1" s="1"/>
  <c r="AN33" i="1"/>
  <c r="BE35" i="1"/>
  <c r="BK35" i="1"/>
  <c r="Q36" i="1"/>
  <c r="P36" i="1"/>
  <c r="BC36" i="1" s="1"/>
  <c r="BE36" i="1" s="1"/>
  <c r="O36" i="1"/>
  <c r="N36" i="1" s="1"/>
  <c r="AN36" i="1"/>
  <c r="T36" i="1"/>
  <c r="AN42" i="1"/>
  <c r="Q42" i="1"/>
  <c r="P43" i="1"/>
  <c r="BC43" i="1" s="1"/>
  <c r="BE43" i="1" s="1"/>
  <c r="O43" i="1"/>
  <c r="N43" i="1" s="1"/>
  <c r="Q44" i="1"/>
  <c r="AN44" i="1"/>
  <c r="T45" i="1"/>
  <c r="P45" i="1"/>
  <c r="BC45" i="1" s="1"/>
  <c r="BE45" i="1" s="1"/>
  <c r="O45" i="1"/>
  <c r="N45" i="1" s="1"/>
  <c r="BD47" i="1"/>
  <c r="Q48" i="1"/>
  <c r="P48" i="1"/>
  <c r="BC48" i="1" s="1"/>
  <c r="BE48" i="1" s="1"/>
  <c r="O48" i="1"/>
  <c r="N48" i="1" s="1"/>
  <c r="AN48" i="1"/>
  <c r="AN37" i="1"/>
  <c r="BL42" i="1"/>
  <c r="BP42" i="1" s="1"/>
  <c r="BQ42" i="1" s="1"/>
  <c r="AN43" i="1"/>
  <c r="O46" i="1"/>
  <c r="N46" i="1" s="1"/>
  <c r="Z55" i="1"/>
  <c r="AA55" i="1" s="1"/>
  <c r="AH55" i="1" s="1"/>
  <c r="AI71" i="1"/>
  <c r="AB71" i="1"/>
  <c r="AF71" i="1" s="1"/>
  <c r="Y34" i="1"/>
  <c r="BK34" i="1"/>
  <c r="O37" i="1"/>
  <c r="N37" i="1" s="1"/>
  <c r="Z37" i="1" s="1"/>
  <c r="AA37" i="1" s="1"/>
  <c r="Y38" i="1"/>
  <c r="BK38" i="1"/>
  <c r="BK40" i="1"/>
  <c r="BS40" i="1"/>
  <c r="BB40" i="1" s="1"/>
  <c r="BD40" i="1" s="1"/>
  <c r="BM42" i="1"/>
  <c r="Q43" i="1"/>
  <c r="O44" i="1"/>
  <c r="N44" i="1" s="1"/>
  <c r="AH45" i="1"/>
  <c r="BL46" i="1"/>
  <c r="BP46" i="1" s="1"/>
  <c r="BQ46" i="1" s="1"/>
  <c r="BK46" i="1"/>
  <c r="T53" i="1"/>
  <c r="Q53" i="1"/>
  <c r="P53" i="1"/>
  <c r="BC53" i="1" s="1"/>
  <c r="BE53" i="1" s="1"/>
  <c r="O53" i="1"/>
  <c r="N53" i="1" s="1"/>
  <c r="Q65" i="1"/>
  <c r="O65" i="1"/>
  <c r="N65" i="1" s="1"/>
  <c r="AN65" i="1"/>
  <c r="T65" i="1"/>
  <c r="P65" i="1"/>
  <c r="BC65" i="1" s="1"/>
  <c r="BE65" i="1" s="1"/>
  <c r="T35" i="1"/>
  <c r="P37" i="1"/>
  <c r="BC37" i="1" s="1"/>
  <c r="BE37" i="1" s="1"/>
  <c r="T39" i="1"/>
  <c r="AN41" i="1"/>
  <c r="T42" i="1"/>
  <c r="P44" i="1"/>
  <c r="BC44" i="1" s="1"/>
  <c r="BE44" i="1" s="1"/>
  <c r="AC44" i="1"/>
  <c r="Z45" i="1"/>
  <c r="AA45" i="1" s="1"/>
  <c r="BM46" i="1"/>
  <c r="BM50" i="1"/>
  <c r="BL50" i="1"/>
  <c r="BP50" i="1" s="1"/>
  <c r="BQ50" i="1" s="1"/>
  <c r="BK50" i="1"/>
  <c r="AN53" i="1"/>
  <c r="T43" i="1"/>
  <c r="BD43" i="1"/>
  <c r="AN46" i="1"/>
  <c r="T46" i="1"/>
  <c r="Q46" i="1"/>
  <c r="BK60" i="1"/>
  <c r="BM60" i="1"/>
  <c r="BL60" i="1"/>
  <c r="BP60" i="1" s="1"/>
  <c r="BQ60" i="1" s="1"/>
  <c r="AG66" i="1"/>
  <c r="AI70" i="1"/>
  <c r="AB70" i="1"/>
  <c r="AF70" i="1" s="1"/>
  <c r="AH70" i="1"/>
  <c r="AN35" i="1"/>
  <c r="AN39" i="1"/>
  <c r="P40" i="1"/>
  <c r="BC40" i="1" s="1"/>
  <c r="BE40" i="1" s="1"/>
  <c r="BK41" i="1"/>
  <c r="T44" i="1"/>
  <c r="P47" i="1"/>
  <c r="BC47" i="1" s="1"/>
  <c r="BE47" i="1" s="1"/>
  <c r="O47" i="1"/>
  <c r="N47" i="1" s="1"/>
  <c r="AN47" i="1"/>
  <c r="T47" i="1"/>
  <c r="T49" i="1"/>
  <c r="Q49" i="1"/>
  <c r="P49" i="1"/>
  <c r="BC49" i="1" s="1"/>
  <c r="BE49" i="1" s="1"/>
  <c r="O49" i="1"/>
  <c r="N49" i="1" s="1"/>
  <c r="Q62" i="1"/>
  <c r="AN62" i="1"/>
  <c r="T62" i="1"/>
  <c r="P62" i="1"/>
  <c r="BC62" i="1" s="1"/>
  <c r="O62" i="1"/>
  <c r="N62" i="1" s="1"/>
  <c r="AG69" i="1"/>
  <c r="Y28" i="1"/>
  <c r="BL41" i="1"/>
  <c r="BP41" i="1" s="1"/>
  <c r="BQ41" i="1" s="1"/>
  <c r="BS42" i="1"/>
  <c r="BB42" i="1" s="1"/>
  <c r="BD42" i="1" s="1"/>
  <c r="Y42" i="1"/>
  <c r="AN50" i="1"/>
  <c r="T50" i="1"/>
  <c r="Q50" i="1"/>
  <c r="Q52" i="1"/>
  <c r="P52" i="1"/>
  <c r="BC52" i="1" s="1"/>
  <c r="BE52" i="1" s="1"/>
  <c r="O52" i="1"/>
  <c r="N52" i="1" s="1"/>
  <c r="AN52" i="1"/>
  <c r="BD53" i="1"/>
  <c r="BE58" i="1"/>
  <c r="Q61" i="1"/>
  <c r="O61" i="1"/>
  <c r="N61" i="1" s="1"/>
  <c r="T61" i="1"/>
  <c r="P61" i="1"/>
  <c r="BC61" i="1" s="1"/>
  <c r="AN61" i="1"/>
  <c r="BS54" i="1"/>
  <c r="BB54" i="1" s="1"/>
  <c r="BD54" i="1" s="1"/>
  <c r="Y54" i="1"/>
  <c r="Q60" i="1"/>
  <c r="O60" i="1"/>
  <c r="N60" i="1" s="1"/>
  <c r="BM61" i="1"/>
  <c r="BK61" i="1"/>
  <c r="BS66" i="1"/>
  <c r="BB66" i="1" s="1"/>
  <c r="BD66" i="1" s="1"/>
  <c r="Y66" i="1"/>
  <c r="BK67" i="1"/>
  <c r="BM67" i="1"/>
  <c r="BS55" i="1"/>
  <c r="BB55" i="1" s="1"/>
  <c r="BD55" i="1" s="1"/>
  <c r="T58" i="1"/>
  <c r="BL61" i="1"/>
  <c r="BP61" i="1" s="1"/>
  <c r="BQ61" i="1" s="1"/>
  <c r="BS63" i="1"/>
  <c r="BB63" i="1" s="1"/>
  <c r="BD63" i="1" s="1"/>
  <c r="Y63" i="1"/>
  <c r="BM64" i="1"/>
  <c r="BK64" i="1"/>
  <c r="BL67" i="1"/>
  <c r="BP67" i="1" s="1"/>
  <c r="BQ67" i="1" s="1"/>
  <c r="BE68" i="1"/>
  <c r="BS68" i="1"/>
  <c r="BB68" i="1" s="1"/>
  <c r="BD68" i="1" s="1"/>
  <c r="Y68" i="1"/>
  <c r="W70" i="1"/>
  <c r="U70" i="1" s="1"/>
  <c r="X70" i="1" s="1"/>
  <c r="R70" i="1" s="1"/>
  <c r="S70" i="1" s="1"/>
  <c r="AG70" i="1"/>
  <c r="T51" i="1"/>
  <c r="AN54" i="1"/>
  <c r="BM54" i="1"/>
  <c r="BK54" i="1"/>
  <c r="BS56" i="1"/>
  <c r="BB56" i="1" s="1"/>
  <c r="BD56" i="1" s="1"/>
  <c r="Y56" i="1"/>
  <c r="BS57" i="1"/>
  <c r="BB57" i="1" s="1"/>
  <c r="BD57" i="1" s="1"/>
  <c r="Y57" i="1"/>
  <c r="BS58" i="1"/>
  <c r="BB58" i="1" s="1"/>
  <c r="BD58" i="1" s="1"/>
  <c r="Y58" i="1"/>
  <c r="BS62" i="1"/>
  <c r="BB62" i="1" s="1"/>
  <c r="BD62" i="1" s="1"/>
  <c r="Y62" i="1"/>
  <c r="BL64" i="1"/>
  <c r="BP64" i="1" s="1"/>
  <c r="BQ64" i="1" s="1"/>
  <c r="BS65" i="1"/>
  <c r="BB65" i="1" s="1"/>
  <c r="BD65" i="1" s="1"/>
  <c r="Y65" i="1"/>
  <c r="BM69" i="1"/>
  <c r="BK69" i="1"/>
  <c r="W55" i="1"/>
  <c r="U55" i="1" s="1"/>
  <c r="X55" i="1" s="1"/>
  <c r="R55" i="1" s="1"/>
  <c r="S55" i="1" s="1"/>
  <c r="T60" i="1"/>
  <c r="BM66" i="1"/>
  <c r="BK66" i="1"/>
  <c r="BL69" i="1"/>
  <c r="BP69" i="1" s="1"/>
  <c r="BQ69" i="1" s="1"/>
  <c r="AJ70" i="1"/>
  <c r="AG71" i="1"/>
  <c r="W71" i="1"/>
  <c r="U71" i="1" s="1"/>
  <c r="X71" i="1" s="1"/>
  <c r="R71" i="1" s="1"/>
  <c r="S71" i="1" s="1"/>
  <c r="Z49" i="1"/>
  <c r="AA49" i="1" s="1"/>
  <c r="AH49" i="1" s="1"/>
  <c r="AN51" i="1"/>
  <c r="O54" i="1"/>
  <c r="N54" i="1" s="1"/>
  <c r="BL55" i="1"/>
  <c r="BP55" i="1" s="1"/>
  <c r="BQ55" i="1" s="1"/>
  <c r="Q57" i="1"/>
  <c r="O57" i="1"/>
  <c r="N57" i="1" s="1"/>
  <c r="AN58" i="1"/>
  <c r="BM58" i="1"/>
  <c r="BK58" i="1"/>
  <c r="Y59" i="1"/>
  <c r="BK63" i="1"/>
  <c r="BM63" i="1"/>
  <c r="BM68" i="1"/>
  <c r="BK68" i="1"/>
  <c r="Y44" i="1"/>
  <c r="Y48" i="1"/>
  <c r="BK48" i="1"/>
  <c r="O51" i="1"/>
  <c r="N51" i="1" s="1"/>
  <c r="Y52" i="1"/>
  <c r="BK52" i="1"/>
  <c r="P54" i="1"/>
  <c r="BC54" i="1" s="1"/>
  <c r="Q56" i="1"/>
  <c r="O56" i="1"/>
  <c r="N56" i="1" s="1"/>
  <c r="BL56" i="1"/>
  <c r="BP56" i="1" s="1"/>
  <c r="BQ56" i="1" s="1"/>
  <c r="BM57" i="1"/>
  <c r="BK57" i="1"/>
  <c r="BL58" i="1"/>
  <c r="BP58" i="1" s="1"/>
  <c r="BQ58" i="1" s="1"/>
  <c r="BS60" i="1"/>
  <c r="BB60" i="1" s="1"/>
  <c r="BD60" i="1" s="1"/>
  <c r="Y60" i="1"/>
  <c r="BS61" i="1"/>
  <c r="BB61" i="1" s="1"/>
  <c r="BD61" i="1" s="1"/>
  <c r="Y61" i="1"/>
  <c r="BM62" i="1"/>
  <c r="BK62" i="1"/>
  <c r="AG63" i="1"/>
  <c r="BL63" i="1"/>
  <c r="BP63" i="1" s="1"/>
  <c r="BQ63" i="1" s="1"/>
  <c r="BE64" i="1"/>
  <c r="BM65" i="1"/>
  <c r="BK65" i="1"/>
  <c r="BS67" i="1"/>
  <c r="BB67" i="1" s="1"/>
  <c r="BD67" i="1" s="1"/>
  <c r="Y67" i="1"/>
  <c r="BL68" i="1"/>
  <c r="BP68" i="1" s="1"/>
  <c r="BQ68" i="1" s="1"/>
  <c r="BM56" i="1"/>
  <c r="P57" i="1"/>
  <c r="BC57" i="1" s="1"/>
  <c r="BE57" i="1" s="1"/>
  <c r="BL57" i="1"/>
  <c r="BP57" i="1" s="1"/>
  <c r="BQ57" i="1" s="1"/>
  <c r="O58" i="1"/>
  <c r="N58" i="1" s="1"/>
  <c r="BE59" i="1"/>
  <c r="BK59" i="1"/>
  <c r="BL62" i="1"/>
  <c r="BP62" i="1" s="1"/>
  <c r="BQ62" i="1" s="1"/>
  <c r="BS64" i="1"/>
  <c r="BB64" i="1" s="1"/>
  <c r="BD64" i="1" s="1"/>
  <c r="Y64" i="1"/>
  <c r="BE66" i="1"/>
  <c r="Q68" i="1"/>
  <c r="O68" i="1"/>
  <c r="N68" i="1" s="1"/>
  <c r="BS69" i="1"/>
  <c r="BB69" i="1" s="1"/>
  <c r="BD69" i="1" s="1"/>
  <c r="Y69" i="1"/>
  <c r="AH71" i="1"/>
  <c r="Q72" i="1"/>
  <c r="P72" i="1"/>
  <c r="BC72" i="1" s="1"/>
  <c r="BE72" i="1" s="1"/>
  <c r="O72" i="1"/>
  <c r="N72" i="1" s="1"/>
  <c r="AN72" i="1"/>
  <c r="T72" i="1"/>
  <c r="AN69" i="1"/>
  <c r="P70" i="1"/>
  <c r="BC70" i="1" s="1"/>
  <c r="BE70" i="1" s="1"/>
  <c r="BL71" i="1"/>
  <c r="BP71" i="1" s="1"/>
  <c r="BQ71" i="1" s="1"/>
  <c r="Q70" i="1"/>
  <c r="BM71" i="1"/>
  <c r="O64" i="1"/>
  <c r="N64" i="1" s="1"/>
  <c r="AN71" i="1"/>
  <c r="O67" i="1"/>
  <c r="N67" i="1" s="1"/>
  <c r="Y72" i="1"/>
  <c r="BK72" i="1"/>
  <c r="AN70" i="1"/>
  <c r="P71" i="1"/>
  <c r="BC71" i="1" s="1"/>
  <c r="BE71" i="1" s="1"/>
  <c r="BL72" i="1"/>
  <c r="BP72" i="1" s="1"/>
  <c r="BQ72" i="1" s="1"/>
  <c r="AB24" i="1" l="1"/>
  <c r="AF24" i="1" s="1"/>
  <c r="AH24" i="1"/>
  <c r="AI24" i="1"/>
  <c r="AI37" i="1"/>
  <c r="AB37" i="1"/>
  <c r="AF37" i="1" s="1"/>
  <c r="AH37" i="1"/>
  <c r="Z66" i="1"/>
  <c r="AA66" i="1" s="1"/>
  <c r="AG62" i="1"/>
  <c r="BE60" i="1"/>
  <c r="AG44" i="1"/>
  <c r="Z53" i="1"/>
  <c r="AA53" i="1" s="1"/>
  <c r="W31" i="1"/>
  <c r="U31" i="1" s="1"/>
  <c r="X31" i="1" s="1"/>
  <c r="R31" i="1" s="1"/>
  <c r="S31" i="1" s="1"/>
  <c r="AG31" i="1"/>
  <c r="Z19" i="1"/>
  <c r="AA19" i="1" s="1"/>
  <c r="AI17" i="1"/>
  <c r="AB17" i="1"/>
  <c r="AF17" i="1" s="1"/>
  <c r="AG22" i="1"/>
  <c r="W22" i="1"/>
  <c r="U22" i="1" s="1"/>
  <c r="X22" i="1" s="1"/>
  <c r="R22" i="1" s="1"/>
  <c r="S22" i="1" s="1"/>
  <c r="AB49" i="1"/>
  <c r="AF49" i="1" s="1"/>
  <c r="AI49" i="1"/>
  <c r="Z38" i="1"/>
  <c r="AA38" i="1" s="1"/>
  <c r="Z58" i="1"/>
  <c r="AA58" i="1" s="1"/>
  <c r="AG20" i="1"/>
  <c r="W20" i="1"/>
  <c r="U20" i="1" s="1"/>
  <c r="X20" i="1" s="1"/>
  <c r="R20" i="1" s="1"/>
  <c r="S20" i="1" s="1"/>
  <c r="Z64" i="1"/>
  <c r="AA64" i="1" s="1"/>
  <c r="BE54" i="1"/>
  <c r="AG57" i="1"/>
  <c r="BE69" i="1"/>
  <c r="BE67" i="1"/>
  <c r="Z57" i="1"/>
  <c r="AA57" i="1" s="1"/>
  <c r="Z63" i="1"/>
  <c r="AA63" i="1" s="1"/>
  <c r="BE62" i="1"/>
  <c r="AB45" i="1"/>
  <c r="AF45" i="1" s="1"/>
  <c r="AI45" i="1"/>
  <c r="AG53" i="1"/>
  <c r="W53" i="1"/>
  <c r="U53" i="1" s="1"/>
  <c r="X53" i="1" s="1"/>
  <c r="R53" i="1" s="1"/>
  <c r="S53" i="1" s="1"/>
  <c r="Z34" i="1"/>
  <c r="AA34" i="1" s="1"/>
  <c r="AG48" i="1"/>
  <c r="AG33" i="1"/>
  <c r="BE42" i="1"/>
  <c r="AB35" i="1"/>
  <c r="AF35" i="1" s="1"/>
  <c r="AI35" i="1"/>
  <c r="AJ35" i="1" s="1"/>
  <c r="AH35" i="1"/>
  <c r="W35" i="1"/>
  <c r="U35" i="1" s="1"/>
  <c r="X35" i="1" s="1"/>
  <c r="R35" i="1" s="1"/>
  <c r="S35" i="1" s="1"/>
  <c r="BE17" i="1"/>
  <c r="AG49" i="1"/>
  <c r="W49" i="1"/>
  <c r="U49" i="1" s="1"/>
  <c r="X49" i="1" s="1"/>
  <c r="R49" i="1" s="1"/>
  <c r="S49" i="1" s="1"/>
  <c r="AG64" i="1"/>
  <c r="AI55" i="1"/>
  <c r="AJ55" i="1" s="1"/>
  <c r="AB55" i="1"/>
  <c r="AF55" i="1" s="1"/>
  <c r="AB22" i="1"/>
  <c r="AF22" i="1" s="1"/>
  <c r="AI22" i="1"/>
  <c r="BE61" i="1"/>
  <c r="AG43" i="1"/>
  <c r="Z46" i="1"/>
  <c r="AA46" i="1" s="1"/>
  <c r="AG38" i="1"/>
  <c r="W38" i="1"/>
  <c r="U38" i="1" s="1"/>
  <c r="X38" i="1" s="1"/>
  <c r="R38" i="1" s="1"/>
  <c r="S38" i="1" s="1"/>
  <c r="AB32" i="1"/>
  <c r="AF32" i="1" s="1"/>
  <c r="AI32" i="1"/>
  <c r="AH32" i="1"/>
  <c r="AB18" i="1"/>
  <c r="AF18" i="1" s="1"/>
  <c r="AI18" i="1"/>
  <c r="AB31" i="1"/>
  <c r="AF31" i="1" s="1"/>
  <c r="AI31" i="1"/>
  <c r="AH31" i="1"/>
  <c r="AI27" i="1"/>
  <c r="AJ27" i="1" s="1"/>
  <c r="AB27" i="1"/>
  <c r="AF27" i="1" s="1"/>
  <c r="Z20" i="1"/>
  <c r="AA20" i="1" s="1"/>
  <c r="Z69" i="1"/>
  <c r="AA69" i="1" s="1"/>
  <c r="Z67" i="1"/>
  <c r="AA67" i="1" s="1"/>
  <c r="W67" i="1" s="1"/>
  <c r="U67" i="1" s="1"/>
  <c r="X67" i="1" s="1"/>
  <c r="R67" i="1" s="1"/>
  <c r="S67" i="1" s="1"/>
  <c r="W51" i="1"/>
  <c r="U51" i="1" s="1"/>
  <c r="X51" i="1" s="1"/>
  <c r="R51" i="1" s="1"/>
  <c r="S51" i="1" s="1"/>
  <c r="Z51" i="1"/>
  <c r="AA51" i="1" s="1"/>
  <c r="AG51" i="1"/>
  <c r="BE55" i="1"/>
  <c r="Z56" i="1"/>
  <c r="AA56" i="1" s="1"/>
  <c r="Z68" i="1"/>
  <c r="AA68" i="1" s="1"/>
  <c r="W68" i="1" s="1"/>
  <c r="U68" i="1" s="1"/>
  <c r="X68" i="1" s="1"/>
  <c r="R68" i="1" s="1"/>
  <c r="S68" i="1" s="1"/>
  <c r="AJ71" i="1"/>
  <c r="AG46" i="1"/>
  <c r="AG36" i="1"/>
  <c r="Z36" i="1"/>
  <c r="AA36" i="1" s="1"/>
  <c r="W36" i="1" s="1"/>
  <c r="U36" i="1" s="1"/>
  <c r="X36" i="1" s="1"/>
  <c r="R36" i="1" s="1"/>
  <c r="S36" i="1" s="1"/>
  <c r="Z25" i="1"/>
  <c r="AA25" i="1" s="1"/>
  <c r="W25" i="1" s="1"/>
  <c r="U25" i="1" s="1"/>
  <c r="X25" i="1" s="1"/>
  <c r="R25" i="1" s="1"/>
  <c r="S25" i="1" s="1"/>
  <c r="AG17" i="1"/>
  <c r="W17" i="1"/>
  <c r="U17" i="1" s="1"/>
  <c r="X17" i="1" s="1"/>
  <c r="R17" i="1" s="1"/>
  <c r="S17" i="1" s="1"/>
  <c r="AH17" i="1"/>
  <c r="AG25" i="1"/>
  <c r="AH18" i="1"/>
  <c r="AG56" i="1"/>
  <c r="Z44" i="1"/>
  <c r="AA44" i="1" s="1"/>
  <c r="W44" i="1" s="1"/>
  <c r="U44" i="1" s="1"/>
  <c r="X44" i="1" s="1"/>
  <c r="R44" i="1" s="1"/>
  <c r="S44" i="1" s="1"/>
  <c r="Z54" i="1"/>
  <c r="AA54" i="1" s="1"/>
  <c r="AG72" i="1"/>
  <c r="W72" i="1"/>
  <c r="U72" i="1" s="1"/>
  <c r="X72" i="1" s="1"/>
  <c r="R72" i="1" s="1"/>
  <c r="S72" i="1" s="1"/>
  <c r="Z60" i="1"/>
  <c r="AA60" i="1" s="1"/>
  <c r="AG37" i="1"/>
  <c r="W37" i="1"/>
  <c r="U37" i="1" s="1"/>
  <c r="X37" i="1" s="1"/>
  <c r="R37" i="1" s="1"/>
  <c r="S37" i="1" s="1"/>
  <c r="Z50" i="1"/>
  <c r="AA50" i="1" s="1"/>
  <c r="Z52" i="1"/>
  <c r="AA52" i="1" s="1"/>
  <c r="AG52" i="1"/>
  <c r="Z42" i="1"/>
  <c r="AA42" i="1" s="1"/>
  <c r="Z72" i="1"/>
  <c r="AA72" i="1" s="1"/>
  <c r="Z59" i="1"/>
  <c r="AA59" i="1" s="1"/>
  <c r="AG54" i="1"/>
  <c r="AG60" i="1"/>
  <c r="W60" i="1"/>
  <c r="U60" i="1" s="1"/>
  <c r="X60" i="1" s="1"/>
  <c r="R60" i="1" s="1"/>
  <c r="S60" i="1" s="1"/>
  <c r="AG61" i="1"/>
  <c r="AG47" i="1"/>
  <c r="Z47" i="1"/>
  <c r="AA47" i="1" s="1"/>
  <c r="Z43" i="1"/>
  <c r="AA43" i="1" s="1"/>
  <c r="W43" i="1" s="1"/>
  <c r="U43" i="1" s="1"/>
  <c r="X43" i="1" s="1"/>
  <c r="R43" i="1" s="1"/>
  <c r="S43" i="1" s="1"/>
  <c r="W32" i="1"/>
  <c r="U32" i="1" s="1"/>
  <c r="X32" i="1" s="1"/>
  <c r="R32" i="1" s="1"/>
  <c r="S32" i="1" s="1"/>
  <c r="AG24" i="1"/>
  <c r="W24" i="1"/>
  <c r="U24" i="1" s="1"/>
  <c r="X24" i="1" s="1"/>
  <c r="R24" i="1" s="1"/>
  <c r="S24" i="1" s="1"/>
  <c r="Z30" i="1"/>
  <c r="AA30" i="1" s="1"/>
  <c r="Z39" i="1"/>
  <c r="AA39" i="1" s="1"/>
  <c r="BE50" i="1"/>
  <c r="AG26" i="1"/>
  <c r="W26" i="1"/>
  <c r="U26" i="1" s="1"/>
  <c r="X26" i="1" s="1"/>
  <c r="R26" i="1" s="1"/>
  <c r="S26" i="1" s="1"/>
  <c r="AG18" i="1"/>
  <c r="W18" i="1"/>
  <c r="U18" i="1" s="1"/>
  <c r="X18" i="1" s="1"/>
  <c r="R18" i="1" s="1"/>
  <c r="S18" i="1" s="1"/>
  <c r="AG21" i="1"/>
  <c r="W27" i="1"/>
  <c r="U27" i="1" s="1"/>
  <c r="X27" i="1" s="1"/>
  <c r="R27" i="1" s="1"/>
  <c r="S27" i="1" s="1"/>
  <c r="Z65" i="1"/>
  <c r="AA65" i="1" s="1"/>
  <c r="AG67" i="1"/>
  <c r="AG68" i="1"/>
  <c r="AG58" i="1"/>
  <c r="W58" i="1"/>
  <c r="U58" i="1" s="1"/>
  <c r="X58" i="1" s="1"/>
  <c r="R58" i="1" s="1"/>
  <c r="S58" i="1" s="1"/>
  <c r="Z61" i="1"/>
  <c r="AA61" i="1" s="1"/>
  <c r="W61" i="1" s="1"/>
  <c r="U61" i="1" s="1"/>
  <c r="X61" i="1" s="1"/>
  <c r="R61" i="1" s="1"/>
  <c r="S61" i="1" s="1"/>
  <c r="Z48" i="1"/>
  <c r="AA48" i="1" s="1"/>
  <c r="W48" i="1" s="1"/>
  <c r="U48" i="1" s="1"/>
  <c r="X48" i="1" s="1"/>
  <c r="R48" i="1" s="1"/>
  <c r="S48" i="1" s="1"/>
  <c r="Z62" i="1"/>
  <c r="AA62" i="1" s="1"/>
  <c r="Z28" i="1"/>
  <c r="AA28" i="1" s="1"/>
  <c r="W28" i="1" s="1"/>
  <c r="U28" i="1" s="1"/>
  <c r="X28" i="1" s="1"/>
  <c r="R28" i="1" s="1"/>
  <c r="S28" i="1" s="1"/>
  <c r="BE56" i="1"/>
  <c r="AG65" i="1"/>
  <c r="W65" i="1"/>
  <c r="U65" i="1" s="1"/>
  <c r="X65" i="1" s="1"/>
  <c r="R65" i="1" s="1"/>
  <c r="S65" i="1" s="1"/>
  <c r="BE63" i="1"/>
  <c r="W45" i="1"/>
  <c r="U45" i="1" s="1"/>
  <c r="X45" i="1" s="1"/>
  <c r="R45" i="1" s="1"/>
  <c r="S45" i="1" s="1"/>
  <c r="AG45" i="1"/>
  <c r="AG28" i="1"/>
  <c r="AI29" i="1"/>
  <c r="AB29" i="1"/>
  <c r="AF29" i="1" s="1"/>
  <c r="W29" i="1"/>
  <c r="U29" i="1" s="1"/>
  <c r="X29" i="1" s="1"/>
  <c r="R29" i="1" s="1"/>
  <c r="S29" i="1" s="1"/>
  <c r="AG29" i="1"/>
  <c r="AJ41" i="1"/>
  <c r="Z26" i="1"/>
  <c r="AA26" i="1" s="1"/>
  <c r="Z21" i="1"/>
  <c r="AA21" i="1" s="1"/>
  <c r="Z33" i="1"/>
  <c r="AA33" i="1" s="1"/>
  <c r="W33" i="1" s="1"/>
  <c r="U33" i="1" s="1"/>
  <c r="X33" i="1" s="1"/>
  <c r="R33" i="1" s="1"/>
  <c r="S33" i="1" s="1"/>
  <c r="Z23" i="1"/>
  <c r="AA23" i="1" s="1"/>
  <c r="AH22" i="1"/>
  <c r="AB39" i="1" l="1"/>
  <c r="AF39" i="1" s="1"/>
  <c r="AI39" i="1"/>
  <c r="AH39" i="1"/>
  <c r="W39" i="1"/>
  <c r="U39" i="1" s="1"/>
  <c r="X39" i="1" s="1"/>
  <c r="R39" i="1" s="1"/>
  <c r="S39" i="1" s="1"/>
  <c r="AB47" i="1"/>
  <c r="AF47" i="1" s="1"/>
  <c r="AI47" i="1"/>
  <c r="AH47" i="1"/>
  <c r="AB46" i="1"/>
  <c r="AF46" i="1" s="1"/>
  <c r="AH46" i="1"/>
  <c r="AI46" i="1"/>
  <c r="AJ46" i="1" s="1"/>
  <c r="AI57" i="1"/>
  <c r="AB57" i="1"/>
  <c r="AF57" i="1" s="1"/>
  <c r="AH57" i="1"/>
  <c r="AB53" i="1"/>
  <c r="AF53" i="1" s="1"/>
  <c r="AI53" i="1"/>
  <c r="AH53" i="1"/>
  <c r="AI66" i="1"/>
  <c r="AB66" i="1"/>
  <c r="AF66" i="1" s="1"/>
  <c r="AH66" i="1"/>
  <c r="W66" i="1"/>
  <c r="U66" i="1" s="1"/>
  <c r="X66" i="1" s="1"/>
  <c r="R66" i="1" s="1"/>
  <c r="S66" i="1" s="1"/>
  <c r="AB26" i="1"/>
  <c r="AF26" i="1" s="1"/>
  <c r="AI26" i="1"/>
  <c r="AH26" i="1"/>
  <c r="AI62" i="1"/>
  <c r="AJ62" i="1" s="1"/>
  <c r="AH62" i="1"/>
  <c r="AB62" i="1"/>
  <c r="AF62" i="1" s="1"/>
  <c r="AB30" i="1"/>
  <c r="AF30" i="1" s="1"/>
  <c r="AI30" i="1"/>
  <c r="AH30" i="1"/>
  <c r="W30" i="1"/>
  <c r="U30" i="1" s="1"/>
  <c r="X30" i="1" s="1"/>
  <c r="R30" i="1" s="1"/>
  <c r="S30" i="1" s="1"/>
  <c r="W47" i="1"/>
  <c r="U47" i="1" s="1"/>
  <c r="X47" i="1" s="1"/>
  <c r="R47" i="1" s="1"/>
  <c r="S47" i="1" s="1"/>
  <c r="AI59" i="1"/>
  <c r="AJ59" i="1" s="1"/>
  <c r="AB59" i="1"/>
  <c r="AF59" i="1" s="1"/>
  <c r="AH59" i="1"/>
  <c r="W59" i="1"/>
  <c r="U59" i="1" s="1"/>
  <c r="X59" i="1" s="1"/>
  <c r="R59" i="1" s="1"/>
  <c r="S59" i="1" s="1"/>
  <c r="AI52" i="1"/>
  <c r="AJ52" i="1" s="1"/>
  <c r="AB52" i="1"/>
  <c r="AF52" i="1" s="1"/>
  <c r="AH52" i="1"/>
  <c r="AI69" i="1"/>
  <c r="AJ69" i="1" s="1"/>
  <c r="AB69" i="1"/>
  <c r="AF69" i="1" s="1"/>
  <c r="AH69" i="1"/>
  <c r="W69" i="1"/>
  <c r="U69" i="1" s="1"/>
  <c r="X69" i="1" s="1"/>
  <c r="R69" i="1" s="1"/>
  <c r="S69" i="1" s="1"/>
  <c r="AB50" i="1"/>
  <c r="AF50" i="1" s="1"/>
  <c r="AI50" i="1"/>
  <c r="AH50" i="1"/>
  <c r="W50" i="1"/>
  <c r="U50" i="1" s="1"/>
  <c r="X50" i="1" s="1"/>
  <c r="R50" i="1" s="1"/>
  <c r="S50" i="1" s="1"/>
  <c r="AB20" i="1"/>
  <c r="AF20" i="1" s="1"/>
  <c r="AH20" i="1"/>
  <c r="AI20" i="1"/>
  <c r="AJ45" i="1"/>
  <c r="AI72" i="1"/>
  <c r="AB72" i="1"/>
  <c r="AF72" i="1" s="1"/>
  <c r="AH72" i="1"/>
  <c r="AI54" i="1"/>
  <c r="AB54" i="1"/>
  <c r="AF54" i="1" s="1"/>
  <c r="AH54" i="1"/>
  <c r="W46" i="1"/>
  <c r="U46" i="1" s="1"/>
  <c r="X46" i="1" s="1"/>
  <c r="R46" i="1" s="1"/>
  <c r="S46" i="1" s="1"/>
  <c r="AJ32" i="1"/>
  <c r="W57" i="1"/>
  <c r="U57" i="1" s="1"/>
  <c r="X57" i="1" s="1"/>
  <c r="R57" i="1" s="1"/>
  <c r="S57" i="1" s="1"/>
  <c r="AI58" i="1"/>
  <c r="AJ58" i="1" s="1"/>
  <c r="AB58" i="1"/>
  <c r="AF58" i="1" s="1"/>
  <c r="AH58" i="1"/>
  <c r="AJ17" i="1"/>
  <c r="AJ37" i="1"/>
  <c r="AI25" i="1"/>
  <c r="AB25" i="1"/>
  <c r="AF25" i="1" s="1"/>
  <c r="AH25" i="1"/>
  <c r="AJ18" i="1"/>
  <c r="AB23" i="1"/>
  <c r="AF23" i="1" s="1"/>
  <c r="AI23" i="1"/>
  <c r="AJ23" i="1" s="1"/>
  <c r="AH23" i="1"/>
  <c r="W23" i="1"/>
  <c r="U23" i="1" s="1"/>
  <c r="X23" i="1" s="1"/>
  <c r="R23" i="1" s="1"/>
  <c r="S23" i="1" s="1"/>
  <c r="AB51" i="1"/>
  <c r="AF51" i="1" s="1"/>
  <c r="AI51" i="1"/>
  <c r="AH51" i="1"/>
  <c r="AJ22" i="1"/>
  <c r="AB38" i="1"/>
  <c r="AF38" i="1" s="1"/>
  <c r="AI38" i="1"/>
  <c r="AJ38" i="1" s="1"/>
  <c r="AH38" i="1"/>
  <c r="AI19" i="1"/>
  <c r="AJ19" i="1" s="1"/>
  <c r="AB19" i="1"/>
  <c r="AF19" i="1" s="1"/>
  <c r="AH19" i="1"/>
  <c r="W19" i="1"/>
  <c r="U19" i="1" s="1"/>
  <c r="X19" i="1" s="1"/>
  <c r="R19" i="1" s="1"/>
  <c r="S19" i="1" s="1"/>
  <c r="AJ24" i="1"/>
  <c r="AI28" i="1"/>
  <c r="AJ28" i="1" s="1"/>
  <c r="AH28" i="1"/>
  <c r="AB28" i="1"/>
  <c r="AF28" i="1" s="1"/>
  <c r="AI68" i="1"/>
  <c r="AJ68" i="1" s="1"/>
  <c r="AB68" i="1"/>
  <c r="AF68" i="1" s="1"/>
  <c r="AH68" i="1"/>
  <c r="AI21" i="1"/>
  <c r="AB21" i="1"/>
  <c r="AF21" i="1" s="1"/>
  <c r="AH21" i="1"/>
  <c r="AB36" i="1"/>
  <c r="AF36" i="1" s="1"/>
  <c r="AI36" i="1"/>
  <c r="AH36" i="1"/>
  <c r="AI48" i="1"/>
  <c r="AB48" i="1"/>
  <c r="AF48" i="1" s="1"/>
  <c r="AH48" i="1"/>
  <c r="AI44" i="1"/>
  <c r="AJ44" i="1" s="1"/>
  <c r="AB44" i="1"/>
  <c r="AF44" i="1" s="1"/>
  <c r="AH44" i="1"/>
  <c r="AI67" i="1"/>
  <c r="AJ67" i="1" s="1"/>
  <c r="AB67" i="1"/>
  <c r="AF67" i="1" s="1"/>
  <c r="AH67" i="1"/>
  <c r="AI64" i="1"/>
  <c r="AB64" i="1"/>
  <c r="AF64" i="1" s="1"/>
  <c r="AH64" i="1"/>
  <c r="W21" i="1"/>
  <c r="U21" i="1" s="1"/>
  <c r="X21" i="1" s="1"/>
  <c r="R21" i="1" s="1"/>
  <c r="S21" i="1" s="1"/>
  <c r="AB56" i="1"/>
  <c r="AF56" i="1" s="1"/>
  <c r="AI56" i="1"/>
  <c r="AH56" i="1"/>
  <c r="W64" i="1"/>
  <c r="U64" i="1" s="1"/>
  <c r="X64" i="1" s="1"/>
  <c r="R64" i="1" s="1"/>
  <c r="S64" i="1" s="1"/>
  <c r="AI61" i="1"/>
  <c r="AB61" i="1"/>
  <c r="AF61" i="1" s="1"/>
  <c r="AH61" i="1"/>
  <c r="AI65" i="1"/>
  <c r="AJ65" i="1" s="1"/>
  <c r="AH65" i="1"/>
  <c r="AB65" i="1"/>
  <c r="AF65" i="1" s="1"/>
  <c r="AI42" i="1"/>
  <c r="AJ42" i="1" s="1"/>
  <c r="AH42" i="1"/>
  <c r="AB42" i="1"/>
  <c r="AF42" i="1" s="1"/>
  <c r="W42" i="1"/>
  <c r="U42" i="1" s="1"/>
  <c r="X42" i="1" s="1"/>
  <c r="R42" i="1" s="1"/>
  <c r="S42" i="1" s="1"/>
  <c r="AI33" i="1"/>
  <c r="AJ33" i="1" s="1"/>
  <c r="AB33" i="1"/>
  <c r="AF33" i="1" s="1"/>
  <c r="AH33" i="1"/>
  <c r="AJ29" i="1"/>
  <c r="AI43" i="1"/>
  <c r="AJ43" i="1" s="1"/>
  <c r="AB43" i="1"/>
  <c r="AF43" i="1" s="1"/>
  <c r="AH43" i="1"/>
  <c r="W54" i="1"/>
  <c r="U54" i="1" s="1"/>
  <c r="X54" i="1" s="1"/>
  <c r="R54" i="1" s="1"/>
  <c r="S54" i="1" s="1"/>
  <c r="W52" i="1"/>
  <c r="U52" i="1" s="1"/>
  <c r="X52" i="1" s="1"/>
  <c r="R52" i="1" s="1"/>
  <c r="S52" i="1" s="1"/>
  <c r="AI60" i="1"/>
  <c r="AJ60" i="1" s="1"/>
  <c r="AB60" i="1"/>
  <c r="AF60" i="1" s="1"/>
  <c r="AH60" i="1"/>
  <c r="W56" i="1"/>
  <c r="U56" i="1" s="1"/>
  <c r="X56" i="1" s="1"/>
  <c r="R56" i="1" s="1"/>
  <c r="S56" i="1" s="1"/>
  <c r="AJ31" i="1"/>
  <c r="AB34" i="1"/>
  <c r="AF34" i="1" s="1"/>
  <c r="AI34" i="1"/>
  <c r="W34" i="1"/>
  <c r="U34" i="1" s="1"/>
  <c r="X34" i="1" s="1"/>
  <c r="R34" i="1" s="1"/>
  <c r="S34" i="1" s="1"/>
  <c r="AH34" i="1"/>
  <c r="AI63" i="1"/>
  <c r="AB63" i="1"/>
  <c r="AF63" i="1" s="1"/>
  <c r="AH63" i="1"/>
  <c r="W63" i="1"/>
  <c r="U63" i="1" s="1"/>
  <c r="X63" i="1" s="1"/>
  <c r="R63" i="1" s="1"/>
  <c r="S63" i="1" s="1"/>
  <c r="AJ49" i="1"/>
  <c r="W62" i="1"/>
  <c r="U62" i="1" s="1"/>
  <c r="X62" i="1" s="1"/>
  <c r="R62" i="1" s="1"/>
  <c r="S62" i="1" s="1"/>
  <c r="AJ56" i="1" l="1"/>
  <c r="AJ36" i="1"/>
  <c r="AJ53" i="1"/>
  <c r="AJ63" i="1"/>
  <c r="AJ54" i="1"/>
  <c r="AJ26" i="1"/>
  <c r="AJ47" i="1"/>
  <c r="AJ50" i="1"/>
  <c r="AJ30" i="1"/>
  <c r="AJ72" i="1"/>
  <c r="AJ57" i="1"/>
  <c r="AJ34" i="1"/>
  <c r="AJ21" i="1"/>
  <c r="AJ61" i="1"/>
  <c r="AJ64" i="1"/>
  <c r="AJ51" i="1"/>
  <c r="AJ39" i="1"/>
  <c r="AJ48" i="1"/>
  <c r="AJ25" i="1"/>
  <c r="AJ20" i="1"/>
  <c r="AJ66" i="1"/>
</calcChain>
</file>

<file path=xl/sharedStrings.xml><?xml version="1.0" encoding="utf-8"?>
<sst xmlns="http://schemas.openxmlformats.org/spreadsheetml/2006/main" count="1937" uniqueCount="676">
  <si>
    <t>File opened</t>
  </si>
  <si>
    <t>2023-07-14 09:23:37</t>
  </si>
  <si>
    <t>Console s/n</t>
  </si>
  <si>
    <t>68C-812118</t>
  </si>
  <si>
    <t>Console ver</t>
  </si>
  <si>
    <t>Bluestem v.2.0.04</t>
  </si>
  <si>
    <t>Scripts ver</t>
  </si>
  <si>
    <t>2021.08  2.0.04, Aug 2021</t>
  </si>
  <si>
    <t>Head s/n</t>
  </si>
  <si>
    <t>68H-982108</t>
  </si>
  <si>
    <t>Head ver</t>
  </si>
  <si>
    <t>1.4.7</t>
  </si>
  <si>
    <t>Head cal</t>
  </si>
  <si>
    <t>{"oxygen": "21", "flowmeterzero": "1.00038", "h2obzero": "1.08226", "h2oaspan2a": "0.0706085", "ssb_ref": "32650.4", "h2obspan2": "0", "h2obspanconc1": "12.48", "co2aspan2b": "0.299565", "h2obspanconc2": "0", "h2oaspan2b": "0.0711989", "h2oaspanconc1": "12.48", "co2aspanconc2": "308.8", "co2bspan2": "-0.029714", "co2bzero": "0.906517", "tbzero": "0.0740929", "h2oaspan1": "1.00836", "co2aspan2": "-0.02794", "co2bspanconc2": "308.8", "ssa_ref": "32953.8", "co2aspanconc1": "2471", "flowbzero": "0.27831", "h2oaspanconc2": "0", "tazero": "-0.0655499", "co2bspan2a": "0.304023", "flowazero": "0.34872", "co2bspanconc1": "2471", "co2bspan2b": "0.301519", "h2obspan2b": "0.0714759", "co2azero": "0.912911", "h2obspan2a": "0.0709105", "h2oazero": "1.0846", "co2bspan1": "1.00079", "chamberpressurezero": "2.6919", "co2aspan1": "1.0006", "co2aspan2a": "0.301931", "h2obspan1": "1.00797", "h2oaspan2": "0"}</t>
  </si>
  <si>
    <t>CO2 rangematch</t>
  </si>
  <si>
    <t>Tue Aug  3 10:56:23 2021</t>
  </si>
  <si>
    <t>H2O rangematch</t>
  </si>
  <si>
    <t>Tue Aug  3 10:27:23 2021</t>
  </si>
  <si>
    <t>Chamber type</t>
  </si>
  <si>
    <t>6800-01A</t>
  </si>
  <si>
    <t>Chamber s/n</t>
  </si>
  <si>
    <t>MPF-281858</t>
  </si>
  <si>
    <t>Chamber rev</t>
  </si>
  <si>
    <t>0</t>
  </si>
  <si>
    <t>Chamber cal</t>
  </si>
  <si>
    <t>Fluorometer</t>
  </si>
  <si>
    <t>Flr. Version</t>
  </si>
  <si>
    <t>09:23:37</t>
  </si>
  <si>
    <t>Stability Definition:	A (GasEx): Slp&lt;1 Std&lt;0.2 Per=30	gsw (GasEx): Slp&lt;0.2 Std&lt;0.02 Per=30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</si>
  <si>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</si>
  <si>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</si>
  <si>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</si>
  <si>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</si>
  <si>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</si>
  <si>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</si>
  <si>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</si>
  <si>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</si>
  <si>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</si>
  <si>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</si>
  <si>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</si>
  <si>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</si>
  <si>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</si>
  <si>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</si>
  <si>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</si>
  <si>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</si>
  <si>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</si>
  <si>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</si>
  <si>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</si>
  <si>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</si>
  <si>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</si>
  <si>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</si>
  <si>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</si>
  <si>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</si>
  <si>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</si>
  <si>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</si>
  <si>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</si>
  <si>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</si>
  <si>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</si>
  <si>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</si>
  <si>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</si>
  <si>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</si>
  <si>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</si>
  <si>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</si>
  <si>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</si>
  <si>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</si>
  <si>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</si>
  <si>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</si>
  <si>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</si>
  <si>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</si>
  <si>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</si>
  <si>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</si>
  <si>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</si>
  <si>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</si>
  <si>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</si>
  <si>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</si>
  <si>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</si>
  <si>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</si>
  <si>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</si>
  <si>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</si>
  <si>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</si>
  <si>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</si>
  <si>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-0.546565 72.3777 375.013 618.448 853.276 1065.59 1261.01 1407.2</t>
  </si>
  <si>
    <t>Fs_true</t>
  </si>
  <si>
    <t>0.275911 101.766 402.383 601.7 800.946 1001.57 1201.64 1398.79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</si>
  <si>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</si>
  <si>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</si>
  <si>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</si>
  <si>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</si>
  <si>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</si>
  <si>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</si>
  <si>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</si>
  <si>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</si>
  <si>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</si>
  <si>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</si>
  <si>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</si>
  <si>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</si>
  <si>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</si>
  <si>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</si>
  <si>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</si>
  <si>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</si>
  <si>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</si>
  <si>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</si>
  <si>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</si>
  <si>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</si>
  <si>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</si>
  <si>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</si>
  <si>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</si>
  <si>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</si>
  <si>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</si>
  <si>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</si>
  <si>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</si>
  <si>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replicate</t>
  </si>
  <si>
    <t>species</t>
  </si>
  <si>
    <t>plot</t>
  </si>
  <si>
    <t>leaf</t>
  </si>
  <si>
    <t>spad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</si>
  <si>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</si>
  <si>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</si>
  <si>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</si>
  <si>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</si>
  <si>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</si>
  <si>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</si>
  <si>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</si>
  <si>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</si>
  <si>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</si>
  <si>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</si>
  <si>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</si>
  <si>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</si>
  <si>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</si>
  <si>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</si>
  <si>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</si>
  <si>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</si>
  <si>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</si>
  <si>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</si>
  <si>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</si>
  <si>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</si>
  <si>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</si>
  <si>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</si>
  <si>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</si>
  <si>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</si>
  <si>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</si>
  <si>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</si>
  <si>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</si>
  <si>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</si>
  <si>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</si>
  <si>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</si>
  <si>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</si>
  <si>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</si>
  <si>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</si>
  <si>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</si>
  <si>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</si>
  <si>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</si>
  <si>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</si>
  <si>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</si>
  <si>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</si>
  <si>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</si>
  <si>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</si>
  <si>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</si>
  <si>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</si>
  <si>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</si>
  <si>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</si>
  <si>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</si>
  <si>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</si>
  <si>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</si>
  <si>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</si>
  <si>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</si>
  <si>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</si>
  <si>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</si>
  <si>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</si>
  <si>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</si>
  <si>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</si>
  <si>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</si>
  <si>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</si>
  <si>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</si>
  <si>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</si>
  <si>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</si>
  <si>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</si>
  <si>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</si>
  <si>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</si>
  <si>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</si>
  <si>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</si>
  <si>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</si>
  <si>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</si>
  <si>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</si>
  <si>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</si>
  <si>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</si>
  <si>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</si>
  <si>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</si>
  <si>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</si>
  <si>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</si>
  <si>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</si>
  <si>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</si>
  <si>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</si>
  <si>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</si>
  <si>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</si>
  <si>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</si>
  <si>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</si>
  <si>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</si>
  <si>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</si>
  <si>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</si>
  <si>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</si>
  <si>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</si>
  <si>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</si>
  <si>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</si>
  <si>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</si>
  <si>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</si>
  <si>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</si>
  <si>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</si>
  <si>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</si>
  <si>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</si>
  <si>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</si>
  <si>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</si>
  <si>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</si>
  <si>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</si>
  <si>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</si>
  <si>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</si>
  <si>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</si>
  <si>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</si>
  <si>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</si>
  <si>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</si>
  <si>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</si>
  <si>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</si>
  <si>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</si>
  <si>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</si>
  <si>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</si>
  <si>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</si>
  <si>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</si>
  <si>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</si>
  <si>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</si>
  <si>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</si>
  <si>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</si>
  <si>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</si>
  <si>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</si>
  <si>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</si>
  <si>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</si>
  <si>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</si>
  <si>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</si>
  <si>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</si>
  <si>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</si>
  <si>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</si>
  <si>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</si>
  <si>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</si>
  <si>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</si>
  <si>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</si>
  <si>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</si>
  <si>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</si>
  <si>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</si>
  <si>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</si>
  <si>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</si>
  <si>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</si>
  <si>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</si>
  <si>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</si>
  <si>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</si>
  <si>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</si>
  <si>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</si>
  <si>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</si>
  <si>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</si>
  <si>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</si>
  <si>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</si>
  <si>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</si>
  <si>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</si>
  <si>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</si>
  <si>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</si>
  <si>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</si>
  <si>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</si>
  <si>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</si>
  <si>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</si>
  <si>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</si>
  <si>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</si>
  <si>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</si>
  <si>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</si>
  <si>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</si>
  <si>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</si>
  <si>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</si>
  <si>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</si>
  <si>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</si>
  <si>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</si>
  <si>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</si>
  <si>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</si>
  <si>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</si>
  <si>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</si>
  <si>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</si>
  <si>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</si>
  <si>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</si>
  <si>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</si>
  <si>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</si>
  <si>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</si>
  <si>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</si>
  <si>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</si>
  <si>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</si>
  <si>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</si>
  <si>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</si>
  <si>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</si>
  <si>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</si>
  <si>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</si>
  <si>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</si>
  <si>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</si>
  <si>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</si>
  <si>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</si>
  <si>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</si>
  <si>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</si>
  <si>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</si>
  <si>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</si>
  <si>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</si>
  <si>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</si>
  <si>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</si>
  <si>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</si>
  <si>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</si>
  <si>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</si>
  <si>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</si>
  <si>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</si>
  <si>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</si>
  <si>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</si>
  <si>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</si>
  <si>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</si>
  <si>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</si>
  <si>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</si>
  <si>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</si>
  <si>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</si>
  <si>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</si>
  <si>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</si>
  <si>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</si>
  <si>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</si>
  <si>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</si>
  <si>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</si>
  <si>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</si>
  <si>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</si>
  <si>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</si>
  <si>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</si>
  <si>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</si>
  <si>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</si>
  <si>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</si>
  <si>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</si>
  <si>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</si>
  <si>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</si>
  <si>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</si>
  <si>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</si>
  <si>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</si>
  <si>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</si>
  <si>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</si>
  <si>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</si>
  <si>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</si>
  <si>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</si>
  <si>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</si>
  <si>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</si>
  <si>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</si>
  <si>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</si>
  <si>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</si>
  <si>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</si>
  <si>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</si>
  <si>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</si>
  <si>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</si>
  <si>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</si>
  <si>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</si>
  <si>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</si>
  <si>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</si>
  <si>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</si>
  <si>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</si>
  <si>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</si>
  <si>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</si>
  <si>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</si>
  <si>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</si>
  <si>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</si>
  <si>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</si>
  <si>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</si>
  <si>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</si>
  <si>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</si>
  <si>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</si>
  <si>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</si>
  <si>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</si>
  <si>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</si>
  <si>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</si>
  <si>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</si>
  <si>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</si>
  <si>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</si>
  <si>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</si>
  <si>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20230713 10:00:34</t>
  </si>
  <si>
    <t>10:00:34</t>
  </si>
  <si>
    <t>none</t>
  </si>
  <si>
    <t>mcgrath1</t>
  </si>
  <si>
    <t>1</t>
  </si>
  <si>
    <t>sorghum</t>
  </si>
  <si>
    <t>5</t>
  </si>
  <si>
    <t>9</t>
  </si>
  <si>
    <t>58</t>
  </si>
  <si>
    <t>RECT-12243-20210724-05_20_30</t>
  </si>
  <si>
    <t>MPF-1596-20230714-09_52_52</t>
  </si>
  <si>
    <t>DARK-1597-20230714-09_53_00</t>
  </si>
  <si>
    <t>0: Broadleaf</t>
  </si>
  <si>
    <t>09:59:57</t>
  </si>
  <si>
    <t>2/2</t>
  </si>
  <si>
    <t>11111111</t>
  </si>
  <si>
    <t>oooooooo</t>
  </si>
  <si>
    <t>off</t>
  </si>
  <si>
    <t>20230713 10:03:23</t>
  </si>
  <si>
    <t>10:03:23</t>
  </si>
  <si>
    <t>MPF-1598-20230714-09_55_42</t>
  </si>
  <si>
    <t>DARK-1599-20230714-09_55_49</t>
  </si>
  <si>
    <t>10:01:50</t>
  </si>
  <si>
    <t>20230713 10:05:59</t>
  </si>
  <si>
    <t>10:05:59</t>
  </si>
  <si>
    <t>MPF-1600-20230714-09_58_17</t>
  </si>
  <si>
    <t>DARK-1601-20230714-09_58_25</t>
  </si>
  <si>
    <t>10:04:50</t>
  </si>
  <si>
    <t>20230713 10:08:02</t>
  </si>
  <si>
    <t>10:08:02</t>
  </si>
  <si>
    <t>MPF-1602-20230714-10_00_20</t>
  </si>
  <si>
    <t>DARK-1603-20230714-10_00_28</t>
  </si>
  <si>
    <t>10:07:22</t>
  </si>
  <si>
    <t>20230713 10:10:14</t>
  </si>
  <si>
    <t>10:10:14</t>
  </si>
  <si>
    <t>MPF-1604-20230714-10_02_32</t>
  </si>
  <si>
    <t>DARK-1605-20230714-10_02_40</t>
  </si>
  <si>
    <t>10:09:34</t>
  </si>
  <si>
    <t>20230713 10:12:31</t>
  </si>
  <si>
    <t>10:12:31</t>
  </si>
  <si>
    <t>MPF-1606-20230714-10_04_49</t>
  </si>
  <si>
    <t>DARK-1607-20230714-10_04_57</t>
  </si>
  <si>
    <t>10:11:50</t>
  </si>
  <si>
    <t>20230713 10:14:40</t>
  </si>
  <si>
    <t>10:14:40</t>
  </si>
  <si>
    <t>MPF-1608-20230714-10_06_58</t>
  </si>
  <si>
    <t>DARK-1609-20230714-10_07_06</t>
  </si>
  <si>
    <t>10:13:59</t>
  </si>
  <si>
    <t>20230713 10:17:50</t>
  </si>
  <si>
    <t>10:17:50</t>
  </si>
  <si>
    <t>MPF-1610-20230714-10_10_08</t>
  </si>
  <si>
    <t>DARK-1611-20230714-10_10_16</t>
  </si>
  <si>
    <t>10:16:41</t>
  </si>
  <si>
    <t>1/2</t>
  </si>
  <si>
    <t>20230713 10:19:45</t>
  </si>
  <si>
    <t>10:19:45</t>
  </si>
  <si>
    <t>MPF-1612-20230714-10_12_03</t>
  </si>
  <si>
    <t>DARK-1613-20230714-10_12_11</t>
  </si>
  <si>
    <t>10:19:06</t>
  </si>
  <si>
    <t>20230713 10:21:47</t>
  </si>
  <si>
    <t>10:21:47</t>
  </si>
  <si>
    <t>MPF-1614-20230714-10_14_05</t>
  </si>
  <si>
    <t>DARK-1615-20230714-10_14_13</t>
  </si>
  <si>
    <t>10:21:06</t>
  </si>
  <si>
    <t>20230713 10:23:45</t>
  </si>
  <si>
    <t>10:23:45</t>
  </si>
  <si>
    <t>MPF-1616-20230714-10_16_04</t>
  </si>
  <si>
    <t>DARK-1617-20230714-10_16_11</t>
  </si>
  <si>
    <t>10:23:05</t>
  </si>
  <si>
    <t>20230713 10:25:38</t>
  </si>
  <si>
    <t>10:25:38</t>
  </si>
  <si>
    <t>MPF-1618-20230714-10_17_57</t>
  </si>
  <si>
    <t>DARK-1619-20230714-10_18_04</t>
  </si>
  <si>
    <t>10:24:58</t>
  </si>
  <si>
    <t>20230713 10:27:40</t>
  </si>
  <si>
    <t>10:27:40</t>
  </si>
  <si>
    <t>MPF-1620-20230714-10_19_59</t>
  </si>
  <si>
    <t>DARK-1621-20230714-10_20_06</t>
  </si>
  <si>
    <t>10:26:56</t>
  </si>
  <si>
    <t>20230713 10:30:26</t>
  </si>
  <si>
    <t>10:30:26</t>
  </si>
  <si>
    <t>MPF-1622-20230714-10_22_44</t>
  </si>
  <si>
    <t>DARK-1623-20230714-10_22_52</t>
  </si>
  <si>
    <t>10:29:41</t>
  </si>
  <si>
    <t>20230713 10:54:31</t>
  </si>
  <si>
    <t>10:54:31</t>
  </si>
  <si>
    <t>2</t>
  </si>
  <si>
    <t>12</t>
  </si>
  <si>
    <t>49.4</t>
  </si>
  <si>
    <t>MPF-1624-20230714-10_46_49</t>
  </si>
  <si>
    <t>DARK-1625-20230714-10_46_57</t>
  </si>
  <si>
    <t>10:53:51</t>
  </si>
  <si>
    <t>20230713 10:57:06</t>
  </si>
  <si>
    <t>10:57:06</t>
  </si>
  <si>
    <t>MPF-1626-20230714-10_49_25</t>
  </si>
  <si>
    <t>DARK-1627-20230714-10_49_33</t>
  </si>
  <si>
    <t>10:55:46</t>
  </si>
  <si>
    <t>20230713 10:59:38</t>
  </si>
  <si>
    <t>10:59:38</t>
  </si>
  <si>
    <t>MPF-1628-20230714-10_51_56</t>
  </si>
  <si>
    <t>DARK-1629-20230714-10_52_04</t>
  </si>
  <si>
    <t>10:58:44</t>
  </si>
  <si>
    <t>20230713 11:01:46</t>
  </si>
  <si>
    <t>11:01:46</t>
  </si>
  <si>
    <t>MPF-1630-20230714-10_54_04</t>
  </si>
  <si>
    <t>DARK-1631-20230714-10_54_12</t>
  </si>
  <si>
    <t>11:01:05</t>
  </si>
  <si>
    <t>20230713 11:03:50</t>
  </si>
  <si>
    <t>11:03:50</t>
  </si>
  <si>
    <t>MPF-1632-20230714-10_56_08</t>
  </si>
  <si>
    <t>DARK-1633-20230714-10_56_16</t>
  </si>
  <si>
    <t>11:03:09</t>
  </si>
  <si>
    <t>20230713 11:06:10</t>
  </si>
  <si>
    <t>11:06:10</t>
  </si>
  <si>
    <t>MPF-1634-20230714-10_58_28</t>
  </si>
  <si>
    <t>DARK-1635-20230714-10_58_36</t>
  </si>
  <si>
    <t>11:05:29</t>
  </si>
  <si>
    <t>20230713 11:08:47</t>
  </si>
  <si>
    <t>11:08:47</t>
  </si>
  <si>
    <t>MPF-1636-20230714-11_01_06</t>
  </si>
  <si>
    <t>DARK-1637-20230714-11_01_14</t>
  </si>
  <si>
    <t>11:08:05</t>
  </si>
  <si>
    <t>20230713 11:11:39</t>
  </si>
  <si>
    <t>11:11:39</t>
  </si>
  <si>
    <t>MPF-1638-20230714-11_03_58</t>
  </si>
  <si>
    <t>DARK-1639-20230714-11_04_06</t>
  </si>
  <si>
    <t>11:10:28</t>
  </si>
  <si>
    <t>20230713 11:14:49</t>
  </si>
  <si>
    <t>11:14:49</t>
  </si>
  <si>
    <t>MPF-1640-20230714-11_07_08</t>
  </si>
  <si>
    <t>DARK-1641-20230714-11_07_16</t>
  </si>
  <si>
    <t>11:12:55</t>
  </si>
  <si>
    <t>20230713 11:16:56</t>
  </si>
  <si>
    <t>11:16:56</t>
  </si>
  <si>
    <t>MPF-1642-20230714-11_09_15</t>
  </si>
  <si>
    <t>DARK-1643-20230714-11_09_23</t>
  </si>
  <si>
    <t>11:16:17</t>
  </si>
  <si>
    <t>20230713 11:18:47</t>
  </si>
  <si>
    <t>11:18:47</t>
  </si>
  <si>
    <t>MPF-1644-20230714-11_11_06</t>
  </si>
  <si>
    <t>DARK-1645-20230714-11_11_14</t>
  </si>
  <si>
    <t>11:18:10</t>
  </si>
  <si>
    <t>20230713 11:21:24</t>
  </si>
  <si>
    <t>11:21:24</t>
  </si>
  <si>
    <t>MPF-1646-20230714-11_13_43</t>
  </si>
  <si>
    <t>DARK-1647-20230714-11_13_51</t>
  </si>
  <si>
    <t>11:20:43</t>
  </si>
  <si>
    <t>20230713 11:23:26</t>
  </si>
  <si>
    <t>11:23:26</t>
  </si>
  <si>
    <t>MPF-1648-20230714-11_15_45</t>
  </si>
  <si>
    <t>DARK-1649-20230714-11_15_52</t>
  </si>
  <si>
    <t>11:22:42</t>
  </si>
  <si>
    <t>20230713 11:25:57</t>
  </si>
  <si>
    <t>11:25:57</t>
  </si>
  <si>
    <t>MPF-1650-20230714-11_18_16</t>
  </si>
  <si>
    <t>DARK-1651-20230714-11_18_24</t>
  </si>
  <si>
    <t>11:25:16</t>
  </si>
  <si>
    <t>20230713 11:51:30</t>
  </si>
  <si>
    <t>11:51:30</t>
  </si>
  <si>
    <t>3</t>
  </si>
  <si>
    <t>55.1</t>
  </si>
  <si>
    <t>MPF-1652-20230714-11_43_49</t>
  </si>
  <si>
    <t>DARK-1653-20230714-11_43_57</t>
  </si>
  <si>
    <t>11:50:53</t>
  </si>
  <si>
    <t>20230713 11:53:27</t>
  </si>
  <si>
    <t>11:53:27</t>
  </si>
  <si>
    <t>MPF-1654-20230714-11_45_46</t>
  </si>
  <si>
    <t>DARK-1655-20230714-11_45_54</t>
  </si>
  <si>
    <t>11:52:47</t>
  </si>
  <si>
    <t>20230713 11:55:26</t>
  </si>
  <si>
    <t>11:55:26</t>
  </si>
  <si>
    <t>MPF-1656-20230714-11_47_45</t>
  </si>
  <si>
    <t>DARK-1657-20230714-11_47_52</t>
  </si>
  <si>
    <t>11:54:48</t>
  </si>
  <si>
    <t>20230713 11:57:42</t>
  </si>
  <si>
    <t>11:57:42</t>
  </si>
  <si>
    <t>MPF-1658-20230714-11_50_01</t>
  </si>
  <si>
    <t>DARK-1659-20230714-11_50_08</t>
  </si>
  <si>
    <t>11:57:02</t>
  </si>
  <si>
    <t>20230713 11:59:52</t>
  </si>
  <si>
    <t>11:59:52</t>
  </si>
  <si>
    <t>MPF-1660-20230714-11_52_11</t>
  </si>
  <si>
    <t>DARK-1661-20230714-11_52_19</t>
  </si>
  <si>
    <t>11:59:13</t>
  </si>
  <si>
    <t>20230713 12:01:48</t>
  </si>
  <si>
    <t>12:01:48</t>
  </si>
  <si>
    <t>MPF-1662-20230714-11_54_07</t>
  </si>
  <si>
    <t>DARK-1663-20230714-11_54_15</t>
  </si>
  <si>
    <t>12:01:09</t>
  </si>
  <si>
    <t>20230713 12:03:44</t>
  </si>
  <si>
    <t>12:03:44</t>
  </si>
  <si>
    <t>MPF-1664-20230714-11_56_03</t>
  </si>
  <si>
    <t>DARK-1665-20230714-11_56_10</t>
  </si>
  <si>
    <t>12:03:03</t>
  </si>
  <si>
    <t>20230713 12:06:54</t>
  </si>
  <si>
    <t>12:06:54</t>
  </si>
  <si>
    <t>MPF-1666-20230714-11_59_13</t>
  </si>
  <si>
    <t>DARK-1667-20230714-11_59_20</t>
  </si>
  <si>
    <t>12:05:10</t>
  </si>
  <si>
    <t>20230713 12:08:48</t>
  </si>
  <si>
    <t>12:08:48</t>
  </si>
  <si>
    <t>MPF-1668-20230714-12_01_07</t>
  </si>
  <si>
    <t>DARK-1669-20230714-12_01_15</t>
  </si>
  <si>
    <t>12:08:08</t>
  </si>
  <si>
    <t>20230713 12:10:43</t>
  </si>
  <si>
    <t>12:10:43</t>
  </si>
  <si>
    <t>MPF-1670-20230714-12_03_02</t>
  </si>
  <si>
    <t>DARK-1671-20230714-12_03_10</t>
  </si>
  <si>
    <t>12:10:02</t>
  </si>
  <si>
    <t>20230713 12:12:38</t>
  </si>
  <si>
    <t>12:12:38</t>
  </si>
  <si>
    <t>MPF-1672-20230714-12_04_57</t>
  </si>
  <si>
    <t>DARK-1673-20230714-12_05_04</t>
  </si>
  <si>
    <t>12:11:59</t>
  </si>
  <si>
    <t>20230713 12:15:07</t>
  </si>
  <si>
    <t>12:15:07</t>
  </si>
  <si>
    <t>MPF-1674-20230714-12_07_26</t>
  </si>
  <si>
    <t>DARK-1675-20230714-12_07_34</t>
  </si>
  <si>
    <t>12:14:28</t>
  </si>
  <si>
    <t>20230713 12:17:13</t>
  </si>
  <si>
    <t>12:17:13</t>
  </si>
  <si>
    <t>MPF-1676-20230714-12_09_32</t>
  </si>
  <si>
    <t>DARK-1677-20230714-12_09_39</t>
  </si>
  <si>
    <t>12:16:27</t>
  </si>
  <si>
    <t>20230713 12:19:37</t>
  </si>
  <si>
    <t>12:19:37</t>
  </si>
  <si>
    <t>MPF-1678-20230714-12_11_56</t>
  </si>
  <si>
    <t>DARK-1679-20230714-12_12_04</t>
  </si>
  <si>
    <t>12:18:54</t>
  </si>
  <si>
    <t>20230713 12:44:51</t>
  </si>
  <si>
    <t>12:44:51</t>
  </si>
  <si>
    <t>52.6</t>
  </si>
  <si>
    <t>MPF-1680-20230714-12_37_10</t>
  </si>
  <si>
    <t>DARK-1681-20230714-12_37_18</t>
  </si>
  <si>
    <t>12:44:10</t>
  </si>
  <si>
    <t>20230713 12:47:25</t>
  </si>
  <si>
    <t>12:47:25</t>
  </si>
  <si>
    <t>MPF-1682-20230714-12_39_44</t>
  </si>
  <si>
    <t>DARK-1683-20230714-12_39_52</t>
  </si>
  <si>
    <t>12:46:12</t>
  </si>
  <si>
    <t>20230713 12:49:45</t>
  </si>
  <si>
    <t>12:49:45</t>
  </si>
  <si>
    <t>MPF-1684-20230714-12_42_04</t>
  </si>
  <si>
    <t>DARK-1685-20230714-12_42_12</t>
  </si>
  <si>
    <t>12:49:04</t>
  </si>
  <si>
    <t>20230713 12:51:47</t>
  </si>
  <si>
    <t>12:51:47</t>
  </si>
  <si>
    <t>MPF-1686-20230714-12_44_06</t>
  </si>
  <si>
    <t>DARK-1687-20230714-12_44_14</t>
  </si>
  <si>
    <t>12:51:06</t>
  </si>
  <si>
    <t>20230713 12:53:46</t>
  </si>
  <si>
    <t>12:53:46</t>
  </si>
  <si>
    <t>MPF-1688-20230714-12_46_05</t>
  </si>
  <si>
    <t>DARK-1689-20230714-12_46_13</t>
  </si>
  <si>
    <t>12:53:05</t>
  </si>
  <si>
    <t>20230713 12:55:43</t>
  </si>
  <si>
    <t>12:55:43</t>
  </si>
  <si>
    <t>MPF-1690-20230714-12_48_02</t>
  </si>
  <si>
    <t>DARK-1691-20230714-12_48_10</t>
  </si>
  <si>
    <t>12:55:02</t>
  </si>
  <si>
    <t>20230713 12:57:42</t>
  </si>
  <si>
    <t>12:57:42</t>
  </si>
  <si>
    <t>MPF-1692-20230714-12_50_01</t>
  </si>
  <si>
    <t>DARK-1693-20230714-12_50_09</t>
  </si>
  <si>
    <t>12:57:01</t>
  </si>
  <si>
    <t>20230713 13:00:42</t>
  </si>
  <si>
    <t>13:00:42</t>
  </si>
  <si>
    <t>MPF-1694-20230714-12_53_01</t>
  </si>
  <si>
    <t>DARK-1695-20230714-12_53_09</t>
  </si>
  <si>
    <t>12:59:50</t>
  </si>
  <si>
    <t>20230713 13:03:52</t>
  </si>
  <si>
    <t>13:03:52</t>
  </si>
  <si>
    <t>MPF-1696-20230714-12_56_11</t>
  </si>
  <si>
    <t>DARK-1697-20230714-12_56_19</t>
  </si>
  <si>
    <t>13:02:00</t>
  </si>
  <si>
    <t>20230713 13:06:09</t>
  </si>
  <si>
    <t>13:06:09</t>
  </si>
  <si>
    <t>MPF-1698-20230714-12_58_28</t>
  </si>
  <si>
    <t>DARK-1699-20230714-12_58_36</t>
  </si>
  <si>
    <t>13:05:28</t>
  </si>
  <si>
    <t>20230713 13:08:09</t>
  </si>
  <si>
    <t>13:08:09</t>
  </si>
  <si>
    <t>MPF-1700-20230714-13_00_28</t>
  </si>
  <si>
    <t>DARK-1701-20230714-13_00_36</t>
  </si>
  <si>
    <t>13:07:29</t>
  </si>
  <si>
    <t>20230713 13:10:14</t>
  </si>
  <si>
    <t>13:10:14</t>
  </si>
  <si>
    <t>MPF-1702-20230714-13_02_33</t>
  </si>
  <si>
    <t>DARK-1703-20230714-13_02_41</t>
  </si>
  <si>
    <t>13:09:33</t>
  </si>
  <si>
    <t>20230713 13:12:07</t>
  </si>
  <si>
    <t>13:12:07</t>
  </si>
  <si>
    <t>MPF-1704-20230714-13_04_26</t>
  </si>
  <si>
    <t>DARK-1705-20230714-13_04_34</t>
  </si>
  <si>
    <t>13:11:24</t>
  </si>
  <si>
    <t>20230713 13:14:12</t>
  </si>
  <si>
    <t>13:14:12</t>
  </si>
  <si>
    <t>MPF-1706-20230714-13_06_31</t>
  </si>
  <si>
    <t>DARK-1707-20230714-13_06_39</t>
  </si>
  <si>
    <t>13:13:27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</si>
</sst>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P72"/>
  <sheetViews>
    <sheetView tabSelected="1" topLeftCell="A12" workbookViewId="0"/>
  </sheetViews>
  <sheetFormatPr defaultRowHeight="14.4" x14ac:dyDescent="0.3"/>
  <sheetData>
    <row r="2" spans="1:250" x14ac:dyDescent="0.3">
      <c r="A2" t="s">
        <v>29</v>
      </c>
      <c r="B2" t="s">
        <v>30</v>
      </c>
      <c r="C2" t="s">
        <v>32</v>
      </c>
    </row>
    <row r="3" spans="1:250" x14ac:dyDescent="0.3">
      <c r="B3" t="s">
        <v>31</v>
      </c>
      <c r="C3">
        <v>21</v>
      </c>
    </row>
    <row r="4" spans="1:250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50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50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50" x14ac:dyDescent="0.3">
      <c r="B7">
        <v>0</v>
      </c>
      <c r="C7">
        <v>1</v>
      </c>
      <c r="D7">
        <v>0</v>
      </c>
      <c r="E7">
        <v>0</v>
      </c>
    </row>
    <row r="8" spans="1:250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50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50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50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50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50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50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86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88</v>
      </c>
      <c r="AL14" t="s">
        <v>88</v>
      </c>
      <c r="AM14" t="s">
        <v>88</v>
      </c>
      <c r="AN14" t="s">
        <v>88</v>
      </c>
      <c r="AO14" t="s">
        <v>88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90</v>
      </c>
      <c r="BS14" t="s">
        <v>90</v>
      </c>
      <c r="BT14" t="s">
        <v>90</v>
      </c>
      <c r="BU14" t="s">
        <v>90</v>
      </c>
      <c r="BV14" t="s">
        <v>91</v>
      </c>
      <c r="BW14" t="s">
        <v>91</v>
      </c>
      <c r="BX14" t="s">
        <v>91</v>
      </c>
      <c r="BY14" t="s">
        <v>91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</row>
    <row r="15" spans="1:250" x14ac:dyDescent="0.3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88</v>
      </c>
      <c r="AL15" t="s">
        <v>140</v>
      </c>
      <c r="AM15" t="s">
        <v>141</v>
      </c>
      <c r="AN15" t="s">
        <v>142</v>
      </c>
      <c r="AO15" t="s">
        <v>143</v>
      </c>
      <c r="AP15" t="s">
        <v>144</v>
      </c>
      <c r="AQ15" t="s">
        <v>145</v>
      </c>
      <c r="AR15" t="s">
        <v>146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160</v>
      </c>
      <c r="BG15" t="s">
        <v>161</v>
      </c>
      <c r="BH15" t="s">
        <v>162</v>
      </c>
      <c r="BI15" t="s">
        <v>163</v>
      </c>
      <c r="BJ15" t="s">
        <v>164</v>
      </c>
      <c r="BK15" t="s">
        <v>165</v>
      </c>
      <c r="BL15" t="s">
        <v>166</v>
      </c>
      <c r="BM15" t="s">
        <v>167</v>
      </c>
      <c r="BN15" t="s">
        <v>168</v>
      </c>
      <c r="BO15" t="s">
        <v>169</v>
      </c>
      <c r="BP15" t="s">
        <v>170</v>
      </c>
      <c r="BQ15" t="s">
        <v>171</v>
      </c>
      <c r="BR15" t="s">
        <v>172</v>
      </c>
      <c r="BS15" t="s">
        <v>173</v>
      </c>
      <c r="BT15" t="s">
        <v>174</v>
      </c>
      <c r="BU15" t="s">
        <v>175</v>
      </c>
      <c r="BV15" t="s">
        <v>176</v>
      </c>
      <c r="BW15" t="s">
        <v>177</v>
      </c>
      <c r="BX15" t="s">
        <v>178</v>
      </c>
      <c r="BY15" t="s">
        <v>179</v>
      </c>
      <c r="BZ15" t="s">
        <v>116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105</v>
      </c>
      <c r="DZ15" t="s">
        <v>108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</row>
    <row r="16" spans="1:250" x14ac:dyDescent="0.3">
      <c r="B16" t="s">
        <v>350</v>
      </c>
      <c r="C16" t="s">
        <v>350</v>
      </c>
      <c r="F16" t="s">
        <v>350</v>
      </c>
      <c r="M16" t="s">
        <v>350</v>
      </c>
      <c r="N16" t="s">
        <v>351</v>
      </c>
      <c r="O16" t="s">
        <v>352</v>
      </c>
      <c r="P16" t="s">
        <v>353</v>
      </c>
      <c r="Q16" t="s">
        <v>354</v>
      </c>
      <c r="R16" t="s">
        <v>354</v>
      </c>
      <c r="S16" t="s">
        <v>187</v>
      </c>
      <c r="T16" t="s">
        <v>187</v>
      </c>
      <c r="U16" t="s">
        <v>351</v>
      </c>
      <c r="V16" t="s">
        <v>351</v>
      </c>
      <c r="W16" t="s">
        <v>351</v>
      </c>
      <c r="X16" t="s">
        <v>351</v>
      </c>
      <c r="Y16" t="s">
        <v>355</v>
      </c>
      <c r="Z16" t="s">
        <v>356</v>
      </c>
      <c r="AA16" t="s">
        <v>356</v>
      </c>
      <c r="AB16" t="s">
        <v>357</v>
      </c>
      <c r="AC16" t="s">
        <v>358</v>
      </c>
      <c r="AD16" t="s">
        <v>357</v>
      </c>
      <c r="AE16" t="s">
        <v>357</v>
      </c>
      <c r="AF16" t="s">
        <v>357</v>
      </c>
      <c r="AG16" t="s">
        <v>355</v>
      </c>
      <c r="AH16" t="s">
        <v>355</v>
      </c>
      <c r="AI16" t="s">
        <v>355</v>
      </c>
      <c r="AJ16" t="s">
        <v>355</v>
      </c>
      <c r="AK16" t="s">
        <v>359</v>
      </c>
      <c r="AL16" t="s">
        <v>358</v>
      </c>
      <c r="AN16" t="s">
        <v>358</v>
      </c>
      <c r="AO16" t="s">
        <v>359</v>
      </c>
      <c r="AU16" t="s">
        <v>353</v>
      </c>
      <c r="BB16" t="s">
        <v>353</v>
      </c>
      <c r="BC16" t="s">
        <v>353</v>
      </c>
      <c r="BD16" t="s">
        <v>353</v>
      </c>
      <c r="BE16" t="s">
        <v>360</v>
      </c>
      <c r="BR16" t="s">
        <v>353</v>
      </c>
      <c r="BS16" t="s">
        <v>353</v>
      </c>
      <c r="BU16" t="s">
        <v>361</v>
      </c>
      <c r="BV16" t="s">
        <v>362</v>
      </c>
      <c r="BY16" t="s">
        <v>351</v>
      </c>
      <c r="BZ16" t="s">
        <v>350</v>
      </c>
      <c r="CA16" t="s">
        <v>354</v>
      </c>
      <c r="CB16" t="s">
        <v>354</v>
      </c>
      <c r="CC16" t="s">
        <v>363</v>
      </c>
      <c r="CD16" t="s">
        <v>363</v>
      </c>
      <c r="CE16" t="s">
        <v>354</v>
      </c>
      <c r="CF16" t="s">
        <v>363</v>
      </c>
      <c r="CG16" t="s">
        <v>359</v>
      </c>
      <c r="CH16" t="s">
        <v>357</v>
      </c>
      <c r="CI16" t="s">
        <v>357</v>
      </c>
      <c r="CJ16" t="s">
        <v>356</v>
      </c>
      <c r="CK16" t="s">
        <v>356</v>
      </c>
      <c r="CL16" t="s">
        <v>356</v>
      </c>
      <c r="CM16" t="s">
        <v>356</v>
      </c>
      <c r="CN16" t="s">
        <v>356</v>
      </c>
      <c r="CO16" t="s">
        <v>364</v>
      </c>
      <c r="CP16" t="s">
        <v>353</v>
      </c>
      <c r="CQ16" t="s">
        <v>353</v>
      </c>
      <c r="CR16" t="s">
        <v>354</v>
      </c>
      <c r="CS16" t="s">
        <v>354</v>
      </c>
      <c r="CT16" t="s">
        <v>354</v>
      </c>
      <c r="CU16" t="s">
        <v>363</v>
      </c>
      <c r="CV16" t="s">
        <v>354</v>
      </c>
      <c r="CW16" t="s">
        <v>363</v>
      </c>
      <c r="CX16" t="s">
        <v>357</v>
      </c>
      <c r="CY16" t="s">
        <v>357</v>
      </c>
      <c r="CZ16" t="s">
        <v>356</v>
      </c>
      <c r="DA16" t="s">
        <v>356</v>
      </c>
      <c r="DB16" t="s">
        <v>353</v>
      </c>
      <c r="DG16" t="s">
        <v>353</v>
      </c>
      <c r="DJ16" t="s">
        <v>356</v>
      </c>
      <c r="DK16" t="s">
        <v>356</v>
      </c>
      <c r="DL16" t="s">
        <v>356</v>
      </c>
      <c r="DM16" t="s">
        <v>356</v>
      </c>
      <c r="DN16" t="s">
        <v>356</v>
      </c>
      <c r="DO16" t="s">
        <v>353</v>
      </c>
      <c r="DP16" t="s">
        <v>353</v>
      </c>
      <c r="DQ16" t="s">
        <v>353</v>
      </c>
      <c r="DR16" t="s">
        <v>350</v>
      </c>
      <c r="DU16" t="s">
        <v>365</v>
      </c>
      <c r="DV16" t="s">
        <v>365</v>
      </c>
      <c r="DX16" t="s">
        <v>350</v>
      </c>
      <c r="DY16" t="s">
        <v>366</v>
      </c>
      <c r="EA16" t="s">
        <v>350</v>
      </c>
      <c r="EB16" t="s">
        <v>350</v>
      </c>
      <c r="ED16" t="s">
        <v>367</v>
      </c>
      <c r="EE16" t="s">
        <v>368</v>
      </c>
      <c r="EF16" t="s">
        <v>367</v>
      </c>
      <c r="EG16" t="s">
        <v>368</v>
      </c>
      <c r="EH16" t="s">
        <v>367</v>
      </c>
      <c r="EI16" t="s">
        <v>368</v>
      </c>
      <c r="EJ16" t="s">
        <v>358</v>
      </c>
      <c r="EK16" t="s">
        <v>358</v>
      </c>
      <c r="EL16" t="s">
        <v>353</v>
      </c>
      <c r="EM16" t="s">
        <v>369</v>
      </c>
      <c r="EN16" t="s">
        <v>353</v>
      </c>
      <c r="EP16" t="s">
        <v>351</v>
      </c>
      <c r="EQ16" t="s">
        <v>370</v>
      </c>
      <c r="ER16" t="s">
        <v>351</v>
      </c>
      <c r="EW16" t="s">
        <v>371</v>
      </c>
      <c r="EX16" t="s">
        <v>371</v>
      </c>
      <c r="FK16" t="s">
        <v>371</v>
      </c>
      <c r="FL16" t="s">
        <v>371</v>
      </c>
      <c r="FM16" t="s">
        <v>372</v>
      </c>
      <c r="FN16" t="s">
        <v>372</v>
      </c>
      <c r="FO16" t="s">
        <v>356</v>
      </c>
      <c r="FP16" t="s">
        <v>356</v>
      </c>
      <c r="FQ16" t="s">
        <v>358</v>
      </c>
      <c r="FR16" t="s">
        <v>356</v>
      </c>
      <c r="FS16" t="s">
        <v>363</v>
      </c>
      <c r="FT16" t="s">
        <v>358</v>
      </c>
      <c r="FU16" t="s">
        <v>358</v>
      </c>
      <c r="FW16" t="s">
        <v>371</v>
      </c>
      <c r="FX16" t="s">
        <v>371</v>
      </c>
      <c r="FY16" t="s">
        <v>371</v>
      </c>
      <c r="FZ16" t="s">
        <v>371</v>
      </c>
      <c r="GA16" t="s">
        <v>371</v>
      </c>
      <c r="GB16" t="s">
        <v>371</v>
      </c>
      <c r="GC16" t="s">
        <v>371</v>
      </c>
      <c r="GD16" t="s">
        <v>373</v>
      </c>
      <c r="GE16" t="s">
        <v>373</v>
      </c>
      <c r="GF16" t="s">
        <v>373</v>
      </c>
      <c r="GG16" t="s">
        <v>374</v>
      </c>
      <c r="GH16" t="s">
        <v>371</v>
      </c>
      <c r="GI16" t="s">
        <v>371</v>
      </c>
      <c r="GJ16" t="s">
        <v>371</v>
      </c>
      <c r="GK16" t="s">
        <v>371</v>
      </c>
      <c r="GL16" t="s">
        <v>371</v>
      </c>
      <c r="GM16" t="s">
        <v>371</v>
      </c>
      <c r="GN16" t="s">
        <v>371</v>
      </c>
      <c r="GO16" t="s">
        <v>371</v>
      </c>
      <c r="GP16" t="s">
        <v>371</v>
      </c>
      <c r="GQ16" t="s">
        <v>371</v>
      </c>
      <c r="GR16" t="s">
        <v>371</v>
      </c>
      <c r="GS16" t="s">
        <v>371</v>
      </c>
      <c r="GZ16" t="s">
        <v>371</v>
      </c>
      <c r="HA16" t="s">
        <v>358</v>
      </c>
      <c r="HB16" t="s">
        <v>358</v>
      </c>
      <c r="HC16" t="s">
        <v>367</v>
      </c>
      <c r="HD16" t="s">
        <v>368</v>
      </c>
      <c r="HE16" t="s">
        <v>368</v>
      </c>
      <c r="HI16" t="s">
        <v>368</v>
      </c>
      <c r="HM16" t="s">
        <v>354</v>
      </c>
      <c r="HN16" t="s">
        <v>354</v>
      </c>
      <c r="HO16" t="s">
        <v>363</v>
      </c>
      <c r="HP16" t="s">
        <v>363</v>
      </c>
      <c r="HQ16" t="s">
        <v>375</v>
      </c>
      <c r="HR16" t="s">
        <v>375</v>
      </c>
      <c r="HS16" t="s">
        <v>371</v>
      </c>
      <c r="HT16" t="s">
        <v>371</v>
      </c>
      <c r="HU16" t="s">
        <v>371</v>
      </c>
      <c r="HV16" t="s">
        <v>371</v>
      </c>
      <c r="HW16" t="s">
        <v>371</v>
      </c>
      <c r="HX16" t="s">
        <v>371</v>
      </c>
      <c r="HY16" t="s">
        <v>356</v>
      </c>
      <c r="HZ16" t="s">
        <v>371</v>
      </c>
      <c r="IB16" t="s">
        <v>359</v>
      </c>
      <c r="IC16" t="s">
        <v>359</v>
      </c>
      <c r="ID16" t="s">
        <v>356</v>
      </c>
      <c r="IE16" t="s">
        <v>356</v>
      </c>
      <c r="IF16" t="s">
        <v>356</v>
      </c>
      <c r="IG16" t="s">
        <v>356</v>
      </c>
      <c r="IH16" t="s">
        <v>356</v>
      </c>
      <c r="II16" t="s">
        <v>358</v>
      </c>
      <c r="IJ16" t="s">
        <v>358</v>
      </c>
      <c r="IK16" t="s">
        <v>358</v>
      </c>
      <c r="IL16" t="s">
        <v>356</v>
      </c>
      <c r="IM16" t="s">
        <v>354</v>
      </c>
      <c r="IN16" t="s">
        <v>363</v>
      </c>
      <c r="IO16" t="s">
        <v>358</v>
      </c>
      <c r="IP16" t="s">
        <v>358</v>
      </c>
    </row>
    <row r="17" spans="1:250" x14ac:dyDescent="0.3">
      <c r="A17">
        <v>1</v>
      </c>
      <c r="B17">
        <v>1689260434</v>
      </c>
      <c r="C17">
        <v>0</v>
      </c>
      <c r="D17" t="s">
        <v>376</v>
      </c>
      <c r="E17" t="s">
        <v>377</v>
      </c>
      <c r="F17" t="s">
        <v>378</v>
      </c>
      <c r="G17" t="s">
        <v>379</v>
      </c>
      <c r="H17" t="s">
        <v>380</v>
      </c>
      <c r="I17" t="s">
        <v>381</v>
      </c>
      <c r="J17" t="s">
        <v>382</v>
      </c>
      <c r="K17" t="s">
        <v>383</v>
      </c>
      <c r="L17" t="s">
        <v>384</v>
      </c>
      <c r="M17">
        <v>1689260434</v>
      </c>
      <c r="N17">
        <f t="shared" ref="N17:N48" si="0">(O17)/1000</f>
        <v>5.3700032953818639E-3</v>
      </c>
      <c r="O17">
        <f t="shared" ref="O17:O48" si="1">1000*CG17*AM17*(CC17-CD17)/(100*BV17*(1000-AM17*CC17))</f>
        <v>5.3700032953818635</v>
      </c>
      <c r="P17">
        <f t="shared" ref="P17:P48" si="2">CG17*AM17*(CB17-CA17*(1000-AM17*CD17)/(1000-AM17*CC17))/(100*BV17)</f>
        <v>46.14225647331476</v>
      </c>
      <c r="Q17">
        <f t="shared" ref="Q17:Q48" si="3">CA17 - IF(AM17&gt;1, P17*BV17*100/(AO17*CO17), 0)</f>
        <v>342.404</v>
      </c>
      <c r="R17">
        <f t="shared" ref="R17:R48" si="4">((X17-N17/2)*Q17-P17)/(X17+N17/2)</f>
        <v>83.121074577954218</v>
      </c>
      <c r="S17">
        <f t="shared" ref="S17:S48" si="5">R17*(CH17+CI17)/1000</f>
        <v>8.2240637786267037</v>
      </c>
      <c r="T17">
        <f t="shared" ref="T17:T48" si="6">(CA17 - IF(AM17&gt;1, P17*BV17*100/(AO17*CO17), 0))*(CH17+CI17)/1000</f>
        <v>33.877718116071591</v>
      </c>
      <c r="U17">
        <f t="shared" ref="U17:U48" si="7">2/((1/W17-1/V17)+SIGN(W17)*SQRT((1/W17-1/V17)*(1/W17-1/V17) + 4*BW17/((BW17+1)*(BW17+1))*(2*1/W17*1/V17-1/V17*1/V17)))</f>
        <v>0.30632498388613888</v>
      </c>
      <c r="V17">
        <f t="shared" ref="V17:V48" si="8">IF(LEFT(BX17,1)&lt;&gt;"0",IF(LEFT(BX17,1)="1",3,BY17),$D$5+$E$5*(CO17*CH17/($K$5*1000))+$F$5*(CO17*CH17/($K$5*1000))*MAX(MIN(BV17,$J$5),$I$5)*MAX(MIN(BV17,$J$5),$I$5)+$G$5*MAX(MIN(BV17,$J$5),$I$5)*(CO17*CH17/($K$5*1000))+$H$5*(CO17*CH17/($K$5*1000))*(CO17*CH17/($K$5*1000)))</f>
        <v>2.913615009907641</v>
      </c>
      <c r="W17">
        <f t="shared" ref="W17:W48" si="9">N17*(1000-(1000*0.61365*EXP(17.502*AA17/(240.97+AA17))/(CH17+CI17)+CC17)/2)/(1000*0.61365*EXP(17.502*AA17/(240.97+AA17))/(CH17+CI17)-CC17)</f>
        <v>0.28949162888937113</v>
      </c>
      <c r="X17">
        <f t="shared" ref="X17:X48" si="10">1/((BW17+1)/(U17/1.6)+1/(V17/1.37)) + BW17/((BW17+1)/(U17/1.6) + BW17/(V17/1.37))</f>
        <v>0.18236755051541831</v>
      </c>
      <c r="Y17">
        <f t="shared" ref="Y17:Y48" si="11">(BR17*BU17)</f>
        <v>289.57502875486358</v>
      </c>
      <c r="Z17">
        <f t="shared" ref="Z17:Z48" si="12">(CJ17+(Y17+2*0.95*0.0000000567*(((CJ17+$B$7)+273)^4-(CJ17+273)^4)-44100*N17)/(1.84*29.3*V17+8*0.95*0.0000000567*(CJ17+273)^3))</f>
        <v>33.097239897083369</v>
      </c>
      <c r="AA17">
        <f t="shared" ref="AA17:AA48" si="13">($C$7*CK17+$D$7*CL17+$E$7*Z17)</f>
        <v>31.988700000000001</v>
      </c>
      <c r="AB17">
        <f t="shared" ref="AB17:AB48" si="14">0.61365*EXP(17.502*AA17/(240.97+AA17))</f>
        <v>4.7720299995244559</v>
      </c>
      <c r="AC17">
        <f t="shared" ref="AC17:AC48" si="15">(AD17/AE17*100)</f>
        <v>60.278393242042441</v>
      </c>
      <c r="AD17">
        <f t="shared" ref="AD17:AD48" si="16">CC17*(CH17+CI17)/1000</f>
        <v>3.0088682085613194</v>
      </c>
      <c r="AE17">
        <f t="shared" ref="AE17:AE48" si="17">0.61365*EXP(17.502*CJ17/(240.97+CJ17))</f>
        <v>4.9916197939773896</v>
      </c>
      <c r="AF17">
        <f t="shared" ref="AF17:AF48" si="18">(AB17-CC17*(CH17+CI17)/1000)</f>
        <v>1.7631617909631365</v>
      </c>
      <c r="AG17">
        <f t="shared" ref="AG17:AG48" si="19">(-N17*44100)</f>
        <v>-236.81714532634021</v>
      </c>
      <c r="AH17">
        <f t="shared" ref="AH17:AH48" si="20">2*29.3*V17*0.92*(CJ17-AA17)</f>
        <v>125.20752137531167</v>
      </c>
      <c r="AI17">
        <f t="shared" ref="AI17:AI48" si="21">2*0.95*0.0000000567*(((CJ17+$B$7)+273)^4-(AA17+273)^4)</f>
        <v>9.7827938881255445</v>
      </c>
      <c r="AJ17">
        <f t="shared" ref="AJ17:AJ48" si="22">Y17+AI17+AG17+AH17</f>
        <v>187.74819869196057</v>
      </c>
      <c r="AK17">
        <v>0</v>
      </c>
      <c r="AL17">
        <v>0</v>
      </c>
      <c r="AM17">
        <f t="shared" ref="AM17:AM48" si="23">IF(AK17*$H$13&gt;=AO17,1,(AO17/(AO17-AK17*$H$13)))</f>
        <v>1</v>
      </c>
      <c r="AN17">
        <f t="shared" ref="AN17:AN48" si="24">(AM17-1)*100</f>
        <v>0</v>
      </c>
      <c r="AO17">
        <f t="shared" ref="AO17:AO48" si="25">MAX(0,($B$13+$C$13*CO17)/(1+$D$13*CO17)*CH17/(CJ17+273)*$E$13)</f>
        <v>51401.488026449639</v>
      </c>
      <c r="AP17" t="s">
        <v>385</v>
      </c>
      <c r="AQ17">
        <v>10238.9</v>
      </c>
      <c r="AR17">
        <v>302.21199999999999</v>
      </c>
      <c r="AS17">
        <v>4052.3</v>
      </c>
      <c r="AT17">
        <f t="shared" ref="AT17:AT48" si="26">1-AR17/AS17</f>
        <v>0.92542210596451402</v>
      </c>
      <c r="AU17">
        <v>-0.32343011824092399</v>
      </c>
      <c r="AV17" t="s">
        <v>386</v>
      </c>
      <c r="AW17">
        <v>10271.200000000001</v>
      </c>
      <c r="AX17">
        <v>751.65469230769202</v>
      </c>
      <c r="AY17">
        <v>1145.8800000000001</v>
      </c>
      <c r="AZ17">
        <f t="shared" ref="AZ17:AZ48" si="27">1-AX17/AY17</f>
        <v>0.34403716592689293</v>
      </c>
      <c r="BA17">
        <v>0.5</v>
      </c>
      <c r="BB17">
        <f t="shared" ref="BB17:BB48" si="28">BS17</f>
        <v>1513.2269993548514</v>
      </c>
      <c r="BC17">
        <f t="shared" ref="BC17:BC48" si="29">P17</f>
        <v>46.14225647331476</v>
      </c>
      <c r="BD17">
        <f t="shared" ref="BD17:BD48" si="30">AZ17*BA17*BB17</f>
        <v>260.30316413104964</v>
      </c>
      <c r="BE17">
        <f t="shared" ref="BE17:BE48" si="31">(BC17-AU17)/BB17</f>
        <v>3.0706355762463822E-2</v>
      </c>
      <c r="BF17">
        <f t="shared" ref="BF17:BF48" si="32">(AS17-AY17)/AY17</f>
        <v>2.5364086989911683</v>
      </c>
      <c r="BG17">
        <f t="shared" ref="BG17:BG48" si="33">AR17/(AT17+AR17/AY17)</f>
        <v>254.13905204058673</v>
      </c>
      <c r="BH17" t="s">
        <v>387</v>
      </c>
      <c r="BI17">
        <v>543.48</v>
      </c>
      <c r="BJ17">
        <f t="shared" ref="BJ17:BJ48" si="34">IF(BI17&lt;&gt;0, BI17, BG17)</f>
        <v>543.48</v>
      </c>
      <c r="BK17">
        <f t="shared" ref="BK17:BK48" si="35">1-BJ17/AY17</f>
        <v>0.52570949837679337</v>
      </c>
      <c r="BL17">
        <f t="shared" ref="BL17:BL48" si="36">(AY17-AX17)/(AY17-BJ17)</f>
        <v>0.65442448156093636</v>
      </c>
      <c r="BM17">
        <f t="shared" ref="BM17:BM48" si="37">(AS17-AY17)/(AS17-BJ17)</f>
        <v>0.82831835203857707</v>
      </c>
      <c r="BN17">
        <f t="shared" ref="BN17:BN48" si="38">(AY17-AX17)/(AY17-AR17)</f>
        <v>0.46727540654891264</v>
      </c>
      <c r="BO17">
        <f t="shared" ref="BO17:BO48" si="39">(AS17-AY17)/(AS17-AR17)</f>
        <v>0.77502714602963985</v>
      </c>
      <c r="BP17">
        <f t="shared" ref="BP17:BP48" si="40">(BL17*BJ17/AX17)</f>
        <v>0.47317820387282911</v>
      </c>
      <c r="BQ17">
        <f t="shared" ref="BQ17:BQ48" si="41">(1-BP17)</f>
        <v>0.52682179612717084</v>
      </c>
      <c r="BR17">
        <f t="shared" ref="BR17:BR48" si="42">$B$11*CP17+$C$11*CQ17+$F$11*DB17*(1-DE17)</f>
        <v>1800.05</v>
      </c>
      <c r="BS17">
        <f t="shared" ref="BS17:BS48" si="43">BR17*BT17</f>
        <v>1513.2269993548514</v>
      </c>
      <c r="BT17">
        <f t="shared" ref="BT17:BT48" si="44">($B$11*$D$9+$C$11*$D$9+$F$11*((DO17+DG17)/MAX(DO17+DG17+DP17, 0.1)*$I$9+DP17/MAX(DO17+DG17+DP17, 0.1)*$J$9))/($B$11+$C$11+$F$11)</f>
        <v>0.84065831468839836</v>
      </c>
      <c r="BU17">
        <f t="shared" ref="BU17:BU48" si="45">($B$11*$K$9+$C$11*$K$9+$F$11*((DO17+DG17)/MAX(DO17+DG17+DP17, 0.1)*$P$9+DP17/MAX(DO17+DG17+DP17, 0.1)*$Q$9))/($B$11+$C$11+$F$11)</f>
        <v>0.16087054734860898</v>
      </c>
      <c r="BV17">
        <v>6</v>
      </c>
      <c r="BW17">
        <v>0.5</v>
      </c>
      <c r="BX17" t="s">
        <v>388</v>
      </c>
      <c r="BY17">
        <v>2</v>
      </c>
      <c r="BZ17">
        <v>1689260434</v>
      </c>
      <c r="CA17">
        <v>342.404</v>
      </c>
      <c r="CB17">
        <v>399.96699999999998</v>
      </c>
      <c r="CC17">
        <v>30.410799999999998</v>
      </c>
      <c r="CD17">
        <v>24.164300000000001</v>
      </c>
      <c r="CE17">
        <v>342.048</v>
      </c>
      <c r="CF17">
        <v>30.338899999999999</v>
      </c>
      <c r="CG17">
        <v>500.12299999999999</v>
      </c>
      <c r="CH17">
        <v>98.841399999999993</v>
      </c>
      <c r="CI17">
        <v>9.9377900000000005E-2</v>
      </c>
      <c r="CJ17">
        <v>32.785800000000002</v>
      </c>
      <c r="CK17">
        <v>31.988700000000001</v>
      </c>
      <c r="CL17">
        <v>999.9</v>
      </c>
      <c r="CM17">
        <v>0</v>
      </c>
      <c r="CN17">
        <v>0</v>
      </c>
      <c r="CO17">
        <v>10025.6</v>
      </c>
      <c r="CP17">
        <v>0</v>
      </c>
      <c r="CQ17">
        <v>1.5289399999999999E-3</v>
      </c>
      <c r="CR17">
        <v>-57.562899999999999</v>
      </c>
      <c r="CS17">
        <v>353.14299999999997</v>
      </c>
      <c r="CT17">
        <v>409.87099999999998</v>
      </c>
      <c r="CU17">
        <v>6.2464899999999997</v>
      </c>
      <c r="CV17">
        <v>399.96699999999998</v>
      </c>
      <c r="CW17">
        <v>24.164300000000001</v>
      </c>
      <c r="CX17">
        <v>3.0058500000000001</v>
      </c>
      <c r="CY17">
        <v>2.3884300000000001</v>
      </c>
      <c r="CZ17">
        <v>24.060300000000002</v>
      </c>
      <c r="DA17">
        <v>20.285599999999999</v>
      </c>
      <c r="DB17">
        <v>1800.05</v>
      </c>
      <c r="DC17">
        <v>0.97799599999999998</v>
      </c>
      <c r="DD17">
        <v>2.20044E-2</v>
      </c>
      <c r="DE17">
        <v>0</v>
      </c>
      <c r="DF17">
        <v>751.18200000000002</v>
      </c>
      <c r="DG17">
        <v>5.0009800000000002</v>
      </c>
      <c r="DH17">
        <v>15123</v>
      </c>
      <c r="DI17">
        <v>16376.3</v>
      </c>
      <c r="DJ17">
        <v>50.186999999999998</v>
      </c>
      <c r="DK17">
        <v>51.625</v>
      </c>
      <c r="DL17">
        <v>50.436999999999998</v>
      </c>
      <c r="DM17">
        <v>50.936999999999998</v>
      </c>
      <c r="DN17">
        <v>51.25</v>
      </c>
      <c r="DO17">
        <v>1755.55</v>
      </c>
      <c r="DP17">
        <v>39.5</v>
      </c>
      <c r="DQ17">
        <v>0</v>
      </c>
      <c r="DR17">
        <v>1689260320.5999999</v>
      </c>
      <c r="DS17">
        <v>0</v>
      </c>
      <c r="DT17">
        <v>751.65469230769202</v>
      </c>
      <c r="DU17">
        <v>-2.5424957371847601</v>
      </c>
      <c r="DV17">
        <v>-87.066666449772995</v>
      </c>
      <c r="DW17">
        <v>15163.365384615399</v>
      </c>
      <c r="DX17">
        <v>15</v>
      </c>
      <c r="DY17">
        <v>1689260397</v>
      </c>
      <c r="DZ17" t="s">
        <v>389</v>
      </c>
      <c r="EA17">
        <v>1689260397</v>
      </c>
      <c r="EB17">
        <v>1689260396.5</v>
      </c>
      <c r="EC17">
        <v>2</v>
      </c>
      <c r="ED17">
        <v>-0.01</v>
      </c>
      <c r="EE17">
        <v>-3.1E-2</v>
      </c>
      <c r="EF17">
        <v>0.35899999999999999</v>
      </c>
      <c r="EG17">
        <v>5.3999999999999999E-2</v>
      </c>
      <c r="EH17">
        <v>400</v>
      </c>
      <c r="EI17">
        <v>24</v>
      </c>
      <c r="EJ17">
        <v>0.06</v>
      </c>
      <c r="EK17">
        <v>0.02</v>
      </c>
      <c r="EL17">
        <v>46.187847736393401</v>
      </c>
      <c r="EM17">
        <v>-0.20164095680682001</v>
      </c>
      <c r="EN17">
        <v>0.13096504582900301</v>
      </c>
      <c r="EO17">
        <v>1</v>
      </c>
      <c r="EP17">
        <v>0.30304439003181599</v>
      </c>
      <c r="EQ17">
        <v>7.6384951204675297E-2</v>
      </c>
      <c r="ER17">
        <v>1.8042653343225398E-2</v>
      </c>
      <c r="ES17">
        <v>1</v>
      </c>
      <c r="ET17">
        <v>2</v>
      </c>
      <c r="EU17">
        <v>2</v>
      </c>
      <c r="EV17" t="s">
        <v>390</v>
      </c>
      <c r="EW17">
        <v>2.9604200000000001</v>
      </c>
      <c r="EX17">
        <v>2.83995</v>
      </c>
      <c r="EY17">
        <v>8.2501400000000003E-2</v>
      </c>
      <c r="EZ17">
        <v>9.4163499999999997E-2</v>
      </c>
      <c r="FA17">
        <v>0.13316</v>
      </c>
      <c r="FB17">
        <v>0.113943</v>
      </c>
      <c r="FC17">
        <v>27417.7</v>
      </c>
      <c r="FD17">
        <v>27786.6</v>
      </c>
      <c r="FE17">
        <v>27414.9</v>
      </c>
      <c r="FF17">
        <v>27950.6</v>
      </c>
      <c r="FG17">
        <v>30464.3</v>
      </c>
      <c r="FH17">
        <v>30311.4</v>
      </c>
      <c r="FI17">
        <v>38187.9</v>
      </c>
      <c r="FJ17">
        <v>37082.6</v>
      </c>
      <c r="FK17">
        <v>2.0127000000000002</v>
      </c>
      <c r="FL17">
        <v>1.6810700000000001</v>
      </c>
      <c r="FM17">
        <v>6.5371399999999996E-2</v>
      </c>
      <c r="FN17">
        <v>0</v>
      </c>
      <c r="FO17">
        <v>30.927399999999999</v>
      </c>
      <c r="FP17">
        <v>999.9</v>
      </c>
      <c r="FQ17">
        <v>51.453000000000003</v>
      </c>
      <c r="FR17">
        <v>38.32</v>
      </c>
      <c r="FS17">
        <v>35.261400000000002</v>
      </c>
      <c r="FT17">
        <v>61.571899999999999</v>
      </c>
      <c r="FU17">
        <v>34.0505</v>
      </c>
      <c r="FV17">
        <v>1</v>
      </c>
      <c r="FW17">
        <v>0.49038599999999999</v>
      </c>
      <c r="FX17">
        <v>1.01193</v>
      </c>
      <c r="FY17">
        <v>20.255099999999999</v>
      </c>
      <c r="FZ17">
        <v>5.22058</v>
      </c>
      <c r="GA17">
        <v>12.0159</v>
      </c>
      <c r="GB17">
        <v>4.9973999999999998</v>
      </c>
      <c r="GC17">
        <v>3.2905799999999998</v>
      </c>
      <c r="GD17">
        <v>9999</v>
      </c>
      <c r="GE17">
        <v>9999</v>
      </c>
      <c r="GF17">
        <v>9999</v>
      </c>
      <c r="GG17">
        <v>218.4</v>
      </c>
      <c r="GH17">
        <v>1.87808</v>
      </c>
      <c r="GI17">
        <v>1.87195</v>
      </c>
      <c r="GJ17">
        <v>1.87408</v>
      </c>
      <c r="GK17">
        <v>1.8721300000000001</v>
      </c>
      <c r="GL17">
        <v>1.8724099999999999</v>
      </c>
      <c r="GM17">
        <v>1.8736299999999999</v>
      </c>
      <c r="GN17">
        <v>1.8739300000000001</v>
      </c>
      <c r="GO17">
        <v>1.8778999999999999</v>
      </c>
      <c r="GP17">
        <v>5</v>
      </c>
      <c r="GQ17">
        <v>0</v>
      </c>
      <c r="GR17">
        <v>0</v>
      </c>
      <c r="GS17">
        <v>0</v>
      </c>
      <c r="GT17" t="s">
        <v>391</v>
      </c>
      <c r="GU17" t="s">
        <v>392</v>
      </c>
      <c r="GV17" t="s">
        <v>393</v>
      </c>
      <c r="GW17" t="s">
        <v>393</v>
      </c>
      <c r="GX17" t="s">
        <v>393</v>
      </c>
      <c r="GY17" t="s">
        <v>393</v>
      </c>
      <c r="GZ17">
        <v>0</v>
      </c>
      <c r="HA17">
        <v>100</v>
      </c>
      <c r="HB17">
        <v>100</v>
      </c>
      <c r="HC17">
        <v>0.35599999999999998</v>
      </c>
      <c r="HD17">
        <v>7.1900000000000006E-2</v>
      </c>
      <c r="HE17">
        <v>0.21898514818741999</v>
      </c>
      <c r="HF17">
        <v>7.2704984381113296E-4</v>
      </c>
      <c r="HG17">
        <v>-1.05877040029023E-6</v>
      </c>
      <c r="HH17">
        <v>2.9517966189716799E-10</v>
      </c>
      <c r="HI17">
        <v>7.1961523667134195E-2</v>
      </c>
      <c r="HJ17">
        <v>0</v>
      </c>
      <c r="HK17">
        <v>0</v>
      </c>
      <c r="HL17">
        <v>0</v>
      </c>
      <c r="HM17">
        <v>1</v>
      </c>
      <c r="HN17">
        <v>2242</v>
      </c>
      <c r="HO17">
        <v>1</v>
      </c>
      <c r="HP17">
        <v>25</v>
      </c>
      <c r="HQ17">
        <v>0.6</v>
      </c>
      <c r="HR17">
        <v>0.6</v>
      </c>
      <c r="HS17">
        <v>0.99975599999999998</v>
      </c>
      <c r="HT17">
        <v>2.6184099999999999</v>
      </c>
      <c r="HU17">
        <v>1.49536</v>
      </c>
      <c r="HV17">
        <v>2.2753899999999998</v>
      </c>
      <c r="HW17">
        <v>1.49658</v>
      </c>
      <c r="HX17">
        <v>2.4706999999999999</v>
      </c>
      <c r="HY17">
        <v>41.482199999999999</v>
      </c>
      <c r="HZ17">
        <v>23.544599999999999</v>
      </c>
      <c r="IA17">
        <v>18</v>
      </c>
      <c r="IB17">
        <v>507.68200000000002</v>
      </c>
      <c r="IC17">
        <v>427.37</v>
      </c>
      <c r="ID17">
        <v>29.502600000000001</v>
      </c>
      <c r="IE17">
        <v>33.370199999999997</v>
      </c>
      <c r="IF17">
        <v>30.0001</v>
      </c>
      <c r="IG17">
        <v>33.2012</v>
      </c>
      <c r="IH17">
        <v>33.147300000000001</v>
      </c>
      <c r="II17">
        <v>20.096699999999998</v>
      </c>
      <c r="IJ17">
        <v>39.876100000000001</v>
      </c>
      <c r="IK17">
        <v>0</v>
      </c>
      <c r="IL17">
        <v>29.5169</v>
      </c>
      <c r="IM17">
        <v>400</v>
      </c>
      <c r="IN17">
        <v>24.1098</v>
      </c>
      <c r="IO17">
        <v>99.537499999999994</v>
      </c>
      <c r="IP17">
        <v>99.590100000000007</v>
      </c>
    </row>
    <row r="18" spans="1:250" x14ac:dyDescent="0.3">
      <c r="A18">
        <v>2</v>
      </c>
      <c r="B18">
        <v>1689260603.5</v>
      </c>
      <c r="C18">
        <v>169.5</v>
      </c>
      <c r="D18" t="s">
        <v>394</v>
      </c>
      <c r="E18" t="s">
        <v>395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383</v>
      </c>
      <c r="L18" t="s">
        <v>384</v>
      </c>
      <c r="M18">
        <v>1689260603.5</v>
      </c>
      <c r="N18">
        <f t="shared" si="0"/>
        <v>6.1394040960160781E-3</v>
      </c>
      <c r="O18">
        <f t="shared" si="1"/>
        <v>6.1394040960160785</v>
      </c>
      <c r="P18">
        <f t="shared" si="2"/>
        <v>38.035542535141381</v>
      </c>
      <c r="Q18">
        <f t="shared" si="3"/>
        <v>252.471</v>
      </c>
      <c r="R18">
        <f t="shared" si="4"/>
        <v>65.884368729535041</v>
      </c>
      <c r="S18">
        <f t="shared" si="5"/>
        <v>6.5185335182008455</v>
      </c>
      <c r="T18">
        <f t="shared" si="6"/>
        <v>24.979228117517401</v>
      </c>
      <c r="U18">
        <f t="shared" si="7"/>
        <v>0.35379023385927022</v>
      </c>
      <c r="V18">
        <f t="shared" si="8"/>
        <v>2.9116214097242659</v>
      </c>
      <c r="W18">
        <f t="shared" si="9"/>
        <v>0.33152516685052419</v>
      </c>
      <c r="X18">
        <f t="shared" si="10"/>
        <v>0.20908678396135544</v>
      </c>
      <c r="Y18">
        <f t="shared" si="11"/>
        <v>289.53672475469756</v>
      </c>
      <c r="Z18">
        <f t="shared" si="12"/>
        <v>33.026975187795763</v>
      </c>
      <c r="AA18">
        <f t="shared" si="13"/>
        <v>31.9816</v>
      </c>
      <c r="AB18">
        <f t="shared" si="14"/>
        <v>4.7701124688707477</v>
      </c>
      <c r="AC18">
        <f t="shared" si="15"/>
        <v>59.859705780945482</v>
      </c>
      <c r="AD18">
        <f t="shared" si="16"/>
        <v>3.0099321336467399</v>
      </c>
      <c r="AE18">
        <f t="shared" si="17"/>
        <v>5.0283109386829965</v>
      </c>
      <c r="AF18">
        <f t="shared" si="18"/>
        <v>1.7601803352240077</v>
      </c>
      <c r="AG18">
        <f t="shared" si="19"/>
        <v>-270.74772063430902</v>
      </c>
      <c r="AH18">
        <f t="shared" si="20"/>
        <v>146.67401396732092</v>
      </c>
      <c r="AI18">
        <f t="shared" si="21"/>
        <v>11.474816965199295</v>
      </c>
      <c r="AJ18">
        <f t="shared" si="22"/>
        <v>176.93783505290875</v>
      </c>
      <c r="AK18">
        <v>0</v>
      </c>
      <c r="AL18">
        <v>0</v>
      </c>
      <c r="AM18">
        <f t="shared" si="23"/>
        <v>1</v>
      </c>
      <c r="AN18">
        <f t="shared" si="24"/>
        <v>0</v>
      </c>
      <c r="AO18">
        <f t="shared" si="25"/>
        <v>51323.44294496192</v>
      </c>
      <c r="AP18" t="s">
        <v>385</v>
      </c>
      <c r="AQ18">
        <v>10238.9</v>
      </c>
      <c r="AR18">
        <v>302.21199999999999</v>
      </c>
      <c r="AS18">
        <v>4052.3</v>
      </c>
      <c r="AT18">
        <f t="shared" si="26"/>
        <v>0.92542210596451402</v>
      </c>
      <c r="AU18">
        <v>-0.32343011824092399</v>
      </c>
      <c r="AV18" t="s">
        <v>396</v>
      </c>
      <c r="AW18">
        <v>10271.200000000001</v>
      </c>
      <c r="AX18">
        <v>746.64334615384598</v>
      </c>
      <c r="AY18">
        <v>1063.08</v>
      </c>
      <c r="AZ18">
        <f t="shared" si="27"/>
        <v>0.29766024555645287</v>
      </c>
      <c r="BA18">
        <v>0.5</v>
      </c>
      <c r="BB18">
        <f t="shared" si="28"/>
        <v>1513.0253993547656</v>
      </c>
      <c r="BC18">
        <f t="shared" si="29"/>
        <v>38.035542535141381</v>
      </c>
      <c r="BD18">
        <f t="shared" si="30"/>
        <v>225.18375595254486</v>
      </c>
      <c r="BE18">
        <f t="shared" si="31"/>
        <v>2.5352497499209602E-2</v>
      </c>
      <c r="BF18">
        <f t="shared" si="32"/>
        <v>2.8118485908868576</v>
      </c>
      <c r="BG18">
        <f t="shared" si="33"/>
        <v>249.82356265549879</v>
      </c>
      <c r="BH18" t="s">
        <v>397</v>
      </c>
      <c r="BI18">
        <v>543.27</v>
      </c>
      <c r="BJ18">
        <f t="shared" si="34"/>
        <v>543.27</v>
      </c>
      <c r="BK18">
        <f t="shared" si="35"/>
        <v>0.48896602325318883</v>
      </c>
      <c r="BL18">
        <f t="shared" si="36"/>
        <v>0.60875445614003953</v>
      </c>
      <c r="BM18">
        <f t="shared" si="37"/>
        <v>0.85186504532591634</v>
      </c>
      <c r="BN18">
        <f t="shared" si="38"/>
        <v>0.41588902916951953</v>
      </c>
      <c r="BO18">
        <f t="shared" si="39"/>
        <v>0.79710662789779874</v>
      </c>
      <c r="BP18">
        <f t="shared" si="40"/>
        <v>0.44293977183458993</v>
      </c>
      <c r="BQ18">
        <f t="shared" si="41"/>
        <v>0.55706022816541001</v>
      </c>
      <c r="BR18">
        <f t="shared" si="42"/>
        <v>1799.81</v>
      </c>
      <c r="BS18">
        <f t="shared" si="43"/>
        <v>1513.0253993547656</v>
      </c>
      <c r="BT18">
        <f t="shared" si="44"/>
        <v>0.84065840247290857</v>
      </c>
      <c r="BU18">
        <f t="shared" si="45"/>
        <v>0.16087071677271356</v>
      </c>
      <c r="BV18">
        <v>6</v>
      </c>
      <c r="BW18">
        <v>0.5</v>
      </c>
      <c r="BX18" t="s">
        <v>388</v>
      </c>
      <c r="BY18">
        <v>2</v>
      </c>
      <c r="BZ18">
        <v>1689260603.5</v>
      </c>
      <c r="CA18">
        <v>252.471</v>
      </c>
      <c r="CB18">
        <v>299.95999999999998</v>
      </c>
      <c r="CC18">
        <v>30.4221</v>
      </c>
      <c r="CD18">
        <v>23.280999999999999</v>
      </c>
      <c r="CE18">
        <v>252.15700000000001</v>
      </c>
      <c r="CF18">
        <v>30.352699999999999</v>
      </c>
      <c r="CG18">
        <v>500.14400000000001</v>
      </c>
      <c r="CH18">
        <v>98.839200000000005</v>
      </c>
      <c r="CI18">
        <v>9.9799399999999996E-2</v>
      </c>
      <c r="CJ18">
        <v>32.915999999999997</v>
      </c>
      <c r="CK18">
        <v>31.9816</v>
      </c>
      <c r="CL18">
        <v>999.9</v>
      </c>
      <c r="CM18">
        <v>0</v>
      </c>
      <c r="CN18">
        <v>0</v>
      </c>
      <c r="CO18">
        <v>10014.4</v>
      </c>
      <c r="CP18">
        <v>0</v>
      </c>
      <c r="CQ18">
        <v>1.5289399999999999E-3</v>
      </c>
      <c r="CR18">
        <v>-47.488999999999997</v>
      </c>
      <c r="CS18">
        <v>260.39299999999997</v>
      </c>
      <c r="CT18">
        <v>307.11</v>
      </c>
      <c r="CU18">
        <v>7.1411100000000003</v>
      </c>
      <c r="CV18">
        <v>299.95999999999998</v>
      </c>
      <c r="CW18">
        <v>23.280999999999999</v>
      </c>
      <c r="CX18">
        <v>3.0068999999999999</v>
      </c>
      <c r="CY18">
        <v>2.3010799999999998</v>
      </c>
      <c r="CZ18">
        <v>24.066199999999998</v>
      </c>
      <c r="DA18">
        <v>19.683900000000001</v>
      </c>
      <c r="DB18">
        <v>1799.81</v>
      </c>
      <c r="DC18">
        <v>0.97799199999999997</v>
      </c>
      <c r="DD18">
        <v>2.2008199999999999E-2</v>
      </c>
      <c r="DE18">
        <v>0</v>
      </c>
      <c r="DF18">
        <v>746.47199999999998</v>
      </c>
      <c r="DG18">
        <v>5.0009800000000002</v>
      </c>
      <c r="DH18">
        <v>15065.6</v>
      </c>
      <c r="DI18">
        <v>16374.1</v>
      </c>
      <c r="DJ18">
        <v>50.125</v>
      </c>
      <c r="DK18">
        <v>51.561999999999998</v>
      </c>
      <c r="DL18">
        <v>50.311999999999998</v>
      </c>
      <c r="DM18">
        <v>51.25</v>
      </c>
      <c r="DN18">
        <v>51.25</v>
      </c>
      <c r="DO18">
        <v>1755.31</v>
      </c>
      <c r="DP18">
        <v>39.5</v>
      </c>
      <c r="DQ18">
        <v>0</v>
      </c>
      <c r="DR18">
        <v>168.799999952316</v>
      </c>
      <c r="DS18">
        <v>0</v>
      </c>
      <c r="DT18">
        <v>746.64334615384598</v>
      </c>
      <c r="DU18">
        <v>-1.68160683640843</v>
      </c>
      <c r="DV18">
        <v>-12.358974509233001</v>
      </c>
      <c r="DW18">
        <v>15066.057692307701</v>
      </c>
      <c r="DX18">
        <v>15</v>
      </c>
      <c r="DY18">
        <v>1689260510</v>
      </c>
      <c r="DZ18" t="s">
        <v>398</v>
      </c>
      <c r="EA18">
        <v>1689260504</v>
      </c>
      <c r="EB18">
        <v>1689260510</v>
      </c>
      <c r="EC18">
        <v>3</v>
      </c>
      <c r="ED18">
        <v>-2.5000000000000001E-2</v>
      </c>
      <c r="EE18">
        <v>-3.0000000000000001E-3</v>
      </c>
      <c r="EF18">
        <v>0.32500000000000001</v>
      </c>
      <c r="EG18">
        <v>4.8000000000000001E-2</v>
      </c>
      <c r="EH18">
        <v>300</v>
      </c>
      <c r="EI18">
        <v>24</v>
      </c>
      <c r="EJ18">
        <v>0.06</v>
      </c>
      <c r="EK18">
        <v>0.02</v>
      </c>
      <c r="EL18">
        <v>37.839657539029403</v>
      </c>
      <c r="EM18">
        <v>0.97864049124360797</v>
      </c>
      <c r="EN18">
        <v>0.15065770921527299</v>
      </c>
      <c r="EO18">
        <v>1</v>
      </c>
      <c r="EP18">
        <v>0.35030998177292899</v>
      </c>
      <c r="EQ18">
        <v>1.96452544520118E-2</v>
      </c>
      <c r="ER18">
        <v>3.1995696613793599E-3</v>
      </c>
      <c r="ES18">
        <v>1</v>
      </c>
      <c r="ET18">
        <v>2</v>
      </c>
      <c r="EU18">
        <v>2</v>
      </c>
      <c r="EV18" t="s">
        <v>390</v>
      </c>
      <c r="EW18">
        <v>2.9603799999999998</v>
      </c>
      <c r="EX18">
        <v>2.8402699999999999</v>
      </c>
      <c r="EY18">
        <v>6.4147200000000001E-2</v>
      </c>
      <c r="EZ18">
        <v>7.4910400000000002E-2</v>
      </c>
      <c r="FA18">
        <v>0.13317999999999999</v>
      </c>
      <c r="FB18">
        <v>0.111015</v>
      </c>
      <c r="FC18">
        <v>27964.7</v>
      </c>
      <c r="FD18">
        <v>28374</v>
      </c>
      <c r="FE18">
        <v>27413.5</v>
      </c>
      <c r="FF18">
        <v>27947.3</v>
      </c>
      <c r="FG18">
        <v>30461.200000000001</v>
      </c>
      <c r="FH18">
        <v>30407.3</v>
      </c>
      <c r="FI18">
        <v>38186.400000000001</v>
      </c>
      <c r="FJ18">
        <v>37078.800000000003</v>
      </c>
      <c r="FK18">
        <v>2.0132500000000002</v>
      </c>
      <c r="FL18">
        <v>1.6766799999999999</v>
      </c>
      <c r="FM18">
        <v>6.8228700000000003E-2</v>
      </c>
      <c r="FN18">
        <v>0</v>
      </c>
      <c r="FO18">
        <v>30.873799999999999</v>
      </c>
      <c r="FP18">
        <v>999.9</v>
      </c>
      <c r="FQ18">
        <v>50.701999999999998</v>
      </c>
      <c r="FR18">
        <v>38.601999999999997</v>
      </c>
      <c r="FS18">
        <v>35.2761</v>
      </c>
      <c r="FT18">
        <v>61.771799999999999</v>
      </c>
      <c r="FU18">
        <v>33.762</v>
      </c>
      <c r="FV18">
        <v>1</v>
      </c>
      <c r="FW18">
        <v>0.49461899999999998</v>
      </c>
      <c r="FX18">
        <v>0.57589900000000005</v>
      </c>
      <c r="FY18">
        <v>20.253299999999999</v>
      </c>
      <c r="FZ18">
        <v>5.2216300000000002</v>
      </c>
      <c r="GA18">
        <v>12.0159</v>
      </c>
      <c r="GB18">
        <v>4.9980000000000002</v>
      </c>
      <c r="GC18">
        <v>3.2905000000000002</v>
      </c>
      <c r="GD18">
        <v>9999</v>
      </c>
      <c r="GE18">
        <v>9999</v>
      </c>
      <c r="GF18">
        <v>9999</v>
      </c>
      <c r="GG18">
        <v>218.4</v>
      </c>
      <c r="GH18">
        <v>1.8783700000000001</v>
      </c>
      <c r="GI18">
        <v>1.87225</v>
      </c>
      <c r="GJ18">
        <v>1.87435</v>
      </c>
      <c r="GK18">
        <v>1.8724099999999999</v>
      </c>
      <c r="GL18">
        <v>1.87269</v>
      </c>
      <c r="GM18">
        <v>1.8738999999999999</v>
      </c>
      <c r="GN18">
        <v>1.87419</v>
      </c>
      <c r="GO18">
        <v>1.87819</v>
      </c>
      <c r="GP18">
        <v>5</v>
      </c>
      <c r="GQ18">
        <v>0</v>
      </c>
      <c r="GR18">
        <v>0</v>
      </c>
      <c r="GS18">
        <v>0</v>
      </c>
      <c r="GT18" t="s">
        <v>391</v>
      </c>
      <c r="GU18" t="s">
        <v>392</v>
      </c>
      <c r="GV18" t="s">
        <v>393</v>
      </c>
      <c r="GW18" t="s">
        <v>393</v>
      </c>
      <c r="GX18" t="s">
        <v>393</v>
      </c>
      <c r="GY18" t="s">
        <v>393</v>
      </c>
      <c r="GZ18">
        <v>0</v>
      </c>
      <c r="HA18">
        <v>100</v>
      </c>
      <c r="HB18">
        <v>100</v>
      </c>
      <c r="HC18">
        <v>0.314</v>
      </c>
      <c r="HD18">
        <v>6.9400000000000003E-2</v>
      </c>
      <c r="HE18">
        <v>0.193830414968751</v>
      </c>
      <c r="HF18">
        <v>7.2704984381113296E-4</v>
      </c>
      <c r="HG18">
        <v>-1.05877040029023E-6</v>
      </c>
      <c r="HH18">
        <v>2.9517966189716799E-10</v>
      </c>
      <c r="HI18">
        <v>6.94425062345711E-2</v>
      </c>
      <c r="HJ18">
        <v>0</v>
      </c>
      <c r="HK18">
        <v>0</v>
      </c>
      <c r="HL18">
        <v>0</v>
      </c>
      <c r="HM18">
        <v>1</v>
      </c>
      <c r="HN18">
        <v>2242</v>
      </c>
      <c r="HO18">
        <v>1</v>
      </c>
      <c r="HP18">
        <v>25</v>
      </c>
      <c r="HQ18">
        <v>1.7</v>
      </c>
      <c r="HR18">
        <v>1.6</v>
      </c>
      <c r="HS18">
        <v>0.79834000000000005</v>
      </c>
      <c r="HT18">
        <v>2.6440399999999999</v>
      </c>
      <c r="HU18">
        <v>1.49536</v>
      </c>
      <c r="HV18">
        <v>2.2753899999999998</v>
      </c>
      <c r="HW18">
        <v>1.49658</v>
      </c>
      <c r="HX18">
        <v>2.36694</v>
      </c>
      <c r="HY18">
        <v>42.244500000000002</v>
      </c>
      <c r="HZ18">
        <v>23.500900000000001</v>
      </c>
      <c r="IA18">
        <v>18</v>
      </c>
      <c r="IB18">
        <v>508.50900000000001</v>
      </c>
      <c r="IC18">
        <v>424.88200000000001</v>
      </c>
      <c r="ID18">
        <v>30.2545</v>
      </c>
      <c r="IE18">
        <v>33.433900000000001</v>
      </c>
      <c r="IF18">
        <v>30</v>
      </c>
      <c r="IG18">
        <v>33.265500000000003</v>
      </c>
      <c r="IH18">
        <v>33.2104</v>
      </c>
      <c r="II18">
        <v>16.062000000000001</v>
      </c>
      <c r="IJ18">
        <v>41.573500000000003</v>
      </c>
      <c r="IK18">
        <v>0</v>
      </c>
      <c r="IL18">
        <v>30.263100000000001</v>
      </c>
      <c r="IM18">
        <v>300</v>
      </c>
      <c r="IN18">
        <v>23.427499999999998</v>
      </c>
      <c r="IO18">
        <v>99.533199999999994</v>
      </c>
      <c r="IP18">
        <v>99.579300000000003</v>
      </c>
    </row>
    <row r="19" spans="1:250" x14ac:dyDescent="0.3">
      <c r="A19">
        <v>3</v>
      </c>
      <c r="B19">
        <v>1689260759</v>
      </c>
      <c r="C19">
        <v>325</v>
      </c>
      <c r="D19" t="s">
        <v>399</v>
      </c>
      <c r="E19" t="s">
        <v>400</v>
      </c>
      <c r="F19" t="s">
        <v>378</v>
      </c>
      <c r="G19" t="s">
        <v>379</v>
      </c>
      <c r="H19" t="s">
        <v>380</v>
      </c>
      <c r="I19" t="s">
        <v>381</v>
      </c>
      <c r="J19" t="s">
        <v>382</v>
      </c>
      <c r="K19" t="s">
        <v>383</v>
      </c>
      <c r="L19" t="s">
        <v>384</v>
      </c>
      <c r="M19">
        <v>1689260759</v>
      </c>
      <c r="N19">
        <f t="shared" si="0"/>
        <v>6.89294789406069E-3</v>
      </c>
      <c r="O19">
        <f t="shared" si="1"/>
        <v>6.8929478940606899</v>
      </c>
      <c r="P19">
        <f t="shared" si="2"/>
        <v>28.095518886916118</v>
      </c>
      <c r="Q19">
        <f t="shared" si="3"/>
        <v>164.93799999999999</v>
      </c>
      <c r="R19">
        <f t="shared" si="4"/>
        <v>46.218353816945395</v>
      </c>
      <c r="S19">
        <f t="shared" si="5"/>
        <v>4.5728223426773447</v>
      </c>
      <c r="T19">
        <f t="shared" si="6"/>
        <v>16.318888693953998</v>
      </c>
      <c r="U19">
        <f t="shared" si="7"/>
        <v>0.41466246590758282</v>
      </c>
      <c r="V19">
        <f t="shared" si="8"/>
        <v>2.9086744859464821</v>
      </c>
      <c r="W19">
        <f t="shared" si="9"/>
        <v>0.38439930990481874</v>
      </c>
      <c r="X19">
        <f t="shared" si="10"/>
        <v>0.24278427948356052</v>
      </c>
      <c r="Y19">
        <f t="shared" si="11"/>
        <v>289.55428075477369</v>
      </c>
      <c r="Z19">
        <f t="shared" si="12"/>
        <v>32.875224660338624</v>
      </c>
      <c r="AA19">
        <f t="shared" si="13"/>
        <v>31.918199999999999</v>
      </c>
      <c r="AB19">
        <f t="shared" si="14"/>
        <v>4.7530194468479552</v>
      </c>
      <c r="AC19">
        <f t="shared" si="15"/>
        <v>60.481437641636724</v>
      </c>
      <c r="AD19">
        <f t="shared" si="16"/>
        <v>3.0488118154417001</v>
      </c>
      <c r="AE19">
        <f t="shared" si="17"/>
        <v>5.040905002137106</v>
      </c>
      <c r="AF19">
        <f t="shared" si="18"/>
        <v>1.7042076314062551</v>
      </c>
      <c r="AG19">
        <f t="shared" si="19"/>
        <v>-303.97900212807644</v>
      </c>
      <c r="AH19">
        <f t="shared" si="20"/>
        <v>163.44562589723992</v>
      </c>
      <c r="AI19">
        <f t="shared" si="21"/>
        <v>12.798692762170058</v>
      </c>
      <c r="AJ19">
        <f t="shared" si="22"/>
        <v>161.81959728610721</v>
      </c>
      <c r="AK19">
        <v>0</v>
      </c>
      <c r="AL19">
        <v>0</v>
      </c>
      <c r="AM19">
        <f t="shared" si="23"/>
        <v>1</v>
      </c>
      <c r="AN19">
        <f t="shared" si="24"/>
        <v>0</v>
      </c>
      <c r="AO19">
        <f t="shared" si="25"/>
        <v>51233.083548703951</v>
      </c>
      <c r="AP19" t="s">
        <v>385</v>
      </c>
      <c r="AQ19">
        <v>10238.9</v>
      </c>
      <c r="AR19">
        <v>302.21199999999999</v>
      </c>
      <c r="AS19">
        <v>4052.3</v>
      </c>
      <c r="AT19">
        <f t="shared" si="26"/>
        <v>0.92542210596451402</v>
      </c>
      <c r="AU19">
        <v>-0.32343011824092399</v>
      </c>
      <c r="AV19" t="s">
        <v>401</v>
      </c>
      <c r="AW19">
        <v>10271.5</v>
      </c>
      <c r="AX19">
        <v>753.64459999999997</v>
      </c>
      <c r="AY19">
        <v>977.58299999999997</v>
      </c>
      <c r="AZ19">
        <f t="shared" si="27"/>
        <v>0.22907354158163551</v>
      </c>
      <c r="BA19">
        <v>0.5</v>
      </c>
      <c r="BB19">
        <f t="shared" si="28"/>
        <v>1513.1177993548051</v>
      </c>
      <c r="BC19">
        <f t="shared" si="29"/>
        <v>28.095518886916118</v>
      </c>
      <c r="BD19">
        <f t="shared" si="30"/>
        <v>173.30762656420788</v>
      </c>
      <c r="BE19">
        <f t="shared" si="31"/>
        <v>1.8781716147463805E-2</v>
      </c>
      <c r="BF19">
        <f t="shared" si="32"/>
        <v>3.1452234746307988</v>
      </c>
      <c r="BG19">
        <f t="shared" si="33"/>
        <v>244.79246518810632</v>
      </c>
      <c r="BH19" t="s">
        <v>402</v>
      </c>
      <c r="BI19">
        <v>544.52</v>
      </c>
      <c r="BJ19">
        <f t="shared" si="34"/>
        <v>544.52</v>
      </c>
      <c r="BK19">
        <f t="shared" si="35"/>
        <v>0.44299358724527738</v>
      </c>
      <c r="BL19">
        <f t="shared" si="36"/>
        <v>0.51710351611659278</v>
      </c>
      <c r="BM19">
        <f t="shared" si="37"/>
        <v>0.8765421434639572</v>
      </c>
      <c r="BN19">
        <f t="shared" si="38"/>
        <v>0.33157834730836833</v>
      </c>
      <c r="BO19">
        <f t="shared" si="39"/>
        <v>0.81990529288912684</v>
      </c>
      <c r="BP19">
        <f t="shared" si="40"/>
        <v>0.37361537068773149</v>
      </c>
      <c r="BQ19">
        <f t="shared" si="41"/>
        <v>0.62638462931226857</v>
      </c>
      <c r="BR19">
        <f t="shared" si="42"/>
        <v>1799.92</v>
      </c>
      <c r="BS19">
        <f t="shared" si="43"/>
        <v>1513.1177993548051</v>
      </c>
      <c r="BT19">
        <f t="shared" si="44"/>
        <v>0.84065836223543544</v>
      </c>
      <c r="BU19">
        <f t="shared" si="45"/>
        <v>0.16087063911439045</v>
      </c>
      <c r="BV19">
        <v>6</v>
      </c>
      <c r="BW19">
        <v>0.5</v>
      </c>
      <c r="BX19" t="s">
        <v>388</v>
      </c>
      <c r="BY19">
        <v>2</v>
      </c>
      <c r="BZ19">
        <v>1689260759</v>
      </c>
      <c r="CA19">
        <v>164.93799999999999</v>
      </c>
      <c r="CB19">
        <v>199.99700000000001</v>
      </c>
      <c r="CC19">
        <v>30.814900000000002</v>
      </c>
      <c r="CD19">
        <v>22.802800000000001</v>
      </c>
      <c r="CE19">
        <v>164.76300000000001</v>
      </c>
      <c r="CF19">
        <v>30.738099999999999</v>
      </c>
      <c r="CG19">
        <v>500.28399999999999</v>
      </c>
      <c r="CH19">
        <v>98.839500000000001</v>
      </c>
      <c r="CI19">
        <v>0.100033</v>
      </c>
      <c r="CJ19">
        <v>32.960500000000003</v>
      </c>
      <c r="CK19">
        <v>31.918199999999999</v>
      </c>
      <c r="CL19">
        <v>999.9</v>
      </c>
      <c r="CM19">
        <v>0</v>
      </c>
      <c r="CN19">
        <v>0</v>
      </c>
      <c r="CO19">
        <v>9997.5</v>
      </c>
      <c r="CP19">
        <v>0</v>
      </c>
      <c r="CQ19">
        <v>1.5289399999999999E-3</v>
      </c>
      <c r="CR19">
        <v>-35.058799999999998</v>
      </c>
      <c r="CS19">
        <v>170.18299999999999</v>
      </c>
      <c r="CT19">
        <v>204.66399999999999</v>
      </c>
      <c r="CU19">
        <v>8.0120699999999996</v>
      </c>
      <c r="CV19">
        <v>199.99700000000001</v>
      </c>
      <c r="CW19">
        <v>22.802800000000001</v>
      </c>
      <c r="CX19">
        <v>3.0457299999999998</v>
      </c>
      <c r="CY19">
        <v>2.2538200000000002</v>
      </c>
      <c r="CZ19">
        <v>24.28</v>
      </c>
      <c r="DA19">
        <v>19.350100000000001</v>
      </c>
      <c r="DB19">
        <v>1799.92</v>
      </c>
      <c r="DC19">
        <v>0.97799199999999997</v>
      </c>
      <c r="DD19">
        <v>2.2008199999999999E-2</v>
      </c>
      <c r="DE19">
        <v>0</v>
      </c>
      <c r="DF19">
        <v>753.32100000000003</v>
      </c>
      <c r="DG19">
        <v>5.0009800000000002</v>
      </c>
      <c r="DH19">
        <v>15172.9</v>
      </c>
      <c r="DI19">
        <v>16375.1</v>
      </c>
      <c r="DJ19">
        <v>50.125</v>
      </c>
      <c r="DK19">
        <v>51.561999999999998</v>
      </c>
      <c r="DL19">
        <v>50.125</v>
      </c>
      <c r="DM19">
        <v>51.311999999999998</v>
      </c>
      <c r="DN19">
        <v>51.25</v>
      </c>
      <c r="DO19">
        <v>1755.42</v>
      </c>
      <c r="DP19">
        <v>39.5</v>
      </c>
      <c r="DQ19">
        <v>0</v>
      </c>
      <c r="DR19">
        <v>154.90000009536701</v>
      </c>
      <c r="DS19">
        <v>0</v>
      </c>
      <c r="DT19">
        <v>753.64459999999997</v>
      </c>
      <c r="DU19">
        <v>-1.6384610762401601E-2</v>
      </c>
      <c r="DV19">
        <v>-110.038462516588</v>
      </c>
      <c r="DW19">
        <v>15184.464</v>
      </c>
      <c r="DX19">
        <v>15</v>
      </c>
      <c r="DY19">
        <v>1689260690</v>
      </c>
      <c r="DZ19" t="s">
        <v>403</v>
      </c>
      <c r="EA19">
        <v>1689260669.5</v>
      </c>
      <c r="EB19">
        <v>1689260690</v>
      </c>
      <c r="EC19">
        <v>4</v>
      </c>
      <c r="ED19">
        <v>-0.111</v>
      </c>
      <c r="EE19">
        <v>7.0000000000000001E-3</v>
      </c>
      <c r="EF19">
        <v>0.188</v>
      </c>
      <c r="EG19">
        <v>4.9000000000000002E-2</v>
      </c>
      <c r="EH19">
        <v>200</v>
      </c>
      <c r="EI19">
        <v>23</v>
      </c>
      <c r="EJ19">
        <v>0.08</v>
      </c>
      <c r="EK19">
        <v>0.02</v>
      </c>
      <c r="EL19">
        <v>27.841629248183601</v>
      </c>
      <c r="EM19">
        <v>0.97888798825788303</v>
      </c>
      <c r="EN19">
        <v>0.152763589439769</v>
      </c>
      <c r="EO19">
        <v>1</v>
      </c>
      <c r="EP19">
        <v>0.40799029144030002</v>
      </c>
      <c r="EQ19">
        <v>1.2382227889668499E-2</v>
      </c>
      <c r="ER19">
        <v>2.5823112262101299E-3</v>
      </c>
      <c r="ES19">
        <v>1</v>
      </c>
      <c r="ET19">
        <v>2</v>
      </c>
      <c r="EU19">
        <v>2</v>
      </c>
      <c r="EV19" t="s">
        <v>390</v>
      </c>
      <c r="EW19">
        <v>2.96069</v>
      </c>
      <c r="EX19">
        <v>2.84036</v>
      </c>
      <c r="EY19">
        <v>4.4021699999999997E-2</v>
      </c>
      <c r="EZ19">
        <v>5.29858E-2</v>
      </c>
      <c r="FA19">
        <v>0.13431699999999999</v>
      </c>
      <c r="FB19">
        <v>0.10940999999999999</v>
      </c>
      <c r="FC19">
        <v>28565</v>
      </c>
      <c r="FD19">
        <v>29043.4</v>
      </c>
      <c r="FE19">
        <v>27412.6</v>
      </c>
      <c r="FF19">
        <v>27944.5</v>
      </c>
      <c r="FG19">
        <v>30418.6</v>
      </c>
      <c r="FH19">
        <v>30458.2</v>
      </c>
      <c r="FI19">
        <v>38185.1</v>
      </c>
      <c r="FJ19">
        <v>37075.699999999997</v>
      </c>
      <c r="FK19">
        <v>2.0136500000000002</v>
      </c>
      <c r="FL19">
        <v>1.673</v>
      </c>
      <c r="FM19">
        <v>5.4739400000000001E-2</v>
      </c>
      <c r="FN19">
        <v>0</v>
      </c>
      <c r="FO19">
        <v>31.029499999999999</v>
      </c>
      <c r="FP19">
        <v>999.9</v>
      </c>
      <c r="FQ19">
        <v>50.085000000000001</v>
      </c>
      <c r="FR19">
        <v>38.814</v>
      </c>
      <c r="FS19">
        <v>35.251399999999997</v>
      </c>
      <c r="FT19">
        <v>61.471899999999998</v>
      </c>
      <c r="FU19">
        <v>33.677900000000001</v>
      </c>
      <c r="FV19">
        <v>1</v>
      </c>
      <c r="FW19">
        <v>0.49778699999999998</v>
      </c>
      <c r="FX19">
        <v>0.57279100000000005</v>
      </c>
      <c r="FY19">
        <v>20.252199999999998</v>
      </c>
      <c r="FZ19">
        <v>5.22478</v>
      </c>
      <c r="GA19">
        <v>12.0159</v>
      </c>
      <c r="GB19">
        <v>4.99885</v>
      </c>
      <c r="GC19">
        <v>3.2910499999999998</v>
      </c>
      <c r="GD19">
        <v>9999</v>
      </c>
      <c r="GE19">
        <v>9999</v>
      </c>
      <c r="GF19">
        <v>9999</v>
      </c>
      <c r="GG19">
        <v>218.4</v>
      </c>
      <c r="GH19">
        <v>1.8785000000000001</v>
      </c>
      <c r="GI19">
        <v>1.87229</v>
      </c>
      <c r="GJ19">
        <v>1.87439</v>
      </c>
      <c r="GK19">
        <v>1.8725499999999999</v>
      </c>
      <c r="GL19">
        <v>1.8727100000000001</v>
      </c>
      <c r="GM19">
        <v>1.8739300000000001</v>
      </c>
      <c r="GN19">
        <v>1.8742399999999999</v>
      </c>
      <c r="GO19">
        <v>1.8782000000000001</v>
      </c>
      <c r="GP19">
        <v>5</v>
      </c>
      <c r="GQ19">
        <v>0</v>
      </c>
      <c r="GR19">
        <v>0</v>
      </c>
      <c r="GS19">
        <v>0</v>
      </c>
      <c r="GT19" t="s">
        <v>391</v>
      </c>
      <c r="GU19" t="s">
        <v>392</v>
      </c>
      <c r="GV19" t="s">
        <v>393</v>
      </c>
      <c r="GW19" t="s">
        <v>393</v>
      </c>
      <c r="GX19" t="s">
        <v>393</v>
      </c>
      <c r="GY19" t="s">
        <v>393</v>
      </c>
      <c r="GZ19">
        <v>0</v>
      </c>
      <c r="HA19">
        <v>100</v>
      </c>
      <c r="HB19">
        <v>100</v>
      </c>
      <c r="HC19">
        <v>0.17499999999999999</v>
      </c>
      <c r="HD19">
        <v>7.6799999999999993E-2</v>
      </c>
      <c r="HE19">
        <v>8.2755008669215702E-2</v>
      </c>
      <c r="HF19">
        <v>7.2704984381113296E-4</v>
      </c>
      <c r="HG19">
        <v>-1.05877040029023E-6</v>
      </c>
      <c r="HH19">
        <v>2.9517966189716799E-10</v>
      </c>
      <c r="HI19">
        <v>7.6802474613490698E-2</v>
      </c>
      <c r="HJ19">
        <v>0</v>
      </c>
      <c r="HK19">
        <v>0</v>
      </c>
      <c r="HL19">
        <v>0</v>
      </c>
      <c r="HM19">
        <v>1</v>
      </c>
      <c r="HN19">
        <v>2242</v>
      </c>
      <c r="HO19">
        <v>1</v>
      </c>
      <c r="HP19">
        <v>25</v>
      </c>
      <c r="HQ19">
        <v>1.5</v>
      </c>
      <c r="HR19">
        <v>1.1000000000000001</v>
      </c>
      <c r="HS19">
        <v>0.58837899999999999</v>
      </c>
      <c r="HT19">
        <v>2.65625</v>
      </c>
      <c r="HU19">
        <v>1.49536</v>
      </c>
      <c r="HV19">
        <v>2.2741699999999998</v>
      </c>
      <c r="HW19">
        <v>1.49658</v>
      </c>
      <c r="HX19">
        <v>2.36328</v>
      </c>
      <c r="HY19">
        <v>42.885199999999998</v>
      </c>
      <c r="HZ19">
        <v>23.492100000000001</v>
      </c>
      <c r="IA19">
        <v>18</v>
      </c>
      <c r="IB19">
        <v>509.10700000000003</v>
      </c>
      <c r="IC19">
        <v>422.774</v>
      </c>
      <c r="ID19">
        <v>30.186699999999998</v>
      </c>
      <c r="IE19">
        <v>33.478900000000003</v>
      </c>
      <c r="IF19">
        <v>30</v>
      </c>
      <c r="IG19">
        <v>33.311500000000002</v>
      </c>
      <c r="IH19">
        <v>33.257800000000003</v>
      </c>
      <c r="II19">
        <v>11.845000000000001</v>
      </c>
      <c r="IJ19">
        <v>42.898699999999998</v>
      </c>
      <c r="IK19">
        <v>0</v>
      </c>
      <c r="IL19">
        <v>30.218399999999999</v>
      </c>
      <c r="IM19">
        <v>200</v>
      </c>
      <c r="IN19">
        <v>22.6892</v>
      </c>
      <c r="IO19">
        <v>99.529799999999994</v>
      </c>
      <c r="IP19">
        <v>99.570300000000003</v>
      </c>
    </row>
    <row r="20" spans="1:250" x14ac:dyDescent="0.3">
      <c r="A20">
        <v>4</v>
      </c>
      <c r="B20">
        <v>1689260882</v>
      </c>
      <c r="C20">
        <v>448</v>
      </c>
      <c r="D20" t="s">
        <v>404</v>
      </c>
      <c r="E20" t="s">
        <v>405</v>
      </c>
      <c r="F20" t="s">
        <v>378</v>
      </c>
      <c r="G20" t="s">
        <v>379</v>
      </c>
      <c r="H20" t="s">
        <v>380</v>
      </c>
      <c r="I20" t="s">
        <v>381</v>
      </c>
      <c r="J20" t="s">
        <v>382</v>
      </c>
      <c r="K20" t="s">
        <v>383</v>
      </c>
      <c r="L20" t="s">
        <v>384</v>
      </c>
      <c r="M20">
        <v>1689260882</v>
      </c>
      <c r="N20">
        <f t="shared" si="0"/>
        <v>7.5673318290581095E-3</v>
      </c>
      <c r="O20">
        <f t="shared" si="1"/>
        <v>7.5673318290581095</v>
      </c>
      <c r="P20">
        <f t="shared" si="2"/>
        <v>18.1571242691025</v>
      </c>
      <c r="Q20">
        <f t="shared" si="3"/>
        <v>97.257800000000003</v>
      </c>
      <c r="R20">
        <f t="shared" si="4"/>
        <v>27.772786143931466</v>
      </c>
      <c r="S20">
        <f t="shared" si="5"/>
        <v>2.7477434505588798</v>
      </c>
      <c r="T20">
        <f t="shared" si="6"/>
        <v>9.6223505117854007</v>
      </c>
      <c r="U20">
        <f t="shared" si="7"/>
        <v>0.46117414631267628</v>
      </c>
      <c r="V20">
        <f t="shared" si="8"/>
        <v>2.9074115792638211</v>
      </c>
      <c r="W20">
        <f t="shared" si="9"/>
        <v>0.42405180704002982</v>
      </c>
      <c r="X20">
        <f t="shared" si="10"/>
        <v>0.26811822006338704</v>
      </c>
      <c r="Y20">
        <f t="shared" si="11"/>
        <v>289.56066475480128</v>
      </c>
      <c r="Z20">
        <f t="shared" si="12"/>
        <v>32.872072186279375</v>
      </c>
      <c r="AA20">
        <f t="shared" si="13"/>
        <v>31.980399999999999</v>
      </c>
      <c r="AB20">
        <f t="shared" si="14"/>
        <v>4.7697884454580324</v>
      </c>
      <c r="AC20">
        <f t="shared" si="15"/>
        <v>60.396864278816722</v>
      </c>
      <c r="AD20">
        <f t="shared" si="16"/>
        <v>3.0742255196761001</v>
      </c>
      <c r="AE20">
        <f t="shared" si="17"/>
        <v>5.0900416046174399</v>
      </c>
      <c r="AF20">
        <f t="shared" si="18"/>
        <v>1.6955629257819322</v>
      </c>
      <c r="AG20">
        <f t="shared" si="19"/>
        <v>-333.71933366146266</v>
      </c>
      <c r="AH20">
        <f t="shared" si="20"/>
        <v>180.69491326503379</v>
      </c>
      <c r="AI20">
        <f t="shared" si="21"/>
        <v>14.171898194093027</v>
      </c>
      <c r="AJ20">
        <f t="shared" si="22"/>
        <v>150.70814255246546</v>
      </c>
      <c r="AK20">
        <v>0</v>
      </c>
      <c r="AL20">
        <v>0</v>
      </c>
      <c r="AM20">
        <f t="shared" si="23"/>
        <v>1</v>
      </c>
      <c r="AN20">
        <f t="shared" si="24"/>
        <v>0</v>
      </c>
      <c r="AO20">
        <f t="shared" si="25"/>
        <v>51168.618470391651</v>
      </c>
      <c r="AP20" t="s">
        <v>385</v>
      </c>
      <c r="AQ20">
        <v>10238.9</v>
      </c>
      <c r="AR20">
        <v>302.21199999999999</v>
      </c>
      <c r="AS20">
        <v>4052.3</v>
      </c>
      <c r="AT20">
        <f t="shared" si="26"/>
        <v>0.92542210596451402</v>
      </c>
      <c r="AU20">
        <v>-0.32343011824092399</v>
      </c>
      <c r="AV20" t="s">
        <v>406</v>
      </c>
      <c r="AW20">
        <v>10271.700000000001</v>
      </c>
      <c r="AX20">
        <v>769.858269230769</v>
      </c>
      <c r="AY20">
        <v>936.13599999999997</v>
      </c>
      <c r="AZ20">
        <f t="shared" si="27"/>
        <v>0.17762134002883234</v>
      </c>
      <c r="BA20">
        <v>0.5</v>
      </c>
      <c r="BB20">
        <f t="shared" si="28"/>
        <v>1513.1513993548192</v>
      </c>
      <c r="BC20">
        <f t="shared" si="29"/>
        <v>18.1571242691025</v>
      </c>
      <c r="BD20">
        <f t="shared" si="30"/>
        <v>134.38398960995292</v>
      </c>
      <c r="BE20">
        <f t="shared" si="31"/>
        <v>1.2213288369705241E-2</v>
      </c>
      <c r="BF20">
        <f t="shared" si="32"/>
        <v>3.3287513780049056</v>
      </c>
      <c r="BG20">
        <f t="shared" si="33"/>
        <v>242.10830612313271</v>
      </c>
      <c r="BH20" t="s">
        <v>407</v>
      </c>
      <c r="BI20">
        <v>559.42999999999995</v>
      </c>
      <c r="BJ20">
        <f t="shared" si="34"/>
        <v>559.42999999999995</v>
      </c>
      <c r="BK20">
        <f t="shared" si="35"/>
        <v>0.4024052060811677</v>
      </c>
      <c r="BL20">
        <f t="shared" si="36"/>
        <v>0.44139920991232146</v>
      </c>
      <c r="BM20">
        <f t="shared" si="37"/>
        <v>0.89215000844577663</v>
      </c>
      <c r="BN20">
        <f t="shared" si="38"/>
        <v>0.26229915694820038</v>
      </c>
      <c r="BO20">
        <f t="shared" si="39"/>
        <v>0.83095756686243094</v>
      </c>
      <c r="BP20">
        <f t="shared" si="40"/>
        <v>0.32074989627373973</v>
      </c>
      <c r="BQ20">
        <f t="shared" si="41"/>
        <v>0.67925010372626027</v>
      </c>
      <c r="BR20">
        <f t="shared" si="42"/>
        <v>1799.96</v>
      </c>
      <c r="BS20">
        <f t="shared" si="43"/>
        <v>1513.1513993548192</v>
      </c>
      <c r="BT20">
        <f t="shared" si="44"/>
        <v>0.84065834760484637</v>
      </c>
      <c r="BU20">
        <f t="shared" si="45"/>
        <v>0.16087061087735355</v>
      </c>
      <c r="BV20">
        <v>6</v>
      </c>
      <c r="BW20">
        <v>0.5</v>
      </c>
      <c r="BX20" t="s">
        <v>388</v>
      </c>
      <c r="BY20">
        <v>2</v>
      </c>
      <c r="BZ20">
        <v>1689260882</v>
      </c>
      <c r="CA20">
        <v>97.257800000000003</v>
      </c>
      <c r="CB20">
        <v>119.923</v>
      </c>
      <c r="CC20">
        <v>31.072700000000001</v>
      </c>
      <c r="CD20">
        <v>22.276599999999998</v>
      </c>
      <c r="CE20">
        <v>97.123699999999999</v>
      </c>
      <c r="CF20">
        <v>30.999500000000001</v>
      </c>
      <c r="CG20">
        <v>500.14400000000001</v>
      </c>
      <c r="CH20">
        <v>98.836100000000002</v>
      </c>
      <c r="CI20">
        <v>0.100443</v>
      </c>
      <c r="CJ20">
        <v>33.133200000000002</v>
      </c>
      <c r="CK20">
        <v>31.980399999999999</v>
      </c>
      <c r="CL20">
        <v>999.9</v>
      </c>
      <c r="CM20">
        <v>0</v>
      </c>
      <c r="CN20">
        <v>0</v>
      </c>
      <c r="CO20">
        <v>9990.6200000000008</v>
      </c>
      <c r="CP20">
        <v>0</v>
      </c>
      <c r="CQ20">
        <v>1.5289399999999999E-3</v>
      </c>
      <c r="CR20">
        <v>-22.665299999999998</v>
      </c>
      <c r="CS20">
        <v>100.377</v>
      </c>
      <c r="CT20">
        <v>122.655</v>
      </c>
      <c r="CU20">
        <v>8.7960999999999991</v>
      </c>
      <c r="CV20">
        <v>119.923</v>
      </c>
      <c r="CW20">
        <v>22.276599999999998</v>
      </c>
      <c r="CX20">
        <v>3.0710999999999999</v>
      </c>
      <c r="CY20">
        <v>2.20173</v>
      </c>
      <c r="CZ20">
        <v>24.418500000000002</v>
      </c>
      <c r="DA20">
        <v>18.974900000000002</v>
      </c>
      <c r="DB20">
        <v>1799.96</v>
      </c>
      <c r="DC20">
        <v>0.97799199999999997</v>
      </c>
      <c r="DD20">
        <v>2.2008199999999999E-2</v>
      </c>
      <c r="DE20">
        <v>0</v>
      </c>
      <c r="DF20">
        <v>769.78599999999994</v>
      </c>
      <c r="DG20">
        <v>5.0009800000000002</v>
      </c>
      <c r="DH20">
        <v>15476.3</v>
      </c>
      <c r="DI20">
        <v>16375.4</v>
      </c>
      <c r="DJ20">
        <v>50.25</v>
      </c>
      <c r="DK20">
        <v>51.5</v>
      </c>
      <c r="DL20">
        <v>50.561999999999998</v>
      </c>
      <c r="DM20">
        <v>50.875</v>
      </c>
      <c r="DN20">
        <v>51.311999999999998</v>
      </c>
      <c r="DO20">
        <v>1755.46</v>
      </c>
      <c r="DP20">
        <v>39.5</v>
      </c>
      <c r="DQ20">
        <v>0</v>
      </c>
      <c r="DR20">
        <v>122.299999952316</v>
      </c>
      <c r="DS20">
        <v>0</v>
      </c>
      <c r="DT20">
        <v>769.858269230769</v>
      </c>
      <c r="DU20">
        <v>-2.3789743613583898</v>
      </c>
      <c r="DV20">
        <v>-67.165811805386596</v>
      </c>
      <c r="DW20">
        <v>15486.061538461499</v>
      </c>
      <c r="DX20">
        <v>15</v>
      </c>
      <c r="DY20">
        <v>1689260842</v>
      </c>
      <c r="DZ20" t="s">
        <v>408</v>
      </c>
      <c r="EA20">
        <v>1689260825.5</v>
      </c>
      <c r="EB20">
        <v>1689260842</v>
      </c>
      <c r="EC20">
        <v>5</v>
      </c>
      <c r="ED20">
        <v>-8.9999999999999993E-3</v>
      </c>
      <c r="EE20">
        <v>-4.0000000000000001E-3</v>
      </c>
      <c r="EF20">
        <v>0.14599999999999999</v>
      </c>
      <c r="EG20">
        <v>3.3000000000000002E-2</v>
      </c>
      <c r="EH20">
        <v>120</v>
      </c>
      <c r="EI20">
        <v>23</v>
      </c>
      <c r="EJ20">
        <v>0.04</v>
      </c>
      <c r="EK20">
        <v>0.03</v>
      </c>
      <c r="EL20">
        <v>17.993673746842301</v>
      </c>
      <c r="EM20">
        <v>0.57557820964287698</v>
      </c>
      <c r="EN20">
        <v>9.7983074806437795E-2</v>
      </c>
      <c r="EO20">
        <v>1</v>
      </c>
      <c r="EP20">
        <v>0.45649763173064201</v>
      </c>
      <c r="EQ20">
        <v>3.3635331673253797E-2</v>
      </c>
      <c r="ER20">
        <v>1.47360451816725E-2</v>
      </c>
      <c r="ES20">
        <v>1</v>
      </c>
      <c r="ET20">
        <v>2</v>
      </c>
      <c r="EU20">
        <v>2</v>
      </c>
      <c r="EV20" t="s">
        <v>390</v>
      </c>
      <c r="EW20">
        <v>2.9603000000000002</v>
      </c>
      <c r="EX20">
        <v>2.8407</v>
      </c>
      <c r="EY20">
        <v>2.6742100000000001E-2</v>
      </c>
      <c r="EZ20">
        <v>3.3094800000000001E-2</v>
      </c>
      <c r="FA20">
        <v>0.13508500000000001</v>
      </c>
      <c r="FB20">
        <v>0.10763300000000001</v>
      </c>
      <c r="FC20">
        <v>29082.2</v>
      </c>
      <c r="FD20">
        <v>29653</v>
      </c>
      <c r="FE20">
        <v>27413.599999999999</v>
      </c>
      <c r="FF20">
        <v>27944.3</v>
      </c>
      <c r="FG20">
        <v>30391.3</v>
      </c>
      <c r="FH20">
        <v>30517.7</v>
      </c>
      <c r="FI20">
        <v>38186.400000000001</v>
      </c>
      <c r="FJ20">
        <v>37075.800000000003</v>
      </c>
      <c r="FK20">
        <v>2.01423</v>
      </c>
      <c r="FL20">
        <v>1.6698999999999999</v>
      </c>
      <c r="FM20">
        <v>5.3212000000000002E-2</v>
      </c>
      <c r="FN20">
        <v>0</v>
      </c>
      <c r="FO20">
        <v>31.116599999999998</v>
      </c>
      <c r="FP20">
        <v>999.9</v>
      </c>
      <c r="FQ20">
        <v>49.634</v>
      </c>
      <c r="FR20">
        <v>38.994999999999997</v>
      </c>
      <c r="FS20">
        <v>35.280200000000001</v>
      </c>
      <c r="FT20">
        <v>61.5319</v>
      </c>
      <c r="FU20">
        <v>34.659500000000001</v>
      </c>
      <c r="FV20">
        <v>1</v>
      </c>
      <c r="FW20">
        <v>0.49768499999999999</v>
      </c>
      <c r="FX20">
        <v>0.42759000000000003</v>
      </c>
      <c r="FY20">
        <v>20.2529</v>
      </c>
      <c r="FZ20">
        <v>5.2237299999999998</v>
      </c>
      <c r="GA20">
        <v>12.0161</v>
      </c>
      <c r="GB20">
        <v>4.9974499999999997</v>
      </c>
      <c r="GC20">
        <v>3.2911000000000001</v>
      </c>
      <c r="GD20">
        <v>9999</v>
      </c>
      <c r="GE20">
        <v>9999</v>
      </c>
      <c r="GF20">
        <v>9999</v>
      </c>
      <c r="GG20">
        <v>218.5</v>
      </c>
      <c r="GH20">
        <v>1.8785099999999999</v>
      </c>
      <c r="GI20">
        <v>1.8722700000000001</v>
      </c>
      <c r="GJ20">
        <v>1.87439</v>
      </c>
      <c r="GK20">
        <v>1.87256</v>
      </c>
      <c r="GL20">
        <v>1.8727199999999999</v>
      </c>
      <c r="GM20">
        <v>1.8739399999999999</v>
      </c>
      <c r="GN20">
        <v>1.8742399999999999</v>
      </c>
      <c r="GO20">
        <v>1.8782000000000001</v>
      </c>
      <c r="GP20">
        <v>5</v>
      </c>
      <c r="GQ20">
        <v>0</v>
      </c>
      <c r="GR20">
        <v>0</v>
      </c>
      <c r="GS20">
        <v>0</v>
      </c>
      <c r="GT20" t="s">
        <v>391</v>
      </c>
      <c r="GU20" t="s">
        <v>392</v>
      </c>
      <c r="GV20" t="s">
        <v>393</v>
      </c>
      <c r="GW20" t="s">
        <v>393</v>
      </c>
      <c r="GX20" t="s">
        <v>393</v>
      </c>
      <c r="GY20" t="s">
        <v>393</v>
      </c>
      <c r="GZ20">
        <v>0</v>
      </c>
      <c r="HA20">
        <v>100</v>
      </c>
      <c r="HB20">
        <v>100</v>
      </c>
      <c r="HC20">
        <v>0.13400000000000001</v>
      </c>
      <c r="HD20">
        <v>7.3200000000000001E-2</v>
      </c>
      <c r="HE20">
        <v>7.3287370887742398E-2</v>
      </c>
      <c r="HF20">
        <v>7.2704984381113296E-4</v>
      </c>
      <c r="HG20">
        <v>-1.05877040029023E-6</v>
      </c>
      <c r="HH20">
        <v>2.9517966189716799E-10</v>
      </c>
      <c r="HI20">
        <v>7.3205719947564404E-2</v>
      </c>
      <c r="HJ20">
        <v>0</v>
      </c>
      <c r="HK20">
        <v>0</v>
      </c>
      <c r="HL20">
        <v>0</v>
      </c>
      <c r="HM20">
        <v>1</v>
      </c>
      <c r="HN20">
        <v>2242</v>
      </c>
      <c r="HO20">
        <v>1</v>
      </c>
      <c r="HP20">
        <v>25</v>
      </c>
      <c r="HQ20">
        <v>0.9</v>
      </c>
      <c r="HR20">
        <v>0.7</v>
      </c>
      <c r="HS20">
        <v>0.41381800000000002</v>
      </c>
      <c r="HT20">
        <v>2.6721200000000001</v>
      </c>
      <c r="HU20">
        <v>1.49536</v>
      </c>
      <c r="HV20">
        <v>2.2729499999999998</v>
      </c>
      <c r="HW20">
        <v>1.49658</v>
      </c>
      <c r="HX20">
        <v>2.5866699999999998</v>
      </c>
      <c r="HY20">
        <v>43.182000000000002</v>
      </c>
      <c r="HZ20">
        <v>23.500900000000001</v>
      </c>
      <c r="IA20">
        <v>18</v>
      </c>
      <c r="IB20">
        <v>509.58</v>
      </c>
      <c r="IC20">
        <v>420.81200000000001</v>
      </c>
      <c r="ID20">
        <v>30.454599999999999</v>
      </c>
      <c r="IE20">
        <v>33.484900000000003</v>
      </c>
      <c r="IF20">
        <v>30</v>
      </c>
      <c r="IG20">
        <v>33.326500000000003</v>
      </c>
      <c r="IH20">
        <v>33.269599999999997</v>
      </c>
      <c r="II20">
        <v>8.3533299999999997</v>
      </c>
      <c r="IJ20">
        <v>44.221200000000003</v>
      </c>
      <c r="IK20">
        <v>0</v>
      </c>
      <c r="IL20">
        <v>30.462499999999999</v>
      </c>
      <c r="IM20">
        <v>120</v>
      </c>
      <c r="IN20">
        <v>22.155899999999999</v>
      </c>
      <c r="IO20">
        <v>99.533299999999997</v>
      </c>
      <c r="IP20">
        <v>99.570099999999996</v>
      </c>
    </row>
    <row r="21" spans="1:250" x14ac:dyDescent="0.3">
      <c r="A21">
        <v>5</v>
      </c>
      <c r="B21">
        <v>1689261014</v>
      </c>
      <c r="C21">
        <v>580</v>
      </c>
      <c r="D21" t="s">
        <v>409</v>
      </c>
      <c r="E21" t="s">
        <v>410</v>
      </c>
      <c r="F21" t="s">
        <v>378</v>
      </c>
      <c r="G21" t="s">
        <v>379</v>
      </c>
      <c r="H21" t="s">
        <v>380</v>
      </c>
      <c r="I21" t="s">
        <v>381</v>
      </c>
      <c r="J21" t="s">
        <v>382</v>
      </c>
      <c r="K21" t="s">
        <v>383</v>
      </c>
      <c r="L21" t="s">
        <v>384</v>
      </c>
      <c r="M21">
        <v>1689261014</v>
      </c>
      <c r="N21">
        <f t="shared" si="0"/>
        <v>8.1496346874407183E-3</v>
      </c>
      <c r="O21">
        <f t="shared" si="1"/>
        <v>8.1496346874407184</v>
      </c>
      <c r="P21">
        <f t="shared" si="2"/>
        <v>11.282683089643271</v>
      </c>
      <c r="Q21">
        <f t="shared" si="3"/>
        <v>55.899099999999997</v>
      </c>
      <c r="R21">
        <f t="shared" si="4"/>
        <v>16.015964859684697</v>
      </c>
      <c r="S21">
        <f t="shared" si="5"/>
        <v>1.5845652851122944</v>
      </c>
      <c r="T21">
        <f t="shared" si="6"/>
        <v>5.5304675119500999</v>
      </c>
      <c r="U21">
        <f t="shared" si="7"/>
        <v>0.50224444063448559</v>
      </c>
      <c r="V21">
        <f t="shared" si="8"/>
        <v>2.9125493874231689</v>
      </c>
      <c r="W21">
        <f t="shared" si="9"/>
        <v>0.45862092899073692</v>
      </c>
      <c r="X21">
        <f t="shared" si="10"/>
        <v>0.29024107063005516</v>
      </c>
      <c r="Y21">
        <f t="shared" si="11"/>
        <v>289.56226075480822</v>
      </c>
      <c r="Z21">
        <f t="shared" si="12"/>
        <v>32.788723490100963</v>
      </c>
      <c r="AA21">
        <f t="shared" si="13"/>
        <v>31.981999999999999</v>
      </c>
      <c r="AB21">
        <f t="shared" si="14"/>
        <v>4.77022048093324</v>
      </c>
      <c r="AC21">
        <f t="shared" si="15"/>
        <v>60.317604371595479</v>
      </c>
      <c r="AD21">
        <f t="shared" si="16"/>
        <v>3.0818952199722003</v>
      </c>
      <c r="AE21">
        <f t="shared" si="17"/>
        <v>5.1094456619757826</v>
      </c>
      <c r="AF21">
        <f t="shared" si="18"/>
        <v>1.6883252609610397</v>
      </c>
      <c r="AG21">
        <f t="shared" si="19"/>
        <v>-359.39888971613567</v>
      </c>
      <c r="AH21">
        <f t="shared" si="20"/>
        <v>191.40904097863006</v>
      </c>
      <c r="AI21">
        <f t="shared" si="21"/>
        <v>14.990837451217066</v>
      </c>
      <c r="AJ21">
        <f t="shared" si="22"/>
        <v>136.5632494685197</v>
      </c>
      <c r="AK21">
        <v>0</v>
      </c>
      <c r="AL21">
        <v>0</v>
      </c>
      <c r="AM21">
        <f t="shared" si="23"/>
        <v>1</v>
      </c>
      <c r="AN21">
        <f t="shared" si="24"/>
        <v>0</v>
      </c>
      <c r="AO21">
        <f t="shared" si="25"/>
        <v>51301.708679605756</v>
      </c>
      <c r="AP21" t="s">
        <v>385</v>
      </c>
      <c r="AQ21">
        <v>10238.9</v>
      </c>
      <c r="AR21">
        <v>302.21199999999999</v>
      </c>
      <c r="AS21">
        <v>4052.3</v>
      </c>
      <c r="AT21">
        <f t="shared" si="26"/>
        <v>0.92542210596451402</v>
      </c>
      <c r="AU21">
        <v>-0.32343011824092399</v>
      </c>
      <c r="AV21" t="s">
        <v>411</v>
      </c>
      <c r="AW21">
        <v>10271.700000000001</v>
      </c>
      <c r="AX21">
        <v>782.07188461538499</v>
      </c>
      <c r="AY21">
        <v>897.92399999999998</v>
      </c>
      <c r="AZ21">
        <f t="shared" si="27"/>
        <v>0.12902218382025088</v>
      </c>
      <c r="BA21">
        <v>0.5</v>
      </c>
      <c r="BB21">
        <f t="shared" si="28"/>
        <v>1513.1597993548228</v>
      </c>
      <c r="BC21">
        <f t="shared" si="29"/>
        <v>11.282683089643271</v>
      </c>
      <c r="BD21">
        <f t="shared" si="30"/>
        <v>97.61559089088594</v>
      </c>
      <c r="BE21">
        <f t="shared" si="31"/>
        <v>7.6701173351504453E-3</v>
      </c>
      <c r="BF21">
        <f t="shared" si="32"/>
        <v>3.5129654625558513</v>
      </c>
      <c r="BG21">
        <f t="shared" si="33"/>
        <v>239.47266137378975</v>
      </c>
      <c r="BH21" t="s">
        <v>412</v>
      </c>
      <c r="BI21">
        <v>576.73</v>
      </c>
      <c r="BJ21">
        <f t="shared" si="34"/>
        <v>576.73</v>
      </c>
      <c r="BK21">
        <f t="shared" si="35"/>
        <v>0.35770733380553366</v>
      </c>
      <c r="BL21">
        <f t="shared" si="36"/>
        <v>0.36069202844578357</v>
      </c>
      <c r="BM21">
        <f t="shared" si="37"/>
        <v>0.90758523062404151</v>
      </c>
      <c r="BN21">
        <f t="shared" si="38"/>
        <v>0.19447671926134608</v>
      </c>
      <c r="BO21">
        <f t="shared" si="39"/>
        <v>0.84114719441250452</v>
      </c>
      <c r="BP21">
        <f t="shared" si="40"/>
        <v>0.26598822647593301</v>
      </c>
      <c r="BQ21">
        <f t="shared" si="41"/>
        <v>0.73401177352406699</v>
      </c>
      <c r="BR21">
        <f t="shared" si="42"/>
        <v>1799.97</v>
      </c>
      <c r="BS21">
        <f t="shared" si="43"/>
        <v>1513.1597993548228</v>
      </c>
      <c r="BT21">
        <f t="shared" si="44"/>
        <v>0.84065834394730066</v>
      </c>
      <c r="BU21">
        <f t="shared" si="45"/>
        <v>0.16087060381829044</v>
      </c>
      <c r="BV21">
        <v>6</v>
      </c>
      <c r="BW21">
        <v>0.5</v>
      </c>
      <c r="BX21" t="s">
        <v>388</v>
      </c>
      <c r="BY21">
        <v>2</v>
      </c>
      <c r="BZ21">
        <v>1689261014</v>
      </c>
      <c r="CA21">
        <v>55.899099999999997</v>
      </c>
      <c r="CB21">
        <v>69.979299999999995</v>
      </c>
      <c r="CC21">
        <v>31.150200000000002</v>
      </c>
      <c r="CD21">
        <v>21.679099999999998</v>
      </c>
      <c r="CE21">
        <v>55.791400000000003</v>
      </c>
      <c r="CF21">
        <v>31.079599999999999</v>
      </c>
      <c r="CG21">
        <v>500.202</v>
      </c>
      <c r="CH21">
        <v>98.836399999999998</v>
      </c>
      <c r="CI21">
        <v>0.10021099999999999</v>
      </c>
      <c r="CJ21">
        <v>33.201000000000001</v>
      </c>
      <c r="CK21">
        <v>31.981999999999999</v>
      </c>
      <c r="CL21">
        <v>999.9</v>
      </c>
      <c r="CM21">
        <v>0</v>
      </c>
      <c r="CN21">
        <v>0</v>
      </c>
      <c r="CO21">
        <v>10020</v>
      </c>
      <c r="CP21">
        <v>0</v>
      </c>
      <c r="CQ21">
        <v>1.5289399999999999E-3</v>
      </c>
      <c r="CR21">
        <v>-14.0802</v>
      </c>
      <c r="CS21">
        <v>57.696300000000001</v>
      </c>
      <c r="CT21">
        <v>71.53</v>
      </c>
      <c r="CU21">
        <v>9.4710599999999996</v>
      </c>
      <c r="CV21">
        <v>69.979299999999995</v>
      </c>
      <c r="CW21">
        <v>21.679099999999998</v>
      </c>
      <c r="CX21">
        <v>3.07877</v>
      </c>
      <c r="CY21">
        <v>2.1426799999999999</v>
      </c>
      <c r="CZ21">
        <v>24.4602</v>
      </c>
      <c r="DA21">
        <v>18.540099999999999</v>
      </c>
      <c r="DB21">
        <v>1799.97</v>
      </c>
      <c r="DC21">
        <v>0.97799199999999997</v>
      </c>
      <c r="DD21">
        <v>2.2008199999999999E-2</v>
      </c>
      <c r="DE21">
        <v>0</v>
      </c>
      <c r="DF21">
        <v>781.995</v>
      </c>
      <c r="DG21">
        <v>5.0009800000000002</v>
      </c>
      <c r="DH21">
        <v>15692.1</v>
      </c>
      <c r="DI21">
        <v>16375.6</v>
      </c>
      <c r="DJ21">
        <v>50.186999999999998</v>
      </c>
      <c r="DK21">
        <v>51.561999999999998</v>
      </c>
      <c r="DL21">
        <v>50.5</v>
      </c>
      <c r="DM21">
        <v>50.811999999999998</v>
      </c>
      <c r="DN21">
        <v>51.311999999999998</v>
      </c>
      <c r="DO21">
        <v>1755.47</v>
      </c>
      <c r="DP21">
        <v>39.5</v>
      </c>
      <c r="DQ21">
        <v>0</v>
      </c>
      <c r="DR21">
        <v>131.5</v>
      </c>
      <c r="DS21">
        <v>0</v>
      </c>
      <c r="DT21">
        <v>782.07188461538499</v>
      </c>
      <c r="DU21">
        <v>-2.5501880252621301</v>
      </c>
      <c r="DV21">
        <v>-41.418803300479901</v>
      </c>
      <c r="DW21">
        <v>15698.4653846154</v>
      </c>
      <c r="DX21">
        <v>15</v>
      </c>
      <c r="DY21">
        <v>1689260974</v>
      </c>
      <c r="DZ21" t="s">
        <v>413</v>
      </c>
      <c r="EA21">
        <v>1689260966</v>
      </c>
      <c r="EB21">
        <v>1689260974</v>
      </c>
      <c r="EC21">
        <v>6</v>
      </c>
      <c r="ED21">
        <v>-3.0000000000000001E-3</v>
      </c>
      <c r="EE21">
        <v>-3.0000000000000001E-3</v>
      </c>
      <c r="EF21">
        <v>0.11600000000000001</v>
      </c>
      <c r="EG21">
        <v>2.3E-2</v>
      </c>
      <c r="EH21">
        <v>70</v>
      </c>
      <c r="EI21">
        <v>22</v>
      </c>
      <c r="EJ21">
        <v>0.1</v>
      </c>
      <c r="EK21">
        <v>0.01</v>
      </c>
      <c r="EL21">
        <v>11.246715901213401</v>
      </c>
      <c r="EM21">
        <v>0.118181251309126</v>
      </c>
      <c r="EN21">
        <v>3.8845047228182501E-2</v>
      </c>
      <c r="EO21">
        <v>1</v>
      </c>
      <c r="EP21">
        <v>0.50462442053003798</v>
      </c>
      <c r="EQ21">
        <v>1.0883508717459899E-3</v>
      </c>
      <c r="ER21">
        <v>1.4902926269435899E-2</v>
      </c>
      <c r="ES21">
        <v>1</v>
      </c>
      <c r="ET21">
        <v>2</v>
      </c>
      <c r="EU21">
        <v>2</v>
      </c>
      <c r="EV21" t="s">
        <v>390</v>
      </c>
      <c r="EW21">
        <v>2.9604499999999998</v>
      </c>
      <c r="EX21">
        <v>2.8407499999999999</v>
      </c>
      <c r="EY21">
        <v>1.55403E-2</v>
      </c>
      <c r="EZ21">
        <v>1.9655700000000002E-2</v>
      </c>
      <c r="FA21">
        <v>0.13531799999999999</v>
      </c>
      <c r="FB21">
        <v>0.105599</v>
      </c>
      <c r="FC21">
        <v>29416.5</v>
      </c>
      <c r="FD21">
        <v>30063.7</v>
      </c>
      <c r="FE21">
        <v>27413.4</v>
      </c>
      <c r="FF21">
        <v>27943.200000000001</v>
      </c>
      <c r="FG21">
        <v>30382.1</v>
      </c>
      <c r="FH21">
        <v>30585.200000000001</v>
      </c>
      <c r="FI21">
        <v>38186.1</v>
      </c>
      <c r="FJ21">
        <v>37074.300000000003</v>
      </c>
      <c r="FK21">
        <v>2.0146999999999999</v>
      </c>
      <c r="FL21">
        <v>1.6667000000000001</v>
      </c>
      <c r="FM21">
        <v>4.8957800000000003E-2</v>
      </c>
      <c r="FN21">
        <v>0</v>
      </c>
      <c r="FO21">
        <v>31.1873</v>
      </c>
      <c r="FP21">
        <v>999.9</v>
      </c>
      <c r="FQ21">
        <v>49.213000000000001</v>
      </c>
      <c r="FR21">
        <v>39.146000000000001</v>
      </c>
      <c r="FS21">
        <v>35.261899999999997</v>
      </c>
      <c r="FT21">
        <v>61.8018</v>
      </c>
      <c r="FU21">
        <v>34.787700000000001</v>
      </c>
      <c r="FV21">
        <v>1</v>
      </c>
      <c r="FW21">
        <v>0.498948</v>
      </c>
      <c r="FX21">
        <v>0.75378000000000001</v>
      </c>
      <c r="FY21">
        <v>20.250900000000001</v>
      </c>
      <c r="FZ21">
        <v>5.22478</v>
      </c>
      <c r="GA21">
        <v>12.0159</v>
      </c>
      <c r="GB21">
        <v>4.9989999999999997</v>
      </c>
      <c r="GC21">
        <v>3.2909999999999999</v>
      </c>
      <c r="GD21">
        <v>9999</v>
      </c>
      <c r="GE21">
        <v>9999</v>
      </c>
      <c r="GF21">
        <v>9999</v>
      </c>
      <c r="GG21">
        <v>218.5</v>
      </c>
      <c r="GH21">
        <v>1.8785099999999999</v>
      </c>
      <c r="GI21">
        <v>1.87233</v>
      </c>
      <c r="GJ21">
        <v>1.8744099999999999</v>
      </c>
      <c r="GK21">
        <v>1.87256</v>
      </c>
      <c r="GL21">
        <v>1.8727100000000001</v>
      </c>
      <c r="GM21">
        <v>1.87399</v>
      </c>
      <c r="GN21">
        <v>1.8742799999999999</v>
      </c>
      <c r="GO21">
        <v>1.8782000000000001</v>
      </c>
      <c r="GP21">
        <v>5</v>
      </c>
      <c r="GQ21">
        <v>0</v>
      </c>
      <c r="GR21">
        <v>0</v>
      </c>
      <c r="GS21">
        <v>0</v>
      </c>
      <c r="GT21" t="s">
        <v>391</v>
      </c>
      <c r="GU21" t="s">
        <v>392</v>
      </c>
      <c r="GV21" t="s">
        <v>393</v>
      </c>
      <c r="GW21" t="s">
        <v>393</v>
      </c>
      <c r="GX21" t="s">
        <v>393</v>
      </c>
      <c r="GY21" t="s">
        <v>393</v>
      </c>
      <c r="GZ21">
        <v>0</v>
      </c>
      <c r="HA21">
        <v>100</v>
      </c>
      <c r="HB21">
        <v>100</v>
      </c>
      <c r="HC21">
        <v>0.108</v>
      </c>
      <c r="HD21">
        <v>7.0599999999999996E-2</v>
      </c>
      <c r="HE21">
        <v>7.0350617393446294E-2</v>
      </c>
      <c r="HF21">
        <v>7.2704984381113296E-4</v>
      </c>
      <c r="HG21">
        <v>-1.05877040029023E-6</v>
      </c>
      <c r="HH21">
        <v>2.9517966189716799E-10</v>
      </c>
      <c r="HI21">
        <v>7.0583425748359602E-2</v>
      </c>
      <c r="HJ21">
        <v>0</v>
      </c>
      <c r="HK21">
        <v>0</v>
      </c>
      <c r="HL21">
        <v>0</v>
      </c>
      <c r="HM21">
        <v>1</v>
      </c>
      <c r="HN21">
        <v>2242</v>
      </c>
      <c r="HO21">
        <v>1</v>
      </c>
      <c r="HP21">
        <v>25</v>
      </c>
      <c r="HQ21">
        <v>0.8</v>
      </c>
      <c r="HR21">
        <v>0.7</v>
      </c>
      <c r="HS21">
        <v>0.305176</v>
      </c>
      <c r="HT21">
        <v>2.7038600000000002</v>
      </c>
      <c r="HU21">
        <v>1.49536</v>
      </c>
      <c r="HV21">
        <v>2.2729499999999998</v>
      </c>
      <c r="HW21">
        <v>1.49658</v>
      </c>
      <c r="HX21">
        <v>2.3767100000000001</v>
      </c>
      <c r="HY21">
        <v>43.399099999999997</v>
      </c>
      <c r="HZ21">
        <v>23.474599999999999</v>
      </c>
      <c r="IA21">
        <v>18</v>
      </c>
      <c r="IB21">
        <v>510.01299999999998</v>
      </c>
      <c r="IC21">
        <v>418.83199999999999</v>
      </c>
      <c r="ID21">
        <v>30.377700000000001</v>
      </c>
      <c r="IE21">
        <v>33.502899999999997</v>
      </c>
      <c r="IF21">
        <v>30</v>
      </c>
      <c r="IG21">
        <v>33.3444</v>
      </c>
      <c r="IH21">
        <v>33.287399999999998</v>
      </c>
      <c r="II21">
        <v>6.1664300000000001</v>
      </c>
      <c r="IJ21">
        <v>45.862499999999997</v>
      </c>
      <c r="IK21">
        <v>0</v>
      </c>
      <c r="IL21">
        <v>30.388400000000001</v>
      </c>
      <c r="IM21">
        <v>70</v>
      </c>
      <c r="IN21">
        <v>21.5459</v>
      </c>
      <c r="IO21">
        <v>99.532600000000002</v>
      </c>
      <c r="IP21">
        <v>99.566199999999995</v>
      </c>
    </row>
    <row r="22" spans="1:250" x14ac:dyDescent="0.3">
      <c r="A22">
        <v>6</v>
      </c>
      <c r="B22">
        <v>1689261151</v>
      </c>
      <c r="C22">
        <v>717</v>
      </c>
      <c r="D22" t="s">
        <v>414</v>
      </c>
      <c r="E22" t="s">
        <v>415</v>
      </c>
      <c r="F22" t="s">
        <v>378</v>
      </c>
      <c r="G22" t="s">
        <v>379</v>
      </c>
      <c r="H22" t="s">
        <v>380</v>
      </c>
      <c r="I22" t="s">
        <v>381</v>
      </c>
      <c r="J22" t="s">
        <v>382</v>
      </c>
      <c r="K22" t="s">
        <v>383</v>
      </c>
      <c r="L22" t="s">
        <v>384</v>
      </c>
      <c r="M22">
        <v>1689261151</v>
      </c>
      <c r="N22">
        <f t="shared" si="0"/>
        <v>8.5041497134072993E-3</v>
      </c>
      <c r="O22">
        <f t="shared" si="1"/>
        <v>8.5041497134072994</v>
      </c>
      <c r="P22">
        <f t="shared" si="2"/>
        <v>5.0912984310053524</v>
      </c>
      <c r="Q22">
        <f t="shared" si="3"/>
        <v>23.6585</v>
      </c>
      <c r="R22">
        <f t="shared" si="4"/>
        <v>6.3948587458147594</v>
      </c>
      <c r="S22">
        <f t="shared" si="5"/>
        <v>0.63266179931150079</v>
      </c>
      <c r="T22">
        <f t="shared" si="6"/>
        <v>2.3406035651385002</v>
      </c>
      <c r="U22">
        <f t="shared" si="7"/>
        <v>0.52492879444862839</v>
      </c>
      <c r="V22">
        <f t="shared" si="8"/>
        <v>2.9112776858587903</v>
      </c>
      <c r="W22">
        <f t="shared" si="9"/>
        <v>0.47745612912836327</v>
      </c>
      <c r="X22">
        <f t="shared" si="10"/>
        <v>0.30231672943404436</v>
      </c>
      <c r="Y22">
        <f t="shared" si="11"/>
        <v>289.53991675471138</v>
      </c>
      <c r="Z22">
        <f t="shared" si="12"/>
        <v>32.775220740143084</v>
      </c>
      <c r="AA22">
        <f t="shared" si="13"/>
        <v>32.027500000000003</v>
      </c>
      <c r="AB22">
        <f t="shared" si="14"/>
        <v>4.7825207576334767</v>
      </c>
      <c r="AC22">
        <f t="shared" si="15"/>
        <v>60.218346202632489</v>
      </c>
      <c r="AD22">
        <f t="shared" si="16"/>
        <v>3.0905049098303996</v>
      </c>
      <c r="AE22">
        <f t="shared" si="17"/>
        <v>5.1321650372645005</v>
      </c>
      <c r="AF22">
        <f t="shared" si="18"/>
        <v>1.6920158478030771</v>
      </c>
      <c r="AG22">
        <f t="shared" si="19"/>
        <v>-375.03300236126188</v>
      </c>
      <c r="AH22">
        <f t="shared" si="20"/>
        <v>196.59908053678299</v>
      </c>
      <c r="AI22">
        <f t="shared" si="21"/>
        <v>15.413464992212532</v>
      </c>
      <c r="AJ22">
        <f t="shared" si="22"/>
        <v>126.51945992244504</v>
      </c>
      <c r="AK22">
        <v>0</v>
      </c>
      <c r="AL22">
        <v>0</v>
      </c>
      <c r="AM22">
        <f t="shared" si="23"/>
        <v>1</v>
      </c>
      <c r="AN22">
        <f t="shared" si="24"/>
        <v>0</v>
      </c>
      <c r="AO22">
        <f t="shared" si="25"/>
        <v>51252.627615467893</v>
      </c>
      <c r="AP22" t="s">
        <v>385</v>
      </c>
      <c r="AQ22">
        <v>10238.9</v>
      </c>
      <c r="AR22">
        <v>302.21199999999999</v>
      </c>
      <c r="AS22">
        <v>4052.3</v>
      </c>
      <c r="AT22">
        <f t="shared" si="26"/>
        <v>0.92542210596451402</v>
      </c>
      <c r="AU22">
        <v>-0.32343011824092399</v>
      </c>
      <c r="AV22" t="s">
        <v>416</v>
      </c>
      <c r="AW22">
        <v>10271.1</v>
      </c>
      <c r="AX22">
        <v>791.507269230769</v>
      </c>
      <c r="AY22">
        <v>863.34500000000003</v>
      </c>
      <c r="AZ22">
        <f t="shared" si="27"/>
        <v>8.3208602319155167E-2</v>
      </c>
      <c r="BA22">
        <v>0.5</v>
      </c>
      <c r="BB22">
        <f t="shared" si="28"/>
        <v>1513.0421993547727</v>
      </c>
      <c r="BC22">
        <f t="shared" si="29"/>
        <v>5.0912984310053524</v>
      </c>
      <c r="BD22">
        <f t="shared" si="30"/>
        <v>62.949063329105591</v>
      </c>
      <c r="BE22">
        <f t="shared" si="31"/>
        <v>3.5787029281505521E-3</v>
      </c>
      <c r="BF22">
        <f t="shared" si="32"/>
        <v>3.6937203551303357</v>
      </c>
      <c r="BG22">
        <f t="shared" si="33"/>
        <v>236.94169772009022</v>
      </c>
      <c r="BH22" t="s">
        <v>417</v>
      </c>
      <c r="BI22">
        <v>603.26</v>
      </c>
      <c r="BJ22">
        <f t="shared" si="34"/>
        <v>603.26</v>
      </c>
      <c r="BK22">
        <f t="shared" si="35"/>
        <v>0.30125268577451658</v>
      </c>
      <c r="BL22">
        <f t="shared" si="36"/>
        <v>0.27620866551024098</v>
      </c>
      <c r="BM22">
        <f t="shared" si="37"/>
        <v>0.92459206039941544</v>
      </c>
      <c r="BN22">
        <f t="shared" si="38"/>
        <v>0.1280226448439693</v>
      </c>
      <c r="BO22">
        <f t="shared" si="39"/>
        <v>0.85036804469655103</v>
      </c>
      <c r="BP22">
        <f t="shared" si="40"/>
        <v>0.21051687840800765</v>
      </c>
      <c r="BQ22">
        <f t="shared" si="41"/>
        <v>0.78948312159199241</v>
      </c>
      <c r="BR22">
        <f t="shared" si="42"/>
        <v>1799.83</v>
      </c>
      <c r="BS22">
        <f t="shared" si="43"/>
        <v>1513.0421993547727</v>
      </c>
      <c r="BT22">
        <f t="shared" si="44"/>
        <v>0.84065839515663854</v>
      </c>
      <c r="BU22">
        <f t="shared" si="45"/>
        <v>0.16087070265231238</v>
      </c>
      <c r="BV22">
        <v>6</v>
      </c>
      <c r="BW22">
        <v>0.5</v>
      </c>
      <c r="BX22" t="s">
        <v>388</v>
      </c>
      <c r="BY22">
        <v>2</v>
      </c>
      <c r="BZ22">
        <v>1689261151</v>
      </c>
      <c r="CA22">
        <v>23.6585</v>
      </c>
      <c r="CB22">
        <v>30.0059</v>
      </c>
      <c r="CC22">
        <v>31.238399999999999</v>
      </c>
      <c r="CD22">
        <v>21.357800000000001</v>
      </c>
      <c r="CE22">
        <v>23.585599999999999</v>
      </c>
      <c r="CF22">
        <v>31.164400000000001</v>
      </c>
      <c r="CG22">
        <v>500.28300000000002</v>
      </c>
      <c r="CH22">
        <v>98.832599999999999</v>
      </c>
      <c r="CI22">
        <v>0.100281</v>
      </c>
      <c r="CJ22">
        <v>33.280099999999997</v>
      </c>
      <c r="CK22">
        <v>32.027500000000003</v>
      </c>
      <c r="CL22">
        <v>999.9</v>
      </c>
      <c r="CM22">
        <v>0</v>
      </c>
      <c r="CN22">
        <v>0</v>
      </c>
      <c r="CO22">
        <v>10013.1</v>
      </c>
      <c r="CP22">
        <v>0</v>
      </c>
      <c r="CQ22">
        <v>1.5289399999999999E-3</v>
      </c>
      <c r="CR22">
        <v>-6.3473899999999999</v>
      </c>
      <c r="CS22">
        <v>24.421399999999998</v>
      </c>
      <c r="CT22">
        <v>30.660799999999998</v>
      </c>
      <c r="CU22">
        <v>9.8805399999999999</v>
      </c>
      <c r="CV22">
        <v>30.0059</v>
      </c>
      <c r="CW22">
        <v>21.357800000000001</v>
      </c>
      <c r="CX22">
        <v>3.0873699999999999</v>
      </c>
      <c r="CY22">
        <v>2.1108500000000001</v>
      </c>
      <c r="CZ22">
        <v>24.506799999999998</v>
      </c>
      <c r="DA22">
        <v>18.301300000000001</v>
      </c>
      <c r="DB22">
        <v>1799.83</v>
      </c>
      <c r="DC22">
        <v>0.97799199999999997</v>
      </c>
      <c r="DD22">
        <v>2.2008199999999999E-2</v>
      </c>
      <c r="DE22">
        <v>0</v>
      </c>
      <c r="DF22">
        <v>790.96600000000001</v>
      </c>
      <c r="DG22">
        <v>5.0009800000000002</v>
      </c>
      <c r="DH22">
        <v>15869.1</v>
      </c>
      <c r="DI22">
        <v>16374.2</v>
      </c>
      <c r="DJ22">
        <v>50.375</v>
      </c>
      <c r="DK22">
        <v>51.75</v>
      </c>
      <c r="DL22">
        <v>50.936999999999998</v>
      </c>
      <c r="DM22">
        <v>50.875</v>
      </c>
      <c r="DN22">
        <v>51.5</v>
      </c>
      <c r="DO22">
        <v>1755.33</v>
      </c>
      <c r="DP22">
        <v>39.5</v>
      </c>
      <c r="DQ22">
        <v>0</v>
      </c>
      <c r="DR22">
        <v>136.299999952316</v>
      </c>
      <c r="DS22">
        <v>0</v>
      </c>
      <c r="DT22">
        <v>791.507269230769</v>
      </c>
      <c r="DU22">
        <v>-1.5903247817430599</v>
      </c>
      <c r="DV22">
        <v>-58.242735102628501</v>
      </c>
      <c r="DW22">
        <v>15874.2923076923</v>
      </c>
      <c r="DX22">
        <v>15</v>
      </c>
      <c r="DY22">
        <v>1689261110</v>
      </c>
      <c r="DZ22" t="s">
        <v>418</v>
      </c>
      <c r="EA22">
        <v>1689261099</v>
      </c>
      <c r="EB22">
        <v>1689261110</v>
      </c>
      <c r="EC22">
        <v>7</v>
      </c>
      <c r="ED22">
        <v>-1.4E-2</v>
      </c>
      <c r="EE22">
        <v>3.0000000000000001E-3</v>
      </c>
      <c r="EF22">
        <v>7.6999999999999999E-2</v>
      </c>
      <c r="EG22">
        <v>2.1000000000000001E-2</v>
      </c>
      <c r="EH22">
        <v>30</v>
      </c>
      <c r="EI22">
        <v>22</v>
      </c>
      <c r="EJ22">
        <v>0.17</v>
      </c>
      <c r="EK22">
        <v>0.01</v>
      </c>
      <c r="EL22">
        <v>5.10251589977854</v>
      </c>
      <c r="EM22">
        <v>6.3983921615442405E-2</v>
      </c>
      <c r="EN22">
        <v>2.16115529391348E-2</v>
      </c>
      <c r="EO22">
        <v>1</v>
      </c>
      <c r="EP22">
        <v>0.53013923569051102</v>
      </c>
      <c r="EQ22">
        <v>-2.6614526709508601E-2</v>
      </c>
      <c r="ER22">
        <v>8.5791989054101701E-3</v>
      </c>
      <c r="ES22">
        <v>1</v>
      </c>
      <c r="ET22">
        <v>2</v>
      </c>
      <c r="EU22">
        <v>2</v>
      </c>
      <c r="EV22" t="s">
        <v>390</v>
      </c>
      <c r="EW22">
        <v>2.9605700000000001</v>
      </c>
      <c r="EX22">
        <v>2.8407399999999998</v>
      </c>
      <c r="EY22">
        <v>6.5938400000000001E-3</v>
      </c>
      <c r="EZ22">
        <v>8.4855299999999998E-3</v>
      </c>
      <c r="FA22">
        <v>0.135546</v>
      </c>
      <c r="FB22">
        <v>0.10448</v>
      </c>
      <c r="FC22">
        <v>29679.3</v>
      </c>
      <c r="FD22">
        <v>30402.799999999999</v>
      </c>
      <c r="FE22">
        <v>27409.8</v>
      </c>
      <c r="FF22">
        <v>27940.6</v>
      </c>
      <c r="FG22">
        <v>30369.1</v>
      </c>
      <c r="FH22">
        <v>30620.400000000001</v>
      </c>
      <c r="FI22">
        <v>38180.5</v>
      </c>
      <c r="FJ22">
        <v>37071.4</v>
      </c>
      <c r="FK22">
        <v>2.0144000000000002</v>
      </c>
      <c r="FL22">
        <v>1.6630499999999999</v>
      </c>
      <c r="FM22">
        <v>4.0162400000000001E-2</v>
      </c>
      <c r="FN22">
        <v>0</v>
      </c>
      <c r="FO22">
        <v>31.375800000000002</v>
      </c>
      <c r="FP22">
        <v>999.9</v>
      </c>
      <c r="FQ22">
        <v>48.901000000000003</v>
      </c>
      <c r="FR22">
        <v>39.326999999999998</v>
      </c>
      <c r="FS22">
        <v>35.382100000000001</v>
      </c>
      <c r="FT22">
        <v>61.841900000000003</v>
      </c>
      <c r="FU22">
        <v>33.834099999999999</v>
      </c>
      <c r="FV22">
        <v>1</v>
      </c>
      <c r="FW22">
        <v>0.507378</v>
      </c>
      <c r="FX22">
        <v>1.40798</v>
      </c>
      <c r="FY22">
        <v>20.245699999999999</v>
      </c>
      <c r="FZ22">
        <v>5.2252299999999998</v>
      </c>
      <c r="GA22">
        <v>12.0161</v>
      </c>
      <c r="GB22">
        <v>4.9974499999999997</v>
      </c>
      <c r="GC22">
        <v>3.2909999999999999</v>
      </c>
      <c r="GD22">
        <v>9999</v>
      </c>
      <c r="GE22">
        <v>9999</v>
      </c>
      <c r="GF22">
        <v>9999</v>
      </c>
      <c r="GG22">
        <v>218.6</v>
      </c>
      <c r="GH22">
        <v>1.8785099999999999</v>
      </c>
      <c r="GI22">
        <v>1.8723700000000001</v>
      </c>
      <c r="GJ22">
        <v>1.8744000000000001</v>
      </c>
      <c r="GK22">
        <v>1.87256</v>
      </c>
      <c r="GL22">
        <v>1.87273</v>
      </c>
      <c r="GM22">
        <v>1.8739600000000001</v>
      </c>
      <c r="GN22">
        <v>1.87425</v>
      </c>
      <c r="GO22">
        <v>1.8782000000000001</v>
      </c>
      <c r="GP22">
        <v>5</v>
      </c>
      <c r="GQ22">
        <v>0</v>
      </c>
      <c r="GR22">
        <v>0</v>
      </c>
      <c r="GS22">
        <v>0</v>
      </c>
      <c r="GT22" t="s">
        <v>391</v>
      </c>
      <c r="GU22" t="s">
        <v>392</v>
      </c>
      <c r="GV22" t="s">
        <v>393</v>
      </c>
      <c r="GW22" t="s">
        <v>393</v>
      </c>
      <c r="GX22" t="s">
        <v>393</v>
      </c>
      <c r="GY22" t="s">
        <v>393</v>
      </c>
      <c r="GZ22">
        <v>0</v>
      </c>
      <c r="HA22">
        <v>100</v>
      </c>
      <c r="HB22">
        <v>100</v>
      </c>
      <c r="HC22">
        <v>7.2999999999999995E-2</v>
      </c>
      <c r="HD22">
        <v>7.3999999999999996E-2</v>
      </c>
      <c r="HE22">
        <v>5.6377752948005101E-2</v>
      </c>
      <c r="HF22">
        <v>7.2704984381113296E-4</v>
      </c>
      <c r="HG22">
        <v>-1.05877040029023E-6</v>
      </c>
      <c r="HH22">
        <v>2.9517966189716799E-10</v>
      </c>
      <c r="HI22">
        <v>7.4007963620844996E-2</v>
      </c>
      <c r="HJ22">
        <v>0</v>
      </c>
      <c r="HK22">
        <v>0</v>
      </c>
      <c r="HL22">
        <v>0</v>
      </c>
      <c r="HM22">
        <v>1</v>
      </c>
      <c r="HN22">
        <v>2242</v>
      </c>
      <c r="HO22">
        <v>1</v>
      </c>
      <c r="HP22">
        <v>25</v>
      </c>
      <c r="HQ22">
        <v>0.9</v>
      </c>
      <c r="HR22">
        <v>0.7</v>
      </c>
      <c r="HS22">
        <v>0.21850600000000001</v>
      </c>
      <c r="HT22">
        <v>2.7209500000000002</v>
      </c>
      <c r="HU22">
        <v>1.49536</v>
      </c>
      <c r="HV22">
        <v>2.2729499999999998</v>
      </c>
      <c r="HW22">
        <v>1.49658</v>
      </c>
      <c r="HX22">
        <v>2.5695800000000002</v>
      </c>
      <c r="HY22">
        <v>43.6995</v>
      </c>
      <c r="HZ22">
        <v>23.474599999999999</v>
      </c>
      <c r="IA22">
        <v>18</v>
      </c>
      <c r="IB22">
        <v>510.27100000000002</v>
      </c>
      <c r="IC22">
        <v>416.84699999999998</v>
      </c>
      <c r="ID22">
        <v>29.963200000000001</v>
      </c>
      <c r="IE22">
        <v>33.5764</v>
      </c>
      <c r="IF22">
        <v>30.000399999999999</v>
      </c>
      <c r="IG22">
        <v>33.403399999999998</v>
      </c>
      <c r="IH22">
        <v>33.347900000000003</v>
      </c>
      <c r="II22">
        <v>4.4443999999999999</v>
      </c>
      <c r="IJ22">
        <v>46.667000000000002</v>
      </c>
      <c r="IK22">
        <v>0</v>
      </c>
      <c r="IL22">
        <v>29.960899999999999</v>
      </c>
      <c r="IM22">
        <v>30</v>
      </c>
      <c r="IN22">
        <v>21.240100000000002</v>
      </c>
      <c r="IO22">
        <v>99.518500000000003</v>
      </c>
      <c r="IP22">
        <v>99.5578</v>
      </c>
    </row>
    <row r="23" spans="1:250" x14ac:dyDescent="0.3">
      <c r="A23">
        <v>7</v>
      </c>
      <c r="B23">
        <v>1689261280</v>
      </c>
      <c r="C23">
        <v>846</v>
      </c>
      <c r="D23" t="s">
        <v>419</v>
      </c>
      <c r="E23" t="s">
        <v>420</v>
      </c>
      <c r="F23" t="s">
        <v>378</v>
      </c>
      <c r="G23" t="s">
        <v>379</v>
      </c>
      <c r="H23" t="s">
        <v>380</v>
      </c>
      <c r="I23" t="s">
        <v>381</v>
      </c>
      <c r="J23" t="s">
        <v>382</v>
      </c>
      <c r="K23" t="s">
        <v>383</v>
      </c>
      <c r="L23" t="s">
        <v>384</v>
      </c>
      <c r="M23">
        <v>1689261280</v>
      </c>
      <c r="N23">
        <f t="shared" si="0"/>
        <v>8.7080981056507269E-3</v>
      </c>
      <c r="O23">
        <f t="shared" si="1"/>
        <v>8.7080981056507269</v>
      </c>
      <c r="P23">
        <f t="shared" si="2"/>
        <v>1.7972665969064607</v>
      </c>
      <c r="Q23">
        <f t="shared" si="3"/>
        <v>7.7328900000000003</v>
      </c>
      <c r="R23">
        <f t="shared" si="4"/>
        <v>1.8508147683845693</v>
      </c>
      <c r="S23">
        <f t="shared" si="5"/>
        <v>0.18310116241154326</v>
      </c>
      <c r="T23">
        <f t="shared" si="6"/>
        <v>0.76501504741959003</v>
      </c>
      <c r="U23">
        <f t="shared" si="7"/>
        <v>0.54449986913192372</v>
      </c>
      <c r="V23">
        <f t="shared" si="8"/>
        <v>2.9072984514613927</v>
      </c>
      <c r="W23">
        <f t="shared" si="9"/>
        <v>0.49354217016935253</v>
      </c>
      <c r="X23">
        <f t="shared" si="10"/>
        <v>0.31264382809853136</v>
      </c>
      <c r="Y23">
        <f t="shared" si="11"/>
        <v>289.58620075491194</v>
      </c>
      <c r="Z23">
        <f t="shared" si="12"/>
        <v>32.687358081934086</v>
      </c>
      <c r="AA23">
        <f t="shared" si="13"/>
        <v>31.962900000000001</v>
      </c>
      <c r="AB23">
        <f t="shared" si="14"/>
        <v>4.7650652808147651</v>
      </c>
      <c r="AC23">
        <f t="shared" si="15"/>
        <v>60.301458272793582</v>
      </c>
      <c r="AD23">
        <f t="shared" si="16"/>
        <v>3.0888231068912999</v>
      </c>
      <c r="AE23">
        <f t="shared" si="17"/>
        <v>5.1223025037271688</v>
      </c>
      <c r="AF23">
        <f t="shared" si="18"/>
        <v>1.6762421739234652</v>
      </c>
      <c r="AG23">
        <f t="shared" si="19"/>
        <v>-384.02712645919706</v>
      </c>
      <c r="AH23">
        <f t="shared" si="20"/>
        <v>201.07953186237313</v>
      </c>
      <c r="AI23">
        <f t="shared" si="21"/>
        <v>15.778654433544984</v>
      </c>
      <c r="AJ23">
        <f t="shared" si="22"/>
        <v>122.41726059163301</v>
      </c>
      <c r="AK23">
        <v>0</v>
      </c>
      <c r="AL23">
        <v>0</v>
      </c>
      <c r="AM23">
        <f t="shared" si="23"/>
        <v>1</v>
      </c>
      <c r="AN23">
        <f t="shared" si="24"/>
        <v>0</v>
      </c>
      <c r="AO23">
        <f t="shared" si="25"/>
        <v>51146.492731420018</v>
      </c>
      <c r="AP23" t="s">
        <v>385</v>
      </c>
      <c r="AQ23">
        <v>10238.9</v>
      </c>
      <c r="AR23">
        <v>302.21199999999999</v>
      </c>
      <c r="AS23">
        <v>4052.3</v>
      </c>
      <c r="AT23">
        <f t="shared" si="26"/>
        <v>0.92542210596451402</v>
      </c>
      <c r="AU23">
        <v>-0.32343011824092399</v>
      </c>
      <c r="AV23" t="s">
        <v>421</v>
      </c>
      <c r="AW23">
        <v>10270.799999999999</v>
      </c>
      <c r="AX23">
        <v>795.18240000000003</v>
      </c>
      <c r="AY23">
        <v>855.19399999999996</v>
      </c>
      <c r="AZ23">
        <f t="shared" si="27"/>
        <v>7.0173083534262326E-2</v>
      </c>
      <c r="BA23">
        <v>0.5</v>
      </c>
      <c r="BB23">
        <f t="shared" si="28"/>
        <v>1513.2857993548766</v>
      </c>
      <c r="BC23">
        <f t="shared" si="29"/>
        <v>1.7972665969064607</v>
      </c>
      <c r="BD23">
        <f t="shared" si="30"/>
        <v>53.095965404671347</v>
      </c>
      <c r="BE23">
        <f t="shared" si="31"/>
        <v>1.4013854594098821E-3</v>
      </c>
      <c r="BF23">
        <f t="shared" si="32"/>
        <v>3.738457005077211</v>
      </c>
      <c r="BG23">
        <f t="shared" si="33"/>
        <v>236.32352431026339</v>
      </c>
      <c r="BH23" t="s">
        <v>422</v>
      </c>
      <c r="BI23">
        <v>613.54999999999995</v>
      </c>
      <c r="BJ23">
        <f t="shared" si="34"/>
        <v>613.54999999999995</v>
      </c>
      <c r="BK23">
        <f t="shared" si="35"/>
        <v>0.28256044827255578</v>
      </c>
      <c r="BL23">
        <f t="shared" si="36"/>
        <v>0.24834715531939519</v>
      </c>
      <c r="BM23">
        <f t="shared" si="37"/>
        <v>0.92972911668484193</v>
      </c>
      <c r="BN23">
        <f t="shared" si="38"/>
        <v>0.10852360474662816</v>
      </c>
      <c r="BO23">
        <f t="shared" si="39"/>
        <v>0.85254159369060145</v>
      </c>
      <c r="BP23">
        <f t="shared" si="40"/>
        <v>0.1916206862050957</v>
      </c>
      <c r="BQ23">
        <f t="shared" si="41"/>
        <v>0.80837931379490424</v>
      </c>
      <c r="BR23">
        <f t="shared" si="42"/>
        <v>1800.12</v>
      </c>
      <c r="BS23">
        <f t="shared" si="43"/>
        <v>1513.2857993548766</v>
      </c>
      <c r="BT23">
        <f t="shared" si="44"/>
        <v>0.84065828908899221</v>
      </c>
      <c r="BU23">
        <f t="shared" si="45"/>
        <v>0.16087049794175498</v>
      </c>
      <c r="BV23">
        <v>6</v>
      </c>
      <c r="BW23">
        <v>0.5</v>
      </c>
      <c r="BX23" t="s">
        <v>388</v>
      </c>
      <c r="BY23">
        <v>2</v>
      </c>
      <c r="BZ23">
        <v>1689261280</v>
      </c>
      <c r="CA23">
        <v>7.7328900000000003</v>
      </c>
      <c r="CB23">
        <v>9.9694099999999999</v>
      </c>
      <c r="CC23">
        <v>31.222300000000001</v>
      </c>
      <c r="CD23">
        <v>21.103400000000001</v>
      </c>
      <c r="CE23">
        <v>7.7058200000000001</v>
      </c>
      <c r="CF23">
        <v>31.1462</v>
      </c>
      <c r="CG23">
        <v>500.22500000000002</v>
      </c>
      <c r="CH23">
        <v>98.829700000000003</v>
      </c>
      <c r="CI23">
        <v>0.100331</v>
      </c>
      <c r="CJ23">
        <v>33.245800000000003</v>
      </c>
      <c r="CK23">
        <v>31.962900000000001</v>
      </c>
      <c r="CL23">
        <v>999.9</v>
      </c>
      <c r="CM23">
        <v>0</v>
      </c>
      <c r="CN23">
        <v>0</v>
      </c>
      <c r="CO23">
        <v>9990.6200000000008</v>
      </c>
      <c r="CP23">
        <v>0</v>
      </c>
      <c r="CQ23">
        <v>1.5289399999999999E-3</v>
      </c>
      <c r="CR23">
        <v>-2.2365200000000001</v>
      </c>
      <c r="CS23">
        <v>7.9821099999999996</v>
      </c>
      <c r="CT23">
        <v>10.1843</v>
      </c>
      <c r="CU23">
        <v>10.1189</v>
      </c>
      <c r="CV23">
        <v>9.9694099999999999</v>
      </c>
      <c r="CW23">
        <v>21.103400000000001</v>
      </c>
      <c r="CX23">
        <v>3.08569</v>
      </c>
      <c r="CY23">
        <v>2.0856400000000002</v>
      </c>
      <c r="CZ23">
        <v>24.497699999999998</v>
      </c>
      <c r="DA23">
        <v>18.1099</v>
      </c>
      <c r="DB23">
        <v>1800.12</v>
      </c>
      <c r="DC23">
        <v>0.97799599999999998</v>
      </c>
      <c r="DD23">
        <v>2.20044E-2</v>
      </c>
      <c r="DE23">
        <v>0</v>
      </c>
      <c r="DF23">
        <v>794.89200000000005</v>
      </c>
      <c r="DG23">
        <v>5.0009800000000002</v>
      </c>
      <c r="DH23">
        <v>15939.2</v>
      </c>
      <c r="DI23">
        <v>16376.9</v>
      </c>
      <c r="DJ23">
        <v>50.436999999999998</v>
      </c>
      <c r="DK23">
        <v>51.936999999999998</v>
      </c>
      <c r="DL23">
        <v>50.625</v>
      </c>
      <c r="DM23">
        <v>51.5</v>
      </c>
      <c r="DN23">
        <v>51.625</v>
      </c>
      <c r="DO23">
        <v>1755.62</v>
      </c>
      <c r="DP23">
        <v>39.5</v>
      </c>
      <c r="DQ23">
        <v>0</v>
      </c>
      <c r="DR23">
        <v>128.40000009536701</v>
      </c>
      <c r="DS23">
        <v>0</v>
      </c>
      <c r="DT23">
        <v>795.18240000000003</v>
      </c>
      <c r="DU23">
        <v>-1.8100769202226801</v>
      </c>
      <c r="DV23">
        <v>2.7307691299282499</v>
      </c>
      <c r="DW23">
        <v>15946.067999999999</v>
      </c>
      <c r="DX23">
        <v>15</v>
      </c>
      <c r="DY23">
        <v>1689261239</v>
      </c>
      <c r="DZ23" t="s">
        <v>423</v>
      </c>
      <c r="EA23">
        <v>1689261231</v>
      </c>
      <c r="EB23">
        <v>1689261239</v>
      </c>
      <c r="EC23">
        <v>8</v>
      </c>
      <c r="ED23">
        <v>-3.5000000000000003E-2</v>
      </c>
      <c r="EE23">
        <v>2E-3</v>
      </c>
      <c r="EF23">
        <v>2.9000000000000001E-2</v>
      </c>
      <c r="EG23">
        <v>1.7999999999999999E-2</v>
      </c>
      <c r="EH23">
        <v>10</v>
      </c>
      <c r="EI23">
        <v>21</v>
      </c>
      <c r="EJ23">
        <v>0.34</v>
      </c>
      <c r="EK23">
        <v>0.01</v>
      </c>
      <c r="EL23">
        <v>1.8104190411208301</v>
      </c>
      <c r="EM23">
        <v>6.5281744782430002E-3</v>
      </c>
      <c r="EN23">
        <v>2.8569113805997699E-2</v>
      </c>
      <c r="EO23">
        <v>1</v>
      </c>
      <c r="EP23">
        <v>0.54965936159996198</v>
      </c>
      <c r="EQ23">
        <v>-2.8045558968460501E-2</v>
      </c>
      <c r="ER23">
        <v>1.0001044875177299E-2</v>
      </c>
      <c r="ES23">
        <v>1</v>
      </c>
      <c r="ET23">
        <v>2</v>
      </c>
      <c r="EU23">
        <v>2</v>
      </c>
      <c r="EV23" t="s">
        <v>390</v>
      </c>
      <c r="EW23">
        <v>2.9602499999999998</v>
      </c>
      <c r="EX23">
        <v>2.8405900000000002</v>
      </c>
      <c r="EY23">
        <v>2.1534700000000002E-3</v>
      </c>
      <c r="EZ23">
        <v>2.81978E-3</v>
      </c>
      <c r="FA23">
        <v>0.13545599999999999</v>
      </c>
      <c r="FB23">
        <v>0.103575</v>
      </c>
      <c r="FC23">
        <v>29803.9</v>
      </c>
      <c r="FD23">
        <v>30569.3</v>
      </c>
      <c r="FE23">
        <v>27402.9</v>
      </c>
      <c r="FF23">
        <v>27934.7</v>
      </c>
      <c r="FG23">
        <v>30365.4</v>
      </c>
      <c r="FH23">
        <v>30644.5</v>
      </c>
      <c r="FI23">
        <v>38171.699999999997</v>
      </c>
      <c r="FJ23">
        <v>37063.599999999999</v>
      </c>
      <c r="FK23">
        <v>2.0139999999999998</v>
      </c>
      <c r="FL23">
        <v>1.6586700000000001</v>
      </c>
      <c r="FM23">
        <v>3.3188599999999999E-2</v>
      </c>
      <c r="FN23">
        <v>0</v>
      </c>
      <c r="FO23">
        <v>31.424299999999999</v>
      </c>
      <c r="FP23">
        <v>999.9</v>
      </c>
      <c r="FQ23">
        <v>48.639000000000003</v>
      </c>
      <c r="FR23">
        <v>39.478000000000002</v>
      </c>
      <c r="FS23">
        <v>35.4786</v>
      </c>
      <c r="FT23">
        <v>61.901899999999998</v>
      </c>
      <c r="FU23">
        <v>34.347000000000001</v>
      </c>
      <c r="FV23">
        <v>1</v>
      </c>
      <c r="FW23">
        <v>0.518598</v>
      </c>
      <c r="FX23">
        <v>1.00258</v>
      </c>
      <c r="FY23">
        <v>20.2484</v>
      </c>
      <c r="FZ23">
        <v>5.2249299999999996</v>
      </c>
      <c r="GA23">
        <v>12.0159</v>
      </c>
      <c r="GB23">
        <v>4.9988999999999999</v>
      </c>
      <c r="GC23">
        <v>3.2909999999999999</v>
      </c>
      <c r="GD23">
        <v>9999</v>
      </c>
      <c r="GE23">
        <v>9999</v>
      </c>
      <c r="GF23">
        <v>9999</v>
      </c>
      <c r="GG23">
        <v>218.6</v>
      </c>
      <c r="GH23">
        <v>1.8785099999999999</v>
      </c>
      <c r="GI23">
        <v>1.8723799999999999</v>
      </c>
      <c r="GJ23">
        <v>1.8744499999999999</v>
      </c>
      <c r="GK23">
        <v>1.87256</v>
      </c>
      <c r="GL23">
        <v>1.87273</v>
      </c>
      <c r="GM23">
        <v>1.87401</v>
      </c>
      <c r="GN23">
        <v>1.87425</v>
      </c>
      <c r="GO23">
        <v>1.87822</v>
      </c>
      <c r="GP23">
        <v>5</v>
      </c>
      <c r="GQ23">
        <v>0</v>
      </c>
      <c r="GR23">
        <v>0</v>
      </c>
      <c r="GS23">
        <v>0</v>
      </c>
      <c r="GT23" t="s">
        <v>391</v>
      </c>
      <c r="GU23" t="s">
        <v>392</v>
      </c>
      <c r="GV23" t="s">
        <v>393</v>
      </c>
      <c r="GW23" t="s">
        <v>393</v>
      </c>
      <c r="GX23" t="s">
        <v>393</v>
      </c>
      <c r="GY23" t="s">
        <v>393</v>
      </c>
      <c r="GZ23">
        <v>0</v>
      </c>
      <c r="HA23">
        <v>100</v>
      </c>
      <c r="HB23">
        <v>100</v>
      </c>
      <c r="HC23">
        <v>2.7E-2</v>
      </c>
      <c r="HD23">
        <v>7.6100000000000001E-2</v>
      </c>
      <c r="HE23">
        <v>2.1537200411730201E-2</v>
      </c>
      <c r="HF23">
        <v>7.2704984381113296E-4</v>
      </c>
      <c r="HG23">
        <v>-1.05877040029023E-6</v>
      </c>
      <c r="HH23">
        <v>2.9517966189716799E-10</v>
      </c>
      <c r="HI23">
        <v>7.6036077186482795E-2</v>
      </c>
      <c r="HJ23">
        <v>0</v>
      </c>
      <c r="HK23">
        <v>0</v>
      </c>
      <c r="HL23">
        <v>0</v>
      </c>
      <c r="HM23">
        <v>1</v>
      </c>
      <c r="HN23">
        <v>2242</v>
      </c>
      <c r="HO23">
        <v>1</v>
      </c>
      <c r="HP23">
        <v>25</v>
      </c>
      <c r="HQ23">
        <v>0.8</v>
      </c>
      <c r="HR23">
        <v>0.7</v>
      </c>
      <c r="HS23">
        <v>0.17700199999999999</v>
      </c>
      <c r="HT23">
        <v>2.7416999999999998</v>
      </c>
      <c r="HU23">
        <v>1.49536</v>
      </c>
      <c r="HV23">
        <v>2.2717299999999998</v>
      </c>
      <c r="HW23">
        <v>1.49658</v>
      </c>
      <c r="HX23">
        <v>2.5964399999999999</v>
      </c>
      <c r="HY23">
        <v>43.974299999999999</v>
      </c>
      <c r="HZ23">
        <v>23.465800000000002</v>
      </c>
      <c r="IA23">
        <v>18</v>
      </c>
      <c r="IB23">
        <v>510.85</v>
      </c>
      <c r="IC23">
        <v>414.69</v>
      </c>
      <c r="ID23">
        <v>30.142800000000001</v>
      </c>
      <c r="IE23">
        <v>33.706299999999999</v>
      </c>
      <c r="IF23">
        <v>30.000299999999999</v>
      </c>
      <c r="IG23">
        <v>33.513100000000001</v>
      </c>
      <c r="IH23">
        <v>33.453000000000003</v>
      </c>
      <c r="II23">
        <v>3.6093199999999999</v>
      </c>
      <c r="IJ23">
        <v>47.434800000000003</v>
      </c>
      <c r="IK23">
        <v>0</v>
      </c>
      <c r="IL23">
        <v>30.166699999999999</v>
      </c>
      <c r="IM23">
        <v>10</v>
      </c>
      <c r="IN23">
        <v>20.996099999999998</v>
      </c>
      <c r="IO23">
        <v>99.494900000000001</v>
      </c>
      <c r="IP23">
        <v>99.536799999999999</v>
      </c>
    </row>
    <row r="24" spans="1:250" x14ac:dyDescent="0.3">
      <c r="A24">
        <v>8</v>
      </c>
      <c r="B24">
        <v>1689261470</v>
      </c>
      <c r="C24">
        <v>1036</v>
      </c>
      <c r="D24" t="s">
        <v>424</v>
      </c>
      <c r="E24" t="s">
        <v>425</v>
      </c>
      <c r="F24" t="s">
        <v>378</v>
      </c>
      <c r="G24" t="s">
        <v>379</v>
      </c>
      <c r="H24" t="s">
        <v>380</v>
      </c>
      <c r="I24" t="s">
        <v>381</v>
      </c>
      <c r="J24" t="s">
        <v>382</v>
      </c>
      <c r="K24" t="s">
        <v>383</v>
      </c>
      <c r="L24" t="s">
        <v>384</v>
      </c>
      <c r="M24">
        <v>1689261470</v>
      </c>
      <c r="N24">
        <f t="shared" si="0"/>
        <v>7.7953582624729813E-3</v>
      </c>
      <c r="O24">
        <f t="shared" si="1"/>
        <v>7.7953582624729814</v>
      </c>
      <c r="P24">
        <f t="shared" si="2"/>
        <v>49.956231257073675</v>
      </c>
      <c r="Q24">
        <f t="shared" si="3"/>
        <v>336.91199999999998</v>
      </c>
      <c r="R24">
        <f t="shared" si="4"/>
        <v>146.89797363486201</v>
      </c>
      <c r="S24">
        <f t="shared" si="5"/>
        <v>14.533089836967951</v>
      </c>
      <c r="T24">
        <f t="shared" si="6"/>
        <v>33.331789690463999</v>
      </c>
      <c r="U24">
        <f t="shared" si="7"/>
        <v>0.46988871087863854</v>
      </c>
      <c r="V24">
        <f t="shared" si="8"/>
        <v>2.9082309541320206</v>
      </c>
      <c r="W24">
        <f t="shared" si="9"/>
        <v>0.43142270394540472</v>
      </c>
      <c r="X24">
        <f t="shared" si="10"/>
        <v>0.27283231815304482</v>
      </c>
      <c r="Y24">
        <f t="shared" si="11"/>
        <v>289.57227475548711</v>
      </c>
      <c r="Z24">
        <f t="shared" si="12"/>
        <v>32.905380869877973</v>
      </c>
      <c r="AA24">
        <f t="shared" si="13"/>
        <v>32.024900000000002</v>
      </c>
      <c r="AB24">
        <f t="shared" si="14"/>
        <v>4.7818171416184541</v>
      </c>
      <c r="AC24">
        <f t="shared" si="15"/>
        <v>59.905289925639515</v>
      </c>
      <c r="AD24">
        <f t="shared" si="16"/>
        <v>3.0650897240708002</v>
      </c>
      <c r="AE24">
        <f t="shared" si="17"/>
        <v>5.1165593687560786</v>
      </c>
      <c r="AF24">
        <f t="shared" si="18"/>
        <v>1.7167274175476539</v>
      </c>
      <c r="AG24">
        <f t="shared" si="19"/>
        <v>-343.77529937505847</v>
      </c>
      <c r="AH24">
        <f t="shared" si="20"/>
        <v>188.28736633147744</v>
      </c>
      <c r="AI24">
        <f t="shared" si="21"/>
        <v>14.773156337216962</v>
      </c>
      <c r="AJ24">
        <f t="shared" si="22"/>
        <v>148.85749804912305</v>
      </c>
      <c r="AK24">
        <v>0</v>
      </c>
      <c r="AL24">
        <v>0</v>
      </c>
      <c r="AM24">
        <f t="shared" si="23"/>
        <v>1</v>
      </c>
      <c r="AN24">
        <f t="shared" si="24"/>
        <v>0</v>
      </c>
      <c r="AO24">
        <f t="shared" si="25"/>
        <v>51176.098549974238</v>
      </c>
      <c r="AP24" t="s">
        <v>385</v>
      </c>
      <c r="AQ24">
        <v>10238.9</v>
      </c>
      <c r="AR24">
        <v>302.21199999999999</v>
      </c>
      <c r="AS24">
        <v>4052.3</v>
      </c>
      <c r="AT24">
        <f t="shared" si="26"/>
        <v>0.92542210596451402</v>
      </c>
      <c r="AU24">
        <v>-0.32343011824092399</v>
      </c>
      <c r="AV24" t="s">
        <v>426</v>
      </c>
      <c r="AW24">
        <v>10273.200000000001</v>
      </c>
      <c r="AX24">
        <v>721.62195999999994</v>
      </c>
      <c r="AY24">
        <v>1149.9000000000001</v>
      </c>
      <c r="AZ24">
        <f t="shared" si="27"/>
        <v>0.37244807374554323</v>
      </c>
      <c r="BA24">
        <v>0.5</v>
      </c>
      <c r="BB24">
        <f t="shared" si="28"/>
        <v>1513.2179993551747</v>
      </c>
      <c r="BC24">
        <f t="shared" si="29"/>
        <v>49.956231257073675</v>
      </c>
      <c r="BD24">
        <f t="shared" si="30"/>
        <v>281.79756450845974</v>
      </c>
      <c r="BE24">
        <f t="shared" si="31"/>
        <v>3.3226978133183843E-2</v>
      </c>
      <c r="BF24">
        <f t="shared" si="32"/>
        <v>2.5240455691799286</v>
      </c>
      <c r="BG24">
        <f t="shared" si="33"/>
        <v>254.33625185967435</v>
      </c>
      <c r="BH24" t="s">
        <v>427</v>
      </c>
      <c r="BI24">
        <v>552.33000000000004</v>
      </c>
      <c r="BJ24">
        <f t="shared" si="34"/>
        <v>552.33000000000004</v>
      </c>
      <c r="BK24">
        <f t="shared" si="35"/>
        <v>0.5196712757631099</v>
      </c>
      <c r="BL24">
        <f t="shared" si="36"/>
        <v>0.71669936576468052</v>
      </c>
      <c r="BM24">
        <f t="shared" si="37"/>
        <v>0.82926425083643573</v>
      </c>
      <c r="BN24">
        <f t="shared" si="38"/>
        <v>0.50523074527420475</v>
      </c>
      <c r="BO24">
        <f t="shared" si="39"/>
        <v>0.7739551711853162</v>
      </c>
      <c r="BP24">
        <f t="shared" si="40"/>
        <v>0.54856224260803543</v>
      </c>
      <c r="BQ24">
        <f t="shared" si="41"/>
        <v>0.45143775739196457</v>
      </c>
      <c r="BR24">
        <f t="shared" si="42"/>
        <v>1800.04</v>
      </c>
      <c r="BS24">
        <f t="shared" si="43"/>
        <v>1513.2179993551747</v>
      </c>
      <c r="BT24">
        <f t="shared" si="44"/>
        <v>0.84065798501987443</v>
      </c>
      <c r="BU24">
        <f t="shared" si="45"/>
        <v>0.16086991108835755</v>
      </c>
      <c r="BV24">
        <v>6</v>
      </c>
      <c r="BW24">
        <v>0.5</v>
      </c>
      <c r="BX24" t="s">
        <v>388</v>
      </c>
      <c r="BY24">
        <v>2</v>
      </c>
      <c r="BZ24">
        <v>1689261470</v>
      </c>
      <c r="CA24">
        <v>336.91199999999998</v>
      </c>
      <c r="CB24">
        <v>399.97199999999998</v>
      </c>
      <c r="CC24">
        <v>30.981400000000001</v>
      </c>
      <c r="CD24">
        <v>21.9224</v>
      </c>
      <c r="CE24">
        <v>336.36900000000003</v>
      </c>
      <c r="CF24">
        <v>30.904</v>
      </c>
      <c r="CG24">
        <v>500.31</v>
      </c>
      <c r="CH24">
        <v>98.832999999999998</v>
      </c>
      <c r="CI24">
        <v>0.10022200000000001</v>
      </c>
      <c r="CJ24">
        <v>33.2258</v>
      </c>
      <c r="CK24">
        <v>32.024900000000002</v>
      </c>
      <c r="CL24">
        <v>999.9</v>
      </c>
      <c r="CM24">
        <v>0</v>
      </c>
      <c r="CN24">
        <v>0</v>
      </c>
      <c r="CO24">
        <v>9995.6200000000008</v>
      </c>
      <c r="CP24">
        <v>0</v>
      </c>
      <c r="CQ24">
        <v>1.5289399999999999E-3</v>
      </c>
      <c r="CR24">
        <v>-63.059199999999997</v>
      </c>
      <c r="CS24">
        <v>347.68400000000003</v>
      </c>
      <c r="CT24">
        <v>408.93599999999998</v>
      </c>
      <c r="CU24">
        <v>9.0590899999999994</v>
      </c>
      <c r="CV24">
        <v>399.97199999999998</v>
      </c>
      <c r="CW24">
        <v>21.9224</v>
      </c>
      <c r="CX24">
        <v>3.0619900000000002</v>
      </c>
      <c r="CY24">
        <v>2.1666500000000002</v>
      </c>
      <c r="CZ24">
        <v>24.3689</v>
      </c>
      <c r="DA24">
        <v>18.7178</v>
      </c>
      <c r="DB24">
        <v>1800.04</v>
      </c>
      <c r="DC24">
        <v>0.97800500000000001</v>
      </c>
      <c r="DD24">
        <v>2.1994799999999998E-2</v>
      </c>
      <c r="DE24">
        <v>0</v>
      </c>
      <c r="DF24">
        <v>720.31899999999996</v>
      </c>
      <c r="DG24">
        <v>5.0009800000000002</v>
      </c>
      <c r="DH24">
        <v>14626.5</v>
      </c>
      <c r="DI24">
        <v>16376.2</v>
      </c>
      <c r="DJ24">
        <v>50.311999999999998</v>
      </c>
      <c r="DK24">
        <v>51.686999999999998</v>
      </c>
      <c r="DL24">
        <v>50.875</v>
      </c>
      <c r="DM24">
        <v>51.125</v>
      </c>
      <c r="DN24">
        <v>51.561999999999998</v>
      </c>
      <c r="DO24">
        <v>1755.56</v>
      </c>
      <c r="DP24">
        <v>39.479999999999997</v>
      </c>
      <c r="DQ24">
        <v>0</v>
      </c>
      <c r="DR24">
        <v>189.799999952316</v>
      </c>
      <c r="DS24">
        <v>0</v>
      </c>
      <c r="DT24">
        <v>721.62195999999994</v>
      </c>
      <c r="DU24">
        <v>-8.7336923226884497</v>
      </c>
      <c r="DV24">
        <v>-168.85384637228199</v>
      </c>
      <c r="DW24">
        <v>14649.24</v>
      </c>
      <c r="DX24">
        <v>15</v>
      </c>
      <c r="DY24">
        <v>1689261401</v>
      </c>
      <c r="DZ24" t="s">
        <v>428</v>
      </c>
      <c r="EA24">
        <v>1689261396</v>
      </c>
      <c r="EB24">
        <v>1689261401</v>
      </c>
      <c r="EC24">
        <v>9</v>
      </c>
      <c r="ED24">
        <v>0.38600000000000001</v>
      </c>
      <c r="EE24">
        <v>1E-3</v>
      </c>
      <c r="EF24">
        <v>0.54800000000000004</v>
      </c>
      <c r="EG24">
        <v>2.1999999999999999E-2</v>
      </c>
      <c r="EH24">
        <v>400</v>
      </c>
      <c r="EI24">
        <v>21</v>
      </c>
      <c r="EJ24">
        <v>0.06</v>
      </c>
      <c r="EK24">
        <v>0.01</v>
      </c>
      <c r="EL24">
        <v>49.312252333320401</v>
      </c>
      <c r="EM24">
        <v>2.2779421526186701</v>
      </c>
      <c r="EN24">
        <v>0.33888001209884699</v>
      </c>
      <c r="EO24">
        <v>0</v>
      </c>
      <c r="EP24">
        <v>0.47815010907598199</v>
      </c>
      <c r="EQ24">
        <v>-3.0201292051375599E-2</v>
      </c>
      <c r="ER24">
        <v>4.5946526740268797E-3</v>
      </c>
      <c r="ES24">
        <v>1</v>
      </c>
      <c r="ET24">
        <v>1</v>
      </c>
      <c r="EU24">
        <v>2</v>
      </c>
      <c r="EV24" t="s">
        <v>429</v>
      </c>
      <c r="EW24">
        <v>2.96028</v>
      </c>
      <c r="EX24">
        <v>2.8405300000000002</v>
      </c>
      <c r="EY24">
        <v>8.1306299999999998E-2</v>
      </c>
      <c r="EZ24">
        <v>9.4031900000000002E-2</v>
      </c>
      <c r="FA24">
        <v>0.13470099999999999</v>
      </c>
      <c r="FB24">
        <v>0.106351</v>
      </c>
      <c r="FC24">
        <v>27435.200000000001</v>
      </c>
      <c r="FD24">
        <v>27768</v>
      </c>
      <c r="FE24">
        <v>27398.5</v>
      </c>
      <c r="FF24">
        <v>27929.5</v>
      </c>
      <c r="FG24">
        <v>30393.5</v>
      </c>
      <c r="FH24">
        <v>30550.5</v>
      </c>
      <c r="FI24">
        <v>38165.800000000003</v>
      </c>
      <c r="FJ24">
        <v>37056.800000000003</v>
      </c>
      <c r="FK24">
        <v>2.0122</v>
      </c>
      <c r="FL24">
        <v>1.65683</v>
      </c>
      <c r="FM24">
        <v>3.6060799999999997E-2</v>
      </c>
      <c r="FN24">
        <v>0</v>
      </c>
      <c r="FO24">
        <v>31.439699999999998</v>
      </c>
      <c r="FP24">
        <v>999.9</v>
      </c>
      <c r="FQ24">
        <v>48.265999999999998</v>
      </c>
      <c r="FR24">
        <v>39.71</v>
      </c>
      <c r="FS24">
        <v>35.6494</v>
      </c>
      <c r="FT24">
        <v>61.861800000000002</v>
      </c>
      <c r="FU24">
        <v>33.770000000000003</v>
      </c>
      <c r="FV24">
        <v>1</v>
      </c>
      <c r="FW24">
        <v>0.53082300000000004</v>
      </c>
      <c r="FX24">
        <v>1.18909</v>
      </c>
      <c r="FY24">
        <v>20.246300000000002</v>
      </c>
      <c r="FZ24">
        <v>5.2261300000000004</v>
      </c>
      <c r="GA24">
        <v>12.0174</v>
      </c>
      <c r="GB24">
        <v>4.9984500000000001</v>
      </c>
      <c r="GC24">
        <v>3.2910300000000001</v>
      </c>
      <c r="GD24">
        <v>9999</v>
      </c>
      <c r="GE24">
        <v>9999</v>
      </c>
      <c r="GF24">
        <v>9999</v>
      </c>
      <c r="GG24">
        <v>218.6</v>
      </c>
      <c r="GH24">
        <v>1.8785099999999999</v>
      </c>
      <c r="GI24">
        <v>1.8723700000000001</v>
      </c>
      <c r="GJ24">
        <v>1.87446</v>
      </c>
      <c r="GK24">
        <v>1.8725799999999999</v>
      </c>
      <c r="GL24">
        <v>1.8727199999999999</v>
      </c>
      <c r="GM24">
        <v>1.8739699999999999</v>
      </c>
      <c r="GN24">
        <v>1.87425</v>
      </c>
      <c r="GO24">
        <v>1.8782000000000001</v>
      </c>
      <c r="GP24">
        <v>5</v>
      </c>
      <c r="GQ24">
        <v>0</v>
      </c>
      <c r="GR24">
        <v>0</v>
      </c>
      <c r="GS24">
        <v>0</v>
      </c>
      <c r="GT24" t="s">
        <v>391</v>
      </c>
      <c r="GU24" t="s">
        <v>392</v>
      </c>
      <c r="GV24" t="s">
        <v>393</v>
      </c>
      <c r="GW24" t="s">
        <v>393</v>
      </c>
      <c r="GX24" t="s">
        <v>393</v>
      </c>
      <c r="GY24" t="s">
        <v>393</v>
      </c>
      <c r="GZ24">
        <v>0</v>
      </c>
      <c r="HA24">
        <v>100</v>
      </c>
      <c r="HB24">
        <v>100</v>
      </c>
      <c r="HC24">
        <v>0.54300000000000004</v>
      </c>
      <c r="HD24">
        <v>7.7399999999999997E-2</v>
      </c>
      <c r="HE24">
        <v>0.40765281152305399</v>
      </c>
      <c r="HF24">
        <v>7.2704984381113296E-4</v>
      </c>
      <c r="HG24">
        <v>-1.05877040029023E-6</v>
      </c>
      <c r="HH24">
        <v>2.9517966189716799E-10</v>
      </c>
      <c r="HI24">
        <v>7.7427425582874701E-2</v>
      </c>
      <c r="HJ24">
        <v>0</v>
      </c>
      <c r="HK24">
        <v>0</v>
      </c>
      <c r="HL24">
        <v>0</v>
      </c>
      <c r="HM24">
        <v>1</v>
      </c>
      <c r="HN24">
        <v>2242</v>
      </c>
      <c r="HO24">
        <v>1</v>
      </c>
      <c r="HP24">
        <v>25</v>
      </c>
      <c r="HQ24">
        <v>1.2</v>
      </c>
      <c r="HR24">
        <v>1.1000000000000001</v>
      </c>
      <c r="HS24">
        <v>1.00098</v>
      </c>
      <c r="HT24">
        <v>2.66113</v>
      </c>
      <c r="HU24">
        <v>1.49536</v>
      </c>
      <c r="HV24">
        <v>2.2717299999999998</v>
      </c>
      <c r="HW24">
        <v>1.49658</v>
      </c>
      <c r="HX24">
        <v>2.5927699999999998</v>
      </c>
      <c r="HY24">
        <v>44.223199999999999</v>
      </c>
      <c r="HZ24">
        <v>23.457100000000001</v>
      </c>
      <c r="IA24">
        <v>18</v>
      </c>
      <c r="IB24">
        <v>510.755</v>
      </c>
      <c r="IC24">
        <v>414.39800000000002</v>
      </c>
      <c r="ID24">
        <v>29.8797</v>
      </c>
      <c r="IE24">
        <v>33.8506</v>
      </c>
      <c r="IF24">
        <v>30.0002</v>
      </c>
      <c r="IG24">
        <v>33.649700000000003</v>
      </c>
      <c r="IH24">
        <v>33.5916</v>
      </c>
      <c r="II24">
        <v>20.1052</v>
      </c>
      <c r="IJ24">
        <v>45.3611</v>
      </c>
      <c r="IK24">
        <v>0</v>
      </c>
      <c r="IL24">
        <v>29.814499999999999</v>
      </c>
      <c r="IM24">
        <v>400</v>
      </c>
      <c r="IN24">
        <v>21.958300000000001</v>
      </c>
      <c r="IO24">
        <v>99.479100000000003</v>
      </c>
      <c r="IP24">
        <v>99.518500000000003</v>
      </c>
    </row>
    <row r="25" spans="1:250" x14ac:dyDescent="0.3">
      <c r="A25">
        <v>9</v>
      </c>
      <c r="B25">
        <v>1689261585</v>
      </c>
      <c r="C25">
        <v>1151</v>
      </c>
      <c r="D25" t="s">
        <v>430</v>
      </c>
      <c r="E25" t="s">
        <v>431</v>
      </c>
      <c r="F25" t="s">
        <v>378</v>
      </c>
      <c r="G25" t="s">
        <v>379</v>
      </c>
      <c r="H25" t="s">
        <v>380</v>
      </c>
      <c r="I25" t="s">
        <v>381</v>
      </c>
      <c r="J25" t="s">
        <v>382</v>
      </c>
      <c r="K25" t="s">
        <v>383</v>
      </c>
      <c r="L25" t="s">
        <v>384</v>
      </c>
      <c r="M25">
        <v>1689261585</v>
      </c>
      <c r="N25">
        <f t="shared" si="0"/>
        <v>7.1853946160135365E-3</v>
      </c>
      <c r="O25">
        <f t="shared" si="1"/>
        <v>7.1853946160135367</v>
      </c>
      <c r="P25">
        <f t="shared" si="2"/>
        <v>53.247489395522713</v>
      </c>
      <c r="Q25">
        <f t="shared" si="3"/>
        <v>333.19600000000003</v>
      </c>
      <c r="R25">
        <f t="shared" si="4"/>
        <v>114.53559986126612</v>
      </c>
      <c r="S25">
        <f t="shared" si="5"/>
        <v>11.331215853023444</v>
      </c>
      <c r="T25">
        <f t="shared" si="6"/>
        <v>32.963688162782404</v>
      </c>
      <c r="U25">
        <f t="shared" si="7"/>
        <v>0.4294405676554332</v>
      </c>
      <c r="V25">
        <f t="shared" si="8"/>
        <v>2.9084370551331933</v>
      </c>
      <c r="W25">
        <f t="shared" si="9"/>
        <v>0.39706966275761701</v>
      </c>
      <c r="X25">
        <f t="shared" si="10"/>
        <v>0.2508732878667066</v>
      </c>
      <c r="Y25">
        <f t="shared" si="11"/>
        <v>289.59100145976413</v>
      </c>
      <c r="Z25">
        <f t="shared" si="12"/>
        <v>32.845691659458986</v>
      </c>
      <c r="AA25">
        <f t="shared" si="13"/>
        <v>31.9742</v>
      </c>
      <c r="AB25">
        <f t="shared" si="14"/>
        <v>4.7681146297232164</v>
      </c>
      <c r="AC25">
        <f t="shared" si="15"/>
        <v>60.318706727359114</v>
      </c>
      <c r="AD25">
        <f t="shared" si="16"/>
        <v>3.0485643825211199</v>
      </c>
      <c r="AE25">
        <f t="shared" si="17"/>
        <v>5.0540944060698241</v>
      </c>
      <c r="AF25">
        <f t="shared" si="18"/>
        <v>1.7195502472020965</v>
      </c>
      <c r="AG25">
        <f t="shared" si="19"/>
        <v>-316.87590256619694</v>
      </c>
      <c r="AH25">
        <f t="shared" si="20"/>
        <v>161.94268731567644</v>
      </c>
      <c r="AI25">
        <f t="shared" si="21"/>
        <v>12.6884237976139</v>
      </c>
      <c r="AJ25">
        <f t="shared" si="22"/>
        <v>147.34621000685752</v>
      </c>
      <c r="AK25">
        <v>0</v>
      </c>
      <c r="AL25">
        <v>0</v>
      </c>
      <c r="AM25">
        <f t="shared" si="23"/>
        <v>1</v>
      </c>
      <c r="AN25">
        <f t="shared" si="24"/>
        <v>0</v>
      </c>
      <c r="AO25">
        <f t="shared" si="25"/>
        <v>51218.468041121261</v>
      </c>
      <c r="AP25" t="s">
        <v>385</v>
      </c>
      <c r="AQ25">
        <v>10238.9</v>
      </c>
      <c r="AR25">
        <v>302.21199999999999</v>
      </c>
      <c r="AS25">
        <v>4052.3</v>
      </c>
      <c r="AT25">
        <f t="shared" si="26"/>
        <v>0.92542210596451402</v>
      </c>
      <c r="AU25">
        <v>-0.32343011824092399</v>
      </c>
      <c r="AV25" t="s">
        <v>432</v>
      </c>
      <c r="AW25">
        <v>10278.5</v>
      </c>
      <c r="AX25">
        <v>722.63800000000003</v>
      </c>
      <c r="AY25">
        <v>1166</v>
      </c>
      <c r="AZ25">
        <f t="shared" si="27"/>
        <v>0.38024185248713549</v>
      </c>
      <c r="BA25">
        <v>0.5</v>
      </c>
      <c r="BB25">
        <f t="shared" si="28"/>
        <v>1513.3110059377018</v>
      </c>
      <c r="BC25">
        <f t="shared" si="29"/>
        <v>53.247489395522713</v>
      </c>
      <c r="BD25">
        <f t="shared" si="30"/>
        <v>287.71209014346113</v>
      </c>
      <c r="BE25">
        <f t="shared" si="31"/>
        <v>3.5399808303494873E-2</v>
      </c>
      <c r="BF25">
        <f t="shared" si="32"/>
        <v>2.4753859348198972</v>
      </c>
      <c r="BG25">
        <f t="shared" si="33"/>
        <v>255.11538588363507</v>
      </c>
      <c r="BH25" t="s">
        <v>433</v>
      </c>
      <c r="BI25">
        <v>554.65</v>
      </c>
      <c r="BJ25">
        <f t="shared" si="34"/>
        <v>554.65</v>
      </c>
      <c r="BK25">
        <f t="shared" si="35"/>
        <v>0.52431389365351633</v>
      </c>
      <c r="BL25">
        <f t="shared" si="36"/>
        <v>0.72521796025190144</v>
      </c>
      <c r="BM25">
        <f t="shared" si="37"/>
        <v>0.82521121324317759</v>
      </c>
      <c r="BN25">
        <f t="shared" si="38"/>
        <v>0.51327640578475264</v>
      </c>
      <c r="BO25">
        <f t="shared" si="39"/>
        <v>0.76966193859984089</v>
      </c>
      <c r="BP25">
        <f t="shared" si="40"/>
        <v>0.55663020994428347</v>
      </c>
      <c r="BQ25">
        <f t="shared" si="41"/>
        <v>0.44336979005571653</v>
      </c>
      <c r="BR25">
        <f t="shared" si="42"/>
        <v>1800.15</v>
      </c>
      <c r="BS25">
        <f t="shared" si="43"/>
        <v>1513.3110059377018</v>
      </c>
      <c r="BT25">
        <f t="shared" si="44"/>
        <v>0.84065828177524193</v>
      </c>
      <c r="BU25">
        <f t="shared" si="45"/>
        <v>0.16087048382621677</v>
      </c>
      <c r="BV25">
        <v>6</v>
      </c>
      <c r="BW25">
        <v>0.5</v>
      </c>
      <c r="BX25" t="s">
        <v>388</v>
      </c>
      <c r="BY25">
        <v>2</v>
      </c>
      <c r="BZ25">
        <v>1689261585</v>
      </c>
      <c r="CA25">
        <v>333.19600000000003</v>
      </c>
      <c r="CB25">
        <v>399.94299999999998</v>
      </c>
      <c r="CC25">
        <v>30.814800000000002</v>
      </c>
      <c r="CD25">
        <v>22.460899999999999</v>
      </c>
      <c r="CE25">
        <v>332.65300000000002</v>
      </c>
      <c r="CF25">
        <v>30.732299999999999</v>
      </c>
      <c r="CG25">
        <v>500.17200000000003</v>
      </c>
      <c r="CH25">
        <v>98.8322</v>
      </c>
      <c r="CI25">
        <v>9.9624400000000002E-2</v>
      </c>
      <c r="CJ25">
        <v>33.006999999999998</v>
      </c>
      <c r="CK25">
        <v>31.9742</v>
      </c>
      <c r="CL25">
        <v>999.9</v>
      </c>
      <c r="CM25">
        <v>0</v>
      </c>
      <c r="CN25">
        <v>0</v>
      </c>
      <c r="CO25">
        <v>9996.8799999999992</v>
      </c>
      <c r="CP25">
        <v>0</v>
      </c>
      <c r="CQ25">
        <v>1.5289399999999999E-3</v>
      </c>
      <c r="CR25">
        <v>-66.746899999999997</v>
      </c>
      <c r="CS25">
        <v>343.79</v>
      </c>
      <c r="CT25">
        <v>409.13299999999998</v>
      </c>
      <c r="CU25">
        <v>8.3538999999999994</v>
      </c>
      <c r="CV25">
        <v>399.94299999999998</v>
      </c>
      <c r="CW25">
        <v>22.460899999999999</v>
      </c>
      <c r="CX25">
        <v>3.0455000000000001</v>
      </c>
      <c r="CY25">
        <v>2.2198600000000002</v>
      </c>
      <c r="CZ25">
        <v>24.2788</v>
      </c>
      <c r="DA25">
        <v>19.106400000000001</v>
      </c>
      <c r="DB25">
        <v>1800.15</v>
      </c>
      <c r="DC25">
        <v>0.97799400000000003</v>
      </c>
      <c r="DD25">
        <v>2.2006100000000001E-2</v>
      </c>
      <c r="DE25">
        <v>0</v>
      </c>
      <c r="DF25">
        <v>723.48900000000003</v>
      </c>
      <c r="DG25">
        <v>5.0009800000000002</v>
      </c>
      <c r="DH25">
        <v>14648</v>
      </c>
      <c r="DI25">
        <v>16377.2</v>
      </c>
      <c r="DJ25">
        <v>49.311999999999998</v>
      </c>
      <c r="DK25">
        <v>50.811999999999998</v>
      </c>
      <c r="DL25">
        <v>49.875</v>
      </c>
      <c r="DM25">
        <v>50.186999999999998</v>
      </c>
      <c r="DN25">
        <v>50.686999999999998</v>
      </c>
      <c r="DO25">
        <v>1755.64</v>
      </c>
      <c r="DP25">
        <v>39.5</v>
      </c>
      <c r="DQ25">
        <v>0</v>
      </c>
      <c r="DR25">
        <v>114.700000047684</v>
      </c>
      <c r="DS25">
        <v>0</v>
      </c>
      <c r="DT25">
        <v>722.63800000000003</v>
      </c>
      <c r="DU25">
        <v>4.8830085412256103</v>
      </c>
      <c r="DV25">
        <v>83.411965431593899</v>
      </c>
      <c r="DW25">
        <v>14638.907692307699</v>
      </c>
      <c r="DX25">
        <v>15</v>
      </c>
      <c r="DY25">
        <v>1689261546</v>
      </c>
      <c r="DZ25" t="s">
        <v>434</v>
      </c>
      <c r="EA25">
        <v>1689261537.5</v>
      </c>
      <c r="EB25">
        <v>1689261546</v>
      </c>
      <c r="EC25">
        <v>10</v>
      </c>
      <c r="ED25">
        <v>0</v>
      </c>
      <c r="EE25">
        <v>5.0000000000000001E-3</v>
      </c>
      <c r="EF25">
        <v>0.54800000000000004</v>
      </c>
      <c r="EG25">
        <v>3.6999999999999998E-2</v>
      </c>
      <c r="EH25">
        <v>400</v>
      </c>
      <c r="EI25">
        <v>22</v>
      </c>
      <c r="EJ25">
        <v>0.06</v>
      </c>
      <c r="EK25">
        <v>0.01</v>
      </c>
      <c r="EL25">
        <v>53.207261838878097</v>
      </c>
      <c r="EM25">
        <v>0.39406280770317698</v>
      </c>
      <c r="EN25">
        <v>8.7272427801744906E-2</v>
      </c>
      <c r="EO25">
        <v>1</v>
      </c>
      <c r="EP25">
        <v>0.43317129354337802</v>
      </c>
      <c r="EQ25">
        <v>2.68662616073535E-2</v>
      </c>
      <c r="ER25">
        <v>1.9210327931596102E-2</v>
      </c>
      <c r="ES25">
        <v>1</v>
      </c>
      <c r="ET25">
        <v>2</v>
      </c>
      <c r="EU25">
        <v>2</v>
      </c>
      <c r="EV25" t="s">
        <v>390</v>
      </c>
      <c r="EW25">
        <v>2.9598200000000001</v>
      </c>
      <c r="EX25">
        <v>2.8399399999999999</v>
      </c>
      <c r="EY25">
        <v>8.0568899999999999E-2</v>
      </c>
      <c r="EZ25">
        <v>9.4015799999999997E-2</v>
      </c>
      <c r="FA25">
        <v>0.13416900000000001</v>
      </c>
      <c r="FB25">
        <v>0.108156</v>
      </c>
      <c r="FC25">
        <v>27455.3</v>
      </c>
      <c r="FD25">
        <v>27764.5</v>
      </c>
      <c r="FE25">
        <v>27396.9</v>
      </c>
      <c r="FF25">
        <v>27925.8</v>
      </c>
      <c r="FG25">
        <v>30410.1</v>
      </c>
      <c r="FH25">
        <v>30484.799999999999</v>
      </c>
      <c r="FI25">
        <v>38162.9</v>
      </c>
      <c r="FJ25">
        <v>37052.1</v>
      </c>
      <c r="FK25">
        <v>2.0104000000000002</v>
      </c>
      <c r="FL25">
        <v>1.6557500000000001</v>
      </c>
      <c r="FM25">
        <v>3.4451500000000003E-2</v>
      </c>
      <c r="FN25">
        <v>0</v>
      </c>
      <c r="FO25">
        <v>31.415099999999999</v>
      </c>
      <c r="FP25">
        <v>999.9</v>
      </c>
      <c r="FQ25">
        <v>48.113999999999997</v>
      </c>
      <c r="FR25">
        <v>39.850999999999999</v>
      </c>
      <c r="FS25">
        <v>35.805900000000001</v>
      </c>
      <c r="FT25">
        <v>61.791800000000002</v>
      </c>
      <c r="FU25">
        <v>33.962299999999999</v>
      </c>
      <c r="FV25">
        <v>1</v>
      </c>
      <c r="FW25">
        <v>0.53916900000000001</v>
      </c>
      <c r="FX25">
        <v>1.88205</v>
      </c>
      <c r="FY25">
        <v>20.238499999999998</v>
      </c>
      <c r="FZ25">
        <v>5.2181899999999999</v>
      </c>
      <c r="GA25">
        <v>12.016500000000001</v>
      </c>
      <c r="GB25">
        <v>4.9964500000000003</v>
      </c>
      <c r="GC25">
        <v>3.2900499999999999</v>
      </c>
      <c r="GD25">
        <v>9999</v>
      </c>
      <c r="GE25">
        <v>9999</v>
      </c>
      <c r="GF25">
        <v>9999</v>
      </c>
      <c r="GG25">
        <v>218.7</v>
      </c>
      <c r="GH25">
        <v>1.8785099999999999</v>
      </c>
      <c r="GI25">
        <v>1.8723799999999999</v>
      </c>
      <c r="GJ25">
        <v>1.8744499999999999</v>
      </c>
      <c r="GK25">
        <v>1.8725799999999999</v>
      </c>
      <c r="GL25">
        <v>1.8727199999999999</v>
      </c>
      <c r="GM25">
        <v>1.8739600000000001</v>
      </c>
      <c r="GN25">
        <v>1.87426</v>
      </c>
      <c r="GO25">
        <v>1.8782000000000001</v>
      </c>
      <c r="GP25">
        <v>5</v>
      </c>
      <c r="GQ25">
        <v>0</v>
      </c>
      <c r="GR25">
        <v>0</v>
      </c>
      <c r="GS25">
        <v>0</v>
      </c>
      <c r="GT25" t="s">
        <v>391</v>
      </c>
      <c r="GU25" t="s">
        <v>392</v>
      </c>
      <c r="GV25" t="s">
        <v>393</v>
      </c>
      <c r="GW25" t="s">
        <v>393</v>
      </c>
      <c r="GX25" t="s">
        <v>393</v>
      </c>
      <c r="GY25" t="s">
        <v>393</v>
      </c>
      <c r="GZ25">
        <v>0</v>
      </c>
      <c r="HA25">
        <v>100</v>
      </c>
      <c r="HB25">
        <v>100</v>
      </c>
      <c r="HC25">
        <v>0.54300000000000004</v>
      </c>
      <c r="HD25">
        <v>8.2500000000000004E-2</v>
      </c>
      <c r="HE25">
        <v>0.408130594118713</v>
      </c>
      <c r="HF25">
        <v>7.2704984381113296E-4</v>
      </c>
      <c r="HG25">
        <v>-1.05877040029023E-6</v>
      </c>
      <c r="HH25">
        <v>2.9517966189716799E-10</v>
      </c>
      <c r="HI25">
        <v>8.2529510910153397E-2</v>
      </c>
      <c r="HJ25">
        <v>0</v>
      </c>
      <c r="HK25">
        <v>0</v>
      </c>
      <c r="HL25">
        <v>0</v>
      </c>
      <c r="HM25">
        <v>1</v>
      </c>
      <c r="HN25">
        <v>2242</v>
      </c>
      <c r="HO25">
        <v>1</v>
      </c>
      <c r="HP25">
        <v>25</v>
      </c>
      <c r="HQ25">
        <v>0.8</v>
      </c>
      <c r="HR25">
        <v>0.7</v>
      </c>
      <c r="HS25">
        <v>1.00098</v>
      </c>
      <c r="HT25">
        <v>2.65259</v>
      </c>
      <c r="HU25">
        <v>1.49536</v>
      </c>
      <c r="HV25">
        <v>2.2705099999999998</v>
      </c>
      <c r="HW25">
        <v>1.49658</v>
      </c>
      <c r="HX25">
        <v>2.5463900000000002</v>
      </c>
      <c r="HY25">
        <v>44.362099999999998</v>
      </c>
      <c r="HZ25">
        <v>23.4483</v>
      </c>
      <c r="IA25">
        <v>18</v>
      </c>
      <c r="IB25">
        <v>510.142</v>
      </c>
      <c r="IC25">
        <v>414.11900000000003</v>
      </c>
      <c r="ID25">
        <v>29.052099999999999</v>
      </c>
      <c r="IE25">
        <v>33.913899999999998</v>
      </c>
      <c r="IF25">
        <v>30</v>
      </c>
      <c r="IG25">
        <v>33.718299999999999</v>
      </c>
      <c r="IH25">
        <v>33.655500000000004</v>
      </c>
      <c r="II25">
        <v>20.112200000000001</v>
      </c>
      <c r="IJ25">
        <v>43.851999999999997</v>
      </c>
      <c r="IK25">
        <v>0</v>
      </c>
      <c r="IL25">
        <v>29.0639</v>
      </c>
      <c r="IM25">
        <v>400</v>
      </c>
      <c r="IN25">
        <v>22.4787</v>
      </c>
      <c r="IO25">
        <v>99.472200000000001</v>
      </c>
      <c r="IP25">
        <v>99.505499999999998</v>
      </c>
    </row>
    <row r="26" spans="1:250" x14ac:dyDescent="0.3">
      <c r="A26">
        <v>10</v>
      </c>
      <c r="B26">
        <v>1689261707</v>
      </c>
      <c r="C26">
        <v>1273</v>
      </c>
      <c r="D26" t="s">
        <v>435</v>
      </c>
      <c r="E26" t="s">
        <v>436</v>
      </c>
      <c r="F26" t="s">
        <v>378</v>
      </c>
      <c r="G26" t="s">
        <v>379</v>
      </c>
      <c r="H26" t="s">
        <v>380</v>
      </c>
      <c r="I26" t="s">
        <v>381</v>
      </c>
      <c r="J26" t="s">
        <v>382</v>
      </c>
      <c r="K26" t="s">
        <v>383</v>
      </c>
      <c r="L26" t="s">
        <v>384</v>
      </c>
      <c r="M26">
        <v>1689261707</v>
      </c>
      <c r="N26">
        <f t="shared" si="0"/>
        <v>6.523511253720111E-3</v>
      </c>
      <c r="O26">
        <f t="shared" si="1"/>
        <v>6.5235112537201108</v>
      </c>
      <c r="P26">
        <f t="shared" si="2"/>
        <v>58.685672357034306</v>
      </c>
      <c r="Q26">
        <f t="shared" si="3"/>
        <v>426.25599999999997</v>
      </c>
      <c r="R26">
        <f t="shared" si="4"/>
        <v>154.14619844776513</v>
      </c>
      <c r="S26">
        <f t="shared" si="5"/>
        <v>15.249674780250292</v>
      </c>
      <c r="T26">
        <f t="shared" si="6"/>
        <v>42.169482209663997</v>
      </c>
      <c r="U26">
        <f t="shared" si="7"/>
        <v>0.37811592207842448</v>
      </c>
      <c r="V26">
        <f t="shared" si="8"/>
        <v>2.9099147965127194</v>
      </c>
      <c r="W26">
        <f t="shared" si="9"/>
        <v>0.35278752319982265</v>
      </c>
      <c r="X26">
        <f t="shared" si="10"/>
        <v>0.22262631536275038</v>
      </c>
      <c r="Y26">
        <f t="shared" si="11"/>
        <v>289.58083375520647</v>
      </c>
      <c r="Z26">
        <f t="shared" si="12"/>
        <v>32.94199259280969</v>
      </c>
      <c r="AA26">
        <f t="shared" si="13"/>
        <v>32.024999999999999</v>
      </c>
      <c r="AB26">
        <f t="shared" si="14"/>
        <v>4.7818442021064325</v>
      </c>
      <c r="AC26">
        <f t="shared" si="15"/>
        <v>60.102857984034166</v>
      </c>
      <c r="AD26">
        <f t="shared" si="16"/>
        <v>3.0246742148615997</v>
      </c>
      <c r="AE26">
        <f t="shared" si="17"/>
        <v>5.0324964840525217</v>
      </c>
      <c r="AF26">
        <f t="shared" si="18"/>
        <v>1.7571699872448328</v>
      </c>
      <c r="AG26">
        <f t="shared" si="19"/>
        <v>-287.68684628905692</v>
      </c>
      <c r="AH26">
        <f t="shared" si="20"/>
        <v>142.10129395238988</v>
      </c>
      <c r="AI26">
        <f t="shared" si="21"/>
        <v>11.126775134923372</v>
      </c>
      <c r="AJ26">
        <f t="shared" si="22"/>
        <v>155.12205655346281</v>
      </c>
      <c r="AK26">
        <v>0</v>
      </c>
      <c r="AL26">
        <v>0</v>
      </c>
      <c r="AM26">
        <f t="shared" si="23"/>
        <v>1</v>
      </c>
      <c r="AN26">
        <f t="shared" si="24"/>
        <v>0</v>
      </c>
      <c r="AO26">
        <f t="shared" si="25"/>
        <v>51272.73542166251</v>
      </c>
      <c r="AP26" t="s">
        <v>385</v>
      </c>
      <c r="AQ26">
        <v>10238.9</v>
      </c>
      <c r="AR26">
        <v>302.21199999999999</v>
      </c>
      <c r="AS26">
        <v>4052.3</v>
      </c>
      <c r="AT26">
        <f t="shared" si="26"/>
        <v>0.92542210596451402</v>
      </c>
      <c r="AU26">
        <v>-0.32343011824092399</v>
      </c>
      <c r="AV26" t="s">
        <v>437</v>
      </c>
      <c r="AW26">
        <v>10282.200000000001</v>
      </c>
      <c r="AX26">
        <v>733.19664</v>
      </c>
      <c r="AY26">
        <v>1233.19</v>
      </c>
      <c r="AZ26">
        <f t="shared" si="27"/>
        <v>0.4054471411542423</v>
      </c>
      <c r="BA26">
        <v>0.5</v>
      </c>
      <c r="BB26">
        <f t="shared" si="28"/>
        <v>1513.2602993550292</v>
      </c>
      <c r="BC26">
        <f t="shared" si="29"/>
        <v>58.685672357034306</v>
      </c>
      <c r="BD26">
        <f t="shared" si="30"/>
        <v>306.77353109785474</v>
      </c>
      <c r="BE26">
        <f t="shared" si="31"/>
        <v>3.8994680888955892E-2</v>
      </c>
      <c r="BF26">
        <f t="shared" si="32"/>
        <v>2.2860305386842255</v>
      </c>
      <c r="BG26">
        <f t="shared" si="33"/>
        <v>258.19330874111841</v>
      </c>
      <c r="BH26" t="s">
        <v>438</v>
      </c>
      <c r="BI26">
        <v>557.1</v>
      </c>
      <c r="BJ26">
        <f t="shared" si="34"/>
        <v>557.1</v>
      </c>
      <c r="BK26">
        <f t="shared" si="35"/>
        <v>0.5482447960168344</v>
      </c>
      <c r="BL26">
        <f t="shared" si="36"/>
        <v>0.73953668890236512</v>
      </c>
      <c r="BM26">
        <f t="shared" si="37"/>
        <v>0.8065661478599222</v>
      </c>
      <c r="BN26">
        <f t="shared" si="38"/>
        <v>0.53706248697606174</v>
      </c>
      <c r="BO26">
        <f t="shared" si="39"/>
        <v>0.75174502571672985</v>
      </c>
      <c r="BP26">
        <f t="shared" si="40"/>
        <v>0.5619173178255531</v>
      </c>
      <c r="BQ26">
        <f t="shared" si="41"/>
        <v>0.4380826821744469</v>
      </c>
      <c r="BR26">
        <f t="shared" si="42"/>
        <v>1800.09</v>
      </c>
      <c r="BS26">
        <f t="shared" si="43"/>
        <v>1513.2602993550292</v>
      </c>
      <c r="BT26">
        <f t="shared" si="44"/>
        <v>0.8406581334016795</v>
      </c>
      <c r="BU26">
        <f t="shared" si="45"/>
        <v>0.16087019746524145</v>
      </c>
      <c r="BV26">
        <v>6</v>
      </c>
      <c r="BW26">
        <v>0.5</v>
      </c>
      <c r="BX26" t="s">
        <v>388</v>
      </c>
      <c r="BY26">
        <v>2</v>
      </c>
      <c r="BZ26">
        <v>1689261707</v>
      </c>
      <c r="CA26">
        <v>426.25599999999997</v>
      </c>
      <c r="CB26">
        <v>499.97699999999998</v>
      </c>
      <c r="CC26">
        <v>30.573899999999998</v>
      </c>
      <c r="CD26">
        <v>22.989000000000001</v>
      </c>
      <c r="CE26">
        <v>425.52499999999998</v>
      </c>
      <c r="CF26">
        <v>30.4895</v>
      </c>
      <c r="CG26">
        <v>500.262</v>
      </c>
      <c r="CH26">
        <v>98.829599999999999</v>
      </c>
      <c r="CI26">
        <v>0.100344</v>
      </c>
      <c r="CJ26">
        <v>32.930799999999998</v>
      </c>
      <c r="CK26">
        <v>32.024999999999999</v>
      </c>
      <c r="CL26">
        <v>999.9</v>
      </c>
      <c r="CM26">
        <v>0</v>
      </c>
      <c r="CN26">
        <v>0</v>
      </c>
      <c r="CO26">
        <v>10005.6</v>
      </c>
      <c r="CP26">
        <v>0</v>
      </c>
      <c r="CQ26">
        <v>1.5289399999999999E-3</v>
      </c>
      <c r="CR26">
        <v>-73.720600000000005</v>
      </c>
      <c r="CS26">
        <v>439.7</v>
      </c>
      <c r="CT26">
        <v>511.74099999999999</v>
      </c>
      <c r="CU26">
        <v>7.5848699999999996</v>
      </c>
      <c r="CV26">
        <v>499.97699999999998</v>
      </c>
      <c r="CW26">
        <v>22.989000000000001</v>
      </c>
      <c r="CX26">
        <v>3.0215999999999998</v>
      </c>
      <c r="CY26">
        <v>2.2719900000000002</v>
      </c>
      <c r="CZ26">
        <v>24.147400000000001</v>
      </c>
      <c r="DA26">
        <v>19.479199999999999</v>
      </c>
      <c r="DB26">
        <v>1800.09</v>
      </c>
      <c r="DC26">
        <v>0.97800399999999998</v>
      </c>
      <c r="DD26">
        <v>2.1996499999999999E-2</v>
      </c>
      <c r="DE26">
        <v>0</v>
      </c>
      <c r="DF26">
        <v>733.245</v>
      </c>
      <c r="DG26">
        <v>5.0009800000000002</v>
      </c>
      <c r="DH26">
        <v>14804.5</v>
      </c>
      <c r="DI26">
        <v>16376.7</v>
      </c>
      <c r="DJ26">
        <v>48.686999999999998</v>
      </c>
      <c r="DK26">
        <v>50.311999999999998</v>
      </c>
      <c r="DL26">
        <v>49.25</v>
      </c>
      <c r="DM26">
        <v>49.75</v>
      </c>
      <c r="DN26">
        <v>50.061999999999998</v>
      </c>
      <c r="DO26">
        <v>1755.6</v>
      </c>
      <c r="DP26">
        <v>39.49</v>
      </c>
      <c r="DQ26">
        <v>0</v>
      </c>
      <c r="DR26">
        <v>121.299999952316</v>
      </c>
      <c r="DS26">
        <v>0</v>
      </c>
      <c r="DT26">
        <v>733.19664</v>
      </c>
      <c r="DU26">
        <v>-1.32884614398708</v>
      </c>
      <c r="DV26">
        <v>-35.076923233680802</v>
      </c>
      <c r="DW26">
        <v>14805.227999999999</v>
      </c>
      <c r="DX26">
        <v>15</v>
      </c>
      <c r="DY26">
        <v>1689261666</v>
      </c>
      <c r="DZ26" t="s">
        <v>439</v>
      </c>
      <c r="EA26">
        <v>1689261663.5</v>
      </c>
      <c r="EB26">
        <v>1689261666</v>
      </c>
      <c r="EC26">
        <v>11</v>
      </c>
      <c r="ED26">
        <v>0.182</v>
      </c>
      <c r="EE26">
        <v>2E-3</v>
      </c>
      <c r="EF26">
        <v>0.72599999999999998</v>
      </c>
      <c r="EG26">
        <v>4.1000000000000002E-2</v>
      </c>
      <c r="EH26">
        <v>500</v>
      </c>
      <c r="EI26">
        <v>22</v>
      </c>
      <c r="EJ26">
        <v>0.06</v>
      </c>
      <c r="EK26">
        <v>0.01</v>
      </c>
      <c r="EL26">
        <v>58.691100743570402</v>
      </c>
      <c r="EM26">
        <v>-0.84165188472452601</v>
      </c>
      <c r="EN26">
        <v>0.17413424613702499</v>
      </c>
      <c r="EO26">
        <v>1</v>
      </c>
      <c r="EP26">
        <v>0.39366569374483701</v>
      </c>
      <c r="EQ26">
        <v>-4.59621531686005E-2</v>
      </c>
      <c r="ER26">
        <v>1.03027536850326E-2</v>
      </c>
      <c r="ES26">
        <v>1</v>
      </c>
      <c r="ET26">
        <v>2</v>
      </c>
      <c r="EU26">
        <v>2</v>
      </c>
      <c r="EV26" t="s">
        <v>390</v>
      </c>
      <c r="EW26">
        <v>2.9599600000000001</v>
      </c>
      <c r="EX26">
        <v>2.8407399999999998</v>
      </c>
      <c r="EY26">
        <v>9.7643499999999994E-2</v>
      </c>
      <c r="EZ26">
        <v>0.111142</v>
      </c>
      <c r="FA26">
        <v>0.13341900000000001</v>
      </c>
      <c r="FB26">
        <v>0.109901</v>
      </c>
      <c r="FC26">
        <v>26940.5</v>
      </c>
      <c r="FD26">
        <v>27234.400000000001</v>
      </c>
      <c r="FE26">
        <v>27392.5</v>
      </c>
      <c r="FF26">
        <v>27921.3</v>
      </c>
      <c r="FG26">
        <v>30433.599999999999</v>
      </c>
      <c r="FH26">
        <v>30421.7</v>
      </c>
      <c r="FI26">
        <v>38157.4</v>
      </c>
      <c r="FJ26">
        <v>37046.400000000001</v>
      </c>
      <c r="FK26">
        <v>2.0094699999999999</v>
      </c>
      <c r="FL26">
        <v>1.6536999999999999</v>
      </c>
      <c r="FM26">
        <v>3.07709E-2</v>
      </c>
      <c r="FN26">
        <v>0</v>
      </c>
      <c r="FO26">
        <v>31.525700000000001</v>
      </c>
      <c r="FP26">
        <v>999.9</v>
      </c>
      <c r="FQ26">
        <v>47.917999999999999</v>
      </c>
      <c r="FR26">
        <v>39.972000000000001</v>
      </c>
      <c r="FS26">
        <v>35.888300000000001</v>
      </c>
      <c r="FT26">
        <v>61.831899999999997</v>
      </c>
      <c r="FU26">
        <v>34.6875</v>
      </c>
      <c r="FV26">
        <v>1</v>
      </c>
      <c r="FW26">
        <v>0.54720800000000003</v>
      </c>
      <c r="FX26">
        <v>2.08386</v>
      </c>
      <c r="FY26">
        <v>20.236999999999998</v>
      </c>
      <c r="FZ26">
        <v>5.2232799999999999</v>
      </c>
      <c r="GA26">
        <v>12.017300000000001</v>
      </c>
      <c r="GB26">
        <v>4.9982499999999996</v>
      </c>
      <c r="GC26">
        <v>3.2909999999999999</v>
      </c>
      <c r="GD26">
        <v>9999</v>
      </c>
      <c r="GE26">
        <v>9999</v>
      </c>
      <c r="GF26">
        <v>9999</v>
      </c>
      <c r="GG26">
        <v>218.7</v>
      </c>
      <c r="GH26">
        <v>1.8785099999999999</v>
      </c>
      <c r="GI26">
        <v>1.8723700000000001</v>
      </c>
      <c r="GJ26">
        <v>1.87443</v>
      </c>
      <c r="GK26">
        <v>1.8725700000000001</v>
      </c>
      <c r="GL26">
        <v>1.8727100000000001</v>
      </c>
      <c r="GM26">
        <v>1.87395</v>
      </c>
      <c r="GN26">
        <v>1.8742399999999999</v>
      </c>
      <c r="GO26">
        <v>1.8782000000000001</v>
      </c>
      <c r="GP26">
        <v>5</v>
      </c>
      <c r="GQ26">
        <v>0</v>
      </c>
      <c r="GR26">
        <v>0</v>
      </c>
      <c r="GS26">
        <v>0</v>
      </c>
      <c r="GT26" t="s">
        <v>391</v>
      </c>
      <c r="GU26" t="s">
        <v>392</v>
      </c>
      <c r="GV26" t="s">
        <v>393</v>
      </c>
      <c r="GW26" t="s">
        <v>393</v>
      </c>
      <c r="GX26" t="s">
        <v>393</v>
      </c>
      <c r="GY26" t="s">
        <v>393</v>
      </c>
      <c r="GZ26">
        <v>0</v>
      </c>
      <c r="HA26">
        <v>100</v>
      </c>
      <c r="HB26">
        <v>100</v>
      </c>
      <c r="HC26">
        <v>0.73099999999999998</v>
      </c>
      <c r="HD26">
        <v>8.4400000000000003E-2</v>
      </c>
      <c r="HE26">
        <v>0.59049104063926405</v>
      </c>
      <c r="HF26">
        <v>7.2704984381113296E-4</v>
      </c>
      <c r="HG26">
        <v>-1.05877040029023E-6</v>
      </c>
      <c r="HH26">
        <v>2.9517966189716799E-10</v>
      </c>
      <c r="HI26">
        <v>8.4352401071251706E-2</v>
      </c>
      <c r="HJ26">
        <v>0</v>
      </c>
      <c r="HK26">
        <v>0</v>
      </c>
      <c r="HL26">
        <v>0</v>
      </c>
      <c r="HM26">
        <v>1</v>
      </c>
      <c r="HN26">
        <v>2242</v>
      </c>
      <c r="HO26">
        <v>1</v>
      </c>
      <c r="HP26">
        <v>25</v>
      </c>
      <c r="HQ26">
        <v>0.7</v>
      </c>
      <c r="HR26">
        <v>0.7</v>
      </c>
      <c r="HS26">
        <v>1.1962900000000001</v>
      </c>
      <c r="HT26">
        <v>2.65869</v>
      </c>
      <c r="HU26">
        <v>1.49536</v>
      </c>
      <c r="HV26">
        <v>2.2692899999999998</v>
      </c>
      <c r="HW26">
        <v>1.49658</v>
      </c>
      <c r="HX26">
        <v>2.4658199999999999</v>
      </c>
      <c r="HY26">
        <v>44.501399999999997</v>
      </c>
      <c r="HZ26">
        <v>23.430800000000001</v>
      </c>
      <c r="IA26">
        <v>18</v>
      </c>
      <c r="IB26">
        <v>510.149</v>
      </c>
      <c r="IC26">
        <v>413.33600000000001</v>
      </c>
      <c r="ID26">
        <v>28.8917</v>
      </c>
      <c r="IE26">
        <v>33.990400000000001</v>
      </c>
      <c r="IF26">
        <v>30.0002</v>
      </c>
      <c r="IG26">
        <v>33.796399999999998</v>
      </c>
      <c r="IH26">
        <v>33.739600000000003</v>
      </c>
      <c r="II26">
        <v>24.019300000000001</v>
      </c>
      <c r="IJ26">
        <v>42.956099999999999</v>
      </c>
      <c r="IK26">
        <v>0</v>
      </c>
      <c r="IL26">
        <v>28.895399999999999</v>
      </c>
      <c r="IM26">
        <v>500</v>
      </c>
      <c r="IN26">
        <v>22.915199999999999</v>
      </c>
      <c r="IO26">
        <v>99.457300000000004</v>
      </c>
      <c r="IP26">
        <v>99.489800000000002</v>
      </c>
    </row>
    <row r="27" spans="1:250" x14ac:dyDescent="0.3">
      <c r="A27">
        <v>11</v>
      </c>
      <c r="B27">
        <v>1689261825.5999999</v>
      </c>
      <c r="C27">
        <v>1391.5999999046301</v>
      </c>
      <c r="D27" t="s">
        <v>440</v>
      </c>
      <c r="E27" t="s">
        <v>441</v>
      </c>
      <c r="F27" t="s">
        <v>378</v>
      </c>
      <c r="G27" t="s">
        <v>379</v>
      </c>
      <c r="H27" t="s">
        <v>380</v>
      </c>
      <c r="I27" t="s">
        <v>381</v>
      </c>
      <c r="J27" t="s">
        <v>382</v>
      </c>
      <c r="K27" t="s">
        <v>383</v>
      </c>
      <c r="L27" t="s">
        <v>384</v>
      </c>
      <c r="M27">
        <v>1689261825.5999999</v>
      </c>
      <c r="N27">
        <f t="shared" si="0"/>
        <v>5.971225369889907E-3</v>
      </c>
      <c r="O27">
        <f t="shared" si="1"/>
        <v>5.9712253698899067</v>
      </c>
      <c r="P27">
        <f t="shared" si="2"/>
        <v>61.424135037925005</v>
      </c>
      <c r="Q27">
        <f t="shared" si="3"/>
        <v>522.63300000000004</v>
      </c>
      <c r="R27">
        <f t="shared" si="4"/>
        <v>207.16017184841704</v>
      </c>
      <c r="S27">
        <f t="shared" si="5"/>
        <v>20.493720834321167</v>
      </c>
      <c r="T27">
        <f t="shared" si="6"/>
        <v>51.702480767591702</v>
      </c>
      <c r="U27">
        <f t="shared" si="7"/>
        <v>0.34045429014329154</v>
      </c>
      <c r="V27">
        <f t="shared" si="8"/>
        <v>2.9100994318978497</v>
      </c>
      <c r="W27">
        <f t="shared" si="9"/>
        <v>0.31977341235692686</v>
      </c>
      <c r="X27">
        <f t="shared" si="10"/>
        <v>0.20161170507724663</v>
      </c>
      <c r="Y27">
        <f t="shared" si="11"/>
        <v>289.54892645851788</v>
      </c>
      <c r="Z27">
        <f t="shared" si="12"/>
        <v>32.92484433174193</v>
      </c>
      <c r="AA27">
        <f t="shared" si="13"/>
        <v>31.972200000000001</v>
      </c>
      <c r="AB27">
        <f t="shared" si="14"/>
        <v>4.7675747982555059</v>
      </c>
      <c r="AC27">
        <f t="shared" si="15"/>
        <v>60.008914621852114</v>
      </c>
      <c r="AD27">
        <f t="shared" si="16"/>
        <v>2.9927376345948002</v>
      </c>
      <c r="AE27">
        <f t="shared" si="17"/>
        <v>4.9871550809635892</v>
      </c>
      <c r="AF27">
        <f t="shared" si="18"/>
        <v>1.7748371636607057</v>
      </c>
      <c r="AG27">
        <f t="shared" si="19"/>
        <v>-263.33103881214493</v>
      </c>
      <c r="AH27">
        <f t="shared" si="20"/>
        <v>125.15057911266464</v>
      </c>
      <c r="AI27">
        <f t="shared" si="21"/>
        <v>9.7885997595360372</v>
      </c>
      <c r="AJ27">
        <f t="shared" si="22"/>
        <v>161.15706651857366</v>
      </c>
      <c r="AK27">
        <v>0</v>
      </c>
      <c r="AL27">
        <v>0</v>
      </c>
      <c r="AM27">
        <f t="shared" si="23"/>
        <v>1</v>
      </c>
      <c r="AN27">
        <f t="shared" si="24"/>
        <v>0</v>
      </c>
      <c r="AO27">
        <f t="shared" si="25"/>
        <v>51304.861641244213</v>
      </c>
      <c r="AP27" t="s">
        <v>385</v>
      </c>
      <c r="AQ27">
        <v>10238.9</v>
      </c>
      <c r="AR27">
        <v>302.21199999999999</v>
      </c>
      <c r="AS27">
        <v>4052.3</v>
      </c>
      <c r="AT27">
        <f t="shared" si="26"/>
        <v>0.92542210596451402</v>
      </c>
      <c r="AU27">
        <v>-0.32343011824092399</v>
      </c>
      <c r="AV27" t="s">
        <v>442</v>
      </c>
      <c r="AW27">
        <v>10284.6</v>
      </c>
      <c r="AX27">
        <v>737.80876923076903</v>
      </c>
      <c r="AY27">
        <v>1269.2</v>
      </c>
      <c r="AZ27">
        <f t="shared" si="27"/>
        <v>0.41868202865524029</v>
      </c>
      <c r="BA27">
        <v>0.5</v>
      </c>
      <c r="BB27">
        <f t="shared" si="28"/>
        <v>1513.0923059370559</v>
      </c>
      <c r="BC27">
        <f t="shared" si="29"/>
        <v>61.424135037925005</v>
      </c>
      <c r="BD27">
        <f t="shared" si="30"/>
        <v>316.75227809618104</v>
      </c>
      <c r="BE27">
        <f t="shared" si="31"/>
        <v>4.0808855424009145E-2</v>
      </c>
      <c r="BF27">
        <f t="shared" si="32"/>
        <v>2.1927986132997166</v>
      </c>
      <c r="BG27">
        <f t="shared" si="33"/>
        <v>259.73621862157142</v>
      </c>
      <c r="BH27" t="s">
        <v>443</v>
      </c>
      <c r="BI27">
        <v>558.20000000000005</v>
      </c>
      <c r="BJ27">
        <f t="shared" si="34"/>
        <v>558.20000000000005</v>
      </c>
      <c r="BK27">
        <f t="shared" si="35"/>
        <v>0.5601953986763315</v>
      </c>
      <c r="BL27">
        <f t="shared" si="36"/>
        <v>0.74738569728443183</v>
      </c>
      <c r="BM27">
        <f t="shared" si="37"/>
        <v>0.79651412380870612</v>
      </c>
      <c r="BN27">
        <f t="shared" si="38"/>
        <v>0.54953239416541977</v>
      </c>
      <c r="BO27">
        <f t="shared" si="39"/>
        <v>0.74214258438735314</v>
      </c>
      <c r="BP27">
        <f t="shared" si="40"/>
        <v>0.56544556478927199</v>
      </c>
      <c r="BQ27">
        <f t="shared" si="41"/>
        <v>0.43455443521072801</v>
      </c>
      <c r="BR27">
        <f t="shared" si="42"/>
        <v>1799.89</v>
      </c>
      <c r="BS27">
        <f t="shared" si="43"/>
        <v>1513.0923059370559</v>
      </c>
      <c r="BT27">
        <f t="shared" si="44"/>
        <v>0.84065821018898701</v>
      </c>
      <c r="BU27">
        <f t="shared" si="45"/>
        <v>0.16087034566474501</v>
      </c>
      <c r="BV27">
        <v>6</v>
      </c>
      <c r="BW27">
        <v>0.5</v>
      </c>
      <c r="BX27" t="s">
        <v>388</v>
      </c>
      <c r="BY27">
        <v>2</v>
      </c>
      <c r="BZ27">
        <v>1689261825.5999999</v>
      </c>
      <c r="CA27">
        <v>522.63300000000004</v>
      </c>
      <c r="CB27">
        <v>600.05899999999997</v>
      </c>
      <c r="CC27">
        <v>30.251999999999999</v>
      </c>
      <c r="CD27">
        <v>23.305800000000001</v>
      </c>
      <c r="CE27">
        <v>522.04100000000005</v>
      </c>
      <c r="CF27">
        <v>30.172999999999998</v>
      </c>
      <c r="CG27">
        <v>500.18</v>
      </c>
      <c r="CH27">
        <v>98.827200000000005</v>
      </c>
      <c r="CI27">
        <v>9.9734900000000001E-2</v>
      </c>
      <c r="CJ27">
        <v>32.7699</v>
      </c>
      <c r="CK27">
        <v>31.972200000000001</v>
      </c>
      <c r="CL27">
        <v>999.9</v>
      </c>
      <c r="CM27">
        <v>0</v>
      </c>
      <c r="CN27">
        <v>0</v>
      </c>
      <c r="CO27">
        <v>10006.9</v>
      </c>
      <c r="CP27">
        <v>0</v>
      </c>
      <c r="CQ27">
        <v>1.5289399999999999E-3</v>
      </c>
      <c r="CR27">
        <v>-77.425799999999995</v>
      </c>
      <c r="CS27">
        <v>538.93700000000001</v>
      </c>
      <c r="CT27">
        <v>614.37800000000004</v>
      </c>
      <c r="CU27">
        <v>6.9461199999999996</v>
      </c>
      <c r="CV27">
        <v>600.05899999999997</v>
      </c>
      <c r="CW27">
        <v>23.305800000000001</v>
      </c>
      <c r="CX27">
        <v>2.9897200000000002</v>
      </c>
      <c r="CY27">
        <v>2.3032499999999998</v>
      </c>
      <c r="CZ27">
        <v>23.970700000000001</v>
      </c>
      <c r="DA27">
        <v>19.699200000000001</v>
      </c>
      <c r="DB27">
        <v>1799.89</v>
      </c>
      <c r="DC27">
        <v>0.97799599999999998</v>
      </c>
      <c r="DD27">
        <v>2.2003999999999999E-2</v>
      </c>
      <c r="DE27">
        <v>0</v>
      </c>
      <c r="DF27">
        <v>737.7</v>
      </c>
      <c r="DG27">
        <v>5.0009800000000002</v>
      </c>
      <c r="DH27">
        <v>14865.2</v>
      </c>
      <c r="DI27">
        <v>16374.9</v>
      </c>
      <c r="DJ27">
        <v>48.311999999999998</v>
      </c>
      <c r="DK27">
        <v>50.061999999999998</v>
      </c>
      <c r="DL27">
        <v>48.875</v>
      </c>
      <c r="DM27">
        <v>49.5</v>
      </c>
      <c r="DN27">
        <v>49.75</v>
      </c>
      <c r="DO27">
        <v>1755.39</v>
      </c>
      <c r="DP27">
        <v>39.49</v>
      </c>
      <c r="DQ27">
        <v>0</v>
      </c>
      <c r="DR27">
        <v>118.299999952316</v>
      </c>
      <c r="DS27">
        <v>0</v>
      </c>
      <c r="DT27">
        <v>737.80876923076903</v>
      </c>
      <c r="DU27">
        <v>-3.4274188095617402</v>
      </c>
      <c r="DV27">
        <v>-73.859829230739393</v>
      </c>
      <c r="DW27">
        <v>14870.5846153846</v>
      </c>
      <c r="DX27">
        <v>15</v>
      </c>
      <c r="DY27">
        <v>1689261785.0999999</v>
      </c>
      <c r="DZ27" t="s">
        <v>444</v>
      </c>
      <c r="EA27">
        <v>1689261782.0999999</v>
      </c>
      <c r="EB27">
        <v>1689261785.0999999</v>
      </c>
      <c r="EC27">
        <v>12</v>
      </c>
      <c r="ED27">
        <v>-0.13100000000000001</v>
      </c>
      <c r="EE27">
        <v>-5.0000000000000001E-3</v>
      </c>
      <c r="EF27">
        <v>0.57799999999999996</v>
      </c>
      <c r="EG27">
        <v>4.3999999999999997E-2</v>
      </c>
      <c r="EH27">
        <v>600</v>
      </c>
      <c r="EI27">
        <v>23</v>
      </c>
      <c r="EJ27">
        <v>0.04</v>
      </c>
      <c r="EK27">
        <v>0.02</v>
      </c>
      <c r="EL27">
        <v>61.609508930760697</v>
      </c>
      <c r="EM27">
        <v>-0.74204630439252195</v>
      </c>
      <c r="EN27">
        <v>0.14328888300537301</v>
      </c>
      <c r="EO27">
        <v>1</v>
      </c>
      <c r="EP27">
        <v>0.34864401086031399</v>
      </c>
      <c r="EQ27">
        <v>-1.6439145234359399E-2</v>
      </c>
      <c r="ER27">
        <v>7.4174730575530404E-3</v>
      </c>
      <c r="ES27">
        <v>1</v>
      </c>
      <c r="ET27">
        <v>2</v>
      </c>
      <c r="EU27">
        <v>2</v>
      </c>
      <c r="EV27" t="s">
        <v>390</v>
      </c>
      <c r="EW27">
        <v>2.9595799999999999</v>
      </c>
      <c r="EX27">
        <v>2.8401399999999999</v>
      </c>
      <c r="EY27">
        <v>0.113634</v>
      </c>
      <c r="EZ27">
        <v>0.12667100000000001</v>
      </c>
      <c r="FA27">
        <v>0.132434</v>
      </c>
      <c r="FB27">
        <v>0.11092100000000001</v>
      </c>
      <c r="FC27">
        <v>26457</v>
      </c>
      <c r="FD27">
        <v>26753.3</v>
      </c>
      <c r="FE27">
        <v>27387.3</v>
      </c>
      <c r="FF27">
        <v>27917</v>
      </c>
      <c r="FG27">
        <v>30463.599999999999</v>
      </c>
      <c r="FH27">
        <v>30383.4</v>
      </c>
      <c r="FI27">
        <v>38149.599999999999</v>
      </c>
      <c r="FJ27">
        <v>37040.800000000003</v>
      </c>
      <c r="FK27">
        <v>2.0082800000000001</v>
      </c>
      <c r="FL27">
        <v>1.6509499999999999</v>
      </c>
      <c r="FM27">
        <v>2.58461E-2</v>
      </c>
      <c r="FN27">
        <v>0</v>
      </c>
      <c r="FO27">
        <v>31.552800000000001</v>
      </c>
      <c r="FP27">
        <v>999.9</v>
      </c>
      <c r="FQ27">
        <v>47.808999999999997</v>
      </c>
      <c r="FR27">
        <v>40.103000000000002</v>
      </c>
      <c r="FS27">
        <v>36.0625</v>
      </c>
      <c r="FT27">
        <v>60.946399999999997</v>
      </c>
      <c r="FU27">
        <v>33.818100000000001</v>
      </c>
      <c r="FV27">
        <v>1</v>
      </c>
      <c r="FW27">
        <v>0.55765500000000001</v>
      </c>
      <c r="FX27">
        <v>1.70347</v>
      </c>
      <c r="FY27">
        <v>20.241099999999999</v>
      </c>
      <c r="FZ27">
        <v>5.2219300000000004</v>
      </c>
      <c r="GA27">
        <v>12.018000000000001</v>
      </c>
      <c r="GB27">
        <v>4.9965999999999999</v>
      </c>
      <c r="GC27">
        <v>3.2903500000000001</v>
      </c>
      <c r="GD27">
        <v>9999</v>
      </c>
      <c r="GE27">
        <v>9999</v>
      </c>
      <c r="GF27">
        <v>9999</v>
      </c>
      <c r="GG27">
        <v>218.7</v>
      </c>
      <c r="GH27">
        <v>1.87853</v>
      </c>
      <c r="GI27">
        <v>1.87239</v>
      </c>
      <c r="GJ27">
        <v>1.8744400000000001</v>
      </c>
      <c r="GK27">
        <v>1.8725799999999999</v>
      </c>
      <c r="GL27">
        <v>1.8727400000000001</v>
      </c>
      <c r="GM27">
        <v>1.87401</v>
      </c>
      <c r="GN27">
        <v>1.87425</v>
      </c>
      <c r="GO27">
        <v>1.8782000000000001</v>
      </c>
      <c r="GP27">
        <v>5</v>
      </c>
      <c r="GQ27">
        <v>0</v>
      </c>
      <c r="GR27">
        <v>0</v>
      </c>
      <c r="GS27">
        <v>0</v>
      </c>
      <c r="GT27" t="s">
        <v>391</v>
      </c>
      <c r="GU27" t="s">
        <v>392</v>
      </c>
      <c r="GV27" t="s">
        <v>393</v>
      </c>
      <c r="GW27" t="s">
        <v>393</v>
      </c>
      <c r="GX27" t="s">
        <v>393</v>
      </c>
      <c r="GY27" t="s">
        <v>393</v>
      </c>
      <c r="GZ27">
        <v>0</v>
      </c>
      <c r="HA27">
        <v>100</v>
      </c>
      <c r="HB27">
        <v>100</v>
      </c>
      <c r="HC27">
        <v>0.59199999999999997</v>
      </c>
      <c r="HD27">
        <v>7.9000000000000001E-2</v>
      </c>
      <c r="HE27">
        <v>0.45914556347524199</v>
      </c>
      <c r="HF27">
        <v>7.2704984381113296E-4</v>
      </c>
      <c r="HG27">
        <v>-1.05877040029023E-6</v>
      </c>
      <c r="HH27">
        <v>2.9517966189716799E-10</v>
      </c>
      <c r="HI27">
        <v>7.8945625365587704E-2</v>
      </c>
      <c r="HJ27">
        <v>0</v>
      </c>
      <c r="HK27">
        <v>0</v>
      </c>
      <c r="HL27">
        <v>0</v>
      </c>
      <c r="HM27">
        <v>1</v>
      </c>
      <c r="HN27">
        <v>2242</v>
      </c>
      <c r="HO27">
        <v>1</v>
      </c>
      <c r="HP27">
        <v>25</v>
      </c>
      <c r="HQ27">
        <v>0.7</v>
      </c>
      <c r="HR27">
        <v>0.7</v>
      </c>
      <c r="HS27">
        <v>1.3855</v>
      </c>
      <c r="HT27">
        <v>2.6440399999999999</v>
      </c>
      <c r="HU27">
        <v>1.49536</v>
      </c>
      <c r="HV27">
        <v>2.2692899999999998</v>
      </c>
      <c r="HW27">
        <v>1.49658</v>
      </c>
      <c r="HX27">
        <v>2.5793499999999998</v>
      </c>
      <c r="HY27">
        <v>44.641199999999998</v>
      </c>
      <c r="HZ27">
        <v>23.4483</v>
      </c>
      <c r="IA27">
        <v>18</v>
      </c>
      <c r="IB27">
        <v>510.29500000000002</v>
      </c>
      <c r="IC27">
        <v>412.32600000000002</v>
      </c>
      <c r="ID27">
        <v>28.898099999999999</v>
      </c>
      <c r="IE27">
        <v>34.123199999999997</v>
      </c>
      <c r="IF27">
        <v>30.000699999999998</v>
      </c>
      <c r="IG27">
        <v>33.916200000000003</v>
      </c>
      <c r="IH27">
        <v>33.858699999999999</v>
      </c>
      <c r="II27">
        <v>27.8063</v>
      </c>
      <c r="IJ27">
        <v>42.610700000000001</v>
      </c>
      <c r="IK27">
        <v>0</v>
      </c>
      <c r="IL27">
        <v>28.887899999999998</v>
      </c>
      <c r="IM27">
        <v>600</v>
      </c>
      <c r="IN27">
        <v>23.2742</v>
      </c>
      <c r="IO27">
        <v>99.437600000000003</v>
      </c>
      <c r="IP27">
        <v>99.474699999999999</v>
      </c>
    </row>
    <row r="28" spans="1:250" x14ac:dyDescent="0.3">
      <c r="A28">
        <v>12</v>
      </c>
      <c r="B28">
        <v>1689261938.5999999</v>
      </c>
      <c r="C28">
        <v>1504.5999999046301</v>
      </c>
      <c r="D28" t="s">
        <v>445</v>
      </c>
      <c r="E28" t="s">
        <v>446</v>
      </c>
      <c r="F28" t="s">
        <v>378</v>
      </c>
      <c r="G28" t="s">
        <v>379</v>
      </c>
      <c r="H28" t="s">
        <v>380</v>
      </c>
      <c r="I28" t="s">
        <v>381</v>
      </c>
      <c r="J28" t="s">
        <v>382</v>
      </c>
      <c r="K28" t="s">
        <v>383</v>
      </c>
      <c r="L28" t="s">
        <v>384</v>
      </c>
      <c r="M28">
        <v>1689261938.5999999</v>
      </c>
      <c r="N28">
        <f t="shared" si="0"/>
        <v>5.1675892588102026E-3</v>
      </c>
      <c r="O28">
        <f t="shared" si="1"/>
        <v>5.167589258810203</v>
      </c>
      <c r="P28">
        <f t="shared" si="2"/>
        <v>63.480757970665302</v>
      </c>
      <c r="Q28">
        <f t="shared" si="3"/>
        <v>719.43600000000004</v>
      </c>
      <c r="R28">
        <f t="shared" si="4"/>
        <v>333.33336529830575</v>
      </c>
      <c r="S28">
        <f t="shared" si="5"/>
        <v>32.975077162141993</v>
      </c>
      <c r="T28">
        <f t="shared" si="6"/>
        <v>71.170366014791995</v>
      </c>
      <c r="U28">
        <f t="shared" si="7"/>
        <v>0.28717466711859418</v>
      </c>
      <c r="V28">
        <f t="shared" si="8"/>
        <v>2.9081925667167283</v>
      </c>
      <c r="W28">
        <f t="shared" si="9"/>
        <v>0.27229931399292179</v>
      </c>
      <c r="X28">
        <f t="shared" si="10"/>
        <v>0.17145932675096243</v>
      </c>
      <c r="Y28">
        <f t="shared" si="11"/>
        <v>289.56546546078278</v>
      </c>
      <c r="Z28">
        <f t="shared" si="12"/>
        <v>33.036237208841769</v>
      </c>
      <c r="AA28">
        <f t="shared" si="13"/>
        <v>32.010399999999997</v>
      </c>
      <c r="AB28">
        <f t="shared" si="14"/>
        <v>4.7778947816755277</v>
      </c>
      <c r="AC28">
        <f t="shared" si="15"/>
        <v>59.966265418712773</v>
      </c>
      <c r="AD28">
        <f t="shared" si="16"/>
        <v>2.9740878742080001</v>
      </c>
      <c r="AE28">
        <f t="shared" si="17"/>
        <v>4.959601625082894</v>
      </c>
      <c r="AF28">
        <f t="shared" si="18"/>
        <v>1.8038069074675276</v>
      </c>
      <c r="AG28">
        <f t="shared" si="19"/>
        <v>-227.89068631352993</v>
      </c>
      <c r="AH28">
        <f t="shared" si="20"/>
        <v>103.65154037893257</v>
      </c>
      <c r="AI28">
        <f t="shared" si="21"/>
        <v>8.109974239234333</v>
      </c>
      <c r="AJ28">
        <f t="shared" si="22"/>
        <v>173.43629376541978</v>
      </c>
      <c r="AK28">
        <v>0</v>
      </c>
      <c r="AL28">
        <v>0</v>
      </c>
      <c r="AM28">
        <f t="shared" si="23"/>
        <v>1</v>
      </c>
      <c r="AN28">
        <f t="shared" si="24"/>
        <v>0</v>
      </c>
      <c r="AO28">
        <f t="shared" si="25"/>
        <v>51267.642392253489</v>
      </c>
      <c r="AP28" t="s">
        <v>385</v>
      </c>
      <c r="AQ28">
        <v>10238.9</v>
      </c>
      <c r="AR28">
        <v>302.21199999999999</v>
      </c>
      <c r="AS28">
        <v>4052.3</v>
      </c>
      <c r="AT28">
        <f t="shared" si="26"/>
        <v>0.92542210596451402</v>
      </c>
      <c r="AU28">
        <v>-0.32343011824092399</v>
      </c>
      <c r="AV28" t="s">
        <v>447</v>
      </c>
      <c r="AW28">
        <v>10286.799999999999</v>
      </c>
      <c r="AX28">
        <v>739.88757692307695</v>
      </c>
      <c r="AY28">
        <v>1296.0899999999999</v>
      </c>
      <c r="AZ28">
        <f t="shared" si="27"/>
        <v>0.429138735023743</v>
      </c>
      <c r="BA28">
        <v>0.5</v>
      </c>
      <c r="BB28">
        <f t="shared" si="28"/>
        <v>1513.1766059382294</v>
      </c>
      <c r="BC28">
        <f t="shared" si="29"/>
        <v>63.480757970665302</v>
      </c>
      <c r="BD28">
        <f t="shared" si="30"/>
        <v>324.68134726992628</v>
      </c>
      <c r="BE28">
        <f t="shared" si="31"/>
        <v>4.2165724634200978E-2</v>
      </c>
      <c r="BF28">
        <f t="shared" si="32"/>
        <v>2.1265575693046008</v>
      </c>
      <c r="BG28">
        <f t="shared" si="33"/>
        <v>260.84370515230631</v>
      </c>
      <c r="BH28" t="s">
        <v>448</v>
      </c>
      <c r="BI28">
        <v>559.78</v>
      </c>
      <c r="BJ28">
        <f t="shared" si="34"/>
        <v>559.78</v>
      </c>
      <c r="BK28">
        <f t="shared" si="35"/>
        <v>0.56810098064177639</v>
      </c>
      <c r="BL28">
        <f t="shared" si="36"/>
        <v>0.75539164628610644</v>
      </c>
      <c r="BM28">
        <f t="shared" si="37"/>
        <v>0.7891751514665627</v>
      </c>
      <c r="BN28">
        <f t="shared" si="38"/>
        <v>0.5596284685614562</v>
      </c>
      <c r="BO28">
        <f t="shared" si="39"/>
        <v>0.73497208598838215</v>
      </c>
      <c r="BP28">
        <f t="shared" si="40"/>
        <v>0.57150998198473468</v>
      </c>
      <c r="BQ28">
        <f t="shared" si="41"/>
        <v>0.42849001801526532</v>
      </c>
      <c r="BR28">
        <f t="shared" si="42"/>
        <v>1799.99</v>
      </c>
      <c r="BS28">
        <f t="shared" si="43"/>
        <v>1513.1766059382294</v>
      </c>
      <c r="BT28">
        <f t="shared" si="44"/>
        <v>0.84065834028979569</v>
      </c>
      <c r="BU28">
        <f t="shared" si="45"/>
        <v>0.16087059675930576</v>
      </c>
      <c r="BV28">
        <v>6</v>
      </c>
      <c r="BW28">
        <v>0.5</v>
      </c>
      <c r="BX28" t="s">
        <v>388</v>
      </c>
      <c r="BY28">
        <v>2</v>
      </c>
      <c r="BZ28">
        <v>1689261938.5999999</v>
      </c>
      <c r="CA28">
        <v>719.43600000000004</v>
      </c>
      <c r="CB28">
        <v>800.04100000000005</v>
      </c>
      <c r="CC28">
        <v>30.064</v>
      </c>
      <c r="CD28">
        <v>24.0518</v>
      </c>
      <c r="CE28">
        <v>718.505</v>
      </c>
      <c r="CF28">
        <v>29.983899999999998</v>
      </c>
      <c r="CG28">
        <v>500.20600000000002</v>
      </c>
      <c r="CH28">
        <v>98.824600000000004</v>
      </c>
      <c r="CI28">
        <v>0.100622</v>
      </c>
      <c r="CJ28">
        <v>32.671500000000002</v>
      </c>
      <c r="CK28">
        <v>32.010399999999997</v>
      </c>
      <c r="CL28">
        <v>999.9</v>
      </c>
      <c r="CM28">
        <v>0</v>
      </c>
      <c r="CN28">
        <v>0</v>
      </c>
      <c r="CO28">
        <v>9996.25</v>
      </c>
      <c r="CP28">
        <v>0</v>
      </c>
      <c r="CQ28">
        <v>1.5289399999999999E-3</v>
      </c>
      <c r="CR28">
        <v>-80.605000000000004</v>
      </c>
      <c r="CS28">
        <v>741.73599999999999</v>
      </c>
      <c r="CT28">
        <v>819.75800000000004</v>
      </c>
      <c r="CU28">
        <v>6.0121900000000004</v>
      </c>
      <c r="CV28">
        <v>800.04100000000005</v>
      </c>
      <c r="CW28">
        <v>24.0518</v>
      </c>
      <c r="CX28">
        <v>2.9710700000000001</v>
      </c>
      <c r="CY28">
        <v>2.3769100000000001</v>
      </c>
      <c r="CZ28">
        <v>23.866599999999998</v>
      </c>
      <c r="DA28">
        <v>20.2073</v>
      </c>
      <c r="DB28">
        <v>1799.99</v>
      </c>
      <c r="DC28">
        <v>0.97799199999999997</v>
      </c>
      <c r="DD28">
        <v>2.2007800000000001E-2</v>
      </c>
      <c r="DE28">
        <v>0</v>
      </c>
      <c r="DF28">
        <v>739.31600000000003</v>
      </c>
      <c r="DG28">
        <v>5.0009800000000002</v>
      </c>
      <c r="DH28">
        <v>14898.4</v>
      </c>
      <c r="DI28">
        <v>16375.7</v>
      </c>
      <c r="DJ28">
        <v>47.936999999999998</v>
      </c>
      <c r="DK28">
        <v>49.811999999999998</v>
      </c>
      <c r="DL28">
        <v>48.561999999999998</v>
      </c>
      <c r="DM28">
        <v>49.311999999999998</v>
      </c>
      <c r="DN28">
        <v>49.436999999999998</v>
      </c>
      <c r="DO28">
        <v>1755.48</v>
      </c>
      <c r="DP28">
        <v>39.5</v>
      </c>
      <c r="DQ28">
        <v>0</v>
      </c>
      <c r="DR28">
        <v>112.299999952316</v>
      </c>
      <c r="DS28">
        <v>0</v>
      </c>
      <c r="DT28">
        <v>739.88757692307695</v>
      </c>
      <c r="DU28">
        <v>-2.22075213709812</v>
      </c>
      <c r="DV28">
        <v>-25.285469944568401</v>
      </c>
      <c r="DW28">
        <v>14900.4461538462</v>
      </c>
      <c r="DX28">
        <v>15</v>
      </c>
      <c r="DY28">
        <v>1689261898.5999999</v>
      </c>
      <c r="DZ28" t="s">
        <v>449</v>
      </c>
      <c r="EA28">
        <v>1689261895.5999999</v>
      </c>
      <c r="EB28">
        <v>1689261898.5999999</v>
      </c>
      <c r="EC28">
        <v>13</v>
      </c>
      <c r="ED28">
        <v>0.38700000000000001</v>
      </c>
      <c r="EE28">
        <v>1E-3</v>
      </c>
      <c r="EF28">
        <v>0.90200000000000002</v>
      </c>
      <c r="EG28">
        <v>5.0999999999999997E-2</v>
      </c>
      <c r="EH28">
        <v>800</v>
      </c>
      <c r="EI28">
        <v>23</v>
      </c>
      <c r="EJ28">
        <v>0.03</v>
      </c>
      <c r="EK28">
        <v>0.02</v>
      </c>
      <c r="EL28">
        <v>63.438440565037297</v>
      </c>
      <c r="EM28">
        <v>-0.74117869367185796</v>
      </c>
      <c r="EN28">
        <v>0.188096600015486</v>
      </c>
      <c r="EO28">
        <v>1</v>
      </c>
      <c r="EP28">
        <v>0.29885736958278403</v>
      </c>
      <c r="EQ28">
        <v>-3.3605457248440898E-2</v>
      </c>
      <c r="ER28">
        <v>8.9802091256063806E-3</v>
      </c>
      <c r="ES28">
        <v>1</v>
      </c>
      <c r="ET28">
        <v>2</v>
      </c>
      <c r="EU28">
        <v>2</v>
      </c>
      <c r="EV28" t="s">
        <v>390</v>
      </c>
      <c r="EW28">
        <v>2.9594999999999998</v>
      </c>
      <c r="EX28">
        <v>2.8409300000000002</v>
      </c>
      <c r="EY28">
        <v>0.14224000000000001</v>
      </c>
      <c r="EZ28">
        <v>0.15424399999999999</v>
      </c>
      <c r="FA28">
        <v>0.13183</v>
      </c>
      <c r="FB28">
        <v>0.113345</v>
      </c>
      <c r="FC28">
        <v>25595.7</v>
      </c>
      <c r="FD28">
        <v>25902</v>
      </c>
      <c r="FE28">
        <v>27381.5</v>
      </c>
      <c r="FF28">
        <v>27912.2</v>
      </c>
      <c r="FG28">
        <v>30480.5</v>
      </c>
      <c r="FH28">
        <v>30296.9</v>
      </c>
      <c r="FI28">
        <v>38141.1</v>
      </c>
      <c r="FJ28">
        <v>37033.9</v>
      </c>
      <c r="FK28">
        <v>2.0063499999999999</v>
      </c>
      <c r="FL28">
        <v>1.6491800000000001</v>
      </c>
      <c r="FM28">
        <v>3.2119500000000002E-2</v>
      </c>
      <c r="FN28">
        <v>0</v>
      </c>
      <c r="FO28">
        <v>31.4892</v>
      </c>
      <c r="FP28">
        <v>999.9</v>
      </c>
      <c r="FQ28">
        <v>47.728999999999999</v>
      </c>
      <c r="FR28">
        <v>40.244</v>
      </c>
      <c r="FS28">
        <v>36.272500000000001</v>
      </c>
      <c r="FT28">
        <v>61.4664</v>
      </c>
      <c r="FU28">
        <v>34.314900000000002</v>
      </c>
      <c r="FV28">
        <v>1</v>
      </c>
      <c r="FW28">
        <v>0.57115099999999996</v>
      </c>
      <c r="FX28">
        <v>2.3606799999999999</v>
      </c>
      <c r="FY28">
        <v>20.232900000000001</v>
      </c>
      <c r="FZ28">
        <v>5.2252299999999998</v>
      </c>
      <c r="GA28">
        <v>12.0204</v>
      </c>
      <c r="GB28">
        <v>4.9981</v>
      </c>
      <c r="GC28">
        <v>3.2909999999999999</v>
      </c>
      <c r="GD28">
        <v>9999</v>
      </c>
      <c r="GE28">
        <v>9999</v>
      </c>
      <c r="GF28">
        <v>9999</v>
      </c>
      <c r="GG28">
        <v>218.8</v>
      </c>
      <c r="GH28">
        <v>1.8785099999999999</v>
      </c>
      <c r="GI28">
        <v>1.87239</v>
      </c>
      <c r="GJ28">
        <v>1.87446</v>
      </c>
      <c r="GK28">
        <v>1.87259</v>
      </c>
      <c r="GL28">
        <v>1.87273</v>
      </c>
      <c r="GM28">
        <v>1.87401</v>
      </c>
      <c r="GN28">
        <v>1.8742700000000001</v>
      </c>
      <c r="GO28">
        <v>1.8782099999999999</v>
      </c>
      <c r="GP28">
        <v>5</v>
      </c>
      <c r="GQ28">
        <v>0</v>
      </c>
      <c r="GR28">
        <v>0</v>
      </c>
      <c r="GS28">
        <v>0</v>
      </c>
      <c r="GT28" t="s">
        <v>391</v>
      </c>
      <c r="GU28" t="s">
        <v>392</v>
      </c>
      <c r="GV28" t="s">
        <v>393</v>
      </c>
      <c r="GW28" t="s">
        <v>393</v>
      </c>
      <c r="GX28" t="s">
        <v>393</v>
      </c>
      <c r="GY28" t="s">
        <v>393</v>
      </c>
      <c r="GZ28">
        <v>0</v>
      </c>
      <c r="HA28">
        <v>100</v>
      </c>
      <c r="HB28">
        <v>100</v>
      </c>
      <c r="HC28">
        <v>0.93100000000000005</v>
      </c>
      <c r="HD28">
        <v>8.0100000000000005E-2</v>
      </c>
      <c r="HE28">
        <v>0.84624699967308403</v>
      </c>
      <c r="HF28">
        <v>7.2704984381113296E-4</v>
      </c>
      <c r="HG28">
        <v>-1.05877040029023E-6</v>
      </c>
      <c r="HH28">
        <v>2.9517966189716799E-10</v>
      </c>
      <c r="HI28">
        <v>8.0120214294608999E-2</v>
      </c>
      <c r="HJ28">
        <v>0</v>
      </c>
      <c r="HK28">
        <v>0</v>
      </c>
      <c r="HL28">
        <v>0</v>
      </c>
      <c r="HM28">
        <v>1</v>
      </c>
      <c r="HN28">
        <v>2242</v>
      </c>
      <c r="HO28">
        <v>1</v>
      </c>
      <c r="HP28">
        <v>25</v>
      </c>
      <c r="HQ28">
        <v>0.7</v>
      </c>
      <c r="HR28">
        <v>0.7</v>
      </c>
      <c r="HS28">
        <v>1.7492700000000001</v>
      </c>
      <c r="HT28">
        <v>2.64893</v>
      </c>
      <c r="HU28">
        <v>1.49536</v>
      </c>
      <c r="HV28">
        <v>2.2705099999999998</v>
      </c>
      <c r="HW28">
        <v>1.49658</v>
      </c>
      <c r="HX28">
        <v>2.3645</v>
      </c>
      <c r="HY28">
        <v>44.781500000000001</v>
      </c>
      <c r="HZ28">
        <v>23.430800000000001</v>
      </c>
      <c r="IA28">
        <v>18</v>
      </c>
      <c r="IB28">
        <v>509.93700000000001</v>
      </c>
      <c r="IC28">
        <v>411.887</v>
      </c>
      <c r="ID28">
        <v>28.467400000000001</v>
      </c>
      <c r="IE28">
        <v>34.242800000000003</v>
      </c>
      <c r="IF28">
        <v>30.000299999999999</v>
      </c>
      <c r="IG28">
        <v>34.029699999999998</v>
      </c>
      <c r="IH28">
        <v>33.968400000000003</v>
      </c>
      <c r="II28">
        <v>35.075499999999998</v>
      </c>
      <c r="IJ28">
        <v>41.246299999999998</v>
      </c>
      <c r="IK28">
        <v>0</v>
      </c>
      <c r="IL28">
        <v>28.468900000000001</v>
      </c>
      <c r="IM28">
        <v>800</v>
      </c>
      <c r="IN28">
        <v>24.117799999999999</v>
      </c>
      <c r="IO28">
        <v>99.415999999999997</v>
      </c>
      <c r="IP28">
        <v>99.456900000000005</v>
      </c>
    </row>
    <row r="29" spans="1:250" x14ac:dyDescent="0.3">
      <c r="A29">
        <v>13</v>
      </c>
      <c r="B29">
        <v>1689262060.5999999</v>
      </c>
      <c r="C29">
        <v>1626.5999999046301</v>
      </c>
      <c r="D29" t="s">
        <v>450</v>
      </c>
      <c r="E29" t="s">
        <v>451</v>
      </c>
      <c r="F29" t="s">
        <v>378</v>
      </c>
      <c r="G29" t="s">
        <v>379</v>
      </c>
      <c r="H29" t="s">
        <v>380</v>
      </c>
      <c r="I29" t="s">
        <v>381</v>
      </c>
      <c r="J29" t="s">
        <v>382</v>
      </c>
      <c r="K29" t="s">
        <v>383</v>
      </c>
      <c r="L29" t="s">
        <v>384</v>
      </c>
      <c r="M29">
        <v>1689262060.5999999</v>
      </c>
      <c r="N29">
        <f t="shared" si="0"/>
        <v>4.214679772987286E-3</v>
      </c>
      <c r="O29">
        <f t="shared" si="1"/>
        <v>4.214679772987286</v>
      </c>
      <c r="P29">
        <f t="shared" si="2"/>
        <v>62.98448503155452</v>
      </c>
      <c r="Q29">
        <f t="shared" si="3"/>
        <v>1118.68</v>
      </c>
      <c r="R29">
        <f t="shared" si="4"/>
        <v>630.12604737075048</v>
      </c>
      <c r="S29">
        <f t="shared" si="5"/>
        <v>62.33370819388989</v>
      </c>
      <c r="T29">
        <f t="shared" si="6"/>
        <v>110.66273640536001</v>
      </c>
      <c r="U29">
        <f t="shared" si="7"/>
        <v>0.22639533138909906</v>
      </c>
      <c r="V29">
        <f t="shared" si="8"/>
        <v>2.9113242105522517</v>
      </c>
      <c r="W29">
        <f t="shared" si="9"/>
        <v>0.21704966587891592</v>
      </c>
      <c r="X29">
        <f t="shared" si="10"/>
        <v>0.13646356438244628</v>
      </c>
      <c r="Y29">
        <f t="shared" si="11"/>
        <v>289.58083375520647</v>
      </c>
      <c r="Z29">
        <f t="shared" si="12"/>
        <v>33.049039907253913</v>
      </c>
      <c r="AA29">
        <f t="shared" si="13"/>
        <v>32.006999999999998</v>
      </c>
      <c r="AB29">
        <f t="shared" si="14"/>
        <v>4.7769754613790676</v>
      </c>
      <c r="AC29">
        <f t="shared" si="15"/>
        <v>59.885128731572124</v>
      </c>
      <c r="AD29">
        <f t="shared" si="16"/>
        <v>2.9309283133569997</v>
      </c>
      <c r="AE29">
        <f t="shared" si="17"/>
        <v>4.8942506686334983</v>
      </c>
      <c r="AF29">
        <f t="shared" si="18"/>
        <v>1.8460471480220679</v>
      </c>
      <c r="AG29">
        <f t="shared" si="19"/>
        <v>-185.86737798873932</v>
      </c>
      <c r="AH29">
        <f t="shared" si="20"/>
        <v>67.365219412224803</v>
      </c>
      <c r="AI29">
        <f t="shared" si="21"/>
        <v>5.2589903397439768</v>
      </c>
      <c r="AJ29">
        <f t="shared" si="22"/>
        <v>176.33766551843595</v>
      </c>
      <c r="AK29">
        <v>0</v>
      </c>
      <c r="AL29">
        <v>0</v>
      </c>
      <c r="AM29">
        <f t="shared" si="23"/>
        <v>1</v>
      </c>
      <c r="AN29">
        <f t="shared" si="24"/>
        <v>0</v>
      </c>
      <c r="AO29">
        <f t="shared" si="25"/>
        <v>51395.328001479967</v>
      </c>
      <c r="AP29" t="s">
        <v>385</v>
      </c>
      <c r="AQ29">
        <v>10238.9</v>
      </c>
      <c r="AR29">
        <v>302.21199999999999</v>
      </c>
      <c r="AS29">
        <v>4052.3</v>
      </c>
      <c r="AT29">
        <f t="shared" si="26"/>
        <v>0.92542210596451402</v>
      </c>
      <c r="AU29">
        <v>-0.32343011824092399</v>
      </c>
      <c r="AV29" t="s">
        <v>452</v>
      </c>
      <c r="AW29">
        <v>10289</v>
      </c>
      <c r="AX29">
        <v>737.08532000000002</v>
      </c>
      <c r="AY29">
        <v>1295.8800000000001</v>
      </c>
      <c r="AZ29">
        <f t="shared" si="27"/>
        <v>0.43120866129579905</v>
      </c>
      <c r="BA29">
        <v>0.5</v>
      </c>
      <c r="BB29">
        <f t="shared" si="28"/>
        <v>1513.2602993550292</v>
      </c>
      <c r="BC29">
        <f t="shared" si="29"/>
        <v>62.98448503155452</v>
      </c>
      <c r="BD29">
        <f t="shared" si="30"/>
        <v>326.26547393848114</v>
      </c>
      <c r="BE29">
        <f t="shared" si="31"/>
        <v>4.1835443100422365E-2</v>
      </c>
      <c r="BF29">
        <f t="shared" si="32"/>
        <v>2.127064234342686</v>
      </c>
      <c r="BG29">
        <f t="shared" si="33"/>
        <v>260.83519835852331</v>
      </c>
      <c r="BH29" t="s">
        <v>453</v>
      </c>
      <c r="BI29">
        <v>558.99</v>
      </c>
      <c r="BJ29">
        <f t="shared" si="34"/>
        <v>558.99</v>
      </c>
      <c r="BK29">
        <f t="shared" si="35"/>
        <v>0.56864061487174744</v>
      </c>
      <c r="BL29">
        <f t="shared" si="36"/>
        <v>0.758314918101752</v>
      </c>
      <c r="BM29">
        <f t="shared" si="37"/>
        <v>0.78905679713509524</v>
      </c>
      <c r="BN29">
        <f t="shared" si="38"/>
        <v>0.56235551512175097</v>
      </c>
      <c r="BO29">
        <f t="shared" si="39"/>
        <v>0.7350280846742796</v>
      </c>
      <c r="BP29">
        <f t="shared" si="40"/>
        <v>0.57509008057533739</v>
      </c>
      <c r="BQ29">
        <f t="shared" si="41"/>
        <v>0.42490991942466261</v>
      </c>
      <c r="BR29">
        <f t="shared" si="42"/>
        <v>1800.09</v>
      </c>
      <c r="BS29">
        <f t="shared" si="43"/>
        <v>1513.2602993550292</v>
      </c>
      <c r="BT29">
        <f t="shared" si="44"/>
        <v>0.8406581334016795</v>
      </c>
      <c r="BU29">
        <f t="shared" si="45"/>
        <v>0.16087019746524145</v>
      </c>
      <c r="BV29">
        <v>6</v>
      </c>
      <c r="BW29">
        <v>0.5</v>
      </c>
      <c r="BX29" t="s">
        <v>388</v>
      </c>
      <c r="BY29">
        <v>2</v>
      </c>
      <c r="BZ29">
        <v>1689262060.5999999</v>
      </c>
      <c r="CA29">
        <v>1118.68</v>
      </c>
      <c r="CB29">
        <v>1199.8900000000001</v>
      </c>
      <c r="CC29">
        <v>29.628499999999999</v>
      </c>
      <c r="CD29">
        <v>24.7225</v>
      </c>
      <c r="CE29">
        <v>1117.6600000000001</v>
      </c>
      <c r="CF29">
        <v>29.560500000000001</v>
      </c>
      <c r="CG29">
        <v>500.18</v>
      </c>
      <c r="CH29">
        <v>98.822400000000002</v>
      </c>
      <c r="CI29">
        <v>0.100202</v>
      </c>
      <c r="CJ29">
        <v>32.436199999999999</v>
      </c>
      <c r="CK29">
        <v>32.006999999999998</v>
      </c>
      <c r="CL29">
        <v>999.9</v>
      </c>
      <c r="CM29">
        <v>0</v>
      </c>
      <c r="CN29">
        <v>0</v>
      </c>
      <c r="CO29">
        <v>10014.4</v>
      </c>
      <c r="CP29">
        <v>0</v>
      </c>
      <c r="CQ29">
        <v>1.5289399999999999E-3</v>
      </c>
      <c r="CR29">
        <v>-81.203000000000003</v>
      </c>
      <c r="CS29">
        <v>1152.8399999999999</v>
      </c>
      <c r="CT29">
        <v>1230.3</v>
      </c>
      <c r="CU29">
        <v>4.9060100000000002</v>
      </c>
      <c r="CV29">
        <v>1199.8900000000001</v>
      </c>
      <c r="CW29">
        <v>24.7225</v>
      </c>
      <c r="CX29">
        <v>2.9279600000000001</v>
      </c>
      <c r="CY29">
        <v>2.4431400000000001</v>
      </c>
      <c r="CZ29">
        <v>23.623799999999999</v>
      </c>
      <c r="DA29">
        <v>20.6526</v>
      </c>
      <c r="DB29">
        <v>1800.09</v>
      </c>
      <c r="DC29">
        <v>0.97800200000000004</v>
      </c>
      <c r="DD29">
        <v>2.19981E-2</v>
      </c>
      <c r="DE29">
        <v>0</v>
      </c>
      <c r="DF29">
        <v>736.88800000000003</v>
      </c>
      <c r="DG29">
        <v>5.0009800000000002</v>
      </c>
      <c r="DH29">
        <v>14841.7</v>
      </c>
      <c r="DI29">
        <v>16376.7</v>
      </c>
      <c r="DJ29">
        <v>47.625</v>
      </c>
      <c r="DK29">
        <v>49.436999999999998</v>
      </c>
      <c r="DL29">
        <v>48.186999999999998</v>
      </c>
      <c r="DM29">
        <v>48.936999999999998</v>
      </c>
      <c r="DN29">
        <v>49.061999999999998</v>
      </c>
      <c r="DO29">
        <v>1755.6</v>
      </c>
      <c r="DP29">
        <v>39.49</v>
      </c>
      <c r="DQ29">
        <v>0</v>
      </c>
      <c r="DR29">
        <v>121.69999980926499</v>
      </c>
      <c r="DS29">
        <v>0</v>
      </c>
      <c r="DT29">
        <v>737.08532000000002</v>
      </c>
      <c r="DU29">
        <v>-2.52084615881332</v>
      </c>
      <c r="DV29">
        <v>-36.261538720917201</v>
      </c>
      <c r="DW29">
        <v>14848.328</v>
      </c>
      <c r="DX29">
        <v>15</v>
      </c>
      <c r="DY29">
        <v>1689262016.5999999</v>
      </c>
      <c r="DZ29" t="s">
        <v>454</v>
      </c>
      <c r="EA29">
        <v>1689262012.5999999</v>
      </c>
      <c r="EB29">
        <v>1689262016.5999999</v>
      </c>
      <c r="EC29">
        <v>14</v>
      </c>
      <c r="ED29">
        <v>0.27400000000000002</v>
      </c>
      <c r="EE29">
        <v>-1.2E-2</v>
      </c>
      <c r="EF29">
        <v>0.97599999999999998</v>
      </c>
      <c r="EG29">
        <v>4.9000000000000002E-2</v>
      </c>
      <c r="EH29">
        <v>1200</v>
      </c>
      <c r="EI29">
        <v>24</v>
      </c>
      <c r="EJ29">
        <v>0.05</v>
      </c>
      <c r="EK29">
        <v>0.02</v>
      </c>
      <c r="EL29">
        <v>63.127629519196503</v>
      </c>
      <c r="EM29">
        <v>-0.76524086909549205</v>
      </c>
      <c r="EN29">
        <v>0.153795358245605</v>
      </c>
      <c r="EO29">
        <v>1</v>
      </c>
      <c r="EP29">
        <v>0.24003158002870101</v>
      </c>
      <c r="EQ29">
        <v>-3.3257646971442303E-2</v>
      </c>
      <c r="ER29">
        <v>5.1354755060774096E-3</v>
      </c>
      <c r="ES29">
        <v>1</v>
      </c>
      <c r="ET29">
        <v>2</v>
      </c>
      <c r="EU29">
        <v>2</v>
      </c>
      <c r="EV29" t="s">
        <v>390</v>
      </c>
      <c r="EW29">
        <v>2.9593500000000001</v>
      </c>
      <c r="EX29">
        <v>2.8406699999999998</v>
      </c>
      <c r="EY29">
        <v>0.19004499999999999</v>
      </c>
      <c r="EZ29">
        <v>0.20028599999999999</v>
      </c>
      <c r="FA29">
        <v>0.13053300000000001</v>
      </c>
      <c r="FB29">
        <v>0.115506</v>
      </c>
      <c r="FC29">
        <v>24163.8</v>
      </c>
      <c r="FD29">
        <v>24485.7</v>
      </c>
      <c r="FE29">
        <v>27380.2</v>
      </c>
      <c r="FF29">
        <v>27910.2</v>
      </c>
      <c r="FG29">
        <v>30529.1</v>
      </c>
      <c r="FH29">
        <v>30224.799999999999</v>
      </c>
      <c r="FI29">
        <v>38140.199999999997</v>
      </c>
      <c r="FJ29">
        <v>37032</v>
      </c>
      <c r="FK29">
        <v>2.0048300000000001</v>
      </c>
      <c r="FL29">
        <v>1.64957</v>
      </c>
      <c r="FM29">
        <v>4.7616699999999998E-2</v>
      </c>
      <c r="FN29">
        <v>0</v>
      </c>
      <c r="FO29">
        <v>31.234100000000002</v>
      </c>
      <c r="FP29">
        <v>999.9</v>
      </c>
      <c r="FQ29">
        <v>47.576999999999998</v>
      </c>
      <c r="FR29">
        <v>40.384999999999998</v>
      </c>
      <c r="FS29">
        <v>36.432400000000001</v>
      </c>
      <c r="FT29">
        <v>61.026400000000002</v>
      </c>
      <c r="FU29">
        <v>34.334899999999998</v>
      </c>
      <c r="FV29">
        <v>1</v>
      </c>
      <c r="FW29">
        <v>0.57380600000000004</v>
      </c>
      <c r="FX29">
        <v>2.2546200000000001</v>
      </c>
      <c r="FY29">
        <v>20.234000000000002</v>
      </c>
      <c r="FZ29">
        <v>5.2246300000000003</v>
      </c>
      <c r="GA29">
        <v>12.019399999999999</v>
      </c>
      <c r="GB29">
        <v>4.9984500000000001</v>
      </c>
      <c r="GC29">
        <v>3.29067</v>
      </c>
      <c r="GD29">
        <v>9999</v>
      </c>
      <c r="GE29">
        <v>9999</v>
      </c>
      <c r="GF29">
        <v>9999</v>
      </c>
      <c r="GG29">
        <v>218.8</v>
      </c>
      <c r="GH29">
        <v>1.87852</v>
      </c>
      <c r="GI29">
        <v>1.8724000000000001</v>
      </c>
      <c r="GJ29">
        <v>1.87452</v>
      </c>
      <c r="GK29">
        <v>1.8725799999999999</v>
      </c>
      <c r="GL29">
        <v>1.8727799999999999</v>
      </c>
      <c r="GM29">
        <v>1.87402</v>
      </c>
      <c r="GN29">
        <v>1.87429</v>
      </c>
      <c r="GO29">
        <v>1.8782000000000001</v>
      </c>
      <c r="GP29">
        <v>5</v>
      </c>
      <c r="GQ29">
        <v>0</v>
      </c>
      <c r="GR29">
        <v>0</v>
      </c>
      <c r="GS29">
        <v>0</v>
      </c>
      <c r="GT29" t="s">
        <v>391</v>
      </c>
      <c r="GU29" t="s">
        <v>392</v>
      </c>
      <c r="GV29" t="s">
        <v>393</v>
      </c>
      <c r="GW29" t="s">
        <v>393</v>
      </c>
      <c r="GX29" t="s">
        <v>393</v>
      </c>
      <c r="GY29" t="s">
        <v>393</v>
      </c>
      <c r="GZ29">
        <v>0</v>
      </c>
      <c r="HA29">
        <v>100</v>
      </c>
      <c r="HB29">
        <v>100</v>
      </c>
      <c r="HC29">
        <v>1.02</v>
      </c>
      <c r="HD29">
        <v>6.8000000000000005E-2</v>
      </c>
      <c r="HE29">
        <v>1.1182728494177201</v>
      </c>
      <c r="HF29">
        <v>7.2704984381113296E-4</v>
      </c>
      <c r="HG29">
        <v>-1.05877040029023E-6</v>
      </c>
      <c r="HH29">
        <v>2.9517966189716799E-10</v>
      </c>
      <c r="HI29">
        <v>6.7988571557338798E-2</v>
      </c>
      <c r="HJ29">
        <v>0</v>
      </c>
      <c r="HK29">
        <v>0</v>
      </c>
      <c r="HL29">
        <v>0</v>
      </c>
      <c r="HM29">
        <v>1</v>
      </c>
      <c r="HN29">
        <v>2242</v>
      </c>
      <c r="HO29">
        <v>1</v>
      </c>
      <c r="HP29">
        <v>25</v>
      </c>
      <c r="HQ29">
        <v>0.8</v>
      </c>
      <c r="HR29">
        <v>0.7</v>
      </c>
      <c r="HS29">
        <v>2.4365199999999998</v>
      </c>
      <c r="HT29">
        <v>2.6415999999999999</v>
      </c>
      <c r="HU29">
        <v>1.49536</v>
      </c>
      <c r="HV29">
        <v>2.2705099999999998</v>
      </c>
      <c r="HW29">
        <v>1.49658</v>
      </c>
      <c r="HX29">
        <v>2.4694799999999999</v>
      </c>
      <c r="HY29">
        <v>44.893999999999998</v>
      </c>
      <c r="HZ29">
        <v>23.4221</v>
      </c>
      <c r="IA29">
        <v>18</v>
      </c>
      <c r="IB29">
        <v>509.46899999999999</v>
      </c>
      <c r="IC29">
        <v>412.57299999999998</v>
      </c>
      <c r="ID29">
        <v>28.235399999999998</v>
      </c>
      <c r="IE29">
        <v>34.290700000000001</v>
      </c>
      <c r="IF29">
        <v>29.9999</v>
      </c>
      <c r="IG29">
        <v>34.095100000000002</v>
      </c>
      <c r="IH29">
        <v>34.034100000000002</v>
      </c>
      <c r="II29">
        <v>48.815199999999997</v>
      </c>
      <c r="IJ29">
        <v>39.731499999999997</v>
      </c>
      <c r="IK29">
        <v>0</v>
      </c>
      <c r="IL29">
        <v>28.2438</v>
      </c>
      <c r="IM29">
        <v>1200</v>
      </c>
      <c r="IN29">
        <v>24.7273</v>
      </c>
      <c r="IO29">
        <v>99.412400000000005</v>
      </c>
      <c r="IP29">
        <v>99.450900000000004</v>
      </c>
    </row>
    <row r="30" spans="1:250" x14ac:dyDescent="0.3">
      <c r="A30">
        <v>14</v>
      </c>
      <c r="B30">
        <v>1689262226.0999999</v>
      </c>
      <c r="C30">
        <v>1792.0999999046301</v>
      </c>
      <c r="D30" t="s">
        <v>455</v>
      </c>
      <c r="E30" t="s">
        <v>456</v>
      </c>
      <c r="F30" t="s">
        <v>378</v>
      </c>
      <c r="G30" t="s">
        <v>379</v>
      </c>
      <c r="H30" t="s">
        <v>380</v>
      </c>
      <c r="I30" t="s">
        <v>381</v>
      </c>
      <c r="J30" t="s">
        <v>382</v>
      </c>
      <c r="K30" t="s">
        <v>383</v>
      </c>
      <c r="L30" t="s">
        <v>384</v>
      </c>
      <c r="M30">
        <v>1689262226.0999999</v>
      </c>
      <c r="N30">
        <f t="shared" si="0"/>
        <v>3.3306467608896257E-3</v>
      </c>
      <c r="O30">
        <f t="shared" si="1"/>
        <v>3.3306467608896257</v>
      </c>
      <c r="P30">
        <f t="shared" si="2"/>
        <v>62.610898059732158</v>
      </c>
      <c r="Q30">
        <f t="shared" si="3"/>
        <v>1419.34</v>
      </c>
      <c r="R30">
        <f t="shared" si="4"/>
        <v>785.9752827750757</v>
      </c>
      <c r="S30">
        <f t="shared" si="5"/>
        <v>77.748543242653099</v>
      </c>
      <c r="T30">
        <f t="shared" si="6"/>
        <v>140.40087491861601</v>
      </c>
      <c r="U30">
        <f t="shared" si="7"/>
        <v>0.17213891631884076</v>
      </c>
      <c r="V30">
        <f t="shared" si="8"/>
        <v>2.9144432455392164</v>
      </c>
      <c r="W30">
        <f t="shared" si="9"/>
        <v>0.16668345919666466</v>
      </c>
      <c r="X30">
        <f t="shared" si="10"/>
        <v>0.10465291065124295</v>
      </c>
      <c r="Y30">
        <f t="shared" si="11"/>
        <v>289.53454975500586</v>
      </c>
      <c r="Z30">
        <f t="shared" si="12"/>
        <v>33.173358961375278</v>
      </c>
      <c r="AA30">
        <f t="shared" si="13"/>
        <v>32.116</v>
      </c>
      <c r="AB30">
        <f t="shared" si="14"/>
        <v>4.8065245737192752</v>
      </c>
      <c r="AC30">
        <f t="shared" si="15"/>
        <v>59.749000819825845</v>
      </c>
      <c r="AD30">
        <f t="shared" si="16"/>
        <v>2.9069867906885203</v>
      </c>
      <c r="AE30">
        <f t="shared" si="17"/>
        <v>4.8653312202736068</v>
      </c>
      <c r="AF30">
        <f t="shared" si="18"/>
        <v>1.8995377830307549</v>
      </c>
      <c r="AG30">
        <f t="shared" si="19"/>
        <v>-146.88152215523249</v>
      </c>
      <c r="AH30">
        <f t="shared" si="20"/>
        <v>33.812969507355866</v>
      </c>
      <c r="AI30">
        <f t="shared" si="21"/>
        <v>2.6368978329513868</v>
      </c>
      <c r="AJ30">
        <f t="shared" si="22"/>
        <v>179.1028949400806</v>
      </c>
      <c r="AK30">
        <v>0</v>
      </c>
      <c r="AL30">
        <v>0</v>
      </c>
      <c r="AM30">
        <f t="shared" si="23"/>
        <v>1</v>
      </c>
      <c r="AN30">
        <f t="shared" si="24"/>
        <v>0</v>
      </c>
      <c r="AO30">
        <f t="shared" si="25"/>
        <v>51500.925697875689</v>
      </c>
      <c r="AP30" t="s">
        <v>385</v>
      </c>
      <c r="AQ30">
        <v>10238.9</v>
      </c>
      <c r="AR30">
        <v>302.21199999999999</v>
      </c>
      <c r="AS30">
        <v>4052.3</v>
      </c>
      <c r="AT30">
        <f t="shared" si="26"/>
        <v>0.92542210596451402</v>
      </c>
      <c r="AU30">
        <v>-0.32343011824092399</v>
      </c>
      <c r="AV30" t="s">
        <v>457</v>
      </c>
      <c r="AW30">
        <v>10290.9</v>
      </c>
      <c r="AX30">
        <v>732.19442307692304</v>
      </c>
      <c r="AY30">
        <v>1294.22</v>
      </c>
      <c r="AZ30">
        <f t="shared" si="27"/>
        <v>0.4342581453872425</v>
      </c>
      <c r="BA30">
        <v>0.5</v>
      </c>
      <c r="BB30">
        <f t="shared" si="28"/>
        <v>1513.0166993549253</v>
      </c>
      <c r="BC30">
        <f t="shared" si="29"/>
        <v>62.610898059732158</v>
      </c>
      <c r="BD30">
        <f t="shared" si="30"/>
        <v>328.51991290089848</v>
      </c>
      <c r="BE30">
        <f t="shared" si="31"/>
        <v>4.1595263426243166E-2</v>
      </c>
      <c r="BF30">
        <f t="shared" si="32"/>
        <v>2.1310750876976092</v>
      </c>
      <c r="BG30">
        <f t="shared" si="33"/>
        <v>260.7678765954023</v>
      </c>
      <c r="BH30" t="s">
        <v>458</v>
      </c>
      <c r="BI30">
        <v>555.51</v>
      </c>
      <c r="BJ30">
        <f t="shared" si="34"/>
        <v>555.51</v>
      </c>
      <c r="BK30">
        <f t="shared" si="35"/>
        <v>0.57077622042620269</v>
      </c>
      <c r="BL30">
        <f t="shared" si="36"/>
        <v>0.760820317747258</v>
      </c>
      <c r="BM30">
        <f t="shared" si="37"/>
        <v>0.78874625013226418</v>
      </c>
      <c r="BN30">
        <f t="shared" si="38"/>
        <v>0.56655347227348662</v>
      </c>
      <c r="BO30">
        <f t="shared" si="39"/>
        <v>0.73547074095327891</v>
      </c>
      <c r="BP30">
        <f t="shared" si="40"/>
        <v>0.57722823527621592</v>
      </c>
      <c r="BQ30">
        <f t="shared" si="41"/>
        <v>0.42277176472378408</v>
      </c>
      <c r="BR30">
        <f t="shared" si="42"/>
        <v>1799.8</v>
      </c>
      <c r="BS30">
        <f t="shared" si="43"/>
        <v>1513.0166993549253</v>
      </c>
      <c r="BT30">
        <f t="shared" si="44"/>
        <v>0.84065823944600804</v>
      </c>
      <c r="BU30">
        <f t="shared" si="45"/>
        <v>0.16087040213079556</v>
      </c>
      <c r="BV30">
        <v>6</v>
      </c>
      <c r="BW30">
        <v>0.5</v>
      </c>
      <c r="BX30" t="s">
        <v>388</v>
      </c>
      <c r="BY30">
        <v>2</v>
      </c>
      <c r="BZ30">
        <v>1689262226.0999999</v>
      </c>
      <c r="CA30">
        <v>1419.34</v>
      </c>
      <c r="CB30">
        <v>1500.11</v>
      </c>
      <c r="CC30">
        <v>29.3873</v>
      </c>
      <c r="CD30">
        <v>25.509699999999999</v>
      </c>
      <c r="CE30">
        <v>1418.39</v>
      </c>
      <c r="CF30">
        <v>29.325399999999998</v>
      </c>
      <c r="CG30">
        <v>500.22199999999998</v>
      </c>
      <c r="CH30">
        <v>98.8202</v>
      </c>
      <c r="CI30">
        <v>9.9632399999999996E-2</v>
      </c>
      <c r="CJ30">
        <v>32.331200000000003</v>
      </c>
      <c r="CK30">
        <v>32.116</v>
      </c>
      <c r="CL30">
        <v>999.9</v>
      </c>
      <c r="CM30">
        <v>0</v>
      </c>
      <c r="CN30">
        <v>0</v>
      </c>
      <c r="CO30">
        <v>10032.5</v>
      </c>
      <c r="CP30">
        <v>0</v>
      </c>
      <c r="CQ30">
        <v>1.5289399999999999E-3</v>
      </c>
      <c r="CR30">
        <v>-80.771699999999996</v>
      </c>
      <c r="CS30">
        <v>1462.31</v>
      </c>
      <c r="CT30">
        <v>1539.38</v>
      </c>
      <c r="CU30">
        <v>3.8776199999999998</v>
      </c>
      <c r="CV30">
        <v>1500.11</v>
      </c>
      <c r="CW30">
        <v>25.509699999999999</v>
      </c>
      <c r="CX30">
        <v>2.9040599999999999</v>
      </c>
      <c r="CY30">
        <v>2.5208699999999999</v>
      </c>
      <c r="CZ30">
        <v>23.4878</v>
      </c>
      <c r="DA30">
        <v>21.161899999999999</v>
      </c>
      <c r="DB30">
        <v>1799.8</v>
      </c>
      <c r="DC30">
        <v>0.97799800000000003</v>
      </c>
      <c r="DD30">
        <v>2.2001900000000001E-2</v>
      </c>
      <c r="DE30">
        <v>0</v>
      </c>
      <c r="DF30">
        <v>732.10599999999999</v>
      </c>
      <c r="DG30">
        <v>5.0009800000000002</v>
      </c>
      <c r="DH30">
        <v>14749.1</v>
      </c>
      <c r="DI30">
        <v>16374.1</v>
      </c>
      <c r="DJ30">
        <v>47.25</v>
      </c>
      <c r="DK30">
        <v>49.125</v>
      </c>
      <c r="DL30">
        <v>47.811999999999998</v>
      </c>
      <c r="DM30">
        <v>48.625</v>
      </c>
      <c r="DN30">
        <v>48.75</v>
      </c>
      <c r="DO30">
        <v>1755.31</v>
      </c>
      <c r="DP30">
        <v>39.49</v>
      </c>
      <c r="DQ30">
        <v>0</v>
      </c>
      <c r="DR30">
        <v>165.09999990463299</v>
      </c>
      <c r="DS30">
        <v>0</v>
      </c>
      <c r="DT30">
        <v>732.19442307692304</v>
      </c>
      <c r="DU30">
        <v>1.0871453087787799</v>
      </c>
      <c r="DV30">
        <v>5.0495726511140901</v>
      </c>
      <c r="DW30">
        <v>14757.9269230769</v>
      </c>
      <c r="DX30">
        <v>15</v>
      </c>
      <c r="DY30">
        <v>1689262181.0999999</v>
      </c>
      <c r="DZ30" t="s">
        <v>459</v>
      </c>
      <c r="EA30">
        <v>1689262176.5999999</v>
      </c>
      <c r="EB30">
        <v>1689262181.0999999</v>
      </c>
      <c r="EC30">
        <v>15</v>
      </c>
      <c r="ED30">
        <v>8.6999999999999994E-2</v>
      </c>
      <c r="EE30">
        <v>-6.0000000000000001E-3</v>
      </c>
      <c r="EF30">
        <v>0.91</v>
      </c>
      <c r="EG30">
        <v>5.8000000000000003E-2</v>
      </c>
      <c r="EH30">
        <v>1500</v>
      </c>
      <c r="EI30">
        <v>25</v>
      </c>
      <c r="EJ30">
        <v>0.04</v>
      </c>
      <c r="EK30">
        <v>0.02</v>
      </c>
      <c r="EL30">
        <v>62.3699249825832</v>
      </c>
      <c r="EM30">
        <v>1.8624522715830701E-2</v>
      </c>
      <c r="EN30">
        <v>0.188408839412188</v>
      </c>
      <c r="EO30">
        <v>1</v>
      </c>
      <c r="EP30">
        <v>0.17908501506340799</v>
      </c>
      <c r="EQ30">
        <v>-3.5787708539754298E-2</v>
      </c>
      <c r="ER30">
        <v>5.4774376707421198E-3</v>
      </c>
      <c r="ES30">
        <v>1</v>
      </c>
      <c r="ET30">
        <v>2</v>
      </c>
      <c r="EU30">
        <v>2</v>
      </c>
      <c r="EV30" t="s">
        <v>390</v>
      </c>
      <c r="EW30">
        <v>2.9594800000000001</v>
      </c>
      <c r="EX30">
        <v>2.8402699999999999</v>
      </c>
      <c r="EY30">
        <v>0.220309</v>
      </c>
      <c r="EZ30">
        <v>0.22962199999999999</v>
      </c>
      <c r="FA30">
        <v>0.12981400000000001</v>
      </c>
      <c r="FB30">
        <v>0.118024</v>
      </c>
      <c r="FC30">
        <v>23259.3</v>
      </c>
      <c r="FD30">
        <v>23583.8</v>
      </c>
      <c r="FE30">
        <v>27382.2</v>
      </c>
      <c r="FF30">
        <v>27910.1</v>
      </c>
      <c r="FG30">
        <v>30558.6</v>
      </c>
      <c r="FH30">
        <v>30140.400000000001</v>
      </c>
      <c r="FI30">
        <v>38142.699999999997</v>
      </c>
      <c r="FJ30">
        <v>37031.5</v>
      </c>
      <c r="FK30">
        <v>2.0042</v>
      </c>
      <c r="FL30">
        <v>1.6504700000000001</v>
      </c>
      <c r="FM30">
        <v>5.5939000000000003E-2</v>
      </c>
      <c r="FN30">
        <v>0</v>
      </c>
      <c r="FO30">
        <v>31.208200000000001</v>
      </c>
      <c r="FP30">
        <v>999.9</v>
      </c>
      <c r="FQ30">
        <v>47.326000000000001</v>
      </c>
      <c r="FR30">
        <v>40.545999999999999</v>
      </c>
      <c r="FS30">
        <v>36.555900000000001</v>
      </c>
      <c r="FT30">
        <v>61.196399999999997</v>
      </c>
      <c r="FU30">
        <v>33.505600000000001</v>
      </c>
      <c r="FV30">
        <v>1</v>
      </c>
      <c r="FW30">
        <v>0.57562800000000003</v>
      </c>
      <c r="FX30">
        <v>3.0952799999999998</v>
      </c>
      <c r="FY30">
        <v>20.220700000000001</v>
      </c>
      <c r="FZ30">
        <v>5.22553</v>
      </c>
      <c r="GA30">
        <v>12.019500000000001</v>
      </c>
      <c r="GB30">
        <v>4.9976500000000001</v>
      </c>
      <c r="GC30">
        <v>3.2909999999999999</v>
      </c>
      <c r="GD30">
        <v>9999</v>
      </c>
      <c r="GE30">
        <v>9999</v>
      </c>
      <c r="GF30">
        <v>9999</v>
      </c>
      <c r="GG30">
        <v>218.9</v>
      </c>
      <c r="GH30">
        <v>1.87853</v>
      </c>
      <c r="GI30">
        <v>1.87239</v>
      </c>
      <c r="GJ30">
        <v>1.87452</v>
      </c>
      <c r="GK30">
        <v>1.87259</v>
      </c>
      <c r="GL30">
        <v>1.87276</v>
      </c>
      <c r="GM30">
        <v>1.87401</v>
      </c>
      <c r="GN30">
        <v>1.8742700000000001</v>
      </c>
      <c r="GO30">
        <v>1.8782000000000001</v>
      </c>
      <c r="GP30">
        <v>5</v>
      </c>
      <c r="GQ30">
        <v>0</v>
      </c>
      <c r="GR30">
        <v>0</v>
      </c>
      <c r="GS30">
        <v>0</v>
      </c>
      <c r="GT30" t="s">
        <v>391</v>
      </c>
      <c r="GU30" t="s">
        <v>392</v>
      </c>
      <c r="GV30" t="s">
        <v>393</v>
      </c>
      <c r="GW30" t="s">
        <v>393</v>
      </c>
      <c r="GX30" t="s">
        <v>393</v>
      </c>
      <c r="GY30" t="s">
        <v>393</v>
      </c>
      <c r="GZ30">
        <v>0</v>
      </c>
      <c r="HA30">
        <v>100</v>
      </c>
      <c r="HB30">
        <v>100</v>
      </c>
      <c r="HC30">
        <v>0.95</v>
      </c>
      <c r="HD30">
        <v>6.1899999999999997E-2</v>
      </c>
      <c r="HE30">
        <v>1.2045702330160299</v>
      </c>
      <c r="HF30">
        <v>7.2704984381113296E-4</v>
      </c>
      <c r="HG30">
        <v>-1.05877040029023E-6</v>
      </c>
      <c r="HH30">
        <v>2.9517966189716799E-10</v>
      </c>
      <c r="HI30">
        <v>6.1903590245317101E-2</v>
      </c>
      <c r="HJ30">
        <v>0</v>
      </c>
      <c r="HK30">
        <v>0</v>
      </c>
      <c r="HL30">
        <v>0</v>
      </c>
      <c r="HM30">
        <v>1</v>
      </c>
      <c r="HN30">
        <v>2242</v>
      </c>
      <c r="HO30">
        <v>1</v>
      </c>
      <c r="HP30">
        <v>25</v>
      </c>
      <c r="HQ30">
        <v>0.8</v>
      </c>
      <c r="HR30">
        <v>0.8</v>
      </c>
      <c r="HS30">
        <v>2.9235799999999998</v>
      </c>
      <c r="HT30">
        <v>2.6232899999999999</v>
      </c>
      <c r="HU30">
        <v>1.49536</v>
      </c>
      <c r="HV30">
        <v>2.2692899999999998</v>
      </c>
      <c r="HW30">
        <v>1.49658</v>
      </c>
      <c r="HX30">
        <v>2.5793499999999998</v>
      </c>
      <c r="HY30">
        <v>44.950400000000002</v>
      </c>
      <c r="HZ30">
        <v>23.4221</v>
      </c>
      <c r="IA30">
        <v>18</v>
      </c>
      <c r="IB30">
        <v>509.19200000000001</v>
      </c>
      <c r="IC30">
        <v>413.34100000000001</v>
      </c>
      <c r="ID30">
        <v>27.949000000000002</v>
      </c>
      <c r="IE30">
        <v>34.272100000000002</v>
      </c>
      <c r="IF30">
        <v>30.0014</v>
      </c>
      <c r="IG30">
        <v>34.110599999999998</v>
      </c>
      <c r="IH30">
        <v>34.062100000000001</v>
      </c>
      <c r="II30">
        <v>58.5672</v>
      </c>
      <c r="IJ30">
        <v>37.451099999999997</v>
      </c>
      <c r="IK30">
        <v>0</v>
      </c>
      <c r="IL30">
        <v>27.842600000000001</v>
      </c>
      <c r="IM30">
        <v>1500</v>
      </c>
      <c r="IN30">
        <v>25.6722</v>
      </c>
      <c r="IO30">
        <v>99.419399999999996</v>
      </c>
      <c r="IP30">
        <v>99.45</v>
      </c>
    </row>
    <row r="31" spans="1:250" x14ac:dyDescent="0.3">
      <c r="A31">
        <v>15</v>
      </c>
      <c r="B31">
        <v>1689263671</v>
      </c>
      <c r="C31">
        <v>3237</v>
      </c>
      <c r="D31" t="s">
        <v>460</v>
      </c>
      <c r="E31" t="s">
        <v>461</v>
      </c>
      <c r="F31" t="s">
        <v>378</v>
      </c>
      <c r="G31" t="s">
        <v>379</v>
      </c>
      <c r="H31" t="s">
        <v>462</v>
      </c>
      <c r="I31" t="s">
        <v>381</v>
      </c>
      <c r="J31" t="s">
        <v>31</v>
      </c>
      <c r="K31" t="s">
        <v>463</v>
      </c>
      <c r="L31" t="s">
        <v>464</v>
      </c>
      <c r="M31">
        <v>1689263671</v>
      </c>
      <c r="N31">
        <f t="shared" si="0"/>
        <v>7.484120694111477E-3</v>
      </c>
      <c r="O31">
        <f t="shared" si="1"/>
        <v>7.4841206941114766</v>
      </c>
      <c r="P31">
        <f t="shared" si="2"/>
        <v>58.603688463882861</v>
      </c>
      <c r="Q31">
        <f t="shared" si="3"/>
        <v>326.78300000000002</v>
      </c>
      <c r="R31">
        <f t="shared" si="4"/>
        <v>92.225873995820166</v>
      </c>
      <c r="S31">
        <f t="shared" si="5"/>
        <v>9.125202511643332</v>
      </c>
      <c r="T31">
        <f t="shared" si="6"/>
        <v>32.333237118441303</v>
      </c>
      <c r="U31">
        <f t="shared" si="7"/>
        <v>0.43977361871540332</v>
      </c>
      <c r="V31">
        <f t="shared" si="8"/>
        <v>2.9125826710708864</v>
      </c>
      <c r="W31">
        <f t="shared" si="9"/>
        <v>0.4059362579103904</v>
      </c>
      <c r="X31">
        <f t="shared" si="10"/>
        <v>0.25653300746554525</v>
      </c>
      <c r="Y31">
        <f t="shared" si="11"/>
        <v>289.59679375527566</v>
      </c>
      <c r="Z31">
        <f t="shared" si="12"/>
        <v>32.734552129193602</v>
      </c>
      <c r="AA31">
        <f t="shared" si="13"/>
        <v>32.003900000000002</v>
      </c>
      <c r="AB31">
        <f t="shared" si="14"/>
        <v>4.7761373917909911</v>
      </c>
      <c r="AC31">
        <f t="shared" si="15"/>
        <v>59.942566854405612</v>
      </c>
      <c r="AD31">
        <f t="shared" si="16"/>
        <v>3.0238393456832102</v>
      </c>
      <c r="AE31">
        <f t="shared" si="17"/>
        <v>5.0445609929047714</v>
      </c>
      <c r="AF31">
        <f t="shared" si="18"/>
        <v>1.7522980461077808</v>
      </c>
      <c r="AG31">
        <f t="shared" si="19"/>
        <v>-330.04972261031611</v>
      </c>
      <c r="AH31">
        <f t="shared" si="20"/>
        <v>152.23395067540849</v>
      </c>
      <c r="AI31">
        <f t="shared" si="21"/>
        <v>11.910522008711418</v>
      </c>
      <c r="AJ31">
        <f t="shared" si="22"/>
        <v>123.69154382907948</v>
      </c>
      <c r="AK31">
        <v>0</v>
      </c>
      <c r="AL31">
        <v>0</v>
      </c>
      <c r="AM31">
        <f t="shared" si="23"/>
        <v>1</v>
      </c>
      <c r="AN31">
        <f t="shared" si="24"/>
        <v>0</v>
      </c>
      <c r="AO31">
        <f t="shared" si="25"/>
        <v>51340.974022501818</v>
      </c>
      <c r="AP31" t="s">
        <v>385</v>
      </c>
      <c r="AQ31">
        <v>10238.9</v>
      </c>
      <c r="AR31">
        <v>302.21199999999999</v>
      </c>
      <c r="AS31">
        <v>4052.3</v>
      </c>
      <c r="AT31">
        <f t="shared" si="26"/>
        <v>0.92542210596451402</v>
      </c>
      <c r="AU31">
        <v>-0.32343011824092399</v>
      </c>
      <c r="AV31" t="s">
        <v>465</v>
      </c>
      <c r="AW31">
        <v>10299.1</v>
      </c>
      <c r="AX31">
        <v>709.036807692308</v>
      </c>
      <c r="AY31">
        <v>1267.5</v>
      </c>
      <c r="AZ31">
        <f t="shared" si="27"/>
        <v>0.44060212410863275</v>
      </c>
      <c r="BA31">
        <v>0.5</v>
      </c>
      <c r="BB31">
        <f t="shared" si="28"/>
        <v>1513.344299355065</v>
      </c>
      <c r="BC31">
        <f t="shared" si="29"/>
        <v>58.603688463882861</v>
      </c>
      <c r="BD31">
        <f t="shared" si="30"/>
        <v>333.39135640176613</v>
      </c>
      <c r="BE31">
        <f t="shared" si="31"/>
        <v>3.8938342456000585E-2</v>
      </c>
      <c r="BF31">
        <f t="shared" si="32"/>
        <v>2.1970808678500986</v>
      </c>
      <c r="BG31">
        <f t="shared" si="33"/>
        <v>259.66494698518341</v>
      </c>
      <c r="BH31" t="s">
        <v>466</v>
      </c>
      <c r="BI31">
        <v>565.52</v>
      </c>
      <c r="BJ31">
        <f t="shared" si="34"/>
        <v>565.52</v>
      </c>
      <c r="BK31">
        <f t="shared" si="35"/>
        <v>0.55383037475345165</v>
      </c>
      <c r="BL31">
        <f t="shared" si="36"/>
        <v>0.79555427833797543</v>
      </c>
      <c r="BM31">
        <f t="shared" si="37"/>
        <v>0.798673848077596</v>
      </c>
      <c r="BN31">
        <f t="shared" si="38"/>
        <v>0.57854566959051801</v>
      </c>
      <c r="BO31">
        <f t="shared" si="39"/>
        <v>0.74259590708271384</v>
      </c>
      <c r="BP31">
        <f t="shared" si="40"/>
        <v>0.63452538796960489</v>
      </c>
      <c r="BQ31">
        <f t="shared" si="41"/>
        <v>0.36547461203039511</v>
      </c>
      <c r="BR31">
        <f t="shared" si="42"/>
        <v>1800.19</v>
      </c>
      <c r="BS31">
        <f t="shared" si="43"/>
        <v>1513.344299355065</v>
      </c>
      <c r="BT31">
        <f t="shared" si="44"/>
        <v>0.84065809684259163</v>
      </c>
      <c r="BU31">
        <f t="shared" si="45"/>
        <v>0.16087012690620192</v>
      </c>
      <c r="BV31">
        <v>6</v>
      </c>
      <c r="BW31">
        <v>0.5</v>
      </c>
      <c r="BX31" t="s">
        <v>388</v>
      </c>
      <c r="BY31">
        <v>2</v>
      </c>
      <c r="BZ31">
        <v>1689263671</v>
      </c>
      <c r="CA31">
        <v>326.78300000000002</v>
      </c>
      <c r="CB31">
        <v>399.99700000000001</v>
      </c>
      <c r="CC31">
        <v>30.5611</v>
      </c>
      <c r="CD31">
        <v>21.86</v>
      </c>
      <c r="CE31">
        <v>326.26100000000002</v>
      </c>
      <c r="CF31">
        <v>30.487200000000001</v>
      </c>
      <c r="CG31">
        <v>500.30900000000003</v>
      </c>
      <c r="CH31">
        <v>98.844200000000001</v>
      </c>
      <c r="CI31">
        <v>9.9861099999999994E-2</v>
      </c>
      <c r="CJ31">
        <v>32.973399999999998</v>
      </c>
      <c r="CK31">
        <v>32.003900000000002</v>
      </c>
      <c r="CL31">
        <v>999.9</v>
      </c>
      <c r="CM31">
        <v>0</v>
      </c>
      <c r="CN31">
        <v>0</v>
      </c>
      <c r="CO31">
        <v>10019.4</v>
      </c>
      <c r="CP31">
        <v>0</v>
      </c>
      <c r="CQ31">
        <v>1.5289399999999999E-3</v>
      </c>
      <c r="CR31">
        <v>-73.214600000000004</v>
      </c>
      <c r="CS31">
        <v>337.084</v>
      </c>
      <c r="CT31">
        <v>408.93700000000001</v>
      </c>
      <c r="CU31">
        <v>8.7010799999999993</v>
      </c>
      <c r="CV31">
        <v>399.99700000000001</v>
      </c>
      <c r="CW31">
        <v>21.86</v>
      </c>
      <c r="CX31">
        <v>3.0207799999999998</v>
      </c>
      <c r="CY31">
        <v>2.16073</v>
      </c>
      <c r="CZ31">
        <v>24.142900000000001</v>
      </c>
      <c r="DA31">
        <v>18.674099999999999</v>
      </c>
      <c r="DB31">
        <v>1800.19</v>
      </c>
      <c r="DC31">
        <v>0.97800399999999998</v>
      </c>
      <c r="DD31">
        <v>2.1996000000000002E-2</v>
      </c>
      <c r="DE31">
        <v>0</v>
      </c>
      <c r="DF31">
        <v>709.01300000000003</v>
      </c>
      <c r="DG31">
        <v>5.0009800000000002</v>
      </c>
      <c r="DH31">
        <v>14865.8</v>
      </c>
      <c r="DI31">
        <v>16377.7</v>
      </c>
      <c r="DJ31">
        <v>49.5</v>
      </c>
      <c r="DK31">
        <v>51.061999999999998</v>
      </c>
      <c r="DL31">
        <v>49.811999999999998</v>
      </c>
      <c r="DM31">
        <v>50.436999999999998</v>
      </c>
      <c r="DN31">
        <v>50.625</v>
      </c>
      <c r="DO31">
        <v>1755.7</v>
      </c>
      <c r="DP31">
        <v>39.49</v>
      </c>
      <c r="DQ31">
        <v>0</v>
      </c>
      <c r="DR31">
        <v>1444.2999999523199</v>
      </c>
      <c r="DS31">
        <v>0</v>
      </c>
      <c r="DT31">
        <v>709.036807692308</v>
      </c>
      <c r="DU31">
        <v>-8.1606836999735394E-2</v>
      </c>
      <c r="DV31">
        <v>129.22393070180101</v>
      </c>
      <c r="DW31">
        <v>14831.992307692301</v>
      </c>
      <c r="DX31">
        <v>15</v>
      </c>
      <c r="DY31">
        <v>1689263631.5</v>
      </c>
      <c r="DZ31" t="s">
        <v>467</v>
      </c>
      <c r="EA31">
        <v>1689263629</v>
      </c>
      <c r="EB31">
        <v>1689263631.5</v>
      </c>
      <c r="EC31">
        <v>17</v>
      </c>
      <c r="ED31">
        <v>0.20599999999999999</v>
      </c>
      <c r="EE31">
        <v>-1.0999999999999999E-2</v>
      </c>
      <c r="EF31">
        <v>0.52700000000000002</v>
      </c>
      <c r="EG31">
        <v>2.5999999999999999E-2</v>
      </c>
      <c r="EH31">
        <v>400</v>
      </c>
      <c r="EI31">
        <v>22</v>
      </c>
      <c r="EJ31">
        <v>0.04</v>
      </c>
      <c r="EK31">
        <v>0.01</v>
      </c>
      <c r="EL31">
        <v>58.534041636458198</v>
      </c>
      <c r="EM31">
        <v>-0.85853595993244103</v>
      </c>
      <c r="EN31">
        <v>0.18592229888143499</v>
      </c>
      <c r="EO31">
        <v>1</v>
      </c>
      <c r="EP31">
        <v>0.44415840992315198</v>
      </c>
      <c r="EQ31">
        <v>2.5844795036328101E-2</v>
      </c>
      <c r="ER31">
        <v>1.6793774762132299E-2</v>
      </c>
      <c r="ES31">
        <v>1</v>
      </c>
      <c r="ET31">
        <v>2</v>
      </c>
      <c r="EU31">
        <v>2</v>
      </c>
      <c r="EV31" t="s">
        <v>390</v>
      </c>
      <c r="EW31">
        <v>2.96008</v>
      </c>
      <c r="EX31">
        <v>2.8403700000000001</v>
      </c>
      <c r="EY31">
        <v>7.93103E-2</v>
      </c>
      <c r="EZ31">
        <v>9.4007199999999999E-2</v>
      </c>
      <c r="FA31">
        <v>0.13342899999999999</v>
      </c>
      <c r="FB31">
        <v>0.10611</v>
      </c>
      <c r="FC31">
        <v>27498.400000000001</v>
      </c>
      <c r="FD31">
        <v>27757.9</v>
      </c>
      <c r="FE31">
        <v>27402.6</v>
      </c>
      <c r="FF31">
        <v>27919.1</v>
      </c>
      <c r="FG31">
        <v>30444.2</v>
      </c>
      <c r="FH31">
        <v>30549.8</v>
      </c>
      <c r="FI31">
        <v>38172.9</v>
      </c>
      <c r="FJ31">
        <v>37045.9</v>
      </c>
      <c r="FK31">
        <v>2.0140199999999999</v>
      </c>
      <c r="FL31">
        <v>1.6349499999999999</v>
      </c>
      <c r="FM31">
        <v>4.0084099999999996E-3</v>
      </c>
      <c r="FN31">
        <v>0</v>
      </c>
      <c r="FO31">
        <v>31.9389</v>
      </c>
      <c r="FP31">
        <v>999.9</v>
      </c>
      <c r="FQ31">
        <v>45.825000000000003</v>
      </c>
      <c r="FR31">
        <v>42.188000000000002</v>
      </c>
      <c r="FS31">
        <v>38.595500000000001</v>
      </c>
      <c r="FT31">
        <v>61.686399999999999</v>
      </c>
      <c r="FU31">
        <v>34.254800000000003</v>
      </c>
      <c r="FV31">
        <v>1</v>
      </c>
      <c r="FW31">
        <v>0.537269</v>
      </c>
      <c r="FX31">
        <v>1.9160200000000001</v>
      </c>
      <c r="FY31">
        <v>20.2393</v>
      </c>
      <c r="FZ31">
        <v>5.2246300000000003</v>
      </c>
      <c r="GA31">
        <v>12.016400000000001</v>
      </c>
      <c r="GB31">
        <v>4.9983000000000004</v>
      </c>
      <c r="GC31">
        <v>3.29095</v>
      </c>
      <c r="GD31">
        <v>9999</v>
      </c>
      <c r="GE31">
        <v>9999</v>
      </c>
      <c r="GF31">
        <v>9999</v>
      </c>
      <c r="GG31">
        <v>219.3</v>
      </c>
      <c r="GH31">
        <v>1.8784099999999999</v>
      </c>
      <c r="GI31">
        <v>1.87225</v>
      </c>
      <c r="GJ31">
        <v>1.87439</v>
      </c>
      <c r="GK31">
        <v>1.87256</v>
      </c>
      <c r="GL31">
        <v>1.87263</v>
      </c>
      <c r="GM31">
        <v>1.8738900000000001</v>
      </c>
      <c r="GN31">
        <v>1.87416</v>
      </c>
      <c r="GO31">
        <v>1.87805</v>
      </c>
      <c r="GP31">
        <v>5</v>
      </c>
      <c r="GQ31">
        <v>0</v>
      </c>
      <c r="GR31">
        <v>0</v>
      </c>
      <c r="GS31">
        <v>0</v>
      </c>
      <c r="GT31" t="s">
        <v>391</v>
      </c>
      <c r="GU31" t="s">
        <v>392</v>
      </c>
      <c r="GV31" t="s">
        <v>393</v>
      </c>
      <c r="GW31" t="s">
        <v>393</v>
      </c>
      <c r="GX31" t="s">
        <v>393</v>
      </c>
      <c r="GY31" t="s">
        <v>393</v>
      </c>
      <c r="GZ31">
        <v>0</v>
      </c>
      <c r="HA31">
        <v>100</v>
      </c>
      <c r="HB31">
        <v>100</v>
      </c>
      <c r="HC31">
        <v>0.52200000000000002</v>
      </c>
      <c r="HD31">
        <v>7.3899999999999993E-2</v>
      </c>
      <c r="HE31">
        <v>0.386607768171847</v>
      </c>
      <c r="HF31">
        <v>7.2704984381113296E-4</v>
      </c>
      <c r="HG31">
        <v>-1.05877040029023E-6</v>
      </c>
      <c r="HH31">
        <v>2.9517966189716799E-10</v>
      </c>
      <c r="HI31">
        <v>7.3917939507820593E-2</v>
      </c>
      <c r="HJ31">
        <v>0</v>
      </c>
      <c r="HK31">
        <v>0</v>
      </c>
      <c r="HL31">
        <v>0</v>
      </c>
      <c r="HM31">
        <v>1</v>
      </c>
      <c r="HN31">
        <v>2242</v>
      </c>
      <c r="HO31">
        <v>1</v>
      </c>
      <c r="HP31">
        <v>25</v>
      </c>
      <c r="HQ31">
        <v>0.7</v>
      </c>
      <c r="HR31">
        <v>0.7</v>
      </c>
      <c r="HS31">
        <v>1.00098</v>
      </c>
      <c r="HT31">
        <v>2.65991</v>
      </c>
      <c r="HU31">
        <v>1.49536</v>
      </c>
      <c r="HV31">
        <v>2.2668499999999998</v>
      </c>
      <c r="HW31">
        <v>1.49658</v>
      </c>
      <c r="HX31">
        <v>2.4560499999999998</v>
      </c>
      <c r="HY31">
        <v>45.747999999999998</v>
      </c>
      <c r="HZ31">
        <v>23.5534</v>
      </c>
      <c r="IA31">
        <v>18</v>
      </c>
      <c r="IB31">
        <v>513.07299999999998</v>
      </c>
      <c r="IC31">
        <v>401.399</v>
      </c>
      <c r="ID31">
        <v>29.022300000000001</v>
      </c>
      <c r="IE31">
        <v>33.985399999999998</v>
      </c>
      <c r="IF31">
        <v>30</v>
      </c>
      <c r="IG31">
        <v>33.8048</v>
      </c>
      <c r="IH31">
        <v>33.757899999999999</v>
      </c>
      <c r="II31">
        <v>20.100899999999999</v>
      </c>
      <c r="IJ31">
        <v>50.0152</v>
      </c>
      <c r="IK31">
        <v>0</v>
      </c>
      <c r="IL31">
        <v>29.027200000000001</v>
      </c>
      <c r="IM31">
        <v>400</v>
      </c>
      <c r="IN31">
        <v>21.913599999999999</v>
      </c>
      <c r="IO31">
        <v>99.495999999999995</v>
      </c>
      <c r="IP31">
        <v>99.485799999999998</v>
      </c>
    </row>
    <row r="32" spans="1:250" x14ac:dyDescent="0.3">
      <c r="A32">
        <v>16</v>
      </c>
      <c r="B32">
        <v>1689263826.5</v>
      </c>
      <c r="C32">
        <v>3392.5</v>
      </c>
      <c r="D32" t="s">
        <v>468</v>
      </c>
      <c r="E32" t="s">
        <v>469</v>
      </c>
      <c r="F32" t="s">
        <v>378</v>
      </c>
      <c r="G32" t="s">
        <v>379</v>
      </c>
      <c r="H32" t="s">
        <v>462</v>
      </c>
      <c r="I32" t="s">
        <v>381</v>
      </c>
      <c r="J32" t="s">
        <v>31</v>
      </c>
      <c r="K32" t="s">
        <v>463</v>
      </c>
      <c r="L32" t="s">
        <v>464</v>
      </c>
      <c r="M32">
        <v>1689263826.5</v>
      </c>
      <c r="N32">
        <f t="shared" si="0"/>
        <v>8.2013462438438392E-3</v>
      </c>
      <c r="O32">
        <f t="shared" si="1"/>
        <v>8.2013462438438385</v>
      </c>
      <c r="P32">
        <f t="shared" si="2"/>
        <v>48.555483556084098</v>
      </c>
      <c r="Q32">
        <f t="shared" si="3"/>
        <v>239.38499999999999</v>
      </c>
      <c r="R32">
        <f t="shared" si="4"/>
        <v>67.022056675624611</v>
      </c>
      <c r="S32">
        <f t="shared" si="5"/>
        <v>6.6317560358863883</v>
      </c>
      <c r="T32">
        <f t="shared" si="6"/>
        <v>23.686872611715</v>
      </c>
      <c r="U32">
        <f t="shared" si="7"/>
        <v>0.50004417773200338</v>
      </c>
      <c r="V32">
        <f t="shared" si="8"/>
        <v>2.9031449222892958</v>
      </c>
      <c r="W32">
        <f t="shared" si="9"/>
        <v>0.45665730717998554</v>
      </c>
      <c r="X32">
        <f t="shared" si="10"/>
        <v>0.28899459348415918</v>
      </c>
      <c r="Y32">
        <f t="shared" si="11"/>
        <v>289.56226075480822</v>
      </c>
      <c r="Z32">
        <f t="shared" si="12"/>
        <v>32.598328902390314</v>
      </c>
      <c r="AA32">
        <f t="shared" si="13"/>
        <v>31.9298</v>
      </c>
      <c r="AB32">
        <f t="shared" si="14"/>
        <v>4.7561428850833316</v>
      </c>
      <c r="AC32">
        <f t="shared" si="15"/>
        <v>60.268129418012442</v>
      </c>
      <c r="AD32">
        <f t="shared" si="16"/>
        <v>3.0491585645145003</v>
      </c>
      <c r="AE32">
        <f t="shared" si="17"/>
        <v>5.0593217243659678</v>
      </c>
      <c r="AF32">
        <f t="shared" si="18"/>
        <v>1.7069843205688313</v>
      </c>
      <c r="AG32">
        <f t="shared" si="19"/>
        <v>-361.67936935351332</v>
      </c>
      <c r="AH32">
        <f t="shared" si="20"/>
        <v>171.47712081968416</v>
      </c>
      <c r="AI32">
        <f t="shared" si="21"/>
        <v>13.458237279969572</v>
      </c>
      <c r="AJ32">
        <f t="shared" si="22"/>
        <v>112.81824950094864</v>
      </c>
      <c r="AK32">
        <v>0</v>
      </c>
      <c r="AL32">
        <v>0</v>
      </c>
      <c r="AM32">
        <f t="shared" si="23"/>
        <v>1</v>
      </c>
      <c r="AN32">
        <f t="shared" si="24"/>
        <v>0</v>
      </c>
      <c r="AO32">
        <f t="shared" si="25"/>
        <v>51067.022471715303</v>
      </c>
      <c r="AP32" t="s">
        <v>385</v>
      </c>
      <c r="AQ32">
        <v>10238.9</v>
      </c>
      <c r="AR32">
        <v>302.21199999999999</v>
      </c>
      <c r="AS32">
        <v>4052.3</v>
      </c>
      <c r="AT32">
        <f t="shared" si="26"/>
        <v>0.92542210596451402</v>
      </c>
      <c r="AU32">
        <v>-0.32343011824092399</v>
      </c>
      <c r="AV32" t="s">
        <v>470</v>
      </c>
      <c r="AW32">
        <v>10295.6</v>
      </c>
      <c r="AX32">
        <v>676.38351999999998</v>
      </c>
      <c r="AY32">
        <v>1112.8900000000001</v>
      </c>
      <c r="AZ32">
        <f t="shared" si="27"/>
        <v>0.39222787517184998</v>
      </c>
      <c r="BA32">
        <v>0.5</v>
      </c>
      <c r="BB32">
        <f t="shared" si="28"/>
        <v>1513.1597993548228</v>
      </c>
      <c r="BC32">
        <f t="shared" si="29"/>
        <v>48.555483556084098</v>
      </c>
      <c r="BD32">
        <f t="shared" si="30"/>
        <v>296.75172644820248</v>
      </c>
      <c r="BE32">
        <f t="shared" si="31"/>
        <v>3.2302545768904171E-2</v>
      </c>
      <c r="BF32">
        <f t="shared" si="32"/>
        <v>2.6412403741609678</v>
      </c>
      <c r="BG32">
        <f t="shared" si="33"/>
        <v>252.47912948654761</v>
      </c>
      <c r="BH32" t="s">
        <v>471</v>
      </c>
      <c r="BI32">
        <v>548.16</v>
      </c>
      <c r="BJ32">
        <f t="shared" si="34"/>
        <v>548.16</v>
      </c>
      <c r="BK32">
        <f t="shared" si="35"/>
        <v>0.5074445812254581</v>
      </c>
      <c r="BL32">
        <f t="shared" si="36"/>
        <v>0.77294721371274777</v>
      </c>
      <c r="BM32">
        <f t="shared" si="37"/>
        <v>0.83883920163007175</v>
      </c>
      <c r="BN32">
        <f t="shared" si="38"/>
        <v>0.53844618948583789</v>
      </c>
      <c r="BO32">
        <f t="shared" si="39"/>
        <v>0.78382427292372869</v>
      </c>
      <c r="BP32">
        <f t="shared" si="40"/>
        <v>0.62641790070340542</v>
      </c>
      <c r="BQ32">
        <f t="shared" si="41"/>
        <v>0.37358209929659458</v>
      </c>
      <c r="BR32">
        <f t="shared" si="42"/>
        <v>1799.97</v>
      </c>
      <c r="BS32">
        <f t="shared" si="43"/>
        <v>1513.1597993548228</v>
      </c>
      <c r="BT32">
        <f t="shared" si="44"/>
        <v>0.84065834394730066</v>
      </c>
      <c r="BU32">
        <f t="shared" si="45"/>
        <v>0.16087060381829044</v>
      </c>
      <c r="BV32">
        <v>6</v>
      </c>
      <c r="BW32">
        <v>0.5</v>
      </c>
      <c r="BX32" t="s">
        <v>388</v>
      </c>
      <c r="BY32">
        <v>2</v>
      </c>
      <c r="BZ32">
        <v>1689263826.5</v>
      </c>
      <c r="CA32">
        <v>239.38499999999999</v>
      </c>
      <c r="CB32">
        <v>299.99200000000002</v>
      </c>
      <c r="CC32">
        <v>30.8155</v>
      </c>
      <c r="CD32">
        <v>21.279599999999999</v>
      </c>
      <c r="CE32">
        <v>239.18600000000001</v>
      </c>
      <c r="CF32">
        <v>30.7484</v>
      </c>
      <c r="CG32">
        <v>500.12799999999999</v>
      </c>
      <c r="CH32">
        <v>98.848399999999998</v>
      </c>
      <c r="CI32">
        <v>0.10045900000000001</v>
      </c>
      <c r="CJ32">
        <v>33.025399999999998</v>
      </c>
      <c r="CK32">
        <v>31.9298</v>
      </c>
      <c r="CL32">
        <v>999.9</v>
      </c>
      <c r="CM32">
        <v>0</v>
      </c>
      <c r="CN32">
        <v>0</v>
      </c>
      <c r="CO32">
        <v>9965</v>
      </c>
      <c r="CP32">
        <v>0</v>
      </c>
      <c r="CQ32">
        <v>1.5289399999999999E-3</v>
      </c>
      <c r="CR32">
        <v>-60.606200000000001</v>
      </c>
      <c r="CS32">
        <v>246.99700000000001</v>
      </c>
      <c r="CT32">
        <v>306.51400000000001</v>
      </c>
      <c r="CU32">
        <v>9.5359599999999993</v>
      </c>
      <c r="CV32">
        <v>299.99200000000002</v>
      </c>
      <c r="CW32">
        <v>21.279599999999999</v>
      </c>
      <c r="CX32">
        <v>3.0460699999999998</v>
      </c>
      <c r="CY32">
        <v>2.10345</v>
      </c>
      <c r="CZ32">
        <v>24.2819</v>
      </c>
      <c r="DA32">
        <v>18.2453</v>
      </c>
      <c r="DB32">
        <v>1799.97</v>
      </c>
      <c r="DC32">
        <v>0.97799400000000003</v>
      </c>
      <c r="DD32">
        <v>2.20057E-2</v>
      </c>
      <c r="DE32">
        <v>0</v>
      </c>
      <c r="DF32">
        <v>676.08199999999999</v>
      </c>
      <c r="DG32">
        <v>5.0009800000000002</v>
      </c>
      <c r="DH32">
        <v>14280.9</v>
      </c>
      <c r="DI32">
        <v>16375.6</v>
      </c>
      <c r="DJ32">
        <v>49.875</v>
      </c>
      <c r="DK32">
        <v>51.436999999999998</v>
      </c>
      <c r="DL32">
        <v>50.186999999999998</v>
      </c>
      <c r="DM32">
        <v>50.75</v>
      </c>
      <c r="DN32">
        <v>51.061999999999998</v>
      </c>
      <c r="DO32">
        <v>1755.47</v>
      </c>
      <c r="DP32">
        <v>39.5</v>
      </c>
      <c r="DQ32">
        <v>0</v>
      </c>
      <c r="DR32">
        <v>155</v>
      </c>
      <c r="DS32">
        <v>0</v>
      </c>
      <c r="DT32">
        <v>676.38351999999998</v>
      </c>
      <c r="DU32">
        <v>-1.8442307517771199</v>
      </c>
      <c r="DV32">
        <v>-22.130769292693898</v>
      </c>
      <c r="DW32">
        <v>14279.696</v>
      </c>
      <c r="DX32">
        <v>15</v>
      </c>
      <c r="DY32">
        <v>1689263746</v>
      </c>
      <c r="DZ32" t="s">
        <v>472</v>
      </c>
      <c r="EA32">
        <v>1689263746</v>
      </c>
      <c r="EB32">
        <v>1689263745</v>
      </c>
      <c r="EC32">
        <v>18</v>
      </c>
      <c r="ED32">
        <v>-0.30399999999999999</v>
      </c>
      <c r="EE32">
        <v>-7.0000000000000001E-3</v>
      </c>
      <c r="EF32">
        <v>0.21299999999999999</v>
      </c>
      <c r="EG32">
        <v>0.02</v>
      </c>
      <c r="EH32">
        <v>300</v>
      </c>
      <c r="EI32">
        <v>22</v>
      </c>
      <c r="EJ32">
        <v>0.03</v>
      </c>
      <c r="EK32">
        <v>0.01</v>
      </c>
      <c r="EL32">
        <v>48.385288697240703</v>
      </c>
      <c r="EM32">
        <v>0.886105639210086</v>
      </c>
      <c r="EN32">
        <v>0.13769520767052101</v>
      </c>
      <c r="EO32">
        <v>1</v>
      </c>
      <c r="EP32">
        <v>0.49504019710677299</v>
      </c>
      <c r="EQ32">
        <v>1.7325860659176E-2</v>
      </c>
      <c r="ER32">
        <v>3.3836324045276901E-3</v>
      </c>
      <c r="ES32">
        <v>1</v>
      </c>
      <c r="ET32">
        <v>2</v>
      </c>
      <c r="EU32">
        <v>2</v>
      </c>
      <c r="EV32" t="s">
        <v>390</v>
      </c>
      <c r="EW32">
        <v>2.9595600000000002</v>
      </c>
      <c r="EX32">
        <v>2.8405</v>
      </c>
      <c r="EY32">
        <v>6.1221600000000001E-2</v>
      </c>
      <c r="EZ32">
        <v>7.4796399999999999E-2</v>
      </c>
      <c r="FA32">
        <v>0.13420199999999999</v>
      </c>
      <c r="FB32">
        <v>0.10412100000000001</v>
      </c>
      <c r="FC32">
        <v>28037.8</v>
      </c>
      <c r="FD32">
        <v>28346.7</v>
      </c>
      <c r="FE32">
        <v>27401.599999999999</v>
      </c>
      <c r="FF32">
        <v>27919.1</v>
      </c>
      <c r="FG32">
        <v>30414.5</v>
      </c>
      <c r="FH32">
        <v>30617.1</v>
      </c>
      <c r="FI32">
        <v>38171.300000000003</v>
      </c>
      <c r="FJ32">
        <v>37046.699999999997</v>
      </c>
      <c r="FK32">
        <v>2.0145</v>
      </c>
      <c r="FL32">
        <v>1.6324000000000001</v>
      </c>
      <c r="FM32">
        <v>3.1627700000000001E-3</v>
      </c>
      <c r="FN32">
        <v>0</v>
      </c>
      <c r="FO32">
        <v>31.878499999999999</v>
      </c>
      <c r="FP32">
        <v>999.9</v>
      </c>
      <c r="FQ32">
        <v>45.726999999999997</v>
      </c>
      <c r="FR32">
        <v>42.359000000000002</v>
      </c>
      <c r="FS32">
        <v>38.862200000000001</v>
      </c>
      <c r="FT32">
        <v>61.636499999999998</v>
      </c>
      <c r="FU32">
        <v>34.507199999999997</v>
      </c>
      <c r="FV32">
        <v>1</v>
      </c>
      <c r="FW32">
        <v>0.53693900000000006</v>
      </c>
      <c r="FX32">
        <v>1.1934899999999999</v>
      </c>
      <c r="FY32">
        <v>20.245999999999999</v>
      </c>
      <c r="FZ32">
        <v>5.22478</v>
      </c>
      <c r="GA32">
        <v>12.0161</v>
      </c>
      <c r="GB32">
        <v>4.9977499999999999</v>
      </c>
      <c r="GC32">
        <v>3.2909999999999999</v>
      </c>
      <c r="GD32">
        <v>9999</v>
      </c>
      <c r="GE32">
        <v>9999</v>
      </c>
      <c r="GF32">
        <v>9999</v>
      </c>
      <c r="GG32">
        <v>219.3</v>
      </c>
      <c r="GH32">
        <v>1.87836</v>
      </c>
      <c r="GI32">
        <v>1.8722300000000001</v>
      </c>
      <c r="GJ32">
        <v>1.8743399999999999</v>
      </c>
      <c r="GK32">
        <v>1.8724700000000001</v>
      </c>
      <c r="GL32">
        <v>1.87256</v>
      </c>
      <c r="GM32">
        <v>1.8737900000000001</v>
      </c>
      <c r="GN32">
        <v>1.87408</v>
      </c>
      <c r="GO32">
        <v>1.87805</v>
      </c>
      <c r="GP32">
        <v>5</v>
      </c>
      <c r="GQ32">
        <v>0</v>
      </c>
      <c r="GR32">
        <v>0</v>
      </c>
      <c r="GS32">
        <v>0</v>
      </c>
      <c r="GT32" t="s">
        <v>391</v>
      </c>
      <c r="GU32" t="s">
        <v>392</v>
      </c>
      <c r="GV32" t="s">
        <v>393</v>
      </c>
      <c r="GW32" t="s">
        <v>393</v>
      </c>
      <c r="GX32" t="s">
        <v>393</v>
      </c>
      <c r="GY32" t="s">
        <v>393</v>
      </c>
      <c r="GZ32">
        <v>0</v>
      </c>
      <c r="HA32">
        <v>100</v>
      </c>
      <c r="HB32">
        <v>100</v>
      </c>
      <c r="HC32">
        <v>0.19900000000000001</v>
      </c>
      <c r="HD32">
        <v>6.7100000000000007E-2</v>
      </c>
      <c r="HE32">
        <v>8.2304054579916797E-2</v>
      </c>
      <c r="HF32">
        <v>7.2704984381113296E-4</v>
      </c>
      <c r="HG32">
        <v>-1.05877040029023E-6</v>
      </c>
      <c r="HH32">
        <v>2.9517966189716799E-10</v>
      </c>
      <c r="HI32">
        <v>6.7150385814784899E-2</v>
      </c>
      <c r="HJ32">
        <v>0</v>
      </c>
      <c r="HK32">
        <v>0</v>
      </c>
      <c r="HL32">
        <v>0</v>
      </c>
      <c r="HM32">
        <v>1</v>
      </c>
      <c r="HN32">
        <v>2242</v>
      </c>
      <c r="HO32">
        <v>1</v>
      </c>
      <c r="HP32">
        <v>25</v>
      </c>
      <c r="HQ32">
        <v>1.3</v>
      </c>
      <c r="HR32">
        <v>1.4</v>
      </c>
      <c r="HS32">
        <v>0.79834000000000005</v>
      </c>
      <c r="HT32">
        <v>2.65869</v>
      </c>
      <c r="HU32">
        <v>1.49536</v>
      </c>
      <c r="HV32">
        <v>2.2668499999999998</v>
      </c>
      <c r="HW32">
        <v>1.49658</v>
      </c>
      <c r="HX32">
        <v>2.5732400000000002</v>
      </c>
      <c r="HY32">
        <v>45.719299999999997</v>
      </c>
      <c r="HZ32">
        <v>23.605899999999998</v>
      </c>
      <c r="IA32">
        <v>18</v>
      </c>
      <c r="IB32">
        <v>513.65200000000004</v>
      </c>
      <c r="IC32">
        <v>399.99</v>
      </c>
      <c r="ID32">
        <v>29.664400000000001</v>
      </c>
      <c r="IE32">
        <v>34.025199999999998</v>
      </c>
      <c r="IF32">
        <v>29.9999</v>
      </c>
      <c r="IG32">
        <v>33.841799999999999</v>
      </c>
      <c r="IH32">
        <v>33.791200000000003</v>
      </c>
      <c r="II32">
        <v>16.056100000000001</v>
      </c>
      <c r="IJ32">
        <v>51.627099999999999</v>
      </c>
      <c r="IK32">
        <v>0</v>
      </c>
      <c r="IL32">
        <v>29.6907</v>
      </c>
      <c r="IM32">
        <v>300</v>
      </c>
      <c r="IN32">
        <v>21.167400000000001</v>
      </c>
      <c r="IO32">
        <v>99.492199999999997</v>
      </c>
      <c r="IP32">
        <v>99.486999999999995</v>
      </c>
    </row>
    <row r="33" spans="1:250" x14ac:dyDescent="0.3">
      <c r="A33">
        <v>17</v>
      </c>
      <c r="B33">
        <v>1689263978</v>
      </c>
      <c r="C33">
        <v>3544</v>
      </c>
      <c r="D33" t="s">
        <v>473</v>
      </c>
      <c r="E33" t="s">
        <v>474</v>
      </c>
      <c r="F33" t="s">
        <v>378</v>
      </c>
      <c r="G33" t="s">
        <v>379</v>
      </c>
      <c r="H33" t="s">
        <v>462</v>
      </c>
      <c r="I33" t="s">
        <v>381</v>
      </c>
      <c r="J33" t="s">
        <v>31</v>
      </c>
      <c r="K33" t="s">
        <v>463</v>
      </c>
      <c r="L33" t="s">
        <v>464</v>
      </c>
      <c r="M33">
        <v>1689263978</v>
      </c>
      <c r="N33">
        <f t="shared" si="0"/>
        <v>9.147121905765665E-3</v>
      </c>
      <c r="O33">
        <f t="shared" si="1"/>
        <v>9.1471219057656654</v>
      </c>
      <c r="P33">
        <f t="shared" si="2"/>
        <v>35.164668361142368</v>
      </c>
      <c r="Q33">
        <f t="shared" si="3"/>
        <v>156.06200000000001</v>
      </c>
      <c r="R33">
        <f t="shared" si="4"/>
        <v>45.502238277376016</v>
      </c>
      <c r="S33">
        <f t="shared" si="5"/>
        <v>4.502650081861753</v>
      </c>
      <c r="T33">
        <f t="shared" si="6"/>
        <v>15.443033215025203</v>
      </c>
      <c r="U33">
        <f t="shared" si="7"/>
        <v>0.57065495479838857</v>
      </c>
      <c r="V33">
        <f t="shared" si="8"/>
        <v>2.9076301364824708</v>
      </c>
      <c r="W33">
        <f t="shared" si="9"/>
        <v>0.51495754530717541</v>
      </c>
      <c r="X33">
        <f t="shared" si="10"/>
        <v>0.32639844848219235</v>
      </c>
      <c r="Y33">
        <f t="shared" si="11"/>
        <v>289.58562175522724</v>
      </c>
      <c r="Z33">
        <f t="shared" si="12"/>
        <v>32.486900428929324</v>
      </c>
      <c r="AA33">
        <f t="shared" si="13"/>
        <v>31.954899999999999</v>
      </c>
      <c r="AB33">
        <f t="shared" si="14"/>
        <v>4.762907476296272</v>
      </c>
      <c r="AC33">
        <f t="shared" si="15"/>
        <v>60.318077039575435</v>
      </c>
      <c r="AD33">
        <f t="shared" si="16"/>
        <v>3.0748024937983405</v>
      </c>
      <c r="AE33">
        <f t="shared" si="17"/>
        <v>5.0976467498805116</v>
      </c>
      <c r="AF33">
        <f t="shared" si="18"/>
        <v>1.6881049824979315</v>
      </c>
      <c r="AG33">
        <f t="shared" si="19"/>
        <v>-403.3880760442658</v>
      </c>
      <c r="AH33">
        <f t="shared" si="20"/>
        <v>188.87549226564977</v>
      </c>
      <c r="AI33">
        <f t="shared" si="21"/>
        <v>14.812472205896063</v>
      </c>
      <c r="AJ33">
        <f t="shared" si="22"/>
        <v>89.885510182507289</v>
      </c>
      <c r="AK33">
        <v>0</v>
      </c>
      <c r="AL33">
        <v>0</v>
      </c>
      <c r="AM33">
        <f t="shared" si="23"/>
        <v>1</v>
      </c>
      <c r="AN33">
        <f t="shared" si="24"/>
        <v>0</v>
      </c>
      <c r="AO33">
        <f t="shared" si="25"/>
        <v>51170.70294280212</v>
      </c>
      <c r="AP33" t="s">
        <v>385</v>
      </c>
      <c r="AQ33">
        <v>10238.9</v>
      </c>
      <c r="AR33">
        <v>302.21199999999999</v>
      </c>
      <c r="AS33">
        <v>4052.3</v>
      </c>
      <c r="AT33">
        <f t="shared" si="26"/>
        <v>0.92542210596451402</v>
      </c>
      <c r="AU33">
        <v>-0.32343011824092399</v>
      </c>
      <c r="AV33" t="s">
        <v>475</v>
      </c>
      <c r="AW33">
        <v>10292.9</v>
      </c>
      <c r="AX33">
        <v>656.00188000000003</v>
      </c>
      <c r="AY33">
        <v>944.346</v>
      </c>
      <c r="AZ33">
        <f t="shared" si="27"/>
        <v>0.30533736575365378</v>
      </c>
      <c r="BA33">
        <v>0.5</v>
      </c>
      <c r="BB33">
        <f t="shared" si="28"/>
        <v>1513.28549935504</v>
      </c>
      <c r="BC33">
        <f t="shared" si="29"/>
        <v>35.164668361142368</v>
      </c>
      <c r="BD33">
        <f t="shared" si="30"/>
        <v>231.03130400313523</v>
      </c>
      <c r="BE33">
        <f t="shared" si="31"/>
        <v>2.3451026587189439E-2</v>
      </c>
      <c r="BF33">
        <f t="shared" si="32"/>
        <v>3.2911178741690019</v>
      </c>
      <c r="BG33">
        <f t="shared" si="33"/>
        <v>242.653900683258</v>
      </c>
      <c r="BH33" t="s">
        <v>476</v>
      </c>
      <c r="BI33">
        <v>544.59</v>
      </c>
      <c r="BJ33">
        <f t="shared" si="34"/>
        <v>544.59</v>
      </c>
      <c r="BK33">
        <f t="shared" si="35"/>
        <v>0.42331518320615535</v>
      </c>
      <c r="BL33">
        <f t="shared" si="36"/>
        <v>0.72130029317883904</v>
      </c>
      <c r="BM33">
        <f t="shared" si="37"/>
        <v>0.88603504850743087</v>
      </c>
      <c r="BN33">
        <f t="shared" si="38"/>
        <v>0.44904041835504732</v>
      </c>
      <c r="BO33">
        <f t="shared" si="39"/>
        <v>0.82876828490424759</v>
      </c>
      <c r="BP33">
        <f t="shared" si="40"/>
        <v>0.59879847701391342</v>
      </c>
      <c r="BQ33">
        <f t="shared" si="41"/>
        <v>0.40120152298608658</v>
      </c>
      <c r="BR33">
        <f t="shared" si="42"/>
        <v>1800.12</v>
      </c>
      <c r="BS33">
        <f t="shared" si="43"/>
        <v>1513.28549935504</v>
      </c>
      <c r="BT33">
        <f t="shared" si="44"/>
        <v>0.84065812243352667</v>
      </c>
      <c r="BU33">
        <f t="shared" si="45"/>
        <v>0.16087017629670647</v>
      </c>
      <c r="BV33">
        <v>6</v>
      </c>
      <c r="BW33">
        <v>0.5</v>
      </c>
      <c r="BX33" t="s">
        <v>388</v>
      </c>
      <c r="BY33">
        <v>2</v>
      </c>
      <c r="BZ33">
        <v>1689263978</v>
      </c>
      <c r="CA33">
        <v>156.06200000000001</v>
      </c>
      <c r="CB33">
        <v>199.96199999999999</v>
      </c>
      <c r="CC33">
        <v>31.072900000000001</v>
      </c>
      <c r="CD33">
        <v>20.440000000000001</v>
      </c>
      <c r="CE33">
        <v>155.88300000000001</v>
      </c>
      <c r="CF33">
        <v>31.005800000000001</v>
      </c>
      <c r="CG33">
        <v>500.12099999999998</v>
      </c>
      <c r="CH33">
        <v>98.854600000000005</v>
      </c>
      <c r="CI33">
        <v>9.9874599999999994E-2</v>
      </c>
      <c r="CJ33">
        <v>33.159799999999997</v>
      </c>
      <c r="CK33">
        <v>31.954899999999999</v>
      </c>
      <c r="CL33">
        <v>999.9</v>
      </c>
      <c r="CM33">
        <v>0</v>
      </c>
      <c r="CN33">
        <v>0</v>
      </c>
      <c r="CO33">
        <v>9990</v>
      </c>
      <c r="CP33">
        <v>0</v>
      </c>
      <c r="CQ33">
        <v>1.5289399999999999E-3</v>
      </c>
      <c r="CR33">
        <v>-43.900799999999997</v>
      </c>
      <c r="CS33">
        <v>161.066</v>
      </c>
      <c r="CT33">
        <v>204.13499999999999</v>
      </c>
      <c r="CU33">
        <v>10.632899999999999</v>
      </c>
      <c r="CV33">
        <v>199.96199999999999</v>
      </c>
      <c r="CW33">
        <v>20.440000000000001</v>
      </c>
      <c r="CX33">
        <v>3.0716999999999999</v>
      </c>
      <c r="CY33">
        <v>2.0205799999999998</v>
      </c>
      <c r="CZ33">
        <v>24.421800000000001</v>
      </c>
      <c r="DA33">
        <v>17.6066</v>
      </c>
      <c r="DB33">
        <v>1800.12</v>
      </c>
      <c r="DC33">
        <v>0.97800200000000004</v>
      </c>
      <c r="DD33">
        <v>2.19981E-2</v>
      </c>
      <c r="DE33">
        <v>0</v>
      </c>
      <c r="DF33">
        <v>655.79499999999996</v>
      </c>
      <c r="DG33">
        <v>5.0009800000000002</v>
      </c>
      <c r="DH33">
        <v>13990.7</v>
      </c>
      <c r="DI33">
        <v>16377</v>
      </c>
      <c r="DJ33">
        <v>50.375</v>
      </c>
      <c r="DK33">
        <v>51.936999999999998</v>
      </c>
      <c r="DL33">
        <v>50.686999999999998</v>
      </c>
      <c r="DM33">
        <v>50.436999999999998</v>
      </c>
      <c r="DN33">
        <v>51.5</v>
      </c>
      <c r="DO33">
        <v>1755.63</v>
      </c>
      <c r="DP33">
        <v>39.49</v>
      </c>
      <c r="DQ33">
        <v>0</v>
      </c>
      <c r="DR33">
        <v>151.299999952316</v>
      </c>
      <c r="DS33">
        <v>0</v>
      </c>
      <c r="DT33">
        <v>656.00188000000003</v>
      </c>
      <c r="DU33">
        <v>-1.6460769169746201</v>
      </c>
      <c r="DV33">
        <v>37.2615361366203</v>
      </c>
      <c r="DW33">
        <v>13954.252</v>
      </c>
      <c r="DX33">
        <v>15</v>
      </c>
      <c r="DY33">
        <v>1689263924</v>
      </c>
      <c r="DZ33" t="s">
        <v>477</v>
      </c>
      <c r="EA33">
        <v>1689263907.5</v>
      </c>
      <c r="EB33">
        <v>1689263745</v>
      </c>
      <c r="EC33">
        <v>19</v>
      </c>
      <c r="ED33">
        <v>7.0000000000000001E-3</v>
      </c>
      <c r="EE33">
        <v>-7.0000000000000001E-3</v>
      </c>
      <c r="EF33">
        <v>0.19500000000000001</v>
      </c>
      <c r="EG33">
        <v>0.02</v>
      </c>
      <c r="EH33">
        <v>200</v>
      </c>
      <c r="EI33">
        <v>22</v>
      </c>
      <c r="EJ33">
        <v>0.04</v>
      </c>
      <c r="EK33">
        <v>0.01</v>
      </c>
      <c r="EL33">
        <v>35.090655529724998</v>
      </c>
      <c r="EM33">
        <v>0.97851066458407199</v>
      </c>
      <c r="EN33">
        <v>0.159459977686709</v>
      </c>
      <c r="EO33">
        <v>1</v>
      </c>
      <c r="EP33">
        <v>0.57236222265628101</v>
      </c>
      <c r="EQ33">
        <v>-1.5373083810922001E-2</v>
      </c>
      <c r="ER33">
        <v>3.3435495790307998E-3</v>
      </c>
      <c r="ES33">
        <v>1</v>
      </c>
      <c r="ET33">
        <v>2</v>
      </c>
      <c r="EU33">
        <v>2</v>
      </c>
      <c r="EV33" t="s">
        <v>390</v>
      </c>
      <c r="EW33">
        <v>2.95953</v>
      </c>
      <c r="EX33">
        <v>2.8401299999999998</v>
      </c>
      <c r="EY33">
        <v>4.1774400000000003E-2</v>
      </c>
      <c r="EZ33">
        <v>5.28934E-2</v>
      </c>
      <c r="FA33">
        <v>0.134967</v>
      </c>
      <c r="FB33">
        <v>0.10120800000000001</v>
      </c>
      <c r="FC33">
        <v>28618.6</v>
      </c>
      <c r="FD33">
        <v>29016</v>
      </c>
      <c r="FE33">
        <v>27401.7</v>
      </c>
      <c r="FF33">
        <v>27917.4</v>
      </c>
      <c r="FG33">
        <v>30386.6</v>
      </c>
      <c r="FH33">
        <v>30713.7</v>
      </c>
      <c r="FI33">
        <v>38171.800000000003</v>
      </c>
      <c r="FJ33">
        <v>37044.800000000003</v>
      </c>
      <c r="FK33">
        <v>2.0153300000000001</v>
      </c>
      <c r="FL33">
        <v>1.62995</v>
      </c>
      <c r="FM33">
        <v>-5.1632500000000003E-3</v>
      </c>
      <c r="FN33">
        <v>0</v>
      </c>
      <c r="FO33">
        <v>32.038600000000002</v>
      </c>
      <c r="FP33">
        <v>999.9</v>
      </c>
      <c r="FQ33">
        <v>45.555999999999997</v>
      </c>
      <c r="FR33">
        <v>42.51</v>
      </c>
      <c r="FS33">
        <v>39.022100000000002</v>
      </c>
      <c r="FT33">
        <v>61.676499999999997</v>
      </c>
      <c r="FU33">
        <v>35.304499999999997</v>
      </c>
      <c r="FV33">
        <v>1</v>
      </c>
      <c r="FW33">
        <v>0.53924000000000005</v>
      </c>
      <c r="FX33">
        <v>1.6256900000000001</v>
      </c>
      <c r="FY33">
        <v>20.241599999999998</v>
      </c>
      <c r="FZ33">
        <v>5.2204300000000003</v>
      </c>
      <c r="GA33">
        <v>12.0167</v>
      </c>
      <c r="GB33">
        <v>4.9966999999999997</v>
      </c>
      <c r="GC33">
        <v>3.2904800000000001</v>
      </c>
      <c r="GD33">
        <v>9999</v>
      </c>
      <c r="GE33">
        <v>9999</v>
      </c>
      <c r="GF33">
        <v>9999</v>
      </c>
      <c r="GG33">
        <v>219.3</v>
      </c>
      <c r="GH33">
        <v>1.87836</v>
      </c>
      <c r="GI33">
        <v>1.8721699999999999</v>
      </c>
      <c r="GJ33">
        <v>1.87426</v>
      </c>
      <c r="GK33">
        <v>1.8724099999999999</v>
      </c>
      <c r="GL33">
        <v>1.87256</v>
      </c>
      <c r="GM33">
        <v>1.87378</v>
      </c>
      <c r="GN33">
        <v>1.87408</v>
      </c>
      <c r="GO33">
        <v>1.8780300000000001</v>
      </c>
      <c r="GP33">
        <v>5</v>
      </c>
      <c r="GQ33">
        <v>0</v>
      </c>
      <c r="GR33">
        <v>0</v>
      </c>
      <c r="GS33">
        <v>0</v>
      </c>
      <c r="GT33" t="s">
        <v>391</v>
      </c>
      <c r="GU33" t="s">
        <v>392</v>
      </c>
      <c r="GV33" t="s">
        <v>393</v>
      </c>
      <c r="GW33" t="s">
        <v>393</v>
      </c>
      <c r="GX33" t="s">
        <v>393</v>
      </c>
      <c r="GY33" t="s">
        <v>393</v>
      </c>
      <c r="GZ33">
        <v>0</v>
      </c>
      <c r="HA33">
        <v>100</v>
      </c>
      <c r="HB33">
        <v>100</v>
      </c>
      <c r="HC33">
        <v>0.17899999999999999</v>
      </c>
      <c r="HD33">
        <v>6.7100000000000007E-2</v>
      </c>
      <c r="HE33">
        <v>8.9678764732980698E-2</v>
      </c>
      <c r="HF33">
        <v>7.2704984381113296E-4</v>
      </c>
      <c r="HG33">
        <v>-1.05877040029023E-6</v>
      </c>
      <c r="HH33">
        <v>2.9517966189716799E-10</v>
      </c>
      <c r="HI33">
        <v>6.7150385814784899E-2</v>
      </c>
      <c r="HJ33">
        <v>0</v>
      </c>
      <c r="HK33">
        <v>0</v>
      </c>
      <c r="HL33">
        <v>0</v>
      </c>
      <c r="HM33">
        <v>1</v>
      </c>
      <c r="HN33">
        <v>2242</v>
      </c>
      <c r="HO33">
        <v>1</v>
      </c>
      <c r="HP33">
        <v>25</v>
      </c>
      <c r="HQ33">
        <v>1.2</v>
      </c>
      <c r="HR33">
        <v>3.9</v>
      </c>
      <c r="HS33">
        <v>0.58837899999999999</v>
      </c>
      <c r="HT33">
        <v>2.677</v>
      </c>
      <c r="HU33">
        <v>1.49536</v>
      </c>
      <c r="HV33">
        <v>2.2656200000000002</v>
      </c>
      <c r="HW33">
        <v>1.49658</v>
      </c>
      <c r="HX33">
        <v>2.4939</v>
      </c>
      <c r="HY33">
        <v>45.6905</v>
      </c>
      <c r="HZ33">
        <v>23.6234</v>
      </c>
      <c r="IA33">
        <v>18</v>
      </c>
      <c r="IB33">
        <v>514.37</v>
      </c>
      <c r="IC33">
        <v>398.62900000000002</v>
      </c>
      <c r="ID33">
        <v>29.598600000000001</v>
      </c>
      <c r="IE33">
        <v>34.043599999999998</v>
      </c>
      <c r="IF33">
        <v>30.000800000000002</v>
      </c>
      <c r="IG33">
        <v>33.867699999999999</v>
      </c>
      <c r="IH33">
        <v>33.8215</v>
      </c>
      <c r="II33">
        <v>11.829599999999999</v>
      </c>
      <c r="IJ33">
        <v>53.4465</v>
      </c>
      <c r="IK33">
        <v>0</v>
      </c>
      <c r="IL33">
        <v>29.576000000000001</v>
      </c>
      <c r="IM33">
        <v>200</v>
      </c>
      <c r="IN33">
        <v>20.373200000000001</v>
      </c>
      <c r="IO33">
        <v>99.493099999999998</v>
      </c>
      <c r="IP33">
        <v>99.4816</v>
      </c>
    </row>
    <row r="34" spans="1:250" x14ac:dyDescent="0.3">
      <c r="A34">
        <v>18</v>
      </c>
      <c r="B34">
        <v>1689264106</v>
      </c>
      <c r="C34">
        <v>3672</v>
      </c>
      <c r="D34" t="s">
        <v>478</v>
      </c>
      <c r="E34" t="s">
        <v>479</v>
      </c>
      <c r="F34" t="s">
        <v>378</v>
      </c>
      <c r="G34" t="s">
        <v>379</v>
      </c>
      <c r="H34" t="s">
        <v>462</v>
      </c>
      <c r="I34" t="s">
        <v>381</v>
      </c>
      <c r="J34" t="s">
        <v>31</v>
      </c>
      <c r="K34" t="s">
        <v>463</v>
      </c>
      <c r="L34" t="s">
        <v>464</v>
      </c>
      <c r="M34">
        <v>1689264106</v>
      </c>
      <c r="N34">
        <f t="shared" si="0"/>
        <v>9.7610140015306646E-3</v>
      </c>
      <c r="O34">
        <f t="shared" si="1"/>
        <v>9.7610140015306648</v>
      </c>
      <c r="P34">
        <f t="shared" si="2"/>
        <v>22.217264595708155</v>
      </c>
      <c r="Q34">
        <f t="shared" si="3"/>
        <v>92.267899999999997</v>
      </c>
      <c r="R34">
        <f t="shared" si="4"/>
        <v>26.872871330502829</v>
      </c>
      <c r="S34">
        <f t="shared" si="5"/>
        <v>2.6592520906533497</v>
      </c>
      <c r="T34">
        <f t="shared" si="6"/>
        <v>9.1305317901286998</v>
      </c>
      <c r="U34">
        <f t="shared" si="7"/>
        <v>0.61344603349795357</v>
      </c>
      <c r="V34">
        <f t="shared" si="8"/>
        <v>2.9039359564333234</v>
      </c>
      <c r="W34">
        <f t="shared" si="9"/>
        <v>0.54950958623151269</v>
      </c>
      <c r="X34">
        <f t="shared" si="10"/>
        <v>0.34863096519900272</v>
      </c>
      <c r="Y34">
        <f t="shared" si="11"/>
        <v>289.55631475541799</v>
      </c>
      <c r="Z34">
        <f t="shared" si="12"/>
        <v>32.451342916842279</v>
      </c>
      <c r="AA34">
        <f t="shared" si="13"/>
        <v>32.026400000000002</v>
      </c>
      <c r="AB34">
        <f t="shared" si="14"/>
        <v>4.7822230629360547</v>
      </c>
      <c r="AC34">
        <f t="shared" si="15"/>
        <v>60.276276547585603</v>
      </c>
      <c r="AD34">
        <f t="shared" si="16"/>
        <v>3.0943974576605995</v>
      </c>
      <c r="AE34">
        <f t="shared" si="17"/>
        <v>5.1336904581650824</v>
      </c>
      <c r="AF34">
        <f t="shared" si="18"/>
        <v>1.6878256052754552</v>
      </c>
      <c r="AG34">
        <f t="shared" si="19"/>
        <v>-430.46071746750232</v>
      </c>
      <c r="AH34">
        <f t="shared" si="20"/>
        <v>197.10525706159083</v>
      </c>
      <c r="AI34">
        <f t="shared" si="21"/>
        <v>15.492538112839377</v>
      </c>
      <c r="AJ34">
        <f t="shared" si="22"/>
        <v>71.693392462345884</v>
      </c>
      <c r="AK34">
        <v>0</v>
      </c>
      <c r="AL34">
        <v>0</v>
      </c>
      <c r="AM34">
        <f t="shared" si="23"/>
        <v>1</v>
      </c>
      <c r="AN34">
        <f t="shared" si="24"/>
        <v>0</v>
      </c>
      <c r="AO34">
        <f t="shared" si="25"/>
        <v>51046.028503065594</v>
      </c>
      <c r="AP34" t="s">
        <v>385</v>
      </c>
      <c r="AQ34">
        <v>10238.9</v>
      </c>
      <c r="AR34">
        <v>302.21199999999999</v>
      </c>
      <c r="AS34">
        <v>4052.3</v>
      </c>
      <c r="AT34">
        <f t="shared" si="26"/>
        <v>0.92542210596451402</v>
      </c>
      <c r="AU34">
        <v>-0.32343011824092399</v>
      </c>
      <c r="AV34" t="s">
        <v>480</v>
      </c>
      <c r="AW34">
        <v>10296.5</v>
      </c>
      <c r="AX34">
        <v>660.33231999999998</v>
      </c>
      <c r="AY34">
        <v>846.048</v>
      </c>
      <c r="AZ34">
        <f t="shared" si="27"/>
        <v>0.21950962593138923</v>
      </c>
      <c r="BA34">
        <v>0.5</v>
      </c>
      <c r="BB34">
        <f t="shared" si="28"/>
        <v>1513.1339993551387</v>
      </c>
      <c r="BC34">
        <f t="shared" si="29"/>
        <v>22.217264595708155</v>
      </c>
      <c r="BD34">
        <f t="shared" si="30"/>
        <v>166.07373909125673</v>
      </c>
      <c r="BE34">
        <f t="shared" si="31"/>
        <v>1.4896694359888404E-2</v>
      </c>
      <c r="BF34">
        <f t="shared" si="32"/>
        <v>3.7896809637278266</v>
      </c>
      <c r="BG34">
        <f t="shared" si="33"/>
        <v>235.61965824897794</v>
      </c>
      <c r="BH34" t="s">
        <v>481</v>
      </c>
      <c r="BI34">
        <v>564.15</v>
      </c>
      <c r="BJ34">
        <f t="shared" si="34"/>
        <v>564.15</v>
      </c>
      <c r="BK34">
        <f t="shared" si="35"/>
        <v>0.33319386134120055</v>
      </c>
      <c r="BL34">
        <f t="shared" si="36"/>
        <v>0.65880453213573709</v>
      </c>
      <c r="BM34">
        <f t="shared" si="37"/>
        <v>0.91918409472069729</v>
      </c>
      <c r="BN34">
        <f t="shared" si="38"/>
        <v>0.34149206746151417</v>
      </c>
      <c r="BO34">
        <f t="shared" si="39"/>
        <v>0.85498046979164233</v>
      </c>
      <c r="BP34">
        <f t="shared" si="40"/>
        <v>0.56284474581582811</v>
      </c>
      <c r="BQ34">
        <f t="shared" si="41"/>
        <v>0.43715525418417189</v>
      </c>
      <c r="BR34">
        <f t="shared" si="42"/>
        <v>1799.94</v>
      </c>
      <c r="BS34">
        <f t="shared" si="43"/>
        <v>1513.1339993551387</v>
      </c>
      <c r="BT34">
        <f t="shared" si="44"/>
        <v>0.84065802157579628</v>
      </c>
      <c r="BU34">
        <f t="shared" si="45"/>
        <v>0.16086998164128691</v>
      </c>
      <c r="BV34">
        <v>6</v>
      </c>
      <c r="BW34">
        <v>0.5</v>
      </c>
      <c r="BX34" t="s">
        <v>388</v>
      </c>
      <c r="BY34">
        <v>2</v>
      </c>
      <c r="BZ34">
        <v>1689264106</v>
      </c>
      <c r="CA34">
        <v>92.267899999999997</v>
      </c>
      <c r="CB34">
        <v>119.999</v>
      </c>
      <c r="CC34">
        <v>31.270199999999999</v>
      </c>
      <c r="CD34">
        <v>19.927499999999998</v>
      </c>
      <c r="CE34">
        <v>92.0822</v>
      </c>
      <c r="CF34">
        <v>31.191500000000001</v>
      </c>
      <c r="CG34">
        <v>500.18700000000001</v>
      </c>
      <c r="CH34">
        <v>98.855999999999995</v>
      </c>
      <c r="CI34">
        <v>0.100753</v>
      </c>
      <c r="CJ34">
        <v>33.285400000000003</v>
      </c>
      <c r="CK34">
        <v>32.026400000000002</v>
      </c>
      <c r="CL34">
        <v>999.9</v>
      </c>
      <c r="CM34">
        <v>0</v>
      </c>
      <c r="CN34">
        <v>0</v>
      </c>
      <c r="CO34">
        <v>9968.75</v>
      </c>
      <c r="CP34">
        <v>0</v>
      </c>
      <c r="CQ34">
        <v>1.5289399999999999E-3</v>
      </c>
      <c r="CR34">
        <v>-27.730699999999999</v>
      </c>
      <c r="CS34">
        <v>95.246300000000005</v>
      </c>
      <c r="CT34">
        <v>122.438</v>
      </c>
      <c r="CU34">
        <v>11.342700000000001</v>
      </c>
      <c r="CV34">
        <v>119.999</v>
      </c>
      <c r="CW34">
        <v>19.927499999999998</v>
      </c>
      <c r="CX34">
        <v>3.09124</v>
      </c>
      <c r="CY34">
        <v>1.9699500000000001</v>
      </c>
      <c r="CZ34">
        <v>24.527699999999999</v>
      </c>
      <c r="DA34">
        <v>17.204899999999999</v>
      </c>
      <c r="DB34">
        <v>1799.94</v>
      </c>
      <c r="DC34">
        <v>0.97800399999999998</v>
      </c>
      <c r="DD34">
        <v>2.1996000000000002E-2</v>
      </c>
      <c r="DE34">
        <v>0</v>
      </c>
      <c r="DF34">
        <v>659.92100000000005</v>
      </c>
      <c r="DG34">
        <v>5.0009800000000002</v>
      </c>
      <c r="DH34">
        <v>14010.5</v>
      </c>
      <c r="DI34">
        <v>16375.3</v>
      </c>
      <c r="DJ34">
        <v>49.75</v>
      </c>
      <c r="DK34">
        <v>51.186999999999998</v>
      </c>
      <c r="DL34">
        <v>50.311999999999998</v>
      </c>
      <c r="DM34">
        <v>50.25</v>
      </c>
      <c r="DN34">
        <v>51.061999999999998</v>
      </c>
      <c r="DO34">
        <v>1755.46</v>
      </c>
      <c r="DP34">
        <v>39.479999999999997</v>
      </c>
      <c r="DQ34">
        <v>0</v>
      </c>
      <c r="DR34">
        <v>127.299999952316</v>
      </c>
      <c r="DS34">
        <v>0</v>
      </c>
      <c r="DT34">
        <v>660.33231999999998</v>
      </c>
      <c r="DU34">
        <v>-3.00753847006039</v>
      </c>
      <c r="DV34">
        <v>-190.78461523721199</v>
      </c>
      <c r="DW34">
        <v>14031.268</v>
      </c>
      <c r="DX34">
        <v>15</v>
      </c>
      <c r="DY34">
        <v>1689264065.5</v>
      </c>
      <c r="DZ34" t="s">
        <v>482</v>
      </c>
      <c r="EA34">
        <v>1689264049.5</v>
      </c>
      <c r="EB34">
        <v>1689264065.5</v>
      </c>
      <c r="EC34">
        <v>20</v>
      </c>
      <c r="ED34">
        <v>3.7999999999999999E-2</v>
      </c>
      <c r="EE34">
        <v>1.0999999999999999E-2</v>
      </c>
      <c r="EF34">
        <v>0.2</v>
      </c>
      <c r="EG34">
        <v>1.0999999999999999E-2</v>
      </c>
      <c r="EH34">
        <v>120</v>
      </c>
      <c r="EI34">
        <v>20</v>
      </c>
      <c r="EJ34">
        <v>0.05</v>
      </c>
      <c r="EK34">
        <v>0.01</v>
      </c>
      <c r="EL34">
        <v>22.166483433320401</v>
      </c>
      <c r="EM34">
        <v>0.170489684850365</v>
      </c>
      <c r="EN34">
        <v>4.7185749283636801E-2</v>
      </c>
      <c r="EO34">
        <v>1</v>
      </c>
      <c r="EP34">
        <v>0.61843589880260696</v>
      </c>
      <c r="EQ34">
        <v>-5.7324335859045899E-3</v>
      </c>
      <c r="ER34">
        <v>1.51205845212826E-2</v>
      </c>
      <c r="ES34">
        <v>1</v>
      </c>
      <c r="ET34">
        <v>2</v>
      </c>
      <c r="EU34">
        <v>2</v>
      </c>
      <c r="EV34" t="s">
        <v>390</v>
      </c>
      <c r="EW34">
        <v>2.9596499999999999</v>
      </c>
      <c r="EX34">
        <v>2.84083</v>
      </c>
      <c r="EY34">
        <v>2.5356199999999999E-2</v>
      </c>
      <c r="EZ34">
        <v>3.3058299999999999E-2</v>
      </c>
      <c r="FA34">
        <v>0.13550400000000001</v>
      </c>
      <c r="FB34">
        <v>9.9398200000000006E-2</v>
      </c>
      <c r="FC34">
        <v>29104.5</v>
      </c>
      <c r="FD34">
        <v>29619.3</v>
      </c>
      <c r="FE34">
        <v>27397.9</v>
      </c>
      <c r="FF34">
        <v>27913.7</v>
      </c>
      <c r="FG34">
        <v>30361.8</v>
      </c>
      <c r="FH34">
        <v>30769.7</v>
      </c>
      <c r="FI34">
        <v>38165.800000000003</v>
      </c>
      <c r="FJ34">
        <v>37039.5</v>
      </c>
      <c r="FK34">
        <v>2.0148299999999999</v>
      </c>
      <c r="FL34">
        <v>1.6274</v>
      </c>
      <c r="FM34">
        <v>-6.7986499999999998E-3</v>
      </c>
      <c r="FN34">
        <v>0</v>
      </c>
      <c r="FO34">
        <v>32.136699999999998</v>
      </c>
      <c r="FP34">
        <v>999.9</v>
      </c>
      <c r="FQ34">
        <v>45.41</v>
      </c>
      <c r="FR34">
        <v>42.640999999999998</v>
      </c>
      <c r="FS34">
        <v>39.166400000000003</v>
      </c>
      <c r="FT34">
        <v>61.8065</v>
      </c>
      <c r="FU34">
        <v>35.220399999999998</v>
      </c>
      <c r="FV34">
        <v>1</v>
      </c>
      <c r="FW34">
        <v>0.54864299999999999</v>
      </c>
      <c r="FX34">
        <v>2.34375</v>
      </c>
      <c r="FY34">
        <v>20.232399999999998</v>
      </c>
      <c r="FZ34">
        <v>5.22478</v>
      </c>
      <c r="GA34">
        <v>12.017300000000001</v>
      </c>
      <c r="GB34">
        <v>4.9983500000000003</v>
      </c>
      <c r="GC34">
        <v>3.2909999999999999</v>
      </c>
      <c r="GD34">
        <v>9999</v>
      </c>
      <c r="GE34">
        <v>9999</v>
      </c>
      <c r="GF34">
        <v>9999</v>
      </c>
      <c r="GG34">
        <v>219.4</v>
      </c>
      <c r="GH34">
        <v>1.8783000000000001</v>
      </c>
      <c r="GI34">
        <v>1.8721099999999999</v>
      </c>
      <c r="GJ34">
        <v>1.8742399999999999</v>
      </c>
      <c r="GK34">
        <v>1.8724099999999999</v>
      </c>
      <c r="GL34">
        <v>1.87256</v>
      </c>
      <c r="GM34">
        <v>1.87378</v>
      </c>
      <c r="GN34">
        <v>1.8740699999999999</v>
      </c>
      <c r="GO34">
        <v>1.8779399999999999</v>
      </c>
      <c r="GP34">
        <v>5</v>
      </c>
      <c r="GQ34">
        <v>0</v>
      </c>
      <c r="GR34">
        <v>0</v>
      </c>
      <c r="GS34">
        <v>0</v>
      </c>
      <c r="GT34" t="s">
        <v>391</v>
      </c>
      <c r="GU34" t="s">
        <v>392</v>
      </c>
      <c r="GV34" t="s">
        <v>393</v>
      </c>
      <c r="GW34" t="s">
        <v>393</v>
      </c>
      <c r="GX34" t="s">
        <v>393</v>
      </c>
      <c r="GY34" t="s">
        <v>393</v>
      </c>
      <c r="GZ34">
        <v>0</v>
      </c>
      <c r="HA34">
        <v>100</v>
      </c>
      <c r="HB34">
        <v>100</v>
      </c>
      <c r="HC34">
        <v>0.186</v>
      </c>
      <c r="HD34">
        <v>7.8700000000000006E-2</v>
      </c>
      <c r="HE34">
        <v>0.127539951318833</v>
      </c>
      <c r="HF34">
        <v>7.2704984381113296E-4</v>
      </c>
      <c r="HG34">
        <v>-1.05877040029023E-6</v>
      </c>
      <c r="HH34">
        <v>2.9517966189716799E-10</v>
      </c>
      <c r="HI34">
        <v>7.8613406350996298E-2</v>
      </c>
      <c r="HJ34">
        <v>0</v>
      </c>
      <c r="HK34">
        <v>0</v>
      </c>
      <c r="HL34">
        <v>0</v>
      </c>
      <c r="HM34">
        <v>1</v>
      </c>
      <c r="HN34">
        <v>2242</v>
      </c>
      <c r="HO34">
        <v>1</v>
      </c>
      <c r="HP34">
        <v>25</v>
      </c>
      <c r="HQ34">
        <v>0.9</v>
      </c>
      <c r="HR34">
        <v>0.7</v>
      </c>
      <c r="HS34">
        <v>0.41381800000000002</v>
      </c>
      <c r="HT34">
        <v>2.6940900000000001</v>
      </c>
      <c r="HU34">
        <v>1.49536</v>
      </c>
      <c r="HV34">
        <v>2.2656200000000002</v>
      </c>
      <c r="HW34">
        <v>1.49658</v>
      </c>
      <c r="HX34">
        <v>2.5402800000000001</v>
      </c>
      <c r="HY34">
        <v>45.661799999999999</v>
      </c>
      <c r="HZ34">
        <v>23.649699999999999</v>
      </c>
      <c r="IA34">
        <v>18</v>
      </c>
      <c r="IB34">
        <v>514.42399999999998</v>
      </c>
      <c r="IC34">
        <v>397.303</v>
      </c>
      <c r="ID34">
        <v>29.226700000000001</v>
      </c>
      <c r="IE34">
        <v>34.098999999999997</v>
      </c>
      <c r="IF34">
        <v>30.000800000000002</v>
      </c>
      <c r="IG34">
        <v>33.916699999999999</v>
      </c>
      <c r="IH34">
        <v>33.867100000000001</v>
      </c>
      <c r="II34">
        <v>8.3388899999999992</v>
      </c>
      <c r="IJ34">
        <v>54.671700000000001</v>
      </c>
      <c r="IK34">
        <v>0</v>
      </c>
      <c r="IL34">
        <v>29.158999999999999</v>
      </c>
      <c r="IM34">
        <v>120</v>
      </c>
      <c r="IN34">
        <v>19.972999999999999</v>
      </c>
      <c r="IO34">
        <v>99.478200000000001</v>
      </c>
      <c r="IP34">
        <v>99.467699999999994</v>
      </c>
    </row>
    <row r="35" spans="1:250" x14ac:dyDescent="0.3">
      <c r="A35">
        <v>19</v>
      </c>
      <c r="B35">
        <v>1689264230</v>
      </c>
      <c r="C35">
        <v>3796</v>
      </c>
      <c r="D35" t="s">
        <v>483</v>
      </c>
      <c r="E35" t="s">
        <v>484</v>
      </c>
      <c r="F35" t="s">
        <v>378</v>
      </c>
      <c r="G35" t="s">
        <v>379</v>
      </c>
      <c r="H35" t="s">
        <v>462</v>
      </c>
      <c r="I35" t="s">
        <v>381</v>
      </c>
      <c r="J35" t="s">
        <v>31</v>
      </c>
      <c r="K35" t="s">
        <v>463</v>
      </c>
      <c r="L35" t="s">
        <v>464</v>
      </c>
      <c r="M35">
        <v>1689264230</v>
      </c>
      <c r="N35">
        <f t="shared" si="0"/>
        <v>1.0363227551597055E-2</v>
      </c>
      <c r="O35">
        <f t="shared" si="1"/>
        <v>10.363227551597056</v>
      </c>
      <c r="P35">
        <f t="shared" si="2"/>
        <v>13.53122676737333</v>
      </c>
      <c r="Q35">
        <f t="shared" si="3"/>
        <v>53.150700000000001</v>
      </c>
      <c r="R35">
        <f t="shared" si="4"/>
        <v>16.601556136131034</v>
      </c>
      <c r="S35">
        <f t="shared" si="5"/>
        <v>1.6428157796349763</v>
      </c>
      <c r="T35">
        <f t="shared" si="6"/>
        <v>5.2595556671107202</v>
      </c>
      <c r="U35">
        <f t="shared" si="7"/>
        <v>0.67464080660774739</v>
      </c>
      <c r="V35">
        <f t="shared" si="8"/>
        <v>2.9126849296202715</v>
      </c>
      <c r="W35">
        <f t="shared" si="9"/>
        <v>0.59836290434173522</v>
      </c>
      <c r="X35">
        <f t="shared" si="10"/>
        <v>0.38010893142684693</v>
      </c>
      <c r="Y35">
        <f t="shared" si="11"/>
        <v>289.56864475483593</v>
      </c>
      <c r="Z35">
        <f t="shared" si="12"/>
        <v>32.211812561153543</v>
      </c>
      <c r="AA35">
        <f t="shared" si="13"/>
        <v>31.899899999999999</v>
      </c>
      <c r="AB35">
        <f t="shared" si="14"/>
        <v>4.7480955845353714</v>
      </c>
      <c r="AC35">
        <f t="shared" si="15"/>
        <v>60.718091690706544</v>
      </c>
      <c r="AD35">
        <f t="shared" si="16"/>
        <v>3.1022360618540801</v>
      </c>
      <c r="AE35">
        <f t="shared" si="17"/>
        <v>5.1092449967904798</v>
      </c>
      <c r="AF35">
        <f t="shared" si="18"/>
        <v>1.6458595226812913</v>
      </c>
      <c r="AG35">
        <f t="shared" si="19"/>
        <v>-457.01833502543013</v>
      </c>
      <c r="AH35">
        <f t="shared" si="20"/>
        <v>204.20008237136477</v>
      </c>
      <c r="AI35">
        <f t="shared" si="21"/>
        <v>15.985376484751029</v>
      </c>
      <c r="AJ35">
        <f t="shared" si="22"/>
        <v>52.735768585521612</v>
      </c>
      <c r="AK35">
        <v>0</v>
      </c>
      <c r="AL35">
        <v>0</v>
      </c>
      <c r="AM35">
        <f t="shared" si="23"/>
        <v>1</v>
      </c>
      <c r="AN35">
        <f t="shared" si="24"/>
        <v>0</v>
      </c>
      <c r="AO35">
        <f t="shared" si="25"/>
        <v>51306.056468840383</v>
      </c>
      <c r="AP35" t="s">
        <v>385</v>
      </c>
      <c r="AQ35">
        <v>10238.9</v>
      </c>
      <c r="AR35">
        <v>302.21199999999999</v>
      </c>
      <c r="AS35">
        <v>4052.3</v>
      </c>
      <c r="AT35">
        <f t="shared" si="26"/>
        <v>0.92542210596451402</v>
      </c>
      <c r="AU35">
        <v>-0.32343011824092399</v>
      </c>
      <c r="AV35" t="s">
        <v>485</v>
      </c>
      <c r="AW35">
        <v>10300.299999999999</v>
      </c>
      <c r="AX35">
        <v>671.75936000000002</v>
      </c>
      <c r="AY35">
        <v>782.09500000000003</v>
      </c>
      <c r="AZ35">
        <f t="shared" si="27"/>
        <v>0.14107703028404484</v>
      </c>
      <c r="BA35">
        <v>0.5</v>
      </c>
      <c r="BB35">
        <f t="shared" si="28"/>
        <v>1513.1933993548373</v>
      </c>
      <c r="BC35">
        <f t="shared" si="29"/>
        <v>13.53122676737333</v>
      </c>
      <c r="BD35">
        <f t="shared" si="30"/>
        <v>106.73841551319957</v>
      </c>
      <c r="BE35">
        <f t="shared" si="31"/>
        <v>9.1559062387671676E-3</v>
      </c>
      <c r="BF35">
        <f t="shared" si="32"/>
        <v>4.181339862804391</v>
      </c>
      <c r="BG35">
        <f t="shared" si="33"/>
        <v>230.37339293892055</v>
      </c>
      <c r="BH35" t="s">
        <v>486</v>
      </c>
      <c r="BI35">
        <v>580.79</v>
      </c>
      <c r="BJ35">
        <f t="shared" si="34"/>
        <v>580.79</v>
      </c>
      <c r="BK35">
        <f t="shared" si="35"/>
        <v>0.25739200480760016</v>
      </c>
      <c r="BL35">
        <f t="shared" si="36"/>
        <v>0.5481018355232109</v>
      </c>
      <c r="BM35">
        <f t="shared" si="37"/>
        <v>0.94201226555591078</v>
      </c>
      <c r="BN35">
        <f t="shared" si="38"/>
        <v>0.22992196014445188</v>
      </c>
      <c r="BO35">
        <f t="shared" si="39"/>
        <v>0.87203420293070455</v>
      </c>
      <c r="BP35">
        <f t="shared" si="40"/>
        <v>0.47387812363868759</v>
      </c>
      <c r="BQ35">
        <f t="shared" si="41"/>
        <v>0.52612187636131247</v>
      </c>
      <c r="BR35">
        <f t="shared" si="42"/>
        <v>1800.01</v>
      </c>
      <c r="BS35">
        <f t="shared" si="43"/>
        <v>1513.1933993548373</v>
      </c>
      <c r="BT35">
        <f t="shared" si="44"/>
        <v>0.84065832931752449</v>
      </c>
      <c r="BU35">
        <f t="shared" si="45"/>
        <v>0.16087057558282228</v>
      </c>
      <c r="BV35">
        <v>6</v>
      </c>
      <c r="BW35">
        <v>0.5</v>
      </c>
      <c r="BX35" t="s">
        <v>388</v>
      </c>
      <c r="BY35">
        <v>2</v>
      </c>
      <c r="BZ35">
        <v>1689264230</v>
      </c>
      <c r="CA35">
        <v>53.150700000000001</v>
      </c>
      <c r="CB35">
        <v>70.043099999999995</v>
      </c>
      <c r="CC35">
        <v>31.349799999999998</v>
      </c>
      <c r="CD35">
        <v>19.3081</v>
      </c>
      <c r="CE35">
        <v>52.981900000000003</v>
      </c>
      <c r="CF35">
        <v>31.271899999999999</v>
      </c>
      <c r="CG35">
        <v>500.17899999999997</v>
      </c>
      <c r="CH35">
        <v>98.855900000000005</v>
      </c>
      <c r="CI35">
        <v>9.9629599999999999E-2</v>
      </c>
      <c r="CJ35">
        <v>33.200299999999999</v>
      </c>
      <c r="CK35">
        <v>31.899899999999999</v>
      </c>
      <c r="CL35">
        <v>999.9</v>
      </c>
      <c r="CM35">
        <v>0</v>
      </c>
      <c r="CN35">
        <v>0</v>
      </c>
      <c r="CO35">
        <v>10018.799999999999</v>
      </c>
      <c r="CP35">
        <v>0</v>
      </c>
      <c r="CQ35">
        <v>1.5289399999999999E-3</v>
      </c>
      <c r="CR35">
        <v>-16.892299999999999</v>
      </c>
      <c r="CS35">
        <v>54.870899999999999</v>
      </c>
      <c r="CT35">
        <v>71.4221</v>
      </c>
      <c r="CU35">
        <v>12.0418</v>
      </c>
      <c r="CV35">
        <v>70.043099999999995</v>
      </c>
      <c r="CW35">
        <v>19.3081</v>
      </c>
      <c r="CX35">
        <v>3.0991200000000001</v>
      </c>
      <c r="CY35">
        <v>1.90872</v>
      </c>
      <c r="CZ35">
        <v>24.5703</v>
      </c>
      <c r="DA35">
        <v>16.706800000000001</v>
      </c>
      <c r="DB35">
        <v>1800.01</v>
      </c>
      <c r="DC35">
        <v>0.97799599999999998</v>
      </c>
      <c r="DD35">
        <v>2.2003600000000002E-2</v>
      </c>
      <c r="DE35">
        <v>0</v>
      </c>
      <c r="DF35">
        <v>671.42499999999995</v>
      </c>
      <c r="DG35">
        <v>5.0009800000000002</v>
      </c>
      <c r="DH35">
        <v>14200.2</v>
      </c>
      <c r="DI35">
        <v>16376</v>
      </c>
      <c r="DJ35">
        <v>49.125</v>
      </c>
      <c r="DK35">
        <v>50.686999999999998</v>
      </c>
      <c r="DL35">
        <v>49.686999999999998</v>
      </c>
      <c r="DM35">
        <v>49.875</v>
      </c>
      <c r="DN35">
        <v>50.5</v>
      </c>
      <c r="DO35">
        <v>1755.51</v>
      </c>
      <c r="DP35">
        <v>39.5</v>
      </c>
      <c r="DQ35">
        <v>0</v>
      </c>
      <c r="DR35">
        <v>123.69999980926499</v>
      </c>
      <c r="DS35">
        <v>0</v>
      </c>
      <c r="DT35">
        <v>671.75936000000002</v>
      </c>
      <c r="DU35">
        <v>-1.43461537770264</v>
      </c>
      <c r="DV35">
        <v>-55.407693733957601</v>
      </c>
      <c r="DW35">
        <v>14203.075999999999</v>
      </c>
      <c r="DX35">
        <v>15</v>
      </c>
      <c r="DY35">
        <v>1689264189</v>
      </c>
      <c r="DZ35" t="s">
        <v>487</v>
      </c>
      <c r="EA35">
        <v>1689264174</v>
      </c>
      <c r="EB35">
        <v>1689264189</v>
      </c>
      <c r="EC35">
        <v>21</v>
      </c>
      <c r="ED35">
        <v>6.0000000000000001E-3</v>
      </c>
      <c r="EE35">
        <v>-1E-3</v>
      </c>
      <c r="EF35">
        <v>0.17899999999999999</v>
      </c>
      <c r="EG35">
        <v>2E-3</v>
      </c>
      <c r="EH35">
        <v>70</v>
      </c>
      <c r="EI35">
        <v>20</v>
      </c>
      <c r="EJ35">
        <v>7.0000000000000007E-2</v>
      </c>
      <c r="EK35">
        <v>0.01</v>
      </c>
      <c r="EL35">
        <v>13.456134209593399</v>
      </c>
      <c r="EM35">
        <v>5.9144735757874302E-2</v>
      </c>
      <c r="EN35">
        <v>4.1034830964076799E-2</v>
      </c>
      <c r="EO35">
        <v>1</v>
      </c>
      <c r="EP35">
        <v>0.65512674068770504</v>
      </c>
      <c r="EQ35">
        <v>5.48383797249377E-2</v>
      </c>
      <c r="ER35">
        <v>1.50861867937168E-2</v>
      </c>
      <c r="ES35">
        <v>1</v>
      </c>
      <c r="ET35">
        <v>2</v>
      </c>
      <c r="EU35">
        <v>2</v>
      </c>
      <c r="EV35" t="s">
        <v>390</v>
      </c>
      <c r="EW35">
        <v>2.9595199999999999</v>
      </c>
      <c r="EX35">
        <v>2.8401399999999999</v>
      </c>
      <c r="EY35">
        <v>1.4738299999999999E-2</v>
      </c>
      <c r="EZ35">
        <v>1.9636600000000001E-2</v>
      </c>
      <c r="FA35">
        <v>0.13572200000000001</v>
      </c>
      <c r="FB35">
        <v>9.7183099999999994E-2</v>
      </c>
      <c r="FC35">
        <v>29417.7</v>
      </c>
      <c r="FD35">
        <v>30029.3</v>
      </c>
      <c r="FE35">
        <v>27394.799999999999</v>
      </c>
      <c r="FF35">
        <v>27913.3</v>
      </c>
      <c r="FG35">
        <v>30350.2</v>
      </c>
      <c r="FH35">
        <v>30844.7</v>
      </c>
      <c r="FI35">
        <v>38161.599999999999</v>
      </c>
      <c r="FJ35">
        <v>37039.699999999997</v>
      </c>
      <c r="FK35">
        <v>2.0148999999999999</v>
      </c>
      <c r="FL35">
        <v>1.6242700000000001</v>
      </c>
      <c r="FM35">
        <v>-1.97068E-2</v>
      </c>
      <c r="FN35">
        <v>0</v>
      </c>
      <c r="FO35">
        <v>32.219499999999996</v>
      </c>
      <c r="FP35">
        <v>999.9</v>
      </c>
      <c r="FQ35">
        <v>45.384999999999998</v>
      </c>
      <c r="FR35">
        <v>42.752000000000002</v>
      </c>
      <c r="FS35">
        <v>39.372999999999998</v>
      </c>
      <c r="FT35">
        <v>61.166499999999999</v>
      </c>
      <c r="FU35">
        <v>34.254800000000003</v>
      </c>
      <c r="FV35">
        <v>1</v>
      </c>
      <c r="FW35">
        <v>0.55149899999999996</v>
      </c>
      <c r="FX35">
        <v>1.62025</v>
      </c>
      <c r="FY35">
        <v>20.241099999999999</v>
      </c>
      <c r="FZ35">
        <v>5.2193899999999998</v>
      </c>
      <c r="GA35">
        <v>12.0191</v>
      </c>
      <c r="GB35">
        <v>4.99655</v>
      </c>
      <c r="GC35">
        <v>3.2903500000000001</v>
      </c>
      <c r="GD35">
        <v>9999</v>
      </c>
      <c r="GE35">
        <v>9999</v>
      </c>
      <c r="GF35">
        <v>9999</v>
      </c>
      <c r="GG35">
        <v>219.4</v>
      </c>
      <c r="GH35">
        <v>1.8783000000000001</v>
      </c>
      <c r="GI35">
        <v>1.8721000000000001</v>
      </c>
      <c r="GJ35">
        <v>1.8742399999999999</v>
      </c>
      <c r="GK35">
        <v>1.8724099999999999</v>
      </c>
      <c r="GL35">
        <v>1.8725400000000001</v>
      </c>
      <c r="GM35">
        <v>1.8737600000000001</v>
      </c>
      <c r="GN35">
        <v>1.8740399999999999</v>
      </c>
      <c r="GO35">
        <v>1.8779300000000001</v>
      </c>
      <c r="GP35">
        <v>5</v>
      </c>
      <c r="GQ35">
        <v>0</v>
      </c>
      <c r="GR35">
        <v>0</v>
      </c>
      <c r="GS35">
        <v>0</v>
      </c>
      <c r="GT35" t="s">
        <v>391</v>
      </c>
      <c r="GU35" t="s">
        <v>392</v>
      </c>
      <c r="GV35" t="s">
        <v>393</v>
      </c>
      <c r="GW35" t="s">
        <v>393</v>
      </c>
      <c r="GX35" t="s">
        <v>393</v>
      </c>
      <c r="GY35" t="s">
        <v>393</v>
      </c>
      <c r="GZ35">
        <v>0</v>
      </c>
      <c r="HA35">
        <v>100</v>
      </c>
      <c r="HB35">
        <v>100</v>
      </c>
      <c r="HC35">
        <v>0.16900000000000001</v>
      </c>
      <c r="HD35">
        <v>7.7899999999999997E-2</v>
      </c>
      <c r="HE35">
        <v>0.13325701598739201</v>
      </c>
      <c r="HF35">
        <v>7.2704984381113296E-4</v>
      </c>
      <c r="HG35">
        <v>-1.05877040029023E-6</v>
      </c>
      <c r="HH35">
        <v>2.9517966189716799E-10</v>
      </c>
      <c r="HI35">
        <v>7.7970046739141693E-2</v>
      </c>
      <c r="HJ35">
        <v>0</v>
      </c>
      <c r="HK35">
        <v>0</v>
      </c>
      <c r="HL35">
        <v>0</v>
      </c>
      <c r="HM35">
        <v>1</v>
      </c>
      <c r="HN35">
        <v>2242</v>
      </c>
      <c r="HO35">
        <v>1</v>
      </c>
      <c r="HP35">
        <v>25</v>
      </c>
      <c r="HQ35">
        <v>0.9</v>
      </c>
      <c r="HR35">
        <v>0.7</v>
      </c>
      <c r="HS35">
        <v>0.30395499999999998</v>
      </c>
      <c r="HT35">
        <v>2.7209500000000002</v>
      </c>
      <c r="HU35">
        <v>1.49536</v>
      </c>
      <c r="HV35">
        <v>2.2644000000000002</v>
      </c>
      <c r="HW35">
        <v>1.49658</v>
      </c>
      <c r="HX35">
        <v>2.4011200000000001</v>
      </c>
      <c r="HY35">
        <v>45.6905</v>
      </c>
      <c r="HZ35">
        <v>23.667200000000001</v>
      </c>
      <c r="IA35">
        <v>18</v>
      </c>
      <c r="IB35">
        <v>514.93700000000001</v>
      </c>
      <c r="IC35">
        <v>395.69400000000002</v>
      </c>
      <c r="ID35">
        <v>29.313300000000002</v>
      </c>
      <c r="IE35">
        <v>34.172600000000003</v>
      </c>
      <c r="IF35">
        <v>29.999400000000001</v>
      </c>
      <c r="IG35">
        <v>33.978099999999998</v>
      </c>
      <c r="IH35">
        <v>33.925199999999997</v>
      </c>
      <c r="II35">
        <v>6.1499800000000002</v>
      </c>
      <c r="IJ35">
        <v>56.178699999999999</v>
      </c>
      <c r="IK35">
        <v>0</v>
      </c>
      <c r="IL35">
        <v>29.391999999999999</v>
      </c>
      <c r="IM35">
        <v>70</v>
      </c>
      <c r="IN35">
        <v>19.264199999999999</v>
      </c>
      <c r="IO35">
        <v>99.467200000000005</v>
      </c>
      <c r="IP35">
        <v>99.467399999999998</v>
      </c>
    </row>
    <row r="36" spans="1:250" x14ac:dyDescent="0.3">
      <c r="A36">
        <v>20</v>
      </c>
      <c r="B36">
        <v>1689264370</v>
      </c>
      <c r="C36">
        <v>3936</v>
      </c>
      <c r="D36" t="s">
        <v>488</v>
      </c>
      <c r="E36" t="s">
        <v>489</v>
      </c>
      <c r="F36" t="s">
        <v>378</v>
      </c>
      <c r="G36" t="s">
        <v>379</v>
      </c>
      <c r="H36" t="s">
        <v>462</v>
      </c>
      <c r="I36" t="s">
        <v>381</v>
      </c>
      <c r="J36" t="s">
        <v>31</v>
      </c>
      <c r="K36" t="s">
        <v>463</v>
      </c>
      <c r="L36" t="s">
        <v>464</v>
      </c>
      <c r="M36">
        <v>1689264370</v>
      </c>
      <c r="N36">
        <f t="shared" si="0"/>
        <v>1.0698363677614026E-2</v>
      </c>
      <c r="O36">
        <f t="shared" si="1"/>
        <v>10.698363677614026</v>
      </c>
      <c r="P36">
        <f t="shared" si="2"/>
        <v>6.1395127097138404</v>
      </c>
      <c r="Q36">
        <f t="shared" si="3"/>
        <v>22.364000000000001</v>
      </c>
      <c r="R36">
        <f t="shared" si="4"/>
        <v>6.1771575476712597</v>
      </c>
      <c r="S36">
        <f t="shared" si="5"/>
        <v>0.61123865298041247</v>
      </c>
      <c r="T36">
        <f t="shared" si="6"/>
        <v>2.2129500712519996</v>
      </c>
      <c r="U36">
        <f t="shared" si="7"/>
        <v>0.69170086833653988</v>
      </c>
      <c r="V36">
        <f t="shared" si="8"/>
        <v>2.9098617575113317</v>
      </c>
      <c r="W36">
        <f t="shared" si="9"/>
        <v>0.61169226969127666</v>
      </c>
      <c r="X36">
        <f t="shared" si="10"/>
        <v>0.38872217171800177</v>
      </c>
      <c r="Y36">
        <f t="shared" si="11"/>
        <v>289.55631475541799</v>
      </c>
      <c r="Z36">
        <f t="shared" si="12"/>
        <v>32.191578534440694</v>
      </c>
      <c r="AA36">
        <f t="shared" si="13"/>
        <v>31.928999999999998</v>
      </c>
      <c r="AB36">
        <f t="shared" si="14"/>
        <v>4.7559274181957907</v>
      </c>
      <c r="AC36">
        <f t="shared" si="15"/>
        <v>60.325076340324316</v>
      </c>
      <c r="AD36">
        <f t="shared" si="16"/>
        <v>3.0939345585695994</v>
      </c>
      <c r="AE36">
        <f t="shared" si="17"/>
        <v>5.1287702333191385</v>
      </c>
      <c r="AF36">
        <f t="shared" si="18"/>
        <v>1.6619928596261913</v>
      </c>
      <c r="AG36">
        <f t="shared" si="19"/>
        <v>-471.79783818277855</v>
      </c>
      <c r="AH36">
        <f t="shared" si="20"/>
        <v>210.10465234812537</v>
      </c>
      <c r="AI36">
        <f t="shared" si="21"/>
        <v>16.471414622863684</v>
      </c>
      <c r="AJ36">
        <f t="shared" si="22"/>
        <v>44.334543543628484</v>
      </c>
      <c r="AK36">
        <v>0</v>
      </c>
      <c r="AL36">
        <v>0</v>
      </c>
      <c r="AM36">
        <f t="shared" si="23"/>
        <v>1</v>
      </c>
      <c r="AN36">
        <f t="shared" si="24"/>
        <v>0</v>
      </c>
      <c r="AO36">
        <f t="shared" si="25"/>
        <v>51215.204425250893</v>
      </c>
      <c r="AP36" t="s">
        <v>385</v>
      </c>
      <c r="AQ36">
        <v>10238.9</v>
      </c>
      <c r="AR36">
        <v>302.21199999999999</v>
      </c>
      <c r="AS36">
        <v>4052.3</v>
      </c>
      <c r="AT36">
        <f t="shared" si="26"/>
        <v>0.92542210596451402</v>
      </c>
      <c r="AU36">
        <v>-0.32343011824092399</v>
      </c>
      <c r="AV36" t="s">
        <v>490</v>
      </c>
      <c r="AW36">
        <v>10303.4</v>
      </c>
      <c r="AX36">
        <v>689.81288461538497</v>
      </c>
      <c r="AY36">
        <v>765.00300000000004</v>
      </c>
      <c r="AZ36">
        <f t="shared" si="27"/>
        <v>9.8287347088331756E-2</v>
      </c>
      <c r="BA36">
        <v>0.5</v>
      </c>
      <c r="BB36">
        <f t="shared" si="28"/>
        <v>1513.1339993551387</v>
      </c>
      <c r="BC36">
        <f t="shared" si="29"/>
        <v>6.1395127097138404</v>
      </c>
      <c r="BD36">
        <f t="shared" si="30"/>
        <v>74.360963292887035</v>
      </c>
      <c r="BE36">
        <f t="shared" si="31"/>
        <v>4.2712296668431975E-3</v>
      </c>
      <c r="BF36">
        <f t="shared" si="32"/>
        <v>4.2971034100519869</v>
      </c>
      <c r="BG36">
        <f t="shared" si="33"/>
        <v>228.86718103523015</v>
      </c>
      <c r="BH36" t="s">
        <v>491</v>
      </c>
      <c r="BI36">
        <v>596.39</v>
      </c>
      <c r="BJ36">
        <f t="shared" si="34"/>
        <v>596.39</v>
      </c>
      <c r="BK36">
        <f t="shared" si="35"/>
        <v>0.22040828598057793</v>
      </c>
      <c r="BL36">
        <f t="shared" si="36"/>
        <v>0.44593308573250606</v>
      </c>
      <c r="BM36">
        <f t="shared" si="37"/>
        <v>0.95121024563718382</v>
      </c>
      <c r="BN36">
        <f t="shared" si="38"/>
        <v>0.16247099745806434</v>
      </c>
      <c r="BO36">
        <f t="shared" si="39"/>
        <v>0.87659196264194328</v>
      </c>
      <c r="BP36">
        <f t="shared" si="40"/>
        <v>0.3855393816662232</v>
      </c>
      <c r="BQ36">
        <f t="shared" si="41"/>
        <v>0.61446061833377685</v>
      </c>
      <c r="BR36">
        <f t="shared" si="42"/>
        <v>1799.94</v>
      </c>
      <c r="BS36">
        <f t="shared" si="43"/>
        <v>1513.1339993551387</v>
      </c>
      <c r="BT36">
        <f t="shared" si="44"/>
        <v>0.84065802157579628</v>
      </c>
      <c r="BU36">
        <f t="shared" si="45"/>
        <v>0.16086998164128691</v>
      </c>
      <c r="BV36">
        <v>6</v>
      </c>
      <c r="BW36">
        <v>0.5</v>
      </c>
      <c r="BX36" t="s">
        <v>388</v>
      </c>
      <c r="BY36">
        <v>2</v>
      </c>
      <c r="BZ36">
        <v>1689264370</v>
      </c>
      <c r="CA36">
        <v>22.364000000000001</v>
      </c>
      <c r="CB36">
        <v>30.013400000000001</v>
      </c>
      <c r="CC36">
        <v>31.267199999999999</v>
      </c>
      <c r="CD36">
        <v>18.838899999999999</v>
      </c>
      <c r="CE36">
        <v>22.366199999999999</v>
      </c>
      <c r="CF36">
        <v>31.183399999999999</v>
      </c>
      <c r="CG36">
        <v>500.33499999999998</v>
      </c>
      <c r="CH36">
        <v>98.851299999999995</v>
      </c>
      <c r="CI36">
        <v>0.100143</v>
      </c>
      <c r="CJ36">
        <v>33.268300000000004</v>
      </c>
      <c r="CK36">
        <v>31.928999999999998</v>
      </c>
      <c r="CL36">
        <v>999.9</v>
      </c>
      <c r="CM36">
        <v>0</v>
      </c>
      <c r="CN36">
        <v>0</v>
      </c>
      <c r="CO36">
        <v>10003.1</v>
      </c>
      <c r="CP36">
        <v>0</v>
      </c>
      <c r="CQ36">
        <v>1.5289399999999999E-3</v>
      </c>
      <c r="CR36">
        <v>-7.6494099999999996</v>
      </c>
      <c r="CS36">
        <v>23.085899999999999</v>
      </c>
      <c r="CT36">
        <v>30.589700000000001</v>
      </c>
      <c r="CU36">
        <v>12.4283</v>
      </c>
      <c r="CV36">
        <v>30.013400000000001</v>
      </c>
      <c r="CW36">
        <v>18.838899999999999</v>
      </c>
      <c r="CX36">
        <v>3.0908000000000002</v>
      </c>
      <c r="CY36">
        <v>1.86225</v>
      </c>
      <c r="CZ36">
        <v>24.525300000000001</v>
      </c>
      <c r="DA36">
        <v>16.319299999999998</v>
      </c>
      <c r="DB36">
        <v>1799.94</v>
      </c>
      <c r="DC36">
        <v>0.97800600000000004</v>
      </c>
      <c r="DD36">
        <v>2.19939E-2</v>
      </c>
      <c r="DE36">
        <v>0</v>
      </c>
      <c r="DF36">
        <v>689.63499999999999</v>
      </c>
      <c r="DG36">
        <v>5.0009800000000002</v>
      </c>
      <c r="DH36">
        <v>14514.8</v>
      </c>
      <c r="DI36">
        <v>16375.4</v>
      </c>
      <c r="DJ36">
        <v>48.625</v>
      </c>
      <c r="DK36">
        <v>50.311999999999998</v>
      </c>
      <c r="DL36">
        <v>49.186999999999998</v>
      </c>
      <c r="DM36">
        <v>49.5</v>
      </c>
      <c r="DN36">
        <v>50.061999999999998</v>
      </c>
      <c r="DO36">
        <v>1755.46</v>
      </c>
      <c r="DP36">
        <v>39.479999999999997</v>
      </c>
      <c r="DQ36">
        <v>0</v>
      </c>
      <c r="DR36">
        <v>139.39999985694899</v>
      </c>
      <c r="DS36">
        <v>0</v>
      </c>
      <c r="DT36">
        <v>689.81288461538497</v>
      </c>
      <c r="DU36">
        <v>-0.852205127515831</v>
      </c>
      <c r="DV36">
        <v>54.030769479832301</v>
      </c>
      <c r="DW36">
        <v>14509.7307692308</v>
      </c>
      <c r="DX36">
        <v>15</v>
      </c>
      <c r="DY36">
        <v>1689264329.5</v>
      </c>
      <c r="DZ36" t="s">
        <v>492</v>
      </c>
      <c r="EA36">
        <v>1689264310</v>
      </c>
      <c r="EB36">
        <v>1689264329.5</v>
      </c>
      <c r="EC36">
        <v>22</v>
      </c>
      <c r="ED36">
        <v>-0.151</v>
      </c>
      <c r="EE36">
        <v>6.0000000000000001E-3</v>
      </c>
      <c r="EF36">
        <v>3.0000000000000001E-3</v>
      </c>
      <c r="EG36">
        <v>1E-3</v>
      </c>
      <c r="EH36">
        <v>30</v>
      </c>
      <c r="EI36">
        <v>19</v>
      </c>
      <c r="EJ36">
        <v>0.19</v>
      </c>
      <c r="EK36">
        <v>0.02</v>
      </c>
      <c r="EL36">
        <v>6.1235791479645396</v>
      </c>
      <c r="EM36">
        <v>-9.1695391447470395E-2</v>
      </c>
      <c r="EN36">
        <v>2.4284832734314699E-2</v>
      </c>
      <c r="EO36">
        <v>1</v>
      </c>
      <c r="EP36">
        <v>0.68622819290127102</v>
      </c>
      <c r="EQ36">
        <v>-2.5720570836786001E-3</v>
      </c>
      <c r="ER36">
        <v>1.43011962217143E-2</v>
      </c>
      <c r="ES36">
        <v>1</v>
      </c>
      <c r="ET36">
        <v>2</v>
      </c>
      <c r="EU36">
        <v>2</v>
      </c>
      <c r="EV36" t="s">
        <v>390</v>
      </c>
      <c r="EW36">
        <v>2.9598900000000001</v>
      </c>
      <c r="EX36">
        <v>2.8405100000000001</v>
      </c>
      <c r="EY36">
        <v>6.2416499999999996E-3</v>
      </c>
      <c r="EZ36">
        <v>8.4718399999999996E-3</v>
      </c>
      <c r="FA36">
        <v>0.13544</v>
      </c>
      <c r="FB36">
        <v>9.5480800000000005E-2</v>
      </c>
      <c r="FC36">
        <v>29669.7</v>
      </c>
      <c r="FD36">
        <v>30367.8</v>
      </c>
      <c r="FE36">
        <v>27393.7</v>
      </c>
      <c r="FF36">
        <v>27910.5</v>
      </c>
      <c r="FG36">
        <v>30358.5</v>
      </c>
      <c r="FH36">
        <v>30899.3</v>
      </c>
      <c r="FI36">
        <v>38160.199999999997</v>
      </c>
      <c r="FJ36">
        <v>37036.300000000003</v>
      </c>
      <c r="FK36">
        <v>2.0150199999999998</v>
      </c>
      <c r="FL36">
        <v>1.6219699999999999</v>
      </c>
      <c r="FM36">
        <v>-2.3618299999999998E-2</v>
      </c>
      <c r="FN36">
        <v>0</v>
      </c>
      <c r="FO36">
        <v>32.311999999999998</v>
      </c>
      <c r="FP36">
        <v>999.9</v>
      </c>
      <c r="FQ36">
        <v>45.317999999999998</v>
      </c>
      <c r="FR36">
        <v>42.893000000000001</v>
      </c>
      <c r="FS36">
        <v>39.605699999999999</v>
      </c>
      <c r="FT36">
        <v>61.206499999999998</v>
      </c>
      <c r="FU36">
        <v>34.230800000000002</v>
      </c>
      <c r="FV36">
        <v>1</v>
      </c>
      <c r="FW36">
        <v>0.55686999999999998</v>
      </c>
      <c r="FX36">
        <v>1.74285</v>
      </c>
      <c r="FY36">
        <v>20.2392</v>
      </c>
      <c r="FZ36">
        <v>5.2241799999999996</v>
      </c>
      <c r="GA36">
        <v>12.0162</v>
      </c>
      <c r="GB36">
        <v>4.9983000000000004</v>
      </c>
      <c r="GC36">
        <v>3.2909999999999999</v>
      </c>
      <c r="GD36">
        <v>9999</v>
      </c>
      <c r="GE36">
        <v>9999</v>
      </c>
      <c r="GF36">
        <v>9999</v>
      </c>
      <c r="GG36">
        <v>219.5</v>
      </c>
      <c r="GH36">
        <v>1.8782399999999999</v>
      </c>
      <c r="GI36">
        <v>1.8721000000000001</v>
      </c>
      <c r="GJ36">
        <v>1.8742399999999999</v>
      </c>
      <c r="GK36">
        <v>1.8724099999999999</v>
      </c>
      <c r="GL36">
        <v>1.87252</v>
      </c>
      <c r="GM36">
        <v>1.87371</v>
      </c>
      <c r="GN36">
        <v>1.8739699999999999</v>
      </c>
      <c r="GO36">
        <v>1.8778999999999999</v>
      </c>
      <c r="GP36">
        <v>5</v>
      </c>
      <c r="GQ36">
        <v>0</v>
      </c>
      <c r="GR36">
        <v>0</v>
      </c>
      <c r="GS36">
        <v>0</v>
      </c>
      <c r="GT36" t="s">
        <v>391</v>
      </c>
      <c r="GU36" t="s">
        <v>392</v>
      </c>
      <c r="GV36" t="s">
        <v>393</v>
      </c>
      <c r="GW36" t="s">
        <v>393</v>
      </c>
      <c r="GX36" t="s">
        <v>393</v>
      </c>
      <c r="GY36" t="s">
        <v>393</v>
      </c>
      <c r="GZ36">
        <v>0</v>
      </c>
      <c r="HA36">
        <v>100</v>
      </c>
      <c r="HB36">
        <v>100</v>
      </c>
      <c r="HC36">
        <v>-2E-3</v>
      </c>
      <c r="HD36">
        <v>8.3799999999999999E-2</v>
      </c>
      <c r="HE36">
        <v>-1.7885545427148299E-2</v>
      </c>
      <c r="HF36">
        <v>7.2704984381113296E-4</v>
      </c>
      <c r="HG36">
        <v>-1.05877040029023E-6</v>
      </c>
      <c r="HH36">
        <v>2.9517966189716799E-10</v>
      </c>
      <c r="HI36">
        <v>8.3775436162041403E-2</v>
      </c>
      <c r="HJ36">
        <v>0</v>
      </c>
      <c r="HK36">
        <v>0</v>
      </c>
      <c r="HL36">
        <v>0</v>
      </c>
      <c r="HM36">
        <v>1</v>
      </c>
      <c r="HN36">
        <v>2242</v>
      </c>
      <c r="HO36">
        <v>1</v>
      </c>
      <c r="HP36">
        <v>25</v>
      </c>
      <c r="HQ36">
        <v>1</v>
      </c>
      <c r="HR36">
        <v>0.7</v>
      </c>
      <c r="HS36">
        <v>0.21850600000000001</v>
      </c>
      <c r="HT36">
        <v>2.7404799999999998</v>
      </c>
      <c r="HU36">
        <v>1.49536</v>
      </c>
      <c r="HV36">
        <v>2.2656200000000002</v>
      </c>
      <c r="HW36">
        <v>1.49658</v>
      </c>
      <c r="HX36">
        <v>2.5134300000000001</v>
      </c>
      <c r="HY36">
        <v>45.719299999999997</v>
      </c>
      <c r="HZ36">
        <v>23.684699999999999</v>
      </c>
      <c r="IA36">
        <v>18</v>
      </c>
      <c r="IB36">
        <v>515.39700000000005</v>
      </c>
      <c r="IC36">
        <v>394.56799999999998</v>
      </c>
      <c r="ID36">
        <v>29.505400000000002</v>
      </c>
      <c r="IE36">
        <v>34.221400000000003</v>
      </c>
      <c r="IF36">
        <v>30.0001</v>
      </c>
      <c r="IG36">
        <v>34.028399999999998</v>
      </c>
      <c r="IH36">
        <v>33.976799999999997</v>
      </c>
      <c r="II36">
        <v>4.4364499999999998</v>
      </c>
      <c r="IJ36">
        <v>57.192300000000003</v>
      </c>
      <c r="IK36">
        <v>0</v>
      </c>
      <c r="IL36">
        <v>29.625599999999999</v>
      </c>
      <c r="IM36">
        <v>30</v>
      </c>
      <c r="IN36">
        <v>18.868099999999998</v>
      </c>
      <c r="IO36">
        <v>99.463300000000004</v>
      </c>
      <c r="IP36">
        <v>99.457899999999995</v>
      </c>
    </row>
    <row r="37" spans="1:250" x14ac:dyDescent="0.3">
      <c r="A37">
        <v>21</v>
      </c>
      <c r="B37">
        <v>1689264527.5</v>
      </c>
      <c r="C37">
        <v>4093.5</v>
      </c>
      <c r="D37" t="s">
        <v>493</v>
      </c>
      <c r="E37" t="s">
        <v>494</v>
      </c>
      <c r="F37" t="s">
        <v>378</v>
      </c>
      <c r="G37" t="s">
        <v>379</v>
      </c>
      <c r="H37" t="s">
        <v>462</v>
      </c>
      <c r="I37" t="s">
        <v>381</v>
      </c>
      <c r="J37" t="s">
        <v>31</v>
      </c>
      <c r="K37" t="s">
        <v>463</v>
      </c>
      <c r="L37" t="s">
        <v>464</v>
      </c>
      <c r="M37">
        <v>1689264527.5</v>
      </c>
      <c r="N37">
        <f t="shared" si="0"/>
        <v>1.0967568563796309E-2</v>
      </c>
      <c r="O37">
        <f t="shared" si="1"/>
        <v>10.967568563796309</v>
      </c>
      <c r="P37">
        <f t="shared" si="2"/>
        <v>2.1226204294760174</v>
      </c>
      <c r="Q37">
        <f t="shared" si="3"/>
        <v>7.3395000000000001</v>
      </c>
      <c r="R37">
        <f t="shared" si="4"/>
        <v>1.857988069875824</v>
      </c>
      <c r="S37">
        <f t="shared" si="5"/>
        <v>0.18386505388019317</v>
      </c>
      <c r="T37">
        <f t="shared" si="6"/>
        <v>0.726311209869</v>
      </c>
      <c r="U37">
        <f t="shared" si="7"/>
        <v>0.70701183716632221</v>
      </c>
      <c r="V37">
        <f t="shared" si="8"/>
        <v>2.9088007061858745</v>
      </c>
      <c r="W37">
        <f t="shared" si="9"/>
        <v>0.62362308262328137</v>
      </c>
      <c r="X37">
        <f t="shared" si="10"/>
        <v>0.39643395794585462</v>
      </c>
      <c r="Y37">
        <f t="shared" si="11"/>
        <v>289.55210575508198</v>
      </c>
      <c r="Z37">
        <f t="shared" si="12"/>
        <v>32.150047862761099</v>
      </c>
      <c r="AA37">
        <f t="shared" si="13"/>
        <v>31.973500000000001</v>
      </c>
      <c r="AB37">
        <f t="shared" si="14"/>
        <v>4.7679256826568261</v>
      </c>
      <c r="AC37">
        <f t="shared" si="15"/>
        <v>60.280918430049134</v>
      </c>
      <c r="AD37">
        <f t="shared" si="16"/>
        <v>3.0967012462793999</v>
      </c>
      <c r="AE37">
        <f t="shared" si="17"/>
        <v>5.1371168969047103</v>
      </c>
      <c r="AF37">
        <f t="shared" si="18"/>
        <v>1.6712244363774262</v>
      </c>
      <c r="AG37">
        <f t="shared" si="19"/>
        <v>-483.66977366341723</v>
      </c>
      <c r="AH37">
        <f t="shared" si="20"/>
        <v>207.59734124885156</v>
      </c>
      <c r="AI37">
        <f t="shared" si="21"/>
        <v>16.286659948412741</v>
      </c>
      <c r="AJ37">
        <f t="shared" si="22"/>
        <v>29.766333288929076</v>
      </c>
      <c r="AK37">
        <v>0</v>
      </c>
      <c r="AL37">
        <v>0</v>
      </c>
      <c r="AM37">
        <f t="shared" si="23"/>
        <v>1</v>
      </c>
      <c r="AN37">
        <f t="shared" si="24"/>
        <v>0</v>
      </c>
      <c r="AO37">
        <f t="shared" si="25"/>
        <v>51180.706172658574</v>
      </c>
      <c r="AP37" t="s">
        <v>385</v>
      </c>
      <c r="AQ37">
        <v>10238.9</v>
      </c>
      <c r="AR37">
        <v>302.21199999999999</v>
      </c>
      <c r="AS37">
        <v>4052.3</v>
      </c>
      <c r="AT37">
        <f t="shared" si="26"/>
        <v>0.92542210596451402</v>
      </c>
      <c r="AU37">
        <v>-0.32343011824092399</v>
      </c>
      <c r="AV37" t="s">
        <v>495</v>
      </c>
      <c r="AW37">
        <v>10306.5</v>
      </c>
      <c r="AX37">
        <v>700.11500000000001</v>
      </c>
      <c r="AY37">
        <v>756.97900000000004</v>
      </c>
      <c r="AZ37">
        <f t="shared" si="27"/>
        <v>7.5119653253260643E-2</v>
      </c>
      <c r="BA37">
        <v>0.5</v>
      </c>
      <c r="BB37">
        <f t="shared" si="28"/>
        <v>1513.1090993549647</v>
      </c>
      <c r="BC37">
        <f t="shared" si="29"/>
        <v>2.1226204294760174</v>
      </c>
      <c r="BD37">
        <f t="shared" si="30"/>
        <v>56.832115438949224</v>
      </c>
      <c r="BE37">
        <f t="shared" si="31"/>
        <v>1.6165724922014464E-3</v>
      </c>
      <c r="BF37">
        <f t="shared" si="32"/>
        <v>4.3532528643463024</v>
      </c>
      <c r="BG37">
        <f t="shared" si="33"/>
        <v>228.1436853866698</v>
      </c>
      <c r="BH37" t="s">
        <v>496</v>
      </c>
      <c r="BI37">
        <v>613.04999999999995</v>
      </c>
      <c r="BJ37">
        <f t="shared" si="34"/>
        <v>613.04999999999995</v>
      </c>
      <c r="BK37">
        <f t="shared" si="35"/>
        <v>0.19013605397243527</v>
      </c>
      <c r="BL37">
        <f t="shared" si="36"/>
        <v>0.39508368709572078</v>
      </c>
      <c r="BM37">
        <f t="shared" si="37"/>
        <v>0.95815105037435488</v>
      </c>
      <c r="BN37">
        <f t="shared" si="38"/>
        <v>0.12503985557439309</v>
      </c>
      <c r="BO37">
        <f t="shared" si="39"/>
        <v>0.87873164576404605</v>
      </c>
      <c r="BP37">
        <f t="shared" si="40"/>
        <v>0.34595181416486093</v>
      </c>
      <c r="BQ37">
        <f t="shared" si="41"/>
        <v>0.65404818583513902</v>
      </c>
      <c r="BR37">
        <f t="shared" si="42"/>
        <v>1799.91</v>
      </c>
      <c r="BS37">
        <f t="shared" si="43"/>
        <v>1513.1090993549647</v>
      </c>
      <c r="BT37">
        <f t="shared" si="44"/>
        <v>0.84065819921827456</v>
      </c>
      <c r="BU37">
        <f t="shared" si="45"/>
        <v>0.16087032449127009</v>
      </c>
      <c r="BV37">
        <v>6</v>
      </c>
      <c r="BW37">
        <v>0.5</v>
      </c>
      <c r="BX37" t="s">
        <v>388</v>
      </c>
      <c r="BY37">
        <v>2</v>
      </c>
      <c r="BZ37">
        <v>1689264527.5</v>
      </c>
      <c r="CA37">
        <v>7.3395000000000001</v>
      </c>
      <c r="CB37">
        <v>9.98203</v>
      </c>
      <c r="CC37">
        <v>31.2927</v>
      </c>
      <c r="CD37">
        <v>18.549299999999999</v>
      </c>
      <c r="CE37">
        <v>7.3190799999999996</v>
      </c>
      <c r="CF37">
        <v>31.2119</v>
      </c>
      <c r="CG37">
        <v>500.22899999999998</v>
      </c>
      <c r="CH37">
        <v>98.858999999999995</v>
      </c>
      <c r="CI37">
        <v>0.10022200000000001</v>
      </c>
      <c r="CJ37">
        <v>33.2973</v>
      </c>
      <c r="CK37">
        <v>31.973500000000001</v>
      </c>
      <c r="CL37">
        <v>999.9</v>
      </c>
      <c r="CM37">
        <v>0</v>
      </c>
      <c r="CN37">
        <v>0</v>
      </c>
      <c r="CO37">
        <v>9996.25</v>
      </c>
      <c r="CP37">
        <v>0</v>
      </c>
      <c r="CQ37">
        <v>1.5289399999999999E-3</v>
      </c>
      <c r="CR37">
        <v>-2.6425299999999998</v>
      </c>
      <c r="CS37">
        <v>7.5765900000000004</v>
      </c>
      <c r="CT37">
        <v>10.1707</v>
      </c>
      <c r="CU37">
        <v>12.743399999999999</v>
      </c>
      <c r="CV37">
        <v>9.98203</v>
      </c>
      <c r="CW37">
        <v>18.549299999999999</v>
      </c>
      <c r="CX37">
        <v>3.0935600000000001</v>
      </c>
      <c r="CY37">
        <v>1.8337699999999999</v>
      </c>
      <c r="CZ37">
        <v>24.540299999999998</v>
      </c>
      <c r="DA37">
        <v>16.0776</v>
      </c>
      <c r="DB37">
        <v>1799.91</v>
      </c>
      <c r="DC37">
        <v>0.97799899999999995</v>
      </c>
      <c r="DD37">
        <v>2.20015E-2</v>
      </c>
      <c r="DE37">
        <v>0</v>
      </c>
      <c r="DF37">
        <v>699.95699999999999</v>
      </c>
      <c r="DG37">
        <v>5.0009800000000002</v>
      </c>
      <c r="DH37">
        <v>14692.4</v>
      </c>
      <c r="DI37">
        <v>16375.1</v>
      </c>
      <c r="DJ37">
        <v>48.375</v>
      </c>
      <c r="DK37">
        <v>50.125</v>
      </c>
      <c r="DL37">
        <v>48.936999999999998</v>
      </c>
      <c r="DM37">
        <v>49.375</v>
      </c>
      <c r="DN37">
        <v>49.875</v>
      </c>
      <c r="DO37">
        <v>1755.42</v>
      </c>
      <c r="DP37">
        <v>39.49</v>
      </c>
      <c r="DQ37">
        <v>0</v>
      </c>
      <c r="DR37">
        <v>157.299999952316</v>
      </c>
      <c r="DS37">
        <v>0</v>
      </c>
      <c r="DT37">
        <v>700.11500000000001</v>
      </c>
      <c r="DU37">
        <v>-1.4543076943436899</v>
      </c>
      <c r="DV37">
        <v>-101.68461529105601</v>
      </c>
      <c r="DW37">
        <v>14711.74</v>
      </c>
      <c r="DX37">
        <v>15</v>
      </c>
      <c r="DY37">
        <v>1689264485</v>
      </c>
      <c r="DZ37" t="s">
        <v>497</v>
      </c>
      <c r="EA37">
        <v>1689264479.5</v>
      </c>
      <c r="EB37">
        <v>1689264485</v>
      </c>
      <c r="EC37">
        <v>23</v>
      </c>
      <c r="ED37">
        <v>3.3000000000000002E-2</v>
      </c>
      <c r="EE37">
        <v>-3.0000000000000001E-3</v>
      </c>
      <c r="EF37">
        <v>2.1999999999999999E-2</v>
      </c>
      <c r="EG37">
        <v>-8.0000000000000002E-3</v>
      </c>
      <c r="EH37">
        <v>10</v>
      </c>
      <c r="EI37">
        <v>19</v>
      </c>
      <c r="EJ37">
        <v>0.36</v>
      </c>
      <c r="EK37">
        <v>0.01</v>
      </c>
      <c r="EL37">
        <v>2.1155593461836402</v>
      </c>
      <c r="EM37">
        <v>-8.91365096028644E-2</v>
      </c>
      <c r="EN37">
        <v>2.8965592369325902E-2</v>
      </c>
      <c r="EO37">
        <v>1</v>
      </c>
      <c r="EP37">
        <v>0.72439510158558795</v>
      </c>
      <c r="EQ37">
        <v>-0.108401949645305</v>
      </c>
      <c r="ER37">
        <v>1.7231751340472501E-2</v>
      </c>
      <c r="ES37">
        <v>1</v>
      </c>
      <c r="ET37">
        <v>2</v>
      </c>
      <c r="EU37">
        <v>2</v>
      </c>
      <c r="EV37" t="s">
        <v>390</v>
      </c>
      <c r="EW37">
        <v>2.95946</v>
      </c>
      <c r="EX37">
        <v>2.8405399999999998</v>
      </c>
      <c r="EY37">
        <v>2.04185E-3</v>
      </c>
      <c r="EZ37">
        <v>2.8184299999999998E-3</v>
      </c>
      <c r="FA37">
        <v>0.13550400000000001</v>
      </c>
      <c r="FB37">
        <v>9.4417100000000004E-2</v>
      </c>
      <c r="FC37">
        <v>29787.8</v>
      </c>
      <c r="FD37">
        <v>30534</v>
      </c>
      <c r="FE37">
        <v>27387.5</v>
      </c>
      <c r="FF37">
        <v>27904.799999999999</v>
      </c>
      <c r="FG37">
        <v>30349.3</v>
      </c>
      <c r="FH37">
        <v>30929</v>
      </c>
      <c r="FI37">
        <v>38151.5</v>
      </c>
      <c r="FJ37">
        <v>37028.9</v>
      </c>
      <c r="FK37">
        <v>2.0144799999999998</v>
      </c>
      <c r="FL37">
        <v>1.6188</v>
      </c>
      <c r="FM37">
        <v>-2.72319E-2</v>
      </c>
      <c r="FN37">
        <v>0</v>
      </c>
      <c r="FO37">
        <v>32.414999999999999</v>
      </c>
      <c r="FP37">
        <v>999.9</v>
      </c>
      <c r="FQ37">
        <v>45.213999999999999</v>
      </c>
      <c r="FR37">
        <v>43.033999999999999</v>
      </c>
      <c r="FS37">
        <v>39.803199999999997</v>
      </c>
      <c r="FT37">
        <v>60.866500000000002</v>
      </c>
      <c r="FU37">
        <v>35.012</v>
      </c>
      <c r="FV37">
        <v>1</v>
      </c>
      <c r="FW37">
        <v>0.56784599999999996</v>
      </c>
      <c r="FX37">
        <v>2.0731000000000002</v>
      </c>
      <c r="FY37">
        <v>20.235299999999999</v>
      </c>
      <c r="FZ37">
        <v>5.2261300000000004</v>
      </c>
      <c r="GA37">
        <v>12.0191</v>
      </c>
      <c r="GB37">
        <v>4.9982499999999996</v>
      </c>
      <c r="GC37">
        <v>3.2909999999999999</v>
      </c>
      <c r="GD37">
        <v>9999</v>
      </c>
      <c r="GE37">
        <v>9999</v>
      </c>
      <c r="GF37">
        <v>9999</v>
      </c>
      <c r="GG37">
        <v>219.5</v>
      </c>
      <c r="GH37">
        <v>1.87826</v>
      </c>
      <c r="GI37">
        <v>1.8721000000000001</v>
      </c>
      <c r="GJ37">
        <v>1.87422</v>
      </c>
      <c r="GK37">
        <v>1.8724000000000001</v>
      </c>
      <c r="GL37">
        <v>1.8724799999999999</v>
      </c>
      <c r="GM37">
        <v>1.87374</v>
      </c>
      <c r="GN37">
        <v>1.87395</v>
      </c>
      <c r="GO37">
        <v>1.8778999999999999</v>
      </c>
      <c r="GP37">
        <v>5</v>
      </c>
      <c r="GQ37">
        <v>0</v>
      </c>
      <c r="GR37">
        <v>0</v>
      </c>
      <c r="GS37">
        <v>0</v>
      </c>
      <c r="GT37" t="s">
        <v>391</v>
      </c>
      <c r="GU37" t="s">
        <v>392</v>
      </c>
      <c r="GV37" t="s">
        <v>393</v>
      </c>
      <c r="GW37" t="s">
        <v>393</v>
      </c>
      <c r="GX37" t="s">
        <v>393</v>
      </c>
      <c r="GY37" t="s">
        <v>393</v>
      </c>
      <c r="GZ37">
        <v>0</v>
      </c>
      <c r="HA37">
        <v>100</v>
      </c>
      <c r="HB37">
        <v>100</v>
      </c>
      <c r="HC37">
        <v>0.02</v>
      </c>
      <c r="HD37">
        <v>8.0799999999999997E-2</v>
      </c>
      <c r="HE37">
        <v>1.5154327561403299E-2</v>
      </c>
      <c r="HF37">
        <v>7.2704984381113296E-4</v>
      </c>
      <c r="HG37">
        <v>-1.05877040029023E-6</v>
      </c>
      <c r="HH37">
        <v>2.9517966189716799E-10</v>
      </c>
      <c r="HI37">
        <v>8.0736450348956296E-2</v>
      </c>
      <c r="HJ37">
        <v>0</v>
      </c>
      <c r="HK37">
        <v>0</v>
      </c>
      <c r="HL37">
        <v>0</v>
      </c>
      <c r="HM37">
        <v>1</v>
      </c>
      <c r="HN37">
        <v>2242</v>
      </c>
      <c r="HO37">
        <v>1</v>
      </c>
      <c r="HP37">
        <v>25</v>
      </c>
      <c r="HQ37">
        <v>0.8</v>
      </c>
      <c r="HR37">
        <v>0.7</v>
      </c>
      <c r="HS37">
        <v>0.17578099999999999</v>
      </c>
      <c r="HT37">
        <v>2.7587899999999999</v>
      </c>
      <c r="HU37">
        <v>1.49536</v>
      </c>
      <c r="HV37">
        <v>2.2644000000000002</v>
      </c>
      <c r="HW37">
        <v>1.49658</v>
      </c>
      <c r="HX37">
        <v>2.5293000000000001</v>
      </c>
      <c r="HY37">
        <v>45.805599999999998</v>
      </c>
      <c r="HZ37">
        <v>23.6935</v>
      </c>
      <c r="IA37">
        <v>18</v>
      </c>
      <c r="IB37">
        <v>515.798</v>
      </c>
      <c r="IC37">
        <v>393.18299999999999</v>
      </c>
      <c r="ID37">
        <v>29.618500000000001</v>
      </c>
      <c r="IE37">
        <v>34.332700000000003</v>
      </c>
      <c r="IF37">
        <v>30.001000000000001</v>
      </c>
      <c r="IG37">
        <v>34.127499999999998</v>
      </c>
      <c r="IH37">
        <v>34.075299999999999</v>
      </c>
      <c r="II37">
        <v>3.5999400000000001</v>
      </c>
      <c r="IJ37">
        <v>57.935600000000001</v>
      </c>
      <c r="IK37">
        <v>0</v>
      </c>
      <c r="IL37">
        <v>29.593499999999999</v>
      </c>
      <c r="IM37">
        <v>10</v>
      </c>
      <c r="IN37">
        <v>18.494599999999998</v>
      </c>
      <c r="IO37">
        <v>99.440700000000007</v>
      </c>
      <c r="IP37">
        <v>99.437899999999999</v>
      </c>
    </row>
    <row r="38" spans="1:250" x14ac:dyDescent="0.3">
      <c r="A38">
        <v>22</v>
      </c>
      <c r="B38">
        <v>1689264699.5</v>
      </c>
      <c r="C38">
        <v>4265.5</v>
      </c>
      <c r="D38" t="s">
        <v>498</v>
      </c>
      <c r="E38" t="s">
        <v>499</v>
      </c>
      <c r="F38" t="s">
        <v>378</v>
      </c>
      <c r="G38" t="s">
        <v>379</v>
      </c>
      <c r="H38" t="s">
        <v>462</v>
      </c>
      <c r="I38" t="s">
        <v>381</v>
      </c>
      <c r="J38" t="s">
        <v>31</v>
      </c>
      <c r="K38" t="s">
        <v>463</v>
      </c>
      <c r="L38" t="s">
        <v>464</v>
      </c>
      <c r="M38">
        <v>1689264699.5</v>
      </c>
      <c r="N38">
        <f t="shared" si="0"/>
        <v>1.0560755741684786E-2</v>
      </c>
      <c r="O38">
        <f t="shared" si="1"/>
        <v>10.560755741684787</v>
      </c>
      <c r="P38">
        <f t="shared" si="2"/>
        <v>54.018363831809872</v>
      </c>
      <c r="Q38">
        <f t="shared" si="3"/>
        <v>331.01900000000001</v>
      </c>
      <c r="R38">
        <f t="shared" si="4"/>
        <v>179.49403953275751</v>
      </c>
      <c r="S38">
        <f t="shared" si="5"/>
        <v>17.765084216490155</v>
      </c>
      <c r="T38">
        <f t="shared" si="6"/>
        <v>32.761981554184999</v>
      </c>
      <c r="U38">
        <f t="shared" si="7"/>
        <v>0.66344496778115358</v>
      </c>
      <c r="V38">
        <f t="shared" si="8"/>
        <v>2.9030273689237758</v>
      </c>
      <c r="W38">
        <f t="shared" si="9"/>
        <v>0.58931319169462026</v>
      </c>
      <c r="X38">
        <f t="shared" si="10"/>
        <v>0.37428860178317547</v>
      </c>
      <c r="Y38">
        <f t="shared" si="11"/>
        <v>289.56966175515805</v>
      </c>
      <c r="Z38">
        <f t="shared" si="12"/>
        <v>32.341627907042103</v>
      </c>
      <c r="AA38">
        <f t="shared" si="13"/>
        <v>32.079799999999999</v>
      </c>
      <c r="AB38">
        <f t="shared" si="14"/>
        <v>4.7966934181440761</v>
      </c>
      <c r="AC38">
        <f t="shared" si="15"/>
        <v>59.929534575896248</v>
      </c>
      <c r="AD38">
        <f t="shared" si="16"/>
        <v>3.0937511152275001</v>
      </c>
      <c r="AE38">
        <f t="shared" si="17"/>
        <v>5.1623146035107235</v>
      </c>
      <c r="AF38">
        <f t="shared" si="18"/>
        <v>1.702942302916576</v>
      </c>
      <c r="AG38">
        <f t="shared" si="19"/>
        <v>-465.72932820829908</v>
      </c>
      <c r="AH38">
        <f t="shared" si="20"/>
        <v>204.21165342270862</v>
      </c>
      <c r="AI38">
        <f t="shared" si="21"/>
        <v>16.06815901811548</v>
      </c>
      <c r="AJ38">
        <f t="shared" si="22"/>
        <v>44.12014598768306</v>
      </c>
      <c r="AK38">
        <v>0</v>
      </c>
      <c r="AL38">
        <v>0</v>
      </c>
      <c r="AM38">
        <f t="shared" si="23"/>
        <v>1</v>
      </c>
      <c r="AN38">
        <f t="shared" si="24"/>
        <v>0</v>
      </c>
      <c r="AO38">
        <f t="shared" si="25"/>
        <v>51004.356178353766</v>
      </c>
      <c r="AP38" t="s">
        <v>385</v>
      </c>
      <c r="AQ38">
        <v>10238.9</v>
      </c>
      <c r="AR38">
        <v>302.21199999999999</v>
      </c>
      <c r="AS38">
        <v>4052.3</v>
      </c>
      <c r="AT38">
        <f t="shared" si="26"/>
        <v>0.92542210596451402</v>
      </c>
      <c r="AU38">
        <v>-0.32343011824092399</v>
      </c>
      <c r="AV38" t="s">
        <v>500</v>
      </c>
      <c r="AW38">
        <v>10308</v>
      </c>
      <c r="AX38">
        <v>691.89380000000006</v>
      </c>
      <c r="AY38">
        <v>1203.98</v>
      </c>
      <c r="AZ38">
        <f t="shared" si="27"/>
        <v>0.42532782936593627</v>
      </c>
      <c r="BA38">
        <v>0.5</v>
      </c>
      <c r="BB38">
        <f t="shared" si="28"/>
        <v>1513.2014993550042</v>
      </c>
      <c r="BC38">
        <f t="shared" si="29"/>
        <v>54.018363831809872</v>
      </c>
      <c r="BD38">
        <f t="shared" si="30"/>
        <v>321.80335455697207</v>
      </c>
      <c r="BE38">
        <f t="shared" si="31"/>
        <v>3.5911802871735031E-2</v>
      </c>
      <c r="BF38">
        <f t="shared" si="32"/>
        <v>2.3657535839465771</v>
      </c>
      <c r="BG38">
        <f t="shared" si="33"/>
        <v>256.88842503227266</v>
      </c>
      <c r="BH38" t="s">
        <v>501</v>
      </c>
      <c r="BI38">
        <v>559.48</v>
      </c>
      <c r="BJ38">
        <f t="shared" si="34"/>
        <v>559.48</v>
      </c>
      <c r="BK38">
        <f t="shared" si="35"/>
        <v>0.53530789547999136</v>
      </c>
      <c r="BL38">
        <f t="shared" si="36"/>
        <v>0.79454802172226524</v>
      </c>
      <c r="BM38">
        <f t="shared" si="37"/>
        <v>0.81547861040649106</v>
      </c>
      <c r="BN38">
        <f t="shared" si="38"/>
        <v>0.56786911933002715</v>
      </c>
      <c r="BO38">
        <f t="shared" si="39"/>
        <v>0.75953417626466369</v>
      </c>
      <c r="BP38">
        <f t="shared" si="40"/>
        <v>0.64248838072139536</v>
      </c>
      <c r="BQ38">
        <f t="shared" si="41"/>
        <v>0.35751161927860464</v>
      </c>
      <c r="BR38">
        <f t="shared" si="42"/>
        <v>1800.02</v>
      </c>
      <c r="BS38">
        <f t="shared" si="43"/>
        <v>1513.2014993550042</v>
      </c>
      <c r="BT38">
        <f t="shared" si="44"/>
        <v>0.84065815899545793</v>
      </c>
      <c r="BU38">
        <f t="shared" si="45"/>
        <v>0.1608702468612338</v>
      </c>
      <c r="BV38">
        <v>6</v>
      </c>
      <c r="BW38">
        <v>0.5</v>
      </c>
      <c r="BX38" t="s">
        <v>388</v>
      </c>
      <c r="BY38">
        <v>2</v>
      </c>
      <c r="BZ38">
        <v>1689264699.5</v>
      </c>
      <c r="CA38">
        <v>331.01900000000001</v>
      </c>
      <c r="CB38">
        <v>400.012</v>
      </c>
      <c r="CC38">
        <v>31.258500000000002</v>
      </c>
      <c r="CD38">
        <v>18.986000000000001</v>
      </c>
      <c r="CE38">
        <v>330.60199999999998</v>
      </c>
      <c r="CF38">
        <v>31.179600000000001</v>
      </c>
      <c r="CG38">
        <v>500.17399999999998</v>
      </c>
      <c r="CH38">
        <v>98.872699999999995</v>
      </c>
      <c r="CI38">
        <v>0.100415</v>
      </c>
      <c r="CJ38">
        <v>33.384599999999999</v>
      </c>
      <c r="CK38">
        <v>32.079799999999999</v>
      </c>
      <c r="CL38">
        <v>999.9</v>
      </c>
      <c r="CM38">
        <v>0</v>
      </c>
      <c r="CN38">
        <v>0</v>
      </c>
      <c r="CO38">
        <v>9961.8799999999992</v>
      </c>
      <c r="CP38">
        <v>0</v>
      </c>
      <c r="CQ38">
        <v>1.5289399999999999E-3</v>
      </c>
      <c r="CR38">
        <v>-68.992699999999999</v>
      </c>
      <c r="CS38">
        <v>341.7</v>
      </c>
      <c r="CT38">
        <v>407.75299999999999</v>
      </c>
      <c r="CU38">
        <v>12.272399999999999</v>
      </c>
      <c r="CV38">
        <v>400.012</v>
      </c>
      <c r="CW38">
        <v>18.986000000000001</v>
      </c>
      <c r="CX38">
        <v>3.0906099999999999</v>
      </c>
      <c r="CY38">
        <v>1.8772</v>
      </c>
      <c r="CZ38">
        <v>24.5243</v>
      </c>
      <c r="DA38">
        <v>16.444900000000001</v>
      </c>
      <c r="DB38">
        <v>1800.02</v>
      </c>
      <c r="DC38">
        <v>0.97799899999999995</v>
      </c>
      <c r="DD38">
        <v>2.20015E-2</v>
      </c>
      <c r="DE38">
        <v>0</v>
      </c>
      <c r="DF38">
        <v>689.25400000000002</v>
      </c>
      <c r="DG38">
        <v>5.0009800000000002</v>
      </c>
      <c r="DH38">
        <v>14668.9</v>
      </c>
      <c r="DI38">
        <v>16376</v>
      </c>
      <c r="DJ38">
        <v>48.125</v>
      </c>
      <c r="DK38">
        <v>49.875</v>
      </c>
      <c r="DL38">
        <v>48.686999999999998</v>
      </c>
      <c r="DM38">
        <v>49.125</v>
      </c>
      <c r="DN38">
        <v>49.625</v>
      </c>
      <c r="DO38">
        <v>1755.53</v>
      </c>
      <c r="DP38">
        <v>39.49</v>
      </c>
      <c r="DQ38">
        <v>0</v>
      </c>
      <c r="DR38">
        <v>171.69999980926499</v>
      </c>
      <c r="DS38">
        <v>0</v>
      </c>
      <c r="DT38">
        <v>691.89380000000006</v>
      </c>
      <c r="DU38">
        <v>-25.596307751572301</v>
      </c>
      <c r="DV38">
        <v>-314.984614361811</v>
      </c>
      <c r="DW38">
        <v>14731.784</v>
      </c>
      <c r="DX38">
        <v>15</v>
      </c>
      <c r="DY38">
        <v>1689264628.5</v>
      </c>
      <c r="DZ38" t="s">
        <v>502</v>
      </c>
      <c r="EA38">
        <v>1689264623</v>
      </c>
      <c r="EB38">
        <v>1689264628.5</v>
      </c>
      <c r="EC38">
        <v>24</v>
      </c>
      <c r="ED38">
        <v>0.26700000000000002</v>
      </c>
      <c r="EE38">
        <v>-2E-3</v>
      </c>
      <c r="EF38">
        <v>0.42199999999999999</v>
      </c>
      <c r="EG38">
        <v>-1.0999999999999999E-2</v>
      </c>
      <c r="EH38">
        <v>400</v>
      </c>
      <c r="EI38">
        <v>18</v>
      </c>
      <c r="EJ38">
        <v>0.08</v>
      </c>
      <c r="EK38">
        <v>0.02</v>
      </c>
      <c r="EL38">
        <v>54.489906987940699</v>
      </c>
      <c r="EM38">
        <v>-0.20836633473027699</v>
      </c>
      <c r="EN38">
        <v>0.18104274750419</v>
      </c>
      <c r="EO38">
        <v>1</v>
      </c>
      <c r="EP38">
        <v>0.66913643169295201</v>
      </c>
      <c r="EQ38">
        <v>-2.38266455635542E-2</v>
      </c>
      <c r="ER38">
        <v>4.05045229326378E-3</v>
      </c>
      <c r="ES38">
        <v>1</v>
      </c>
      <c r="ET38">
        <v>2</v>
      </c>
      <c r="EU38">
        <v>2</v>
      </c>
      <c r="EV38" t="s">
        <v>390</v>
      </c>
      <c r="EW38">
        <v>2.9591599999999998</v>
      </c>
      <c r="EX38">
        <v>2.84043</v>
      </c>
      <c r="EY38">
        <v>8.0095899999999998E-2</v>
      </c>
      <c r="EZ38">
        <v>9.3910499999999994E-2</v>
      </c>
      <c r="FA38">
        <v>0.13539499999999999</v>
      </c>
      <c r="FB38">
        <v>9.5985799999999996E-2</v>
      </c>
      <c r="FC38">
        <v>27453.1</v>
      </c>
      <c r="FD38">
        <v>27740.2</v>
      </c>
      <c r="FE38">
        <v>27382.6</v>
      </c>
      <c r="FF38">
        <v>27899.9</v>
      </c>
      <c r="FG38">
        <v>30354.2</v>
      </c>
      <c r="FH38">
        <v>30876.400000000001</v>
      </c>
      <c r="FI38">
        <v>38145.1</v>
      </c>
      <c r="FJ38">
        <v>37022.199999999997</v>
      </c>
      <c r="FK38">
        <v>2.01315</v>
      </c>
      <c r="FL38">
        <v>1.6177999999999999</v>
      </c>
      <c r="FM38">
        <v>-2.62633E-2</v>
      </c>
      <c r="FN38">
        <v>0</v>
      </c>
      <c r="FO38">
        <v>32.505600000000001</v>
      </c>
      <c r="FP38">
        <v>999.9</v>
      </c>
      <c r="FQ38">
        <v>45.146999999999998</v>
      </c>
      <c r="FR38">
        <v>43.174999999999997</v>
      </c>
      <c r="FS38">
        <v>40.033099999999997</v>
      </c>
      <c r="FT38">
        <v>61.606499999999997</v>
      </c>
      <c r="FU38">
        <v>34.210700000000003</v>
      </c>
      <c r="FV38">
        <v>1</v>
      </c>
      <c r="FW38">
        <v>0.58058900000000002</v>
      </c>
      <c r="FX38">
        <v>2.6114000000000002</v>
      </c>
      <c r="FY38">
        <v>20.227399999999999</v>
      </c>
      <c r="FZ38">
        <v>5.22553</v>
      </c>
      <c r="GA38">
        <v>12.0189</v>
      </c>
      <c r="GB38">
        <v>4.9987500000000002</v>
      </c>
      <c r="GC38">
        <v>3.2909999999999999</v>
      </c>
      <c r="GD38">
        <v>9999</v>
      </c>
      <c r="GE38">
        <v>9999</v>
      </c>
      <c r="GF38">
        <v>9999</v>
      </c>
      <c r="GG38">
        <v>219.5</v>
      </c>
      <c r="GH38">
        <v>1.8782000000000001</v>
      </c>
      <c r="GI38">
        <v>1.87209</v>
      </c>
      <c r="GJ38">
        <v>1.8741000000000001</v>
      </c>
      <c r="GK38">
        <v>1.8723399999999999</v>
      </c>
      <c r="GL38">
        <v>1.87243</v>
      </c>
      <c r="GM38">
        <v>1.87371</v>
      </c>
      <c r="GN38">
        <v>1.8739300000000001</v>
      </c>
      <c r="GO38">
        <v>1.8778999999999999</v>
      </c>
      <c r="GP38">
        <v>5</v>
      </c>
      <c r="GQ38">
        <v>0</v>
      </c>
      <c r="GR38">
        <v>0</v>
      </c>
      <c r="GS38">
        <v>0</v>
      </c>
      <c r="GT38" t="s">
        <v>391</v>
      </c>
      <c r="GU38" t="s">
        <v>392</v>
      </c>
      <c r="GV38" t="s">
        <v>393</v>
      </c>
      <c r="GW38" t="s">
        <v>393</v>
      </c>
      <c r="GX38" t="s">
        <v>393</v>
      </c>
      <c r="GY38" t="s">
        <v>393</v>
      </c>
      <c r="GZ38">
        <v>0</v>
      </c>
      <c r="HA38">
        <v>100</v>
      </c>
      <c r="HB38">
        <v>100</v>
      </c>
      <c r="HC38">
        <v>0.41699999999999998</v>
      </c>
      <c r="HD38">
        <v>7.8899999999999998E-2</v>
      </c>
      <c r="HE38">
        <v>0.28184380393919201</v>
      </c>
      <c r="HF38">
        <v>7.2704984381113296E-4</v>
      </c>
      <c r="HG38">
        <v>-1.05877040029023E-6</v>
      </c>
      <c r="HH38">
        <v>2.9517966189716799E-10</v>
      </c>
      <c r="HI38">
        <v>7.8901162046404197E-2</v>
      </c>
      <c r="HJ38">
        <v>0</v>
      </c>
      <c r="HK38">
        <v>0</v>
      </c>
      <c r="HL38">
        <v>0</v>
      </c>
      <c r="HM38">
        <v>1</v>
      </c>
      <c r="HN38">
        <v>2242</v>
      </c>
      <c r="HO38">
        <v>1</v>
      </c>
      <c r="HP38">
        <v>25</v>
      </c>
      <c r="HQ38">
        <v>1.3</v>
      </c>
      <c r="HR38">
        <v>1.2</v>
      </c>
      <c r="HS38">
        <v>0.99975599999999998</v>
      </c>
      <c r="HT38">
        <v>2.67944</v>
      </c>
      <c r="HU38">
        <v>1.49536</v>
      </c>
      <c r="HV38">
        <v>2.2631800000000002</v>
      </c>
      <c r="HW38">
        <v>1.49658</v>
      </c>
      <c r="HX38">
        <v>2.3986800000000001</v>
      </c>
      <c r="HY38">
        <v>45.834400000000002</v>
      </c>
      <c r="HZ38">
        <v>23.710999999999999</v>
      </c>
      <c r="IA38">
        <v>18</v>
      </c>
      <c r="IB38">
        <v>515.76199999999994</v>
      </c>
      <c r="IC38">
        <v>393.21600000000001</v>
      </c>
      <c r="ID38">
        <v>29.321100000000001</v>
      </c>
      <c r="IE38">
        <v>34.445700000000002</v>
      </c>
      <c r="IF38">
        <v>30.000599999999999</v>
      </c>
      <c r="IG38">
        <v>34.233699999999999</v>
      </c>
      <c r="IH38">
        <v>34.182899999999997</v>
      </c>
      <c r="II38">
        <v>20.0822</v>
      </c>
      <c r="IJ38">
        <v>57.329700000000003</v>
      </c>
      <c r="IK38">
        <v>0</v>
      </c>
      <c r="IL38">
        <v>29.2927</v>
      </c>
      <c r="IM38">
        <v>400</v>
      </c>
      <c r="IN38">
        <v>19.0792</v>
      </c>
      <c r="IO38">
        <v>99.423599999999993</v>
      </c>
      <c r="IP38">
        <v>99.42</v>
      </c>
    </row>
    <row r="39" spans="1:250" x14ac:dyDescent="0.3">
      <c r="A39">
        <v>23</v>
      </c>
      <c r="B39">
        <v>1689264889.5</v>
      </c>
      <c r="C39">
        <v>4455.5</v>
      </c>
      <c r="D39" t="s">
        <v>503</v>
      </c>
      <c r="E39" t="s">
        <v>504</v>
      </c>
      <c r="F39" t="s">
        <v>378</v>
      </c>
      <c r="G39" t="s">
        <v>379</v>
      </c>
      <c r="H39" t="s">
        <v>462</v>
      </c>
      <c r="I39" t="s">
        <v>381</v>
      </c>
      <c r="J39" t="s">
        <v>31</v>
      </c>
      <c r="K39" t="s">
        <v>463</v>
      </c>
      <c r="L39" t="s">
        <v>464</v>
      </c>
      <c r="M39">
        <v>1689264889.5</v>
      </c>
      <c r="N39">
        <f t="shared" si="0"/>
        <v>9.5922631065720292E-3</v>
      </c>
      <c r="O39">
        <f t="shared" si="1"/>
        <v>9.5922631065720285</v>
      </c>
      <c r="P39">
        <f t="shared" si="2"/>
        <v>62.279151184012541</v>
      </c>
      <c r="Q39">
        <f t="shared" si="3"/>
        <v>321.56799999999998</v>
      </c>
      <c r="R39">
        <f t="shared" si="4"/>
        <v>125.85259137999472</v>
      </c>
      <c r="S39">
        <f t="shared" si="5"/>
        <v>12.457043525778467</v>
      </c>
      <c r="T39">
        <f t="shared" si="6"/>
        <v>31.829194207075194</v>
      </c>
      <c r="U39">
        <f t="shared" si="7"/>
        <v>0.57581143707941129</v>
      </c>
      <c r="V39">
        <f t="shared" si="8"/>
        <v>2.915967676090403</v>
      </c>
      <c r="W39">
        <f t="shared" si="9"/>
        <v>0.51930131086029474</v>
      </c>
      <c r="X39">
        <f t="shared" si="10"/>
        <v>0.32917714376288887</v>
      </c>
      <c r="Y39">
        <f t="shared" si="11"/>
        <v>289.59896875496736</v>
      </c>
      <c r="Z39">
        <f t="shared" si="12"/>
        <v>32.330272492904498</v>
      </c>
      <c r="AA39">
        <f t="shared" si="13"/>
        <v>32.107300000000002</v>
      </c>
      <c r="AB39">
        <f t="shared" si="14"/>
        <v>4.8041602376729751</v>
      </c>
      <c r="AC39">
        <f t="shared" si="15"/>
        <v>59.942747848925393</v>
      </c>
      <c r="AD39">
        <f t="shared" si="16"/>
        <v>3.0483544468154697</v>
      </c>
      <c r="AE39">
        <f t="shared" si="17"/>
        <v>5.0854432874820539</v>
      </c>
      <c r="AF39">
        <f t="shared" si="18"/>
        <v>1.7558057908575053</v>
      </c>
      <c r="AG39">
        <f t="shared" si="19"/>
        <v>-423.01880299982651</v>
      </c>
      <c r="AH39">
        <f t="shared" si="20"/>
        <v>158.74626471704875</v>
      </c>
      <c r="AI39">
        <f t="shared" si="21"/>
        <v>12.420676899892456</v>
      </c>
      <c r="AJ39">
        <f t="shared" si="22"/>
        <v>37.747107372082041</v>
      </c>
      <c r="AK39">
        <v>0</v>
      </c>
      <c r="AL39">
        <v>0</v>
      </c>
      <c r="AM39">
        <f t="shared" si="23"/>
        <v>1</v>
      </c>
      <c r="AN39">
        <f t="shared" si="24"/>
        <v>0</v>
      </c>
      <c r="AO39">
        <f t="shared" si="25"/>
        <v>51412.94992838717</v>
      </c>
      <c r="AP39" t="s">
        <v>385</v>
      </c>
      <c r="AQ39">
        <v>10238.9</v>
      </c>
      <c r="AR39">
        <v>302.21199999999999</v>
      </c>
      <c r="AS39">
        <v>4052.3</v>
      </c>
      <c r="AT39">
        <f t="shared" si="26"/>
        <v>0.92542210596451402</v>
      </c>
      <c r="AU39">
        <v>-0.32343011824092399</v>
      </c>
      <c r="AV39" t="s">
        <v>505</v>
      </c>
      <c r="AW39">
        <v>10309.299999999999</v>
      </c>
      <c r="AX39">
        <v>720.81304</v>
      </c>
      <c r="AY39">
        <v>1308.67</v>
      </c>
      <c r="AZ39">
        <f t="shared" si="27"/>
        <v>0.44920183086645227</v>
      </c>
      <c r="BA39">
        <v>0.5</v>
      </c>
      <c r="BB39">
        <f t="shared" si="28"/>
        <v>1513.3529993549053</v>
      </c>
      <c r="BC39">
        <f t="shared" si="29"/>
        <v>62.279151184012541</v>
      </c>
      <c r="BD39">
        <f t="shared" si="30"/>
        <v>339.90046902873019</v>
      </c>
      <c r="BE39">
        <f t="shared" si="31"/>
        <v>4.1366806904231182E-2</v>
      </c>
      <c r="BF39">
        <f t="shared" si="32"/>
        <v>2.0965025560301682</v>
      </c>
      <c r="BG39">
        <f t="shared" si="33"/>
        <v>261.34931679302946</v>
      </c>
      <c r="BH39" t="s">
        <v>506</v>
      </c>
      <c r="BI39">
        <v>570.59</v>
      </c>
      <c r="BJ39">
        <f t="shared" si="34"/>
        <v>570.59</v>
      </c>
      <c r="BK39">
        <f t="shared" si="35"/>
        <v>0.56399245035035572</v>
      </c>
      <c r="BL39">
        <f t="shared" si="36"/>
        <v>0.79646780836765663</v>
      </c>
      <c r="BM39">
        <f t="shared" si="37"/>
        <v>0.78801221238988894</v>
      </c>
      <c r="BN39">
        <f t="shared" si="38"/>
        <v>0.58408493946096118</v>
      </c>
      <c r="BO39">
        <f t="shared" si="39"/>
        <v>0.73161749804271259</v>
      </c>
      <c r="BP39">
        <f t="shared" si="40"/>
        <v>0.63047772661895962</v>
      </c>
      <c r="BQ39">
        <f t="shared" si="41"/>
        <v>0.36952227338104038</v>
      </c>
      <c r="BR39">
        <f t="shared" si="42"/>
        <v>1800.2</v>
      </c>
      <c r="BS39">
        <f t="shared" si="43"/>
        <v>1513.3529993549053</v>
      </c>
      <c r="BT39">
        <f t="shared" si="44"/>
        <v>0.84065825983496567</v>
      </c>
      <c r="BU39">
        <f t="shared" si="45"/>
        <v>0.16087044148148391</v>
      </c>
      <c r="BV39">
        <v>6</v>
      </c>
      <c r="BW39">
        <v>0.5</v>
      </c>
      <c r="BX39" t="s">
        <v>388</v>
      </c>
      <c r="BY39">
        <v>2</v>
      </c>
      <c r="BZ39">
        <v>1689264889.5</v>
      </c>
      <c r="CA39">
        <v>321.56799999999998</v>
      </c>
      <c r="CB39">
        <v>399.97199999999998</v>
      </c>
      <c r="CC39">
        <v>30.7973</v>
      </c>
      <c r="CD39">
        <v>19.645700000000001</v>
      </c>
      <c r="CE39">
        <v>321.267</v>
      </c>
      <c r="CF39">
        <v>30.718599999999999</v>
      </c>
      <c r="CG39">
        <v>500.20699999999999</v>
      </c>
      <c r="CH39">
        <v>98.881699999999995</v>
      </c>
      <c r="CI39">
        <v>9.9523899999999998E-2</v>
      </c>
      <c r="CJ39">
        <v>33.117100000000001</v>
      </c>
      <c r="CK39">
        <v>32.107300000000002</v>
      </c>
      <c r="CL39">
        <v>999.9</v>
      </c>
      <c r="CM39">
        <v>0</v>
      </c>
      <c r="CN39">
        <v>0</v>
      </c>
      <c r="CO39">
        <v>10035</v>
      </c>
      <c r="CP39">
        <v>0</v>
      </c>
      <c r="CQ39">
        <v>1.5289399999999999E-3</v>
      </c>
      <c r="CR39">
        <v>-78.404399999999995</v>
      </c>
      <c r="CS39">
        <v>331.786</v>
      </c>
      <c r="CT39">
        <v>407.98700000000002</v>
      </c>
      <c r="CU39">
        <v>11.1516</v>
      </c>
      <c r="CV39">
        <v>399.97199999999998</v>
      </c>
      <c r="CW39">
        <v>19.645700000000001</v>
      </c>
      <c r="CX39">
        <v>3.0452900000000001</v>
      </c>
      <c r="CY39">
        <v>1.9426000000000001</v>
      </c>
      <c r="CZ39">
        <v>24.2776</v>
      </c>
      <c r="DA39">
        <v>16.984100000000002</v>
      </c>
      <c r="DB39">
        <v>1800.2</v>
      </c>
      <c r="DC39">
        <v>0.97799899999999995</v>
      </c>
      <c r="DD39">
        <v>2.20015E-2</v>
      </c>
      <c r="DE39">
        <v>0</v>
      </c>
      <c r="DF39">
        <v>722.87300000000005</v>
      </c>
      <c r="DG39">
        <v>5.0009800000000002</v>
      </c>
      <c r="DH39">
        <v>15525.6</v>
      </c>
      <c r="DI39">
        <v>16377.7</v>
      </c>
      <c r="DJ39">
        <v>47.875</v>
      </c>
      <c r="DK39">
        <v>49.686999999999998</v>
      </c>
      <c r="DL39">
        <v>48.5</v>
      </c>
      <c r="DM39">
        <v>48.936999999999998</v>
      </c>
      <c r="DN39">
        <v>49.375</v>
      </c>
      <c r="DO39">
        <v>1755.7</v>
      </c>
      <c r="DP39">
        <v>39.5</v>
      </c>
      <c r="DQ39">
        <v>0</v>
      </c>
      <c r="DR39">
        <v>189.799999952316</v>
      </c>
      <c r="DS39">
        <v>0</v>
      </c>
      <c r="DT39">
        <v>720.81304</v>
      </c>
      <c r="DU39">
        <v>18.430230781789099</v>
      </c>
      <c r="DV39">
        <v>266.51538575307501</v>
      </c>
      <c r="DW39">
        <v>15467.82</v>
      </c>
      <c r="DX39">
        <v>15</v>
      </c>
      <c r="DY39">
        <v>1689264775.5</v>
      </c>
      <c r="DZ39" t="s">
        <v>507</v>
      </c>
      <c r="EA39">
        <v>1689264769.5</v>
      </c>
      <c r="EB39">
        <v>1689264775.5</v>
      </c>
      <c r="EC39">
        <v>25</v>
      </c>
      <c r="ED39">
        <v>-0.115</v>
      </c>
      <c r="EE39">
        <v>0</v>
      </c>
      <c r="EF39">
        <v>0.307</v>
      </c>
      <c r="EG39">
        <v>-2E-3</v>
      </c>
      <c r="EH39">
        <v>400</v>
      </c>
      <c r="EI39">
        <v>19</v>
      </c>
      <c r="EJ39">
        <v>0.03</v>
      </c>
      <c r="EK39">
        <v>0.01</v>
      </c>
      <c r="EL39">
        <v>61.278334408765303</v>
      </c>
      <c r="EM39">
        <v>4.0879087082043499</v>
      </c>
      <c r="EN39">
        <v>0.60250248694736996</v>
      </c>
      <c r="EO39">
        <v>0</v>
      </c>
      <c r="EP39">
        <v>0.58427934388594305</v>
      </c>
      <c r="EQ39">
        <v>-8.9090466048703104E-3</v>
      </c>
      <c r="ER39">
        <v>3.61706019197455E-3</v>
      </c>
      <c r="ES39">
        <v>1</v>
      </c>
      <c r="ET39">
        <v>1</v>
      </c>
      <c r="EU39">
        <v>2</v>
      </c>
      <c r="EV39" t="s">
        <v>429</v>
      </c>
      <c r="EW39">
        <v>2.9590800000000002</v>
      </c>
      <c r="EX39">
        <v>2.8401700000000001</v>
      </c>
      <c r="EY39">
        <v>7.8245200000000001E-2</v>
      </c>
      <c r="EZ39">
        <v>9.3888899999999997E-2</v>
      </c>
      <c r="FA39">
        <v>0.13400599999999999</v>
      </c>
      <c r="FB39">
        <v>9.8325599999999999E-2</v>
      </c>
      <c r="FC39">
        <v>27502.5</v>
      </c>
      <c r="FD39">
        <v>27736.5</v>
      </c>
      <c r="FE39">
        <v>27377.200000000001</v>
      </c>
      <c r="FF39">
        <v>27896.1</v>
      </c>
      <c r="FG39">
        <v>30397.3</v>
      </c>
      <c r="FH39">
        <v>30792.799999999999</v>
      </c>
      <c r="FI39">
        <v>38137.599999999999</v>
      </c>
      <c r="FJ39">
        <v>37017.800000000003</v>
      </c>
      <c r="FK39">
        <v>2.0112999999999999</v>
      </c>
      <c r="FL39">
        <v>1.61595</v>
      </c>
      <c r="FM39">
        <v>-2.3953599999999999E-2</v>
      </c>
      <c r="FN39">
        <v>0</v>
      </c>
      <c r="FO39">
        <v>32.495699999999999</v>
      </c>
      <c r="FP39">
        <v>999.9</v>
      </c>
      <c r="FQ39">
        <v>45.134999999999998</v>
      </c>
      <c r="FR39">
        <v>43.295999999999999</v>
      </c>
      <c r="FS39">
        <v>40.271999999999998</v>
      </c>
      <c r="FT39">
        <v>61.716500000000003</v>
      </c>
      <c r="FU39">
        <v>34.278799999999997</v>
      </c>
      <c r="FV39">
        <v>1</v>
      </c>
      <c r="FW39">
        <v>0.59442099999999998</v>
      </c>
      <c r="FX39">
        <v>3.1973799999999999</v>
      </c>
      <c r="FY39">
        <v>20.217500000000001</v>
      </c>
      <c r="FZ39">
        <v>5.2249299999999996</v>
      </c>
      <c r="GA39">
        <v>12.0215</v>
      </c>
      <c r="GB39">
        <v>4.9976000000000003</v>
      </c>
      <c r="GC39">
        <v>3.2910300000000001</v>
      </c>
      <c r="GD39">
        <v>9999</v>
      </c>
      <c r="GE39">
        <v>9999</v>
      </c>
      <c r="GF39">
        <v>9999</v>
      </c>
      <c r="GG39">
        <v>219.6</v>
      </c>
      <c r="GH39">
        <v>1.8782000000000001</v>
      </c>
      <c r="GI39">
        <v>1.87202</v>
      </c>
      <c r="GJ39">
        <v>1.87409</v>
      </c>
      <c r="GK39">
        <v>1.8722700000000001</v>
      </c>
      <c r="GL39">
        <v>1.8724099999999999</v>
      </c>
      <c r="GM39">
        <v>1.8736600000000001</v>
      </c>
      <c r="GN39">
        <v>1.8739300000000001</v>
      </c>
      <c r="GO39">
        <v>1.8778900000000001</v>
      </c>
      <c r="GP39">
        <v>5</v>
      </c>
      <c r="GQ39">
        <v>0</v>
      </c>
      <c r="GR39">
        <v>0</v>
      </c>
      <c r="GS39">
        <v>0</v>
      </c>
      <c r="GT39" t="s">
        <v>391</v>
      </c>
      <c r="GU39" t="s">
        <v>392</v>
      </c>
      <c r="GV39" t="s">
        <v>393</v>
      </c>
      <c r="GW39" t="s">
        <v>393</v>
      </c>
      <c r="GX39" t="s">
        <v>393</v>
      </c>
      <c r="GY39" t="s">
        <v>393</v>
      </c>
      <c r="GZ39">
        <v>0</v>
      </c>
      <c r="HA39">
        <v>100</v>
      </c>
      <c r="HB39">
        <v>100</v>
      </c>
      <c r="HC39">
        <v>0.30099999999999999</v>
      </c>
      <c r="HD39">
        <v>7.8700000000000006E-2</v>
      </c>
      <c r="HE39">
        <v>0.16674681028307001</v>
      </c>
      <c r="HF39">
        <v>7.2704984381113296E-4</v>
      </c>
      <c r="HG39">
        <v>-1.05877040029023E-6</v>
      </c>
      <c r="HH39">
        <v>2.9517966189716799E-10</v>
      </c>
      <c r="HI39">
        <v>7.86648156522292E-2</v>
      </c>
      <c r="HJ39">
        <v>0</v>
      </c>
      <c r="HK39">
        <v>0</v>
      </c>
      <c r="HL39">
        <v>0</v>
      </c>
      <c r="HM39">
        <v>1</v>
      </c>
      <c r="HN39">
        <v>2242</v>
      </c>
      <c r="HO39">
        <v>1</v>
      </c>
      <c r="HP39">
        <v>25</v>
      </c>
      <c r="HQ39">
        <v>2</v>
      </c>
      <c r="HR39">
        <v>1.9</v>
      </c>
      <c r="HS39">
        <v>0.99975599999999998</v>
      </c>
      <c r="HT39">
        <v>2.67578</v>
      </c>
      <c r="HU39">
        <v>1.49536</v>
      </c>
      <c r="HV39">
        <v>2.2631800000000002</v>
      </c>
      <c r="HW39">
        <v>1.49658</v>
      </c>
      <c r="HX39">
        <v>2.4255399999999998</v>
      </c>
      <c r="HY39">
        <v>45.892099999999999</v>
      </c>
      <c r="HZ39">
        <v>23.737300000000001</v>
      </c>
      <c r="IA39">
        <v>18</v>
      </c>
      <c r="IB39">
        <v>515.48199999999997</v>
      </c>
      <c r="IC39">
        <v>392.79899999999998</v>
      </c>
      <c r="ID39">
        <v>28.408200000000001</v>
      </c>
      <c r="IE39">
        <v>34.575699999999998</v>
      </c>
      <c r="IF39">
        <v>30.000800000000002</v>
      </c>
      <c r="IG39">
        <v>34.351999999999997</v>
      </c>
      <c r="IH39">
        <v>34.304200000000002</v>
      </c>
      <c r="II39">
        <v>20.084900000000001</v>
      </c>
      <c r="IJ39">
        <v>56.283999999999999</v>
      </c>
      <c r="IK39">
        <v>0</v>
      </c>
      <c r="IL39">
        <v>28.315999999999999</v>
      </c>
      <c r="IM39">
        <v>400</v>
      </c>
      <c r="IN39">
        <v>19.652000000000001</v>
      </c>
      <c r="IO39">
        <v>99.403999999999996</v>
      </c>
      <c r="IP39">
        <v>99.407600000000002</v>
      </c>
    </row>
    <row r="40" spans="1:250" x14ac:dyDescent="0.3">
      <c r="A40">
        <v>24</v>
      </c>
      <c r="B40">
        <v>1689265016.5</v>
      </c>
      <c r="C40">
        <v>4582.5</v>
      </c>
      <c r="D40" t="s">
        <v>508</v>
      </c>
      <c r="E40" t="s">
        <v>509</v>
      </c>
      <c r="F40" t="s">
        <v>378</v>
      </c>
      <c r="G40" t="s">
        <v>379</v>
      </c>
      <c r="H40" t="s">
        <v>462</v>
      </c>
      <c r="I40" t="s">
        <v>381</v>
      </c>
      <c r="J40" t="s">
        <v>31</v>
      </c>
      <c r="K40" t="s">
        <v>463</v>
      </c>
      <c r="L40" t="s">
        <v>464</v>
      </c>
      <c r="M40">
        <v>1689265016.5</v>
      </c>
      <c r="N40">
        <f t="shared" si="0"/>
        <v>8.887593274442664E-3</v>
      </c>
      <c r="O40">
        <f t="shared" si="1"/>
        <v>8.8875932744426631</v>
      </c>
      <c r="P40">
        <f t="shared" si="2"/>
        <v>65.980521751436456</v>
      </c>
      <c r="Q40">
        <f t="shared" si="3"/>
        <v>416.41699999999997</v>
      </c>
      <c r="R40">
        <f t="shared" si="4"/>
        <v>188.94748970410851</v>
      </c>
      <c r="S40">
        <f t="shared" si="5"/>
        <v>18.701914490738048</v>
      </c>
      <c r="T40">
        <f t="shared" si="6"/>
        <v>41.216716552759394</v>
      </c>
      <c r="U40">
        <f t="shared" si="7"/>
        <v>0.52409153374327744</v>
      </c>
      <c r="V40">
        <f t="shared" si="8"/>
        <v>2.9134201093400129</v>
      </c>
      <c r="W40">
        <f t="shared" si="9"/>
        <v>0.47679432736953381</v>
      </c>
      <c r="X40">
        <f t="shared" si="10"/>
        <v>0.30188941957869553</v>
      </c>
      <c r="Y40">
        <f t="shared" si="11"/>
        <v>289.58460475490506</v>
      </c>
      <c r="Z40">
        <f t="shared" si="12"/>
        <v>32.234044742296184</v>
      </c>
      <c r="AA40">
        <f t="shared" si="13"/>
        <v>32.009399999999999</v>
      </c>
      <c r="AB40">
        <f t="shared" si="14"/>
        <v>4.7776243773663207</v>
      </c>
      <c r="AC40">
        <f t="shared" si="15"/>
        <v>60.026408704554527</v>
      </c>
      <c r="AD40">
        <f t="shared" si="16"/>
        <v>3.0051540113514803</v>
      </c>
      <c r="AE40">
        <f t="shared" si="17"/>
        <v>5.0063864825607389</v>
      </c>
      <c r="AF40">
        <f t="shared" si="18"/>
        <v>1.7724703660148404</v>
      </c>
      <c r="AG40">
        <f t="shared" si="19"/>
        <v>-391.94286340292149</v>
      </c>
      <c r="AH40">
        <f t="shared" si="20"/>
        <v>130.19391796040455</v>
      </c>
      <c r="AI40">
        <f t="shared" si="21"/>
        <v>10.176734220488211</v>
      </c>
      <c r="AJ40">
        <f t="shared" si="22"/>
        <v>38.012393532876303</v>
      </c>
      <c r="AK40">
        <v>0</v>
      </c>
      <c r="AL40">
        <v>0</v>
      </c>
      <c r="AM40">
        <f t="shared" si="23"/>
        <v>1</v>
      </c>
      <c r="AN40">
        <f t="shared" si="24"/>
        <v>0</v>
      </c>
      <c r="AO40">
        <f t="shared" si="25"/>
        <v>51387.999937448221</v>
      </c>
      <c r="AP40" t="s">
        <v>385</v>
      </c>
      <c r="AQ40">
        <v>10238.9</v>
      </c>
      <c r="AR40">
        <v>302.21199999999999</v>
      </c>
      <c r="AS40">
        <v>4052.3</v>
      </c>
      <c r="AT40">
        <f t="shared" si="26"/>
        <v>0.92542210596451402</v>
      </c>
      <c r="AU40">
        <v>-0.32343011824092399</v>
      </c>
      <c r="AV40" t="s">
        <v>510</v>
      </c>
      <c r="AW40">
        <v>10309.1</v>
      </c>
      <c r="AX40">
        <v>731.794076923077</v>
      </c>
      <c r="AY40">
        <v>1342.12</v>
      </c>
      <c r="AZ40">
        <f t="shared" si="27"/>
        <v>0.45474765525953187</v>
      </c>
      <c r="BA40">
        <v>0.5</v>
      </c>
      <c r="BB40">
        <f t="shared" si="28"/>
        <v>1513.2773993548728</v>
      </c>
      <c r="BC40">
        <f t="shared" si="29"/>
        <v>65.980521751436456</v>
      </c>
      <c r="BD40">
        <f t="shared" si="30"/>
        <v>344.07967455693534</v>
      </c>
      <c r="BE40">
        <f t="shared" si="31"/>
        <v>4.3814803484109058E-2</v>
      </c>
      <c r="BF40">
        <f t="shared" si="32"/>
        <v>2.0193276309122883</v>
      </c>
      <c r="BG40">
        <f t="shared" si="33"/>
        <v>262.65664426558988</v>
      </c>
      <c r="BH40" t="s">
        <v>511</v>
      </c>
      <c r="BI40">
        <v>569.26</v>
      </c>
      <c r="BJ40">
        <f t="shared" si="34"/>
        <v>569.26</v>
      </c>
      <c r="BK40">
        <f t="shared" si="35"/>
        <v>0.57585014752779184</v>
      </c>
      <c r="BL40">
        <f t="shared" si="36"/>
        <v>0.7896979052828752</v>
      </c>
      <c r="BM40">
        <f t="shared" si="37"/>
        <v>0.77810763011622042</v>
      </c>
      <c r="BN40">
        <f t="shared" si="38"/>
        <v>0.58690376752262985</v>
      </c>
      <c r="BO40">
        <f t="shared" si="39"/>
        <v>0.72269770736046735</v>
      </c>
      <c r="BP40">
        <f t="shared" si="40"/>
        <v>0.6143031813696731</v>
      </c>
      <c r="BQ40">
        <f t="shared" si="41"/>
        <v>0.3856968186303269</v>
      </c>
      <c r="BR40">
        <f t="shared" si="42"/>
        <v>1800.11</v>
      </c>
      <c r="BS40">
        <f t="shared" si="43"/>
        <v>1513.2773993548728</v>
      </c>
      <c r="BT40">
        <f t="shared" si="44"/>
        <v>0.84065829274592829</v>
      </c>
      <c r="BU40">
        <f t="shared" si="45"/>
        <v>0.16087050499964173</v>
      </c>
      <c r="BV40">
        <v>6</v>
      </c>
      <c r="BW40">
        <v>0.5</v>
      </c>
      <c r="BX40" t="s">
        <v>388</v>
      </c>
      <c r="BY40">
        <v>2</v>
      </c>
      <c r="BZ40">
        <v>1689265016.5</v>
      </c>
      <c r="CA40">
        <v>416.41699999999997</v>
      </c>
      <c r="CB40">
        <v>500.00400000000002</v>
      </c>
      <c r="CC40">
        <v>30.3614</v>
      </c>
      <c r="CD40">
        <v>20.023900000000001</v>
      </c>
      <c r="CE40">
        <v>415.85199999999998</v>
      </c>
      <c r="CF40">
        <v>30.2776</v>
      </c>
      <c r="CG40">
        <v>500.18400000000003</v>
      </c>
      <c r="CH40">
        <v>98.8797</v>
      </c>
      <c r="CI40">
        <v>9.9728200000000003E-2</v>
      </c>
      <c r="CJ40">
        <v>32.838299999999997</v>
      </c>
      <c r="CK40">
        <v>32.009399999999999</v>
      </c>
      <c r="CL40">
        <v>999.9</v>
      </c>
      <c r="CM40">
        <v>0</v>
      </c>
      <c r="CN40">
        <v>0</v>
      </c>
      <c r="CO40">
        <v>10020.6</v>
      </c>
      <c r="CP40">
        <v>0</v>
      </c>
      <c r="CQ40">
        <v>1.5289399999999999E-3</v>
      </c>
      <c r="CR40">
        <v>-83.586600000000004</v>
      </c>
      <c r="CS40">
        <v>429.45600000000002</v>
      </c>
      <c r="CT40">
        <v>510.22</v>
      </c>
      <c r="CU40">
        <v>10.3375</v>
      </c>
      <c r="CV40">
        <v>500.00400000000002</v>
      </c>
      <c r="CW40">
        <v>20.023900000000001</v>
      </c>
      <c r="CX40">
        <v>3.0021200000000001</v>
      </c>
      <c r="CY40">
        <v>1.9799599999999999</v>
      </c>
      <c r="CZ40">
        <v>24.0397</v>
      </c>
      <c r="DA40">
        <v>17.285</v>
      </c>
      <c r="DB40">
        <v>1800.11</v>
      </c>
      <c r="DC40">
        <v>0.97799499999999995</v>
      </c>
      <c r="DD40">
        <v>2.2005299999999998E-2</v>
      </c>
      <c r="DE40">
        <v>0</v>
      </c>
      <c r="DF40">
        <v>731.65599999999995</v>
      </c>
      <c r="DG40">
        <v>5.0009800000000002</v>
      </c>
      <c r="DH40">
        <v>15791.8</v>
      </c>
      <c r="DI40">
        <v>16376.9</v>
      </c>
      <c r="DJ40">
        <v>47.936999999999998</v>
      </c>
      <c r="DK40">
        <v>49.936999999999998</v>
      </c>
      <c r="DL40">
        <v>47.936999999999998</v>
      </c>
      <c r="DM40">
        <v>49.5</v>
      </c>
      <c r="DN40">
        <v>49.25</v>
      </c>
      <c r="DO40">
        <v>1755.61</v>
      </c>
      <c r="DP40">
        <v>39.5</v>
      </c>
      <c r="DQ40">
        <v>0</v>
      </c>
      <c r="DR40">
        <v>126.799999952316</v>
      </c>
      <c r="DS40">
        <v>0</v>
      </c>
      <c r="DT40">
        <v>731.794076923077</v>
      </c>
      <c r="DU40">
        <v>-0.69066665997601295</v>
      </c>
      <c r="DV40">
        <v>92.229060029667806</v>
      </c>
      <c r="DW40">
        <v>15779.742307692301</v>
      </c>
      <c r="DX40">
        <v>15</v>
      </c>
      <c r="DY40">
        <v>1689264977.5</v>
      </c>
      <c r="DZ40" t="s">
        <v>512</v>
      </c>
      <c r="EA40">
        <v>1689264973.5</v>
      </c>
      <c r="EB40">
        <v>1689264977.5</v>
      </c>
      <c r="EC40">
        <v>26</v>
      </c>
      <c r="ED40">
        <v>0.25800000000000001</v>
      </c>
      <c r="EE40">
        <v>5.0000000000000001E-3</v>
      </c>
      <c r="EF40">
        <v>0.56100000000000005</v>
      </c>
      <c r="EG40">
        <v>8.9999999999999993E-3</v>
      </c>
      <c r="EH40">
        <v>500</v>
      </c>
      <c r="EI40">
        <v>20</v>
      </c>
      <c r="EJ40">
        <v>0.02</v>
      </c>
      <c r="EK40">
        <v>0.01</v>
      </c>
      <c r="EL40">
        <v>65.954390068104502</v>
      </c>
      <c r="EM40">
        <v>-0.33456301921846199</v>
      </c>
      <c r="EN40">
        <v>0.14027994334298699</v>
      </c>
      <c r="EO40">
        <v>1</v>
      </c>
      <c r="EP40">
        <v>0.537428171534439</v>
      </c>
      <c r="EQ40">
        <v>9.8573122130404603E-3</v>
      </c>
      <c r="ER40">
        <v>1.86351935488956E-2</v>
      </c>
      <c r="ES40">
        <v>1</v>
      </c>
      <c r="ET40">
        <v>2</v>
      </c>
      <c r="EU40">
        <v>2</v>
      </c>
      <c r="EV40" t="s">
        <v>390</v>
      </c>
      <c r="EW40">
        <v>2.95879</v>
      </c>
      <c r="EX40">
        <v>2.8402500000000002</v>
      </c>
      <c r="EY40">
        <v>9.5823400000000003E-2</v>
      </c>
      <c r="EZ40">
        <v>0.11097700000000001</v>
      </c>
      <c r="FA40">
        <v>0.13264300000000001</v>
      </c>
      <c r="FB40">
        <v>9.96282E-2</v>
      </c>
      <c r="FC40">
        <v>26969</v>
      </c>
      <c r="FD40">
        <v>27205.9</v>
      </c>
      <c r="FE40">
        <v>27369.1</v>
      </c>
      <c r="FF40">
        <v>27889.7</v>
      </c>
      <c r="FG40">
        <v>30437.9</v>
      </c>
      <c r="FH40">
        <v>30742.3</v>
      </c>
      <c r="FI40">
        <v>38126.300000000003</v>
      </c>
      <c r="FJ40">
        <v>37009.1</v>
      </c>
      <c r="FK40">
        <v>2.0089999999999999</v>
      </c>
      <c r="FL40">
        <v>1.6133</v>
      </c>
      <c r="FM40">
        <v>-4.2799900000000002E-2</v>
      </c>
      <c r="FN40">
        <v>0</v>
      </c>
      <c r="FO40">
        <v>32.703299999999999</v>
      </c>
      <c r="FP40">
        <v>999.9</v>
      </c>
      <c r="FQ40">
        <v>45.134999999999998</v>
      </c>
      <c r="FR40">
        <v>43.396000000000001</v>
      </c>
      <c r="FS40">
        <v>40.484699999999997</v>
      </c>
      <c r="FT40">
        <v>61.706499999999998</v>
      </c>
      <c r="FU40">
        <v>34.134599999999999</v>
      </c>
      <c r="FV40">
        <v>1</v>
      </c>
      <c r="FW40">
        <v>0.61220799999999997</v>
      </c>
      <c r="FX40">
        <v>3.57117</v>
      </c>
      <c r="FY40">
        <v>20.210100000000001</v>
      </c>
      <c r="FZ40">
        <v>5.2226800000000004</v>
      </c>
      <c r="GA40">
        <v>12.0219</v>
      </c>
      <c r="GB40">
        <v>4.9972000000000003</v>
      </c>
      <c r="GC40">
        <v>3.2904800000000001</v>
      </c>
      <c r="GD40">
        <v>9999</v>
      </c>
      <c r="GE40">
        <v>9999</v>
      </c>
      <c r="GF40">
        <v>9999</v>
      </c>
      <c r="GG40">
        <v>219.6</v>
      </c>
      <c r="GH40">
        <v>1.8782000000000001</v>
      </c>
      <c r="GI40">
        <v>1.87199</v>
      </c>
      <c r="GJ40">
        <v>1.87408</v>
      </c>
      <c r="GK40">
        <v>1.87225</v>
      </c>
      <c r="GL40">
        <v>1.8724099999999999</v>
      </c>
      <c r="GM40">
        <v>1.8736299999999999</v>
      </c>
      <c r="GN40">
        <v>1.8739300000000001</v>
      </c>
      <c r="GO40">
        <v>1.87781</v>
      </c>
      <c r="GP40">
        <v>5</v>
      </c>
      <c r="GQ40">
        <v>0</v>
      </c>
      <c r="GR40">
        <v>0</v>
      </c>
      <c r="GS40">
        <v>0</v>
      </c>
      <c r="GT40" t="s">
        <v>391</v>
      </c>
      <c r="GU40" t="s">
        <v>392</v>
      </c>
      <c r="GV40" t="s">
        <v>393</v>
      </c>
      <c r="GW40" t="s">
        <v>393</v>
      </c>
      <c r="GX40" t="s">
        <v>393</v>
      </c>
      <c r="GY40" t="s">
        <v>393</v>
      </c>
      <c r="GZ40">
        <v>0</v>
      </c>
      <c r="HA40">
        <v>100</v>
      </c>
      <c r="HB40">
        <v>100</v>
      </c>
      <c r="HC40">
        <v>0.56499999999999995</v>
      </c>
      <c r="HD40">
        <v>8.3799999999999999E-2</v>
      </c>
      <c r="HE40">
        <v>0.42520175324978499</v>
      </c>
      <c r="HF40">
        <v>7.2704984381113296E-4</v>
      </c>
      <c r="HG40">
        <v>-1.05877040029023E-6</v>
      </c>
      <c r="HH40">
        <v>2.9517966189716799E-10</v>
      </c>
      <c r="HI40">
        <v>8.3746812660050601E-2</v>
      </c>
      <c r="HJ40">
        <v>0</v>
      </c>
      <c r="HK40">
        <v>0</v>
      </c>
      <c r="HL40">
        <v>0</v>
      </c>
      <c r="HM40">
        <v>1</v>
      </c>
      <c r="HN40">
        <v>2242</v>
      </c>
      <c r="HO40">
        <v>1</v>
      </c>
      <c r="HP40">
        <v>25</v>
      </c>
      <c r="HQ40">
        <v>0.7</v>
      </c>
      <c r="HR40">
        <v>0.7</v>
      </c>
      <c r="HS40">
        <v>1.1950700000000001</v>
      </c>
      <c r="HT40">
        <v>2.6660200000000001</v>
      </c>
      <c r="HU40">
        <v>1.49536</v>
      </c>
      <c r="HV40">
        <v>2.2631800000000002</v>
      </c>
      <c r="HW40">
        <v>1.49658</v>
      </c>
      <c r="HX40">
        <v>2.5830099999999998</v>
      </c>
      <c r="HY40">
        <v>46.0077</v>
      </c>
      <c r="HZ40">
        <v>23.763500000000001</v>
      </c>
      <c r="IA40">
        <v>18</v>
      </c>
      <c r="IB40">
        <v>515.15200000000004</v>
      </c>
      <c r="IC40">
        <v>392.017</v>
      </c>
      <c r="ID40">
        <v>27.399000000000001</v>
      </c>
      <c r="IE40">
        <v>34.756100000000004</v>
      </c>
      <c r="IF40">
        <v>30.000299999999999</v>
      </c>
      <c r="IG40">
        <v>34.502299999999998</v>
      </c>
      <c r="IH40">
        <v>34.448300000000003</v>
      </c>
      <c r="II40">
        <v>23.996500000000001</v>
      </c>
      <c r="IJ40">
        <v>55.687399999999997</v>
      </c>
      <c r="IK40">
        <v>0</v>
      </c>
      <c r="IL40">
        <v>27.408100000000001</v>
      </c>
      <c r="IM40">
        <v>500</v>
      </c>
      <c r="IN40">
        <v>20.095700000000001</v>
      </c>
      <c r="IO40">
        <v>99.374600000000001</v>
      </c>
      <c r="IP40">
        <v>99.384399999999999</v>
      </c>
    </row>
    <row r="41" spans="1:250" x14ac:dyDescent="0.3">
      <c r="A41">
        <v>25</v>
      </c>
      <c r="B41">
        <v>1689265127.5</v>
      </c>
      <c r="C41">
        <v>4693.5</v>
      </c>
      <c r="D41" t="s">
        <v>513</v>
      </c>
      <c r="E41" t="s">
        <v>514</v>
      </c>
      <c r="F41" t="s">
        <v>378</v>
      </c>
      <c r="G41" t="s">
        <v>379</v>
      </c>
      <c r="H41" t="s">
        <v>462</v>
      </c>
      <c r="I41" t="s">
        <v>381</v>
      </c>
      <c r="J41" t="s">
        <v>31</v>
      </c>
      <c r="K41" t="s">
        <v>463</v>
      </c>
      <c r="L41" t="s">
        <v>464</v>
      </c>
      <c r="M41">
        <v>1689265127.5</v>
      </c>
      <c r="N41">
        <f t="shared" si="0"/>
        <v>8.1619091102067085E-3</v>
      </c>
      <c r="O41">
        <f t="shared" si="1"/>
        <v>8.1619091102067092</v>
      </c>
      <c r="P41">
        <f t="shared" si="2"/>
        <v>66.48515592454504</v>
      </c>
      <c r="Q41">
        <f t="shared" si="3"/>
        <v>515.08399999999995</v>
      </c>
      <c r="R41">
        <f t="shared" si="4"/>
        <v>259.51330393375599</v>
      </c>
      <c r="S41">
        <f t="shared" si="5"/>
        <v>25.687034778276953</v>
      </c>
      <c r="T41">
        <f t="shared" si="6"/>
        <v>50.983824032047998</v>
      </c>
      <c r="U41">
        <f t="shared" si="7"/>
        <v>0.46932742208716532</v>
      </c>
      <c r="V41">
        <f t="shared" si="8"/>
        <v>2.9057013036711825</v>
      </c>
      <c r="W41">
        <f t="shared" si="9"/>
        <v>0.43091875491070769</v>
      </c>
      <c r="X41">
        <f t="shared" si="10"/>
        <v>0.27251266828475507</v>
      </c>
      <c r="Y41">
        <f t="shared" si="11"/>
        <v>289.57444975517882</v>
      </c>
      <c r="Z41">
        <f t="shared" si="12"/>
        <v>32.249332994478245</v>
      </c>
      <c r="AA41">
        <f t="shared" si="13"/>
        <v>31.9941</v>
      </c>
      <c r="AB41">
        <f t="shared" si="14"/>
        <v>4.773488852359657</v>
      </c>
      <c r="AC41">
        <f t="shared" si="15"/>
        <v>59.944625131161658</v>
      </c>
      <c r="AD41">
        <f t="shared" si="16"/>
        <v>2.9720602735007997</v>
      </c>
      <c r="AE41">
        <f t="shared" si="17"/>
        <v>4.9580096080303981</v>
      </c>
      <c r="AF41">
        <f t="shared" si="18"/>
        <v>1.8014285788588573</v>
      </c>
      <c r="AG41">
        <f t="shared" si="19"/>
        <v>-359.94019176011585</v>
      </c>
      <c r="AH41">
        <f t="shared" si="20"/>
        <v>105.22326170472056</v>
      </c>
      <c r="AI41">
        <f t="shared" si="21"/>
        <v>8.2391184152076136</v>
      </c>
      <c r="AJ41">
        <f t="shared" si="22"/>
        <v>43.096638114991123</v>
      </c>
      <c r="AK41">
        <v>0</v>
      </c>
      <c r="AL41">
        <v>0</v>
      </c>
      <c r="AM41">
        <f t="shared" si="23"/>
        <v>1</v>
      </c>
      <c r="AN41">
        <f t="shared" si="24"/>
        <v>0</v>
      </c>
      <c r="AO41">
        <f t="shared" si="25"/>
        <v>51199.691217118649</v>
      </c>
      <c r="AP41" t="s">
        <v>385</v>
      </c>
      <c r="AQ41">
        <v>10238.9</v>
      </c>
      <c r="AR41">
        <v>302.21199999999999</v>
      </c>
      <c r="AS41">
        <v>4052.3</v>
      </c>
      <c r="AT41">
        <f t="shared" si="26"/>
        <v>0.92542210596451402</v>
      </c>
      <c r="AU41">
        <v>-0.32343011824092399</v>
      </c>
      <c r="AV41" t="s">
        <v>515</v>
      </c>
      <c r="AW41">
        <v>10308.799999999999</v>
      </c>
      <c r="AX41">
        <v>728.90796</v>
      </c>
      <c r="AY41">
        <v>1352.95</v>
      </c>
      <c r="AZ41">
        <f t="shared" si="27"/>
        <v>0.46124545622528546</v>
      </c>
      <c r="BA41">
        <v>0.5</v>
      </c>
      <c r="BB41">
        <f t="shared" si="28"/>
        <v>1513.2266993550147</v>
      </c>
      <c r="BC41">
        <f t="shared" si="29"/>
        <v>66.48515592454504</v>
      </c>
      <c r="BD41">
        <f t="shared" si="30"/>
        <v>348.98446965814333</v>
      </c>
      <c r="BE41">
        <f t="shared" si="31"/>
        <v>4.4149753682816928E-2</v>
      </c>
      <c r="BF41">
        <f t="shared" si="32"/>
        <v>1.9951587272256923</v>
      </c>
      <c r="BG41">
        <f t="shared" si="33"/>
        <v>263.0687541402329</v>
      </c>
      <c r="BH41" t="s">
        <v>516</v>
      </c>
      <c r="BI41">
        <v>571.94000000000005</v>
      </c>
      <c r="BJ41">
        <f t="shared" si="34"/>
        <v>571.94000000000005</v>
      </c>
      <c r="BK41">
        <f t="shared" si="35"/>
        <v>0.57726449610111241</v>
      </c>
      <c r="BL41">
        <f t="shared" si="36"/>
        <v>0.79901926991971939</v>
      </c>
      <c r="BM41">
        <f t="shared" si="37"/>
        <v>0.77559505338528201</v>
      </c>
      <c r="BN41">
        <f t="shared" si="38"/>
        <v>0.59390831967626567</v>
      </c>
      <c r="BO41">
        <f t="shared" si="39"/>
        <v>0.71980977513061029</v>
      </c>
      <c r="BP41">
        <f t="shared" si="40"/>
        <v>0.62695306721288158</v>
      </c>
      <c r="BQ41">
        <f t="shared" si="41"/>
        <v>0.37304693278711842</v>
      </c>
      <c r="BR41">
        <f t="shared" si="42"/>
        <v>1800.05</v>
      </c>
      <c r="BS41">
        <f t="shared" si="43"/>
        <v>1513.2266993550147</v>
      </c>
      <c r="BT41">
        <f t="shared" si="44"/>
        <v>0.84065814802645189</v>
      </c>
      <c r="BU41">
        <f t="shared" si="45"/>
        <v>0.16087022569105236</v>
      </c>
      <c r="BV41">
        <v>6</v>
      </c>
      <c r="BW41">
        <v>0.5</v>
      </c>
      <c r="BX41" t="s">
        <v>388</v>
      </c>
      <c r="BY41">
        <v>2</v>
      </c>
      <c r="BZ41">
        <v>1689265127.5</v>
      </c>
      <c r="CA41">
        <v>515.08399999999995</v>
      </c>
      <c r="CB41">
        <v>599.87800000000004</v>
      </c>
      <c r="CC41">
        <v>30.026399999999999</v>
      </c>
      <c r="CD41">
        <v>20.529900000000001</v>
      </c>
      <c r="CE41">
        <v>514.50699999999995</v>
      </c>
      <c r="CF41">
        <v>29.9512</v>
      </c>
      <c r="CG41">
        <v>500.19499999999999</v>
      </c>
      <c r="CH41">
        <v>98.881600000000006</v>
      </c>
      <c r="CI41">
        <v>9.9972000000000005E-2</v>
      </c>
      <c r="CJ41">
        <v>32.665799999999997</v>
      </c>
      <c r="CK41">
        <v>31.9941</v>
      </c>
      <c r="CL41">
        <v>999.9</v>
      </c>
      <c r="CM41">
        <v>0</v>
      </c>
      <c r="CN41">
        <v>0</v>
      </c>
      <c r="CO41">
        <v>9976.25</v>
      </c>
      <c r="CP41">
        <v>0</v>
      </c>
      <c r="CQ41">
        <v>1.5289399999999999E-3</v>
      </c>
      <c r="CR41">
        <v>-84.793899999999994</v>
      </c>
      <c r="CS41">
        <v>531.02800000000002</v>
      </c>
      <c r="CT41">
        <v>612.45100000000002</v>
      </c>
      <c r="CU41">
        <v>9.49648</v>
      </c>
      <c r="CV41">
        <v>599.87800000000004</v>
      </c>
      <c r="CW41">
        <v>20.529900000000001</v>
      </c>
      <c r="CX41">
        <v>2.9690599999999998</v>
      </c>
      <c r="CY41">
        <v>2.03003</v>
      </c>
      <c r="CZ41">
        <v>23.855399999999999</v>
      </c>
      <c r="DA41">
        <v>17.680499999999999</v>
      </c>
      <c r="DB41">
        <v>1800.05</v>
      </c>
      <c r="DC41">
        <v>0.97799899999999995</v>
      </c>
      <c r="DD41">
        <v>2.20015E-2</v>
      </c>
      <c r="DE41">
        <v>0</v>
      </c>
      <c r="DF41">
        <v>728.76800000000003</v>
      </c>
      <c r="DG41">
        <v>5.0009800000000002</v>
      </c>
      <c r="DH41">
        <v>15808.7</v>
      </c>
      <c r="DI41">
        <v>16376.4</v>
      </c>
      <c r="DJ41">
        <v>48.061999999999998</v>
      </c>
      <c r="DK41">
        <v>50.125</v>
      </c>
      <c r="DL41">
        <v>48.686999999999998</v>
      </c>
      <c r="DM41">
        <v>49.375</v>
      </c>
      <c r="DN41">
        <v>49.561999999999998</v>
      </c>
      <c r="DO41">
        <v>1755.56</v>
      </c>
      <c r="DP41">
        <v>39.49</v>
      </c>
      <c r="DQ41">
        <v>0</v>
      </c>
      <c r="DR41">
        <v>110.59999990463299</v>
      </c>
      <c r="DS41">
        <v>0</v>
      </c>
      <c r="DT41">
        <v>728.90796</v>
      </c>
      <c r="DU41">
        <v>-1.19192308299649</v>
      </c>
      <c r="DV41">
        <v>123.20769049934199</v>
      </c>
      <c r="DW41">
        <v>15796.312</v>
      </c>
      <c r="DX41">
        <v>15</v>
      </c>
      <c r="DY41">
        <v>1689265090</v>
      </c>
      <c r="DZ41" t="s">
        <v>517</v>
      </c>
      <c r="EA41">
        <v>1689265087.5</v>
      </c>
      <c r="EB41">
        <v>1689265090</v>
      </c>
      <c r="EC41">
        <v>27</v>
      </c>
      <c r="ED41">
        <v>1.7999999999999999E-2</v>
      </c>
      <c r="EE41">
        <v>-8.9999999999999993E-3</v>
      </c>
      <c r="EF41">
        <v>0.56200000000000006</v>
      </c>
      <c r="EG41">
        <v>5.0000000000000001E-3</v>
      </c>
      <c r="EH41">
        <v>600</v>
      </c>
      <c r="EI41">
        <v>20</v>
      </c>
      <c r="EJ41">
        <v>0.03</v>
      </c>
      <c r="EK41">
        <v>0.02</v>
      </c>
      <c r="EL41">
        <v>66.537518473697801</v>
      </c>
      <c r="EM41">
        <v>-0.119444229529984</v>
      </c>
      <c r="EN41">
        <v>0.121125949872268</v>
      </c>
      <c r="EO41">
        <v>1</v>
      </c>
      <c r="EP41">
        <v>0.47403303515436401</v>
      </c>
      <c r="EQ41">
        <v>4.2412776615440601E-2</v>
      </c>
      <c r="ER41">
        <v>1.7977077269726902E-2</v>
      </c>
      <c r="ES41">
        <v>1</v>
      </c>
      <c r="ET41">
        <v>2</v>
      </c>
      <c r="EU41">
        <v>2</v>
      </c>
      <c r="EV41" t="s">
        <v>390</v>
      </c>
      <c r="EW41">
        <v>2.95865</v>
      </c>
      <c r="EX41">
        <v>2.8401100000000001</v>
      </c>
      <c r="EY41">
        <v>0.112301</v>
      </c>
      <c r="EZ41">
        <v>0.12645899999999999</v>
      </c>
      <c r="FA41">
        <v>0.13162699999999999</v>
      </c>
      <c r="FB41">
        <v>0.101372</v>
      </c>
      <c r="FC41">
        <v>26469.3</v>
      </c>
      <c r="FD41">
        <v>26724.3</v>
      </c>
      <c r="FE41">
        <v>27361.8</v>
      </c>
      <c r="FF41">
        <v>27882.9</v>
      </c>
      <c r="FG41">
        <v>30467</v>
      </c>
      <c r="FH41">
        <v>30675.8</v>
      </c>
      <c r="FI41">
        <v>38116</v>
      </c>
      <c r="FJ41">
        <v>36999.300000000003</v>
      </c>
      <c r="FK41">
        <v>2.0069300000000001</v>
      </c>
      <c r="FL41">
        <v>1.6114299999999999</v>
      </c>
      <c r="FM41">
        <v>-3.33525E-2</v>
      </c>
      <c r="FN41">
        <v>0</v>
      </c>
      <c r="FO41">
        <v>32.534799999999997</v>
      </c>
      <c r="FP41">
        <v>999.9</v>
      </c>
      <c r="FQ41">
        <v>45.146999999999998</v>
      </c>
      <c r="FR41">
        <v>43.476999999999997</v>
      </c>
      <c r="FS41">
        <v>40.665199999999999</v>
      </c>
      <c r="FT41">
        <v>61.796500000000002</v>
      </c>
      <c r="FU41">
        <v>35.060099999999998</v>
      </c>
      <c r="FV41">
        <v>1</v>
      </c>
      <c r="FW41">
        <v>0.625579</v>
      </c>
      <c r="FX41">
        <v>3.3133699999999999</v>
      </c>
      <c r="FY41">
        <v>20.214400000000001</v>
      </c>
      <c r="FZ41">
        <v>5.2211800000000004</v>
      </c>
      <c r="GA41">
        <v>12.0219</v>
      </c>
      <c r="GB41">
        <v>4.9967499999999996</v>
      </c>
      <c r="GC41">
        <v>3.2904</v>
      </c>
      <c r="GD41">
        <v>9999</v>
      </c>
      <c r="GE41">
        <v>9999</v>
      </c>
      <c r="GF41">
        <v>9999</v>
      </c>
      <c r="GG41">
        <v>219.7</v>
      </c>
      <c r="GH41">
        <v>1.87818</v>
      </c>
      <c r="GI41">
        <v>1.8719699999999999</v>
      </c>
      <c r="GJ41">
        <v>1.87409</v>
      </c>
      <c r="GK41">
        <v>1.87225</v>
      </c>
      <c r="GL41">
        <v>1.8724099999999999</v>
      </c>
      <c r="GM41">
        <v>1.8736299999999999</v>
      </c>
      <c r="GN41">
        <v>1.87391</v>
      </c>
      <c r="GO41">
        <v>1.87781</v>
      </c>
      <c r="GP41">
        <v>5</v>
      </c>
      <c r="GQ41">
        <v>0</v>
      </c>
      <c r="GR41">
        <v>0</v>
      </c>
      <c r="GS41">
        <v>0</v>
      </c>
      <c r="GT41" t="s">
        <v>391</v>
      </c>
      <c r="GU41" t="s">
        <v>392</v>
      </c>
      <c r="GV41" t="s">
        <v>393</v>
      </c>
      <c r="GW41" t="s">
        <v>393</v>
      </c>
      <c r="GX41" t="s">
        <v>393</v>
      </c>
      <c r="GY41" t="s">
        <v>393</v>
      </c>
      <c r="GZ41">
        <v>0</v>
      </c>
      <c r="HA41">
        <v>100</v>
      </c>
      <c r="HB41">
        <v>100</v>
      </c>
      <c r="HC41">
        <v>0.57699999999999996</v>
      </c>
      <c r="HD41">
        <v>7.5200000000000003E-2</v>
      </c>
      <c r="HE41">
        <v>0.44287287811499398</v>
      </c>
      <c r="HF41">
        <v>7.2704984381113296E-4</v>
      </c>
      <c r="HG41">
        <v>-1.05877040029023E-6</v>
      </c>
      <c r="HH41">
        <v>2.9517966189716799E-10</v>
      </c>
      <c r="HI41">
        <v>7.5231200939634896E-2</v>
      </c>
      <c r="HJ41">
        <v>0</v>
      </c>
      <c r="HK41">
        <v>0</v>
      </c>
      <c r="HL41">
        <v>0</v>
      </c>
      <c r="HM41">
        <v>1</v>
      </c>
      <c r="HN41">
        <v>2242</v>
      </c>
      <c r="HO41">
        <v>1</v>
      </c>
      <c r="HP41">
        <v>25</v>
      </c>
      <c r="HQ41">
        <v>0.7</v>
      </c>
      <c r="HR41">
        <v>0.6</v>
      </c>
      <c r="HS41">
        <v>1.38428</v>
      </c>
      <c r="HT41">
        <v>2.6672400000000001</v>
      </c>
      <c r="HU41">
        <v>1.49536</v>
      </c>
      <c r="HV41">
        <v>2.2619600000000002</v>
      </c>
      <c r="HW41">
        <v>1.49658</v>
      </c>
      <c r="HX41">
        <v>2.4194300000000002</v>
      </c>
      <c r="HY41">
        <v>46.094700000000003</v>
      </c>
      <c r="HZ41">
        <v>23.754799999999999</v>
      </c>
      <c r="IA41">
        <v>18</v>
      </c>
      <c r="IB41">
        <v>514.87599999999998</v>
      </c>
      <c r="IC41">
        <v>391.66300000000001</v>
      </c>
      <c r="ID41">
        <v>27.578199999999999</v>
      </c>
      <c r="IE41">
        <v>34.899900000000002</v>
      </c>
      <c r="IF41">
        <v>29.999600000000001</v>
      </c>
      <c r="IG41">
        <v>34.640900000000002</v>
      </c>
      <c r="IH41">
        <v>34.583500000000001</v>
      </c>
      <c r="II41">
        <v>27.784400000000002</v>
      </c>
      <c r="IJ41">
        <v>54.976199999999999</v>
      </c>
      <c r="IK41">
        <v>0</v>
      </c>
      <c r="IL41">
        <v>27.626200000000001</v>
      </c>
      <c r="IM41">
        <v>600</v>
      </c>
      <c r="IN41">
        <v>20.578800000000001</v>
      </c>
      <c r="IO41">
        <v>99.347899999999996</v>
      </c>
      <c r="IP41">
        <v>99.358999999999995</v>
      </c>
    </row>
    <row r="42" spans="1:250" x14ac:dyDescent="0.3">
      <c r="A42">
        <v>26</v>
      </c>
      <c r="B42">
        <v>1689265284.5999999</v>
      </c>
      <c r="C42">
        <v>4850.5999999046298</v>
      </c>
      <c r="D42" t="s">
        <v>518</v>
      </c>
      <c r="E42" t="s">
        <v>519</v>
      </c>
      <c r="F42" t="s">
        <v>378</v>
      </c>
      <c r="G42" t="s">
        <v>379</v>
      </c>
      <c r="H42" t="s">
        <v>462</v>
      </c>
      <c r="I42" t="s">
        <v>381</v>
      </c>
      <c r="J42" t="s">
        <v>31</v>
      </c>
      <c r="K42" t="s">
        <v>463</v>
      </c>
      <c r="L42" t="s">
        <v>464</v>
      </c>
      <c r="M42">
        <v>1689265284.5999999</v>
      </c>
      <c r="N42">
        <f t="shared" si="0"/>
        <v>6.9273377959214646E-3</v>
      </c>
      <c r="O42">
        <f t="shared" si="1"/>
        <v>6.9273377959214644</v>
      </c>
      <c r="P42">
        <f t="shared" si="2"/>
        <v>66.65736943751746</v>
      </c>
      <c r="Q42">
        <f t="shared" si="3"/>
        <v>714.19299999999998</v>
      </c>
      <c r="R42">
        <f t="shared" si="4"/>
        <v>401.84315003557265</v>
      </c>
      <c r="S42">
        <f t="shared" si="5"/>
        <v>39.775496660123373</v>
      </c>
      <c r="T42">
        <f t="shared" si="6"/>
        <v>70.692710037905997</v>
      </c>
      <c r="U42">
        <f t="shared" si="7"/>
        <v>0.38383852465223373</v>
      </c>
      <c r="V42">
        <f t="shared" si="8"/>
        <v>2.9062650808654147</v>
      </c>
      <c r="W42">
        <f t="shared" si="9"/>
        <v>0.35773564478718645</v>
      </c>
      <c r="X42">
        <f t="shared" si="10"/>
        <v>0.22578192096915423</v>
      </c>
      <c r="Y42">
        <f t="shared" si="11"/>
        <v>289.53774175501974</v>
      </c>
      <c r="Z42">
        <f t="shared" si="12"/>
        <v>32.336652921433796</v>
      </c>
      <c r="AA42">
        <f t="shared" si="13"/>
        <v>32.023299999999999</v>
      </c>
      <c r="AB42">
        <f t="shared" si="14"/>
        <v>4.7813841919406981</v>
      </c>
      <c r="AC42">
        <f t="shared" si="15"/>
        <v>60.075475526278041</v>
      </c>
      <c r="AD42">
        <f t="shared" si="16"/>
        <v>2.9393984350962001</v>
      </c>
      <c r="AE42">
        <f t="shared" si="17"/>
        <v>4.8928425607059189</v>
      </c>
      <c r="AF42">
        <f t="shared" si="18"/>
        <v>1.8419857568444979</v>
      </c>
      <c r="AG42">
        <f t="shared" si="19"/>
        <v>-305.49559680013658</v>
      </c>
      <c r="AH42">
        <f t="shared" si="20"/>
        <v>63.895149207555775</v>
      </c>
      <c r="AI42">
        <f t="shared" si="21"/>
        <v>4.9970508003352307</v>
      </c>
      <c r="AJ42">
        <f t="shared" si="22"/>
        <v>52.934344962774148</v>
      </c>
      <c r="AK42">
        <v>0</v>
      </c>
      <c r="AL42">
        <v>0</v>
      </c>
      <c r="AM42">
        <f t="shared" si="23"/>
        <v>1</v>
      </c>
      <c r="AN42">
        <f t="shared" si="24"/>
        <v>0</v>
      </c>
      <c r="AO42">
        <f t="shared" si="25"/>
        <v>51254.928127504398</v>
      </c>
      <c r="AP42" t="s">
        <v>385</v>
      </c>
      <c r="AQ42">
        <v>10238.9</v>
      </c>
      <c r="AR42">
        <v>302.21199999999999</v>
      </c>
      <c r="AS42">
        <v>4052.3</v>
      </c>
      <c r="AT42">
        <f t="shared" si="26"/>
        <v>0.92542210596451402</v>
      </c>
      <c r="AU42">
        <v>-0.32343011824092399</v>
      </c>
      <c r="AV42" t="s">
        <v>520</v>
      </c>
      <c r="AW42">
        <v>10307.799999999999</v>
      </c>
      <c r="AX42">
        <v>723.53534615384604</v>
      </c>
      <c r="AY42">
        <v>1351.75</v>
      </c>
      <c r="AZ42">
        <f t="shared" si="27"/>
        <v>0.46474174503136967</v>
      </c>
      <c r="BA42">
        <v>0.5</v>
      </c>
      <c r="BB42">
        <f t="shared" si="28"/>
        <v>1513.0334993549322</v>
      </c>
      <c r="BC42">
        <f t="shared" si="29"/>
        <v>66.65736943751746</v>
      </c>
      <c r="BD42">
        <f t="shared" si="30"/>
        <v>351.58491439056547</v>
      </c>
      <c r="BE42">
        <f t="shared" si="31"/>
        <v>4.4269211213310893E-2</v>
      </c>
      <c r="BF42">
        <f t="shared" si="32"/>
        <v>1.9978176437950805</v>
      </c>
      <c r="BG42">
        <f t="shared" si="33"/>
        <v>263.02335300642505</v>
      </c>
      <c r="BH42" t="s">
        <v>521</v>
      </c>
      <c r="BI42">
        <v>564.54999999999995</v>
      </c>
      <c r="BJ42">
        <f t="shared" si="34"/>
        <v>564.54999999999995</v>
      </c>
      <c r="BK42">
        <f t="shared" si="35"/>
        <v>0.58235620491954876</v>
      </c>
      <c r="BL42">
        <f t="shared" si="36"/>
        <v>0.79803690783302073</v>
      </c>
      <c r="BM42">
        <f t="shared" si="37"/>
        <v>0.77429574940864454</v>
      </c>
      <c r="BN42">
        <f t="shared" si="38"/>
        <v>0.59856303806641964</v>
      </c>
      <c r="BO42">
        <f t="shared" si="39"/>
        <v>0.7201297676214532</v>
      </c>
      <c r="BP42">
        <f t="shared" si="40"/>
        <v>0.62268103239469763</v>
      </c>
      <c r="BQ42">
        <f t="shared" si="41"/>
        <v>0.37731896760530237</v>
      </c>
      <c r="BR42">
        <f t="shared" si="42"/>
        <v>1799.82</v>
      </c>
      <c r="BS42">
        <f t="shared" si="43"/>
        <v>1513.0334993549322</v>
      </c>
      <c r="BT42">
        <f t="shared" si="44"/>
        <v>0.84065823213150892</v>
      </c>
      <c r="BU42">
        <f t="shared" si="45"/>
        <v>0.16087038801381234</v>
      </c>
      <c r="BV42">
        <v>6</v>
      </c>
      <c r="BW42">
        <v>0.5</v>
      </c>
      <c r="BX42" t="s">
        <v>388</v>
      </c>
      <c r="BY42">
        <v>2</v>
      </c>
      <c r="BZ42">
        <v>1689265284.5999999</v>
      </c>
      <c r="CA42">
        <v>714.19299999999998</v>
      </c>
      <c r="CB42">
        <v>800.08100000000002</v>
      </c>
      <c r="CC42">
        <v>29.696100000000001</v>
      </c>
      <c r="CD42">
        <v>21.633700000000001</v>
      </c>
      <c r="CE42">
        <v>713.39</v>
      </c>
      <c r="CF42">
        <v>29.621500000000001</v>
      </c>
      <c r="CG42">
        <v>500.22</v>
      </c>
      <c r="CH42">
        <v>98.882499999999993</v>
      </c>
      <c r="CI42">
        <v>0.10014199999999999</v>
      </c>
      <c r="CJ42">
        <v>32.431100000000001</v>
      </c>
      <c r="CK42">
        <v>32.023299999999999</v>
      </c>
      <c r="CL42">
        <v>999.9</v>
      </c>
      <c r="CM42">
        <v>0</v>
      </c>
      <c r="CN42">
        <v>0</v>
      </c>
      <c r="CO42">
        <v>9979.3799999999992</v>
      </c>
      <c r="CP42">
        <v>0</v>
      </c>
      <c r="CQ42">
        <v>1.5289399999999999E-3</v>
      </c>
      <c r="CR42">
        <v>-85.888199999999998</v>
      </c>
      <c r="CS42">
        <v>736.05100000000004</v>
      </c>
      <c r="CT42">
        <v>817.77300000000002</v>
      </c>
      <c r="CU42">
        <v>8.0624500000000001</v>
      </c>
      <c r="CV42">
        <v>800.08100000000002</v>
      </c>
      <c r="CW42">
        <v>21.633700000000001</v>
      </c>
      <c r="CX42">
        <v>2.93642</v>
      </c>
      <c r="CY42">
        <v>2.1391900000000001</v>
      </c>
      <c r="CZ42">
        <v>23.671700000000001</v>
      </c>
      <c r="DA42">
        <v>18.513999999999999</v>
      </c>
      <c r="DB42">
        <v>1799.82</v>
      </c>
      <c r="DC42">
        <v>0.97799899999999995</v>
      </c>
      <c r="DD42">
        <v>2.20015E-2</v>
      </c>
      <c r="DE42">
        <v>0</v>
      </c>
      <c r="DF42">
        <v>723.18200000000002</v>
      </c>
      <c r="DG42">
        <v>5.0009800000000002</v>
      </c>
      <c r="DH42">
        <v>15735.8</v>
      </c>
      <c r="DI42">
        <v>16374.2</v>
      </c>
      <c r="DJ42">
        <v>48.311999999999998</v>
      </c>
      <c r="DK42">
        <v>50.375</v>
      </c>
      <c r="DL42">
        <v>48.936999999999998</v>
      </c>
      <c r="DM42">
        <v>49.561999999999998</v>
      </c>
      <c r="DN42">
        <v>49.75</v>
      </c>
      <c r="DO42">
        <v>1755.33</v>
      </c>
      <c r="DP42">
        <v>39.49</v>
      </c>
      <c r="DQ42">
        <v>0</v>
      </c>
      <c r="DR42">
        <v>156.69999980926499</v>
      </c>
      <c r="DS42">
        <v>0</v>
      </c>
      <c r="DT42">
        <v>723.53534615384604</v>
      </c>
      <c r="DU42">
        <v>-2.0528205227496099</v>
      </c>
      <c r="DV42">
        <v>-85.569230459222098</v>
      </c>
      <c r="DW42">
        <v>15766.7269230769</v>
      </c>
      <c r="DX42">
        <v>15</v>
      </c>
      <c r="DY42">
        <v>1689265243.0999999</v>
      </c>
      <c r="DZ42" t="s">
        <v>522</v>
      </c>
      <c r="EA42">
        <v>1689265235.0999999</v>
      </c>
      <c r="EB42">
        <v>1689265243.0999999</v>
      </c>
      <c r="EC42">
        <v>28</v>
      </c>
      <c r="ED42">
        <v>0.27300000000000002</v>
      </c>
      <c r="EE42">
        <v>-1E-3</v>
      </c>
      <c r="EF42">
        <v>0.77200000000000002</v>
      </c>
      <c r="EG42">
        <v>1.7999999999999999E-2</v>
      </c>
      <c r="EH42">
        <v>800</v>
      </c>
      <c r="EI42">
        <v>21</v>
      </c>
      <c r="EJ42">
        <v>0.02</v>
      </c>
      <c r="EK42">
        <v>0.01</v>
      </c>
      <c r="EL42">
        <v>66.656761265901196</v>
      </c>
      <c r="EM42">
        <v>-0.82185643690522203</v>
      </c>
      <c r="EN42">
        <v>0.169780208177777</v>
      </c>
      <c r="EO42">
        <v>1</v>
      </c>
      <c r="EP42">
        <v>0.39383535906637801</v>
      </c>
      <c r="EQ42">
        <v>-2.6675593976898001E-2</v>
      </c>
      <c r="ER42">
        <v>5.7618169251464103E-3</v>
      </c>
      <c r="ES42">
        <v>1</v>
      </c>
      <c r="ET42">
        <v>2</v>
      </c>
      <c r="EU42">
        <v>2</v>
      </c>
      <c r="EV42" t="s">
        <v>390</v>
      </c>
      <c r="EW42">
        <v>2.9584100000000002</v>
      </c>
      <c r="EX42">
        <v>2.8403100000000001</v>
      </c>
      <c r="EY42">
        <v>0.14136499999999999</v>
      </c>
      <c r="EZ42">
        <v>0.15401100000000001</v>
      </c>
      <c r="FA42">
        <v>0.130576</v>
      </c>
      <c r="FB42">
        <v>0.10513</v>
      </c>
      <c r="FC42">
        <v>25590.9</v>
      </c>
      <c r="FD42">
        <v>25871.1</v>
      </c>
      <c r="FE42">
        <v>27352</v>
      </c>
      <c r="FF42">
        <v>27874.799999999999</v>
      </c>
      <c r="FG42">
        <v>30495.8</v>
      </c>
      <c r="FH42">
        <v>30541.3</v>
      </c>
      <c r="FI42">
        <v>38102.400000000001</v>
      </c>
      <c r="FJ42">
        <v>36989.4</v>
      </c>
      <c r="FK42">
        <v>2.0044499999999998</v>
      </c>
      <c r="FL42">
        <v>1.60917</v>
      </c>
      <c r="FM42">
        <v>-3.6396100000000001E-2</v>
      </c>
      <c r="FN42">
        <v>0</v>
      </c>
      <c r="FO42">
        <v>32.613300000000002</v>
      </c>
      <c r="FP42">
        <v>999.9</v>
      </c>
      <c r="FQ42">
        <v>45.238999999999997</v>
      </c>
      <c r="FR42">
        <v>43.588000000000001</v>
      </c>
      <c r="FS42">
        <v>40.981699999999996</v>
      </c>
      <c r="FT42">
        <v>61.481000000000002</v>
      </c>
      <c r="FU42">
        <v>34.483199999999997</v>
      </c>
      <c r="FV42">
        <v>1</v>
      </c>
      <c r="FW42">
        <v>0.64985000000000004</v>
      </c>
      <c r="FX42">
        <v>4.5227300000000001</v>
      </c>
      <c r="FY42">
        <v>20.1876</v>
      </c>
      <c r="FZ42">
        <v>5.2253800000000004</v>
      </c>
      <c r="GA42">
        <v>12.0219</v>
      </c>
      <c r="GB42">
        <v>4.9982499999999996</v>
      </c>
      <c r="GC42">
        <v>3.2909999999999999</v>
      </c>
      <c r="GD42">
        <v>9999</v>
      </c>
      <c r="GE42">
        <v>9999</v>
      </c>
      <c r="GF42">
        <v>9999</v>
      </c>
      <c r="GG42">
        <v>219.7</v>
      </c>
      <c r="GH42">
        <v>1.87819</v>
      </c>
      <c r="GI42">
        <v>1.8719699999999999</v>
      </c>
      <c r="GJ42">
        <v>1.87408</v>
      </c>
      <c r="GK42">
        <v>1.8722700000000001</v>
      </c>
      <c r="GL42">
        <v>1.8724099999999999</v>
      </c>
      <c r="GM42">
        <v>1.8736299999999999</v>
      </c>
      <c r="GN42">
        <v>1.8738999999999999</v>
      </c>
      <c r="GO42">
        <v>1.8777900000000001</v>
      </c>
      <c r="GP42">
        <v>5</v>
      </c>
      <c r="GQ42">
        <v>0</v>
      </c>
      <c r="GR42">
        <v>0</v>
      </c>
      <c r="GS42">
        <v>0</v>
      </c>
      <c r="GT42" t="s">
        <v>391</v>
      </c>
      <c r="GU42" t="s">
        <v>392</v>
      </c>
      <c r="GV42" t="s">
        <v>393</v>
      </c>
      <c r="GW42" t="s">
        <v>393</v>
      </c>
      <c r="GX42" t="s">
        <v>393</v>
      </c>
      <c r="GY42" t="s">
        <v>393</v>
      </c>
      <c r="GZ42">
        <v>0</v>
      </c>
      <c r="HA42">
        <v>100</v>
      </c>
      <c r="HB42">
        <v>100</v>
      </c>
      <c r="HC42">
        <v>0.80300000000000005</v>
      </c>
      <c r="HD42">
        <v>7.46E-2</v>
      </c>
      <c r="HE42">
        <v>0.71652545094527798</v>
      </c>
      <c r="HF42">
        <v>7.2704984381113296E-4</v>
      </c>
      <c r="HG42">
        <v>-1.05877040029023E-6</v>
      </c>
      <c r="HH42">
        <v>2.9517966189716799E-10</v>
      </c>
      <c r="HI42">
        <v>7.4586285701091701E-2</v>
      </c>
      <c r="HJ42">
        <v>0</v>
      </c>
      <c r="HK42">
        <v>0</v>
      </c>
      <c r="HL42">
        <v>0</v>
      </c>
      <c r="HM42">
        <v>1</v>
      </c>
      <c r="HN42">
        <v>2242</v>
      </c>
      <c r="HO42">
        <v>1</v>
      </c>
      <c r="HP42">
        <v>25</v>
      </c>
      <c r="HQ42">
        <v>0.8</v>
      </c>
      <c r="HR42">
        <v>0.7</v>
      </c>
      <c r="HS42">
        <v>1.7480500000000001</v>
      </c>
      <c r="HT42">
        <v>2.65015</v>
      </c>
      <c r="HU42">
        <v>1.49536</v>
      </c>
      <c r="HV42">
        <v>2.2644000000000002</v>
      </c>
      <c r="HW42">
        <v>1.49658</v>
      </c>
      <c r="HX42">
        <v>2.6232899999999999</v>
      </c>
      <c r="HY42">
        <v>46.24</v>
      </c>
      <c r="HZ42">
        <v>23.745999999999999</v>
      </c>
      <c r="IA42">
        <v>18</v>
      </c>
      <c r="IB42">
        <v>514.85199999999998</v>
      </c>
      <c r="IC42">
        <v>391.50599999999997</v>
      </c>
      <c r="ID42">
        <v>26.4315</v>
      </c>
      <c r="IE42">
        <v>35.124000000000002</v>
      </c>
      <c r="IF42">
        <v>30.000699999999998</v>
      </c>
      <c r="IG42">
        <v>34.847999999999999</v>
      </c>
      <c r="IH42">
        <v>34.790500000000002</v>
      </c>
      <c r="II42">
        <v>35.063299999999998</v>
      </c>
      <c r="IJ42">
        <v>53.0426</v>
      </c>
      <c r="IK42">
        <v>0</v>
      </c>
      <c r="IL42">
        <v>26.427399999999999</v>
      </c>
      <c r="IM42">
        <v>800</v>
      </c>
      <c r="IN42">
        <v>21.651299999999999</v>
      </c>
      <c r="IO42">
        <v>99.312399999999997</v>
      </c>
      <c r="IP42">
        <v>99.331400000000002</v>
      </c>
    </row>
    <row r="43" spans="1:250" x14ac:dyDescent="0.3">
      <c r="A43">
        <v>27</v>
      </c>
      <c r="B43">
        <v>1689265406.0999999</v>
      </c>
      <c r="C43">
        <v>4972.0999999046298</v>
      </c>
      <c r="D43" t="s">
        <v>523</v>
      </c>
      <c r="E43" t="s">
        <v>524</v>
      </c>
      <c r="F43" t="s">
        <v>378</v>
      </c>
      <c r="G43" t="s">
        <v>379</v>
      </c>
      <c r="H43" t="s">
        <v>462</v>
      </c>
      <c r="I43" t="s">
        <v>381</v>
      </c>
      <c r="J43" t="s">
        <v>31</v>
      </c>
      <c r="K43" t="s">
        <v>463</v>
      </c>
      <c r="L43" t="s">
        <v>464</v>
      </c>
      <c r="M43">
        <v>1689265406.0999999</v>
      </c>
      <c r="N43">
        <f t="shared" si="0"/>
        <v>5.6359680275777186E-3</v>
      </c>
      <c r="O43">
        <f t="shared" si="1"/>
        <v>5.6359680275777189</v>
      </c>
      <c r="P43">
        <f t="shared" si="2"/>
        <v>64.991507531074149</v>
      </c>
      <c r="Q43">
        <f t="shared" si="3"/>
        <v>1114.6400000000001</v>
      </c>
      <c r="R43">
        <f t="shared" si="4"/>
        <v>724.52885084014792</v>
      </c>
      <c r="S43">
        <f t="shared" si="5"/>
        <v>71.718697539064095</v>
      </c>
      <c r="T43">
        <f t="shared" si="6"/>
        <v>110.33450073416002</v>
      </c>
      <c r="U43">
        <f t="shared" si="7"/>
        <v>0.30198070481081396</v>
      </c>
      <c r="V43">
        <f t="shared" si="8"/>
        <v>2.9069849508934329</v>
      </c>
      <c r="W43">
        <f t="shared" si="9"/>
        <v>0.2855725586495001</v>
      </c>
      <c r="X43">
        <f t="shared" si="10"/>
        <v>0.17988272343030487</v>
      </c>
      <c r="Y43">
        <f t="shared" si="11"/>
        <v>289.55950675543176</v>
      </c>
      <c r="Z43">
        <f t="shared" si="12"/>
        <v>32.366136137031482</v>
      </c>
      <c r="AA43">
        <f t="shared" si="13"/>
        <v>31.908000000000001</v>
      </c>
      <c r="AB43">
        <f t="shared" si="14"/>
        <v>4.7502744509387513</v>
      </c>
      <c r="AC43">
        <f t="shared" si="15"/>
        <v>59.725450261730209</v>
      </c>
      <c r="AD43">
        <f t="shared" si="16"/>
        <v>2.8719200250308003</v>
      </c>
      <c r="AE43">
        <f t="shared" si="17"/>
        <v>4.808536415289308</v>
      </c>
      <c r="AF43">
        <f t="shared" si="18"/>
        <v>1.878354425907951</v>
      </c>
      <c r="AG43">
        <f t="shared" si="19"/>
        <v>-248.54619001617741</v>
      </c>
      <c r="AH43">
        <f t="shared" si="20"/>
        <v>33.757783673670161</v>
      </c>
      <c r="AI43">
        <f t="shared" si="21"/>
        <v>2.6339588579081408</v>
      </c>
      <c r="AJ43">
        <f t="shared" si="22"/>
        <v>77.405059270832623</v>
      </c>
      <c r="AK43">
        <v>0</v>
      </c>
      <c r="AL43">
        <v>0</v>
      </c>
      <c r="AM43">
        <f t="shared" si="23"/>
        <v>1</v>
      </c>
      <c r="AN43">
        <f t="shared" si="24"/>
        <v>0</v>
      </c>
      <c r="AO43">
        <f t="shared" si="25"/>
        <v>51326.987324763009</v>
      </c>
      <c r="AP43" t="s">
        <v>385</v>
      </c>
      <c r="AQ43">
        <v>10238.9</v>
      </c>
      <c r="AR43">
        <v>302.21199999999999</v>
      </c>
      <c r="AS43">
        <v>4052.3</v>
      </c>
      <c r="AT43">
        <f t="shared" si="26"/>
        <v>0.92542210596451402</v>
      </c>
      <c r="AU43">
        <v>-0.32343011824092399</v>
      </c>
      <c r="AV43" t="s">
        <v>525</v>
      </c>
      <c r="AW43">
        <v>10305.700000000001</v>
      </c>
      <c r="AX43">
        <v>719.01116000000002</v>
      </c>
      <c r="AY43">
        <v>1351.89</v>
      </c>
      <c r="AZ43">
        <f t="shared" si="27"/>
        <v>0.4681437395054332</v>
      </c>
      <c r="BA43">
        <v>0.5</v>
      </c>
      <c r="BB43">
        <f t="shared" si="28"/>
        <v>1513.1507993551459</v>
      </c>
      <c r="BC43">
        <f t="shared" si="29"/>
        <v>64.991507531074149</v>
      </c>
      <c r="BD43">
        <f t="shared" si="30"/>
        <v>354.1860368228767</v>
      </c>
      <c r="BE43">
        <f t="shared" si="31"/>
        <v>4.3164856851775846E-2</v>
      </c>
      <c r="BF43">
        <f t="shared" si="32"/>
        <v>1.9975071936326179</v>
      </c>
      <c r="BG43">
        <f t="shared" si="33"/>
        <v>263.02865315047023</v>
      </c>
      <c r="BH43" t="s">
        <v>526</v>
      </c>
      <c r="BI43">
        <v>566.83000000000004</v>
      </c>
      <c r="BJ43">
        <f t="shared" si="34"/>
        <v>566.83000000000004</v>
      </c>
      <c r="BK43">
        <f t="shared" si="35"/>
        <v>0.58071292782696815</v>
      </c>
      <c r="BL43">
        <f t="shared" si="36"/>
        <v>0.80615346597712279</v>
      </c>
      <c r="BM43">
        <f t="shared" si="37"/>
        <v>0.77476208373619615</v>
      </c>
      <c r="BN43">
        <f t="shared" si="38"/>
        <v>0.60292664988691769</v>
      </c>
      <c r="BO43">
        <f t="shared" si="39"/>
        <v>0.72009243516418808</v>
      </c>
      <c r="BP43">
        <f t="shared" si="40"/>
        <v>0.63552834022744864</v>
      </c>
      <c r="BQ43">
        <f t="shared" si="41"/>
        <v>0.36447165977255136</v>
      </c>
      <c r="BR43">
        <f t="shared" si="42"/>
        <v>1799.96</v>
      </c>
      <c r="BS43">
        <f t="shared" si="43"/>
        <v>1513.1507993551459</v>
      </c>
      <c r="BT43">
        <f t="shared" si="44"/>
        <v>0.84065801426428688</v>
      </c>
      <c r="BU43">
        <f t="shared" si="45"/>
        <v>0.16086996753007388</v>
      </c>
      <c r="BV43">
        <v>6</v>
      </c>
      <c r="BW43">
        <v>0.5</v>
      </c>
      <c r="BX43" t="s">
        <v>388</v>
      </c>
      <c r="BY43">
        <v>2</v>
      </c>
      <c r="BZ43">
        <v>1689265406.0999999</v>
      </c>
      <c r="CA43">
        <v>1114.6400000000001</v>
      </c>
      <c r="CB43">
        <v>1200.1300000000001</v>
      </c>
      <c r="CC43">
        <v>29.013200000000001</v>
      </c>
      <c r="CD43">
        <v>22.449200000000001</v>
      </c>
      <c r="CE43">
        <v>1113.9000000000001</v>
      </c>
      <c r="CF43">
        <v>28.9346</v>
      </c>
      <c r="CG43">
        <v>500.22399999999999</v>
      </c>
      <c r="CH43">
        <v>98.886200000000002</v>
      </c>
      <c r="CI43">
        <v>0.100469</v>
      </c>
      <c r="CJ43">
        <v>32.123399999999997</v>
      </c>
      <c r="CK43">
        <v>31.908000000000001</v>
      </c>
      <c r="CL43">
        <v>999.9</v>
      </c>
      <c r="CM43">
        <v>0</v>
      </c>
      <c r="CN43">
        <v>0</v>
      </c>
      <c r="CO43">
        <v>9983.1200000000008</v>
      </c>
      <c r="CP43">
        <v>0</v>
      </c>
      <c r="CQ43">
        <v>1.5289399999999999E-3</v>
      </c>
      <c r="CR43">
        <v>-85.490600000000001</v>
      </c>
      <c r="CS43">
        <v>1147.95</v>
      </c>
      <c r="CT43">
        <v>1227.69</v>
      </c>
      <c r="CU43">
        <v>6.5639900000000004</v>
      </c>
      <c r="CV43">
        <v>1200.1300000000001</v>
      </c>
      <c r="CW43">
        <v>22.449200000000001</v>
      </c>
      <c r="CX43">
        <v>2.8690099999999998</v>
      </c>
      <c r="CY43">
        <v>2.2199200000000001</v>
      </c>
      <c r="CZ43">
        <v>23.2866</v>
      </c>
      <c r="DA43">
        <v>19.1068</v>
      </c>
      <c r="DB43">
        <v>1799.96</v>
      </c>
      <c r="DC43">
        <v>0.97800600000000004</v>
      </c>
      <c r="DD43">
        <v>2.19939E-2</v>
      </c>
      <c r="DE43">
        <v>0</v>
      </c>
      <c r="DF43">
        <v>718.625</v>
      </c>
      <c r="DG43">
        <v>5.0009800000000002</v>
      </c>
      <c r="DH43">
        <v>14095.4</v>
      </c>
      <c r="DI43">
        <v>16375.5</v>
      </c>
      <c r="DJ43">
        <v>48.375</v>
      </c>
      <c r="DK43">
        <v>50.311999999999998</v>
      </c>
      <c r="DL43">
        <v>48.936999999999998</v>
      </c>
      <c r="DM43">
        <v>49.625</v>
      </c>
      <c r="DN43">
        <v>49.811999999999998</v>
      </c>
      <c r="DO43">
        <v>1755.48</v>
      </c>
      <c r="DP43">
        <v>39.479999999999997</v>
      </c>
      <c r="DQ43">
        <v>0</v>
      </c>
      <c r="DR43">
        <v>121.200000047684</v>
      </c>
      <c r="DS43">
        <v>0</v>
      </c>
      <c r="DT43">
        <v>719.01116000000002</v>
      </c>
      <c r="DU43">
        <v>-2.0711538558410201</v>
      </c>
      <c r="DV43">
        <v>-42.484615304548299</v>
      </c>
      <c r="DW43">
        <v>14100.932000000001</v>
      </c>
      <c r="DX43">
        <v>15</v>
      </c>
      <c r="DY43">
        <v>1689265362.0999999</v>
      </c>
      <c r="DZ43" t="s">
        <v>527</v>
      </c>
      <c r="EA43">
        <v>1689265355.0999999</v>
      </c>
      <c r="EB43">
        <v>1689265362.0999999</v>
      </c>
      <c r="EC43">
        <v>29</v>
      </c>
      <c r="ED43">
        <v>0.11799999999999999</v>
      </c>
      <c r="EE43">
        <v>4.0000000000000001E-3</v>
      </c>
      <c r="EF43">
        <v>0.69099999999999995</v>
      </c>
      <c r="EG43">
        <v>2.7E-2</v>
      </c>
      <c r="EH43">
        <v>1200</v>
      </c>
      <c r="EI43">
        <v>22</v>
      </c>
      <c r="EJ43">
        <v>0.03</v>
      </c>
      <c r="EK43">
        <v>0.01</v>
      </c>
      <c r="EL43">
        <v>65.033201089498803</v>
      </c>
      <c r="EM43">
        <v>-0.74522966671817104</v>
      </c>
      <c r="EN43">
        <v>0.159656366182889</v>
      </c>
      <c r="EO43">
        <v>1</v>
      </c>
      <c r="EP43">
        <v>0.32094461222818199</v>
      </c>
      <c r="EQ43">
        <v>-6.2578247440910298E-2</v>
      </c>
      <c r="ER43">
        <v>9.2180027476698092E-3</v>
      </c>
      <c r="ES43">
        <v>1</v>
      </c>
      <c r="ET43">
        <v>2</v>
      </c>
      <c r="EU43">
        <v>2</v>
      </c>
      <c r="EV43" t="s">
        <v>390</v>
      </c>
      <c r="EW43">
        <v>2.95817</v>
      </c>
      <c r="EX43">
        <v>2.8406600000000002</v>
      </c>
      <c r="EY43">
        <v>0.189383</v>
      </c>
      <c r="EZ43">
        <v>0.19999600000000001</v>
      </c>
      <c r="FA43">
        <v>0.12845100000000001</v>
      </c>
      <c r="FB43">
        <v>0.10785699999999999</v>
      </c>
      <c r="FC43">
        <v>24147</v>
      </c>
      <c r="FD43">
        <v>24452.6</v>
      </c>
      <c r="FE43">
        <v>27343.3</v>
      </c>
      <c r="FF43">
        <v>27867.1</v>
      </c>
      <c r="FG43">
        <v>30564.9</v>
      </c>
      <c r="FH43">
        <v>30443.200000000001</v>
      </c>
      <c r="FI43">
        <v>38090.699999999997</v>
      </c>
      <c r="FJ43">
        <v>36979.1</v>
      </c>
      <c r="FK43">
        <v>2.0018199999999999</v>
      </c>
      <c r="FL43">
        <v>1.6084000000000001</v>
      </c>
      <c r="FM43">
        <v>-1.9818499999999999E-2</v>
      </c>
      <c r="FN43">
        <v>0</v>
      </c>
      <c r="FO43">
        <v>32.229500000000002</v>
      </c>
      <c r="FP43">
        <v>999.9</v>
      </c>
      <c r="FQ43">
        <v>45.103999999999999</v>
      </c>
      <c r="FR43">
        <v>43.688000000000002</v>
      </c>
      <c r="FS43">
        <v>41.072800000000001</v>
      </c>
      <c r="FT43">
        <v>61.220999999999997</v>
      </c>
      <c r="FU43">
        <v>33.822099999999999</v>
      </c>
      <c r="FV43">
        <v>1</v>
      </c>
      <c r="FW43">
        <v>0.65793999999999997</v>
      </c>
      <c r="FX43">
        <v>3.27739</v>
      </c>
      <c r="FY43">
        <v>20.2163</v>
      </c>
      <c r="FZ43">
        <v>5.2258300000000002</v>
      </c>
      <c r="GA43">
        <v>12.0219</v>
      </c>
      <c r="GB43">
        <v>4.9981</v>
      </c>
      <c r="GC43">
        <v>3.2909999999999999</v>
      </c>
      <c r="GD43">
        <v>9999</v>
      </c>
      <c r="GE43">
        <v>9999</v>
      </c>
      <c r="GF43">
        <v>9999</v>
      </c>
      <c r="GG43">
        <v>219.7</v>
      </c>
      <c r="GH43">
        <v>1.8782000000000001</v>
      </c>
      <c r="GI43">
        <v>1.8720300000000001</v>
      </c>
      <c r="GJ43">
        <v>1.8741000000000001</v>
      </c>
      <c r="GK43">
        <v>1.87226</v>
      </c>
      <c r="GL43">
        <v>1.8724099999999999</v>
      </c>
      <c r="GM43">
        <v>1.8736299999999999</v>
      </c>
      <c r="GN43">
        <v>1.8739300000000001</v>
      </c>
      <c r="GO43">
        <v>1.8778699999999999</v>
      </c>
      <c r="GP43">
        <v>5</v>
      </c>
      <c r="GQ43">
        <v>0</v>
      </c>
      <c r="GR43">
        <v>0</v>
      </c>
      <c r="GS43">
        <v>0</v>
      </c>
      <c r="GT43" t="s">
        <v>391</v>
      </c>
      <c r="GU43" t="s">
        <v>392</v>
      </c>
      <c r="GV43" t="s">
        <v>393</v>
      </c>
      <c r="GW43" t="s">
        <v>393</v>
      </c>
      <c r="GX43" t="s">
        <v>393</v>
      </c>
      <c r="GY43" t="s">
        <v>393</v>
      </c>
      <c r="GZ43">
        <v>0</v>
      </c>
      <c r="HA43">
        <v>100</v>
      </c>
      <c r="HB43">
        <v>100</v>
      </c>
      <c r="HC43">
        <v>0.74</v>
      </c>
      <c r="HD43">
        <v>7.8600000000000003E-2</v>
      </c>
      <c r="HE43">
        <v>0.83294042439054194</v>
      </c>
      <c r="HF43">
        <v>7.2704984381113296E-4</v>
      </c>
      <c r="HG43">
        <v>-1.05877040029023E-6</v>
      </c>
      <c r="HH43">
        <v>2.9517966189716799E-10</v>
      </c>
      <c r="HI43">
        <v>7.8605920820715394E-2</v>
      </c>
      <c r="HJ43">
        <v>0</v>
      </c>
      <c r="HK43">
        <v>0</v>
      </c>
      <c r="HL43">
        <v>0</v>
      </c>
      <c r="HM43">
        <v>1</v>
      </c>
      <c r="HN43">
        <v>2242</v>
      </c>
      <c r="HO43">
        <v>1</v>
      </c>
      <c r="HP43">
        <v>25</v>
      </c>
      <c r="HQ43">
        <v>0.8</v>
      </c>
      <c r="HR43">
        <v>0.7</v>
      </c>
      <c r="HS43">
        <v>2.4365199999999998</v>
      </c>
      <c r="HT43">
        <v>2.65137</v>
      </c>
      <c r="HU43">
        <v>1.49536</v>
      </c>
      <c r="HV43">
        <v>2.2631800000000002</v>
      </c>
      <c r="HW43">
        <v>1.49658</v>
      </c>
      <c r="HX43">
        <v>2.4694799999999999</v>
      </c>
      <c r="HY43">
        <v>46.3566</v>
      </c>
      <c r="HZ43">
        <v>23.745999999999999</v>
      </c>
      <c r="IA43">
        <v>18</v>
      </c>
      <c r="IB43">
        <v>514.43200000000002</v>
      </c>
      <c r="IC43">
        <v>391.971</v>
      </c>
      <c r="ID43">
        <v>26.9086</v>
      </c>
      <c r="IE43">
        <v>35.301099999999998</v>
      </c>
      <c r="IF43">
        <v>29.9999</v>
      </c>
      <c r="IG43">
        <v>35.015500000000003</v>
      </c>
      <c r="IH43">
        <v>34.948</v>
      </c>
      <c r="II43">
        <v>48.817700000000002</v>
      </c>
      <c r="IJ43">
        <v>50.038899999999998</v>
      </c>
      <c r="IK43">
        <v>0</v>
      </c>
      <c r="IL43">
        <v>26.9498</v>
      </c>
      <c r="IM43">
        <v>1200</v>
      </c>
      <c r="IN43">
        <v>22.613399999999999</v>
      </c>
      <c r="IO43">
        <v>99.281499999999994</v>
      </c>
      <c r="IP43">
        <v>99.303899999999999</v>
      </c>
    </row>
    <row r="44" spans="1:250" x14ac:dyDescent="0.3">
      <c r="A44">
        <v>28</v>
      </c>
      <c r="B44">
        <v>1689265557.5999999</v>
      </c>
      <c r="C44">
        <v>5123.5999999046298</v>
      </c>
      <c r="D44" t="s">
        <v>528</v>
      </c>
      <c r="E44" t="s">
        <v>529</v>
      </c>
      <c r="F44" t="s">
        <v>378</v>
      </c>
      <c r="G44" t="s">
        <v>379</v>
      </c>
      <c r="H44" t="s">
        <v>462</v>
      </c>
      <c r="I44" t="s">
        <v>381</v>
      </c>
      <c r="J44" t="s">
        <v>31</v>
      </c>
      <c r="K44" t="s">
        <v>463</v>
      </c>
      <c r="L44" t="s">
        <v>464</v>
      </c>
      <c r="M44">
        <v>1689265557.5999999</v>
      </c>
      <c r="N44">
        <f t="shared" si="0"/>
        <v>4.9516992281791851E-3</v>
      </c>
      <c r="O44">
        <f t="shared" si="1"/>
        <v>4.9516992281791854</v>
      </c>
      <c r="P44">
        <f t="shared" si="2"/>
        <v>64.789300714208096</v>
      </c>
      <c r="Q44">
        <f t="shared" si="3"/>
        <v>1413.81</v>
      </c>
      <c r="R44">
        <f t="shared" si="4"/>
        <v>959.98782229255971</v>
      </c>
      <c r="S44">
        <f t="shared" si="5"/>
        <v>95.027975344206183</v>
      </c>
      <c r="T44">
        <f t="shared" si="6"/>
        <v>139.95125636130001</v>
      </c>
      <c r="U44">
        <f t="shared" si="7"/>
        <v>0.25971697949449085</v>
      </c>
      <c r="V44">
        <f t="shared" si="8"/>
        <v>2.9012148945361895</v>
      </c>
      <c r="W44">
        <f t="shared" si="9"/>
        <v>0.24745718948689779</v>
      </c>
      <c r="X44">
        <f t="shared" si="10"/>
        <v>0.15571400122717993</v>
      </c>
      <c r="Y44">
        <f t="shared" si="11"/>
        <v>289.56966175515805</v>
      </c>
      <c r="Z44">
        <f t="shared" si="12"/>
        <v>32.694425909004295</v>
      </c>
      <c r="AA44">
        <f t="shared" si="13"/>
        <v>32.128500000000003</v>
      </c>
      <c r="AB44">
        <f t="shared" si="14"/>
        <v>4.8099233813995044</v>
      </c>
      <c r="AC44">
        <f t="shared" si="15"/>
        <v>59.93451489533512</v>
      </c>
      <c r="AD44">
        <f t="shared" si="16"/>
        <v>2.9063289105459997</v>
      </c>
      <c r="AE44">
        <f t="shared" si="17"/>
        <v>4.8491739953537323</v>
      </c>
      <c r="AF44">
        <f t="shared" si="18"/>
        <v>1.9035944708535046</v>
      </c>
      <c r="AG44">
        <f t="shared" si="19"/>
        <v>-218.36993596270207</v>
      </c>
      <c r="AH44">
        <f t="shared" si="20"/>
        <v>22.491800765290815</v>
      </c>
      <c r="AI44">
        <f t="shared" si="21"/>
        <v>1.7616144204698849</v>
      </c>
      <c r="AJ44">
        <f t="shared" si="22"/>
        <v>95.453140978216666</v>
      </c>
      <c r="AK44">
        <v>0</v>
      </c>
      <c r="AL44">
        <v>0</v>
      </c>
      <c r="AM44">
        <f t="shared" si="23"/>
        <v>1</v>
      </c>
      <c r="AN44">
        <f t="shared" si="24"/>
        <v>0</v>
      </c>
      <c r="AO44">
        <f t="shared" si="25"/>
        <v>51139.491770211542</v>
      </c>
      <c r="AP44" t="s">
        <v>385</v>
      </c>
      <c r="AQ44">
        <v>10238.9</v>
      </c>
      <c r="AR44">
        <v>302.21199999999999</v>
      </c>
      <c r="AS44">
        <v>4052.3</v>
      </c>
      <c r="AT44">
        <f t="shared" si="26"/>
        <v>0.92542210596451402</v>
      </c>
      <c r="AU44">
        <v>-0.32343011824092399</v>
      </c>
      <c r="AV44" t="s">
        <v>530</v>
      </c>
      <c r="AW44">
        <v>10307</v>
      </c>
      <c r="AX44">
        <v>716.43007692307697</v>
      </c>
      <c r="AY44">
        <v>1346.48</v>
      </c>
      <c r="AZ44">
        <f t="shared" si="27"/>
        <v>0.46792371448289094</v>
      </c>
      <c r="BA44">
        <v>0.5</v>
      </c>
      <c r="BB44">
        <f t="shared" si="28"/>
        <v>1513.2014993550042</v>
      </c>
      <c r="BC44">
        <f t="shared" si="29"/>
        <v>64.789300714208096</v>
      </c>
      <c r="BD44">
        <f t="shared" si="30"/>
        <v>354.03143316963673</v>
      </c>
      <c r="BE44">
        <f t="shared" si="31"/>
        <v>4.302978212763009E-2</v>
      </c>
      <c r="BF44">
        <f t="shared" si="32"/>
        <v>2.0095508288277584</v>
      </c>
      <c r="BG44">
        <f t="shared" si="33"/>
        <v>262.8231952931319</v>
      </c>
      <c r="BH44" t="s">
        <v>531</v>
      </c>
      <c r="BI44">
        <v>571.65</v>
      </c>
      <c r="BJ44">
        <f t="shared" si="34"/>
        <v>571.65</v>
      </c>
      <c r="BK44">
        <f t="shared" si="35"/>
        <v>0.57544857703047947</v>
      </c>
      <c r="BL44">
        <f t="shared" si="36"/>
        <v>0.81314601019181376</v>
      </c>
      <c r="BM44">
        <f t="shared" si="37"/>
        <v>0.77738928073779323</v>
      </c>
      <c r="BN44">
        <f t="shared" si="38"/>
        <v>0.60334121420643272</v>
      </c>
      <c r="BO44">
        <f t="shared" si="39"/>
        <v>0.72153506797707145</v>
      </c>
      <c r="BP44">
        <f t="shared" si="40"/>
        <v>0.64882105274323876</v>
      </c>
      <c r="BQ44">
        <f t="shared" si="41"/>
        <v>0.35117894725676124</v>
      </c>
      <c r="BR44">
        <f t="shared" si="42"/>
        <v>1800.02</v>
      </c>
      <c r="BS44">
        <f t="shared" si="43"/>
        <v>1513.2014993550042</v>
      </c>
      <c r="BT44">
        <f t="shared" si="44"/>
        <v>0.84065815899545793</v>
      </c>
      <c r="BU44">
        <f t="shared" si="45"/>
        <v>0.1608702468612338</v>
      </c>
      <c r="BV44">
        <v>6</v>
      </c>
      <c r="BW44">
        <v>0.5</v>
      </c>
      <c r="BX44" t="s">
        <v>388</v>
      </c>
      <c r="BY44">
        <v>2</v>
      </c>
      <c r="BZ44">
        <v>1689265557.5999999</v>
      </c>
      <c r="CA44">
        <v>1413.81</v>
      </c>
      <c r="CB44">
        <v>1499.93</v>
      </c>
      <c r="CC44">
        <v>29.360199999999999</v>
      </c>
      <c r="CD44">
        <v>23.5945</v>
      </c>
      <c r="CE44">
        <v>1413.17</v>
      </c>
      <c r="CF44">
        <v>29.292899999999999</v>
      </c>
      <c r="CG44">
        <v>500.16300000000001</v>
      </c>
      <c r="CH44">
        <v>98.888000000000005</v>
      </c>
      <c r="CI44">
        <v>0.10073</v>
      </c>
      <c r="CJ44">
        <v>32.272300000000001</v>
      </c>
      <c r="CK44">
        <v>32.128500000000003</v>
      </c>
      <c r="CL44">
        <v>999.9</v>
      </c>
      <c r="CM44">
        <v>0</v>
      </c>
      <c r="CN44">
        <v>0</v>
      </c>
      <c r="CO44">
        <v>9950</v>
      </c>
      <c r="CP44">
        <v>0</v>
      </c>
      <c r="CQ44">
        <v>1.5289399999999999E-3</v>
      </c>
      <c r="CR44">
        <v>-86.119100000000003</v>
      </c>
      <c r="CS44">
        <v>1456.57</v>
      </c>
      <c r="CT44">
        <v>1536.17</v>
      </c>
      <c r="CU44">
        <v>5.7657499999999997</v>
      </c>
      <c r="CV44">
        <v>1499.93</v>
      </c>
      <c r="CW44">
        <v>23.5945</v>
      </c>
      <c r="CX44">
        <v>2.9033799999999998</v>
      </c>
      <c r="CY44">
        <v>2.3332099999999998</v>
      </c>
      <c r="CZ44">
        <v>23.483899999999998</v>
      </c>
      <c r="DA44">
        <v>19.907499999999999</v>
      </c>
      <c r="DB44">
        <v>1800.02</v>
      </c>
      <c r="DC44">
        <v>0.97800200000000004</v>
      </c>
      <c r="DD44">
        <v>2.1997699999999999E-2</v>
      </c>
      <c r="DE44">
        <v>0</v>
      </c>
      <c r="DF44">
        <v>716.54899999999998</v>
      </c>
      <c r="DG44">
        <v>5.0009800000000002</v>
      </c>
      <c r="DH44">
        <v>15724.1</v>
      </c>
      <c r="DI44">
        <v>16376.1</v>
      </c>
      <c r="DJ44">
        <v>48.25</v>
      </c>
      <c r="DK44">
        <v>50.125</v>
      </c>
      <c r="DL44">
        <v>48.875</v>
      </c>
      <c r="DM44">
        <v>49.436999999999998</v>
      </c>
      <c r="DN44">
        <v>49.625</v>
      </c>
      <c r="DO44">
        <v>1755.53</v>
      </c>
      <c r="DP44">
        <v>39.49</v>
      </c>
      <c r="DQ44">
        <v>0</v>
      </c>
      <c r="DR44">
        <v>150.799999952316</v>
      </c>
      <c r="DS44">
        <v>0</v>
      </c>
      <c r="DT44">
        <v>716.43007692307697</v>
      </c>
      <c r="DU44">
        <v>-1.1460512827132401</v>
      </c>
      <c r="DV44">
        <v>62.7145283879875</v>
      </c>
      <c r="DW44">
        <v>15697.807692307701</v>
      </c>
      <c r="DX44">
        <v>15</v>
      </c>
      <c r="DY44">
        <v>1689265516.0999999</v>
      </c>
      <c r="DZ44" t="s">
        <v>532</v>
      </c>
      <c r="EA44">
        <v>1689265516.0999999</v>
      </c>
      <c r="EB44">
        <v>1689265515.0999999</v>
      </c>
      <c r="EC44">
        <v>30</v>
      </c>
      <c r="ED44">
        <v>6.5000000000000002E-2</v>
      </c>
      <c r="EE44">
        <v>-1.0999999999999999E-2</v>
      </c>
      <c r="EF44">
        <v>0.60199999999999998</v>
      </c>
      <c r="EG44">
        <v>3.9E-2</v>
      </c>
      <c r="EH44">
        <v>1500</v>
      </c>
      <c r="EI44">
        <v>23</v>
      </c>
      <c r="EJ44">
        <v>0.04</v>
      </c>
      <c r="EK44">
        <v>0.02</v>
      </c>
      <c r="EL44">
        <v>64.733828689396006</v>
      </c>
      <c r="EM44">
        <v>-0.42053574466659999</v>
      </c>
      <c r="EN44">
        <v>0.18048549518697901</v>
      </c>
      <c r="EO44">
        <v>1</v>
      </c>
      <c r="EP44">
        <v>0.26655399537415297</v>
      </c>
      <c r="EQ44">
        <v>-2.7767502959252701E-2</v>
      </c>
      <c r="ER44">
        <v>4.7765310174339498E-3</v>
      </c>
      <c r="ES44">
        <v>1</v>
      </c>
      <c r="ET44">
        <v>2</v>
      </c>
      <c r="EU44">
        <v>2</v>
      </c>
      <c r="EV44" t="s">
        <v>390</v>
      </c>
      <c r="EW44">
        <v>2.95804</v>
      </c>
      <c r="EX44">
        <v>2.8406400000000001</v>
      </c>
      <c r="EY44">
        <v>0.21955</v>
      </c>
      <c r="EZ44">
        <v>0.229267</v>
      </c>
      <c r="FA44">
        <v>0.12953000000000001</v>
      </c>
      <c r="FB44">
        <v>0.111654</v>
      </c>
      <c r="FC44">
        <v>23243.7</v>
      </c>
      <c r="FD44">
        <v>23553.3</v>
      </c>
      <c r="FE44">
        <v>27342.5</v>
      </c>
      <c r="FF44">
        <v>27866.6</v>
      </c>
      <c r="FG44">
        <v>30528.2</v>
      </c>
      <c r="FH44">
        <v>30314.6</v>
      </c>
      <c r="FI44">
        <v>38089.4</v>
      </c>
      <c r="FJ44">
        <v>36977.699999999997</v>
      </c>
      <c r="FK44">
        <v>2.0008699999999999</v>
      </c>
      <c r="FL44">
        <v>1.61127</v>
      </c>
      <c r="FM44">
        <v>1.4901199999999999E-4</v>
      </c>
      <c r="FN44">
        <v>0</v>
      </c>
      <c r="FO44">
        <v>32.126100000000001</v>
      </c>
      <c r="FP44">
        <v>999.9</v>
      </c>
      <c r="FQ44">
        <v>44.933</v>
      </c>
      <c r="FR44">
        <v>43.749000000000002</v>
      </c>
      <c r="FS44">
        <v>41.0458</v>
      </c>
      <c r="FT44">
        <v>61.210999999999999</v>
      </c>
      <c r="FU44">
        <v>34.895800000000001</v>
      </c>
      <c r="FV44">
        <v>1</v>
      </c>
      <c r="FW44">
        <v>0.66426799999999997</v>
      </c>
      <c r="FX44">
        <v>4.6724300000000003</v>
      </c>
      <c r="FY44">
        <v>20.181999999999999</v>
      </c>
      <c r="FZ44">
        <v>5.2262700000000004</v>
      </c>
      <c r="GA44">
        <v>12.0219</v>
      </c>
      <c r="GB44">
        <v>4.9982499999999996</v>
      </c>
      <c r="GC44">
        <v>3.2910300000000001</v>
      </c>
      <c r="GD44">
        <v>9999</v>
      </c>
      <c r="GE44">
        <v>9999</v>
      </c>
      <c r="GF44">
        <v>9999</v>
      </c>
      <c r="GG44">
        <v>219.8</v>
      </c>
      <c r="GH44">
        <v>1.8782000000000001</v>
      </c>
      <c r="GI44">
        <v>1.87199</v>
      </c>
      <c r="GJ44">
        <v>1.87408</v>
      </c>
      <c r="GK44">
        <v>1.87225</v>
      </c>
      <c r="GL44">
        <v>1.8724099999999999</v>
      </c>
      <c r="GM44">
        <v>1.8736299999999999</v>
      </c>
      <c r="GN44">
        <v>1.8739300000000001</v>
      </c>
      <c r="GO44">
        <v>1.87785</v>
      </c>
      <c r="GP44">
        <v>5</v>
      </c>
      <c r="GQ44">
        <v>0</v>
      </c>
      <c r="GR44">
        <v>0</v>
      </c>
      <c r="GS44">
        <v>0</v>
      </c>
      <c r="GT44" t="s">
        <v>391</v>
      </c>
      <c r="GU44" t="s">
        <v>392</v>
      </c>
      <c r="GV44" t="s">
        <v>393</v>
      </c>
      <c r="GW44" t="s">
        <v>393</v>
      </c>
      <c r="GX44" t="s">
        <v>393</v>
      </c>
      <c r="GY44" t="s">
        <v>393</v>
      </c>
      <c r="GZ44">
        <v>0</v>
      </c>
      <c r="HA44">
        <v>100</v>
      </c>
      <c r="HB44">
        <v>100</v>
      </c>
      <c r="HC44">
        <v>0.64</v>
      </c>
      <c r="HD44">
        <v>6.7299999999999999E-2</v>
      </c>
      <c r="HE44">
        <v>0.897727603579208</v>
      </c>
      <c r="HF44">
        <v>7.2704984381113296E-4</v>
      </c>
      <c r="HG44">
        <v>-1.05877040029023E-6</v>
      </c>
      <c r="HH44">
        <v>2.9517966189716799E-10</v>
      </c>
      <c r="HI44">
        <v>6.7386028662441894E-2</v>
      </c>
      <c r="HJ44">
        <v>0</v>
      </c>
      <c r="HK44">
        <v>0</v>
      </c>
      <c r="HL44">
        <v>0</v>
      </c>
      <c r="HM44">
        <v>1</v>
      </c>
      <c r="HN44">
        <v>2242</v>
      </c>
      <c r="HO44">
        <v>1</v>
      </c>
      <c r="HP44">
        <v>25</v>
      </c>
      <c r="HQ44">
        <v>0.7</v>
      </c>
      <c r="HR44">
        <v>0.7</v>
      </c>
      <c r="HS44">
        <v>2.9260299999999999</v>
      </c>
      <c r="HT44">
        <v>2.6440399999999999</v>
      </c>
      <c r="HU44">
        <v>1.49536</v>
      </c>
      <c r="HV44">
        <v>2.2619600000000002</v>
      </c>
      <c r="HW44">
        <v>1.49658</v>
      </c>
      <c r="HX44">
        <v>2.5878899999999998</v>
      </c>
      <c r="HY44">
        <v>46.3566</v>
      </c>
      <c r="HZ44">
        <v>23.745999999999999</v>
      </c>
      <c r="IA44">
        <v>18</v>
      </c>
      <c r="IB44">
        <v>514.12400000000002</v>
      </c>
      <c r="IC44">
        <v>394.09899999999999</v>
      </c>
      <c r="ID44">
        <v>26.723400000000002</v>
      </c>
      <c r="IE44">
        <v>35.279699999999998</v>
      </c>
      <c r="IF44">
        <v>30.001200000000001</v>
      </c>
      <c r="IG44">
        <v>35.055300000000003</v>
      </c>
      <c r="IH44">
        <v>35.000399999999999</v>
      </c>
      <c r="II44">
        <v>58.604399999999998</v>
      </c>
      <c r="IJ44">
        <v>48.020400000000002</v>
      </c>
      <c r="IK44">
        <v>0</v>
      </c>
      <c r="IL44">
        <v>26.663900000000002</v>
      </c>
      <c r="IM44">
        <v>1500</v>
      </c>
      <c r="IN44">
        <v>23.561199999999999</v>
      </c>
      <c r="IO44">
        <v>99.278199999999998</v>
      </c>
      <c r="IP44">
        <v>99.300899999999999</v>
      </c>
    </row>
    <row r="45" spans="1:250" x14ac:dyDescent="0.3">
      <c r="A45">
        <v>29</v>
      </c>
      <c r="B45">
        <v>1689267090.5</v>
      </c>
      <c r="C45">
        <v>6656.5</v>
      </c>
      <c r="D45" t="s">
        <v>533</v>
      </c>
      <c r="E45" t="s">
        <v>534</v>
      </c>
      <c r="F45" t="s">
        <v>378</v>
      </c>
      <c r="G45" t="s">
        <v>379</v>
      </c>
      <c r="H45" t="s">
        <v>535</v>
      </c>
      <c r="I45" t="s">
        <v>381</v>
      </c>
      <c r="J45" t="s">
        <v>535</v>
      </c>
      <c r="K45" t="s">
        <v>383</v>
      </c>
      <c r="L45" t="s">
        <v>536</v>
      </c>
      <c r="M45">
        <v>1689267090.5</v>
      </c>
      <c r="N45">
        <f t="shared" si="0"/>
        <v>6.3834522830756735E-3</v>
      </c>
      <c r="O45">
        <f t="shared" si="1"/>
        <v>6.3834522830756733</v>
      </c>
      <c r="P45">
        <f t="shared" si="2"/>
        <v>47.777300413174601</v>
      </c>
      <c r="Q45">
        <f t="shared" si="3"/>
        <v>340.15899999999999</v>
      </c>
      <c r="R45">
        <f t="shared" si="4"/>
        <v>112.41577393157421</v>
      </c>
      <c r="S45">
        <f t="shared" si="5"/>
        <v>11.128346751005349</v>
      </c>
      <c r="T45">
        <f t="shared" si="6"/>
        <v>33.673275289456697</v>
      </c>
      <c r="U45">
        <f t="shared" si="7"/>
        <v>0.36640667166237656</v>
      </c>
      <c r="V45">
        <f t="shared" si="8"/>
        <v>2.9123512149210198</v>
      </c>
      <c r="W45">
        <f t="shared" si="9"/>
        <v>0.34258821496185987</v>
      </c>
      <c r="X45">
        <f t="shared" si="10"/>
        <v>0.21612847064590113</v>
      </c>
      <c r="Y45">
        <f t="shared" si="11"/>
        <v>289.57807975583</v>
      </c>
      <c r="Z45">
        <f t="shared" si="12"/>
        <v>32.574353940611395</v>
      </c>
      <c r="AA45">
        <f t="shared" si="13"/>
        <v>31.878699999999998</v>
      </c>
      <c r="AB45">
        <f t="shared" si="14"/>
        <v>4.7423969907078227</v>
      </c>
      <c r="AC45">
        <f t="shared" si="15"/>
        <v>60.368658395600796</v>
      </c>
      <c r="AD45">
        <f t="shared" si="16"/>
        <v>2.9697132440740903</v>
      </c>
      <c r="AE45">
        <f t="shared" si="17"/>
        <v>4.9192964081018911</v>
      </c>
      <c r="AF45">
        <f t="shared" si="18"/>
        <v>1.7726837466337324</v>
      </c>
      <c r="AG45">
        <f t="shared" si="19"/>
        <v>-281.51024568363721</v>
      </c>
      <c r="AH45">
        <f t="shared" si="20"/>
        <v>101.74291979683662</v>
      </c>
      <c r="AI45">
        <f t="shared" si="21"/>
        <v>7.9384782721438052</v>
      </c>
      <c r="AJ45">
        <f t="shared" si="22"/>
        <v>117.74923214117322</v>
      </c>
      <c r="AK45">
        <v>0</v>
      </c>
      <c r="AL45">
        <v>0</v>
      </c>
      <c r="AM45">
        <f t="shared" si="23"/>
        <v>1</v>
      </c>
      <c r="AN45">
        <f t="shared" si="24"/>
        <v>0</v>
      </c>
      <c r="AO45">
        <f t="shared" si="25"/>
        <v>51410.567195162534</v>
      </c>
      <c r="AP45" t="s">
        <v>385</v>
      </c>
      <c r="AQ45">
        <v>10238.9</v>
      </c>
      <c r="AR45">
        <v>302.21199999999999</v>
      </c>
      <c r="AS45">
        <v>4052.3</v>
      </c>
      <c r="AT45">
        <f t="shared" si="26"/>
        <v>0.92542210596451402</v>
      </c>
      <c r="AU45">
        <v>-0.32343011824092399</v>
      </c>
      <c r="AV45" t="s">
        <v>537</v>
      </c>
      <c r="AW45">
        <v>10304.5</v>
      </c>
      <c r="AX45">
        <v>696.66912000000002</v>
      </c>
      <c r="AY45">
        <v>1132.99</v>
      </c>
      <c r="AZ45">
        <f t="shared" si="27"/>
        <v>0.38510567613129854</v>
      </c>
      <c r="BA45">
        <v>0.5</v>
      </c>
      <c r="BB45">
        <f t="shared" si="28"/>
        <v>1513.2512993553523</v>
      </c>
      <c r="BC45">
        <f t="shared" si="29"/>
        <v>47.777300413174601</v>
      </c>
      <c r="BD45">
        <f t="shared" si="30"/>
        <v>291.3808323974045</v>
      </c>
      <c r="BE45">
        <f t="shared" si="31"/>
        <v>3.1786346756752508E-2</v>
      </c>
      <c r="BF45">
        <f t="shared" si="32"/>
        <v>2.5766423357664237</v>
      </c>
      <c r="BG45">
        <f t="shared" si="33"/>
        <v>253.49941138144268</v>
      </c>
      <c r="BH45" t="s">
        <v>538</v>
      </c>
      <c r="BI45">
        <v>517.23</v>
      </c>
      <c r="BJ45">
        <f t="shared" si="34"/>
        <v>517.23</v>
      </c>
      <c r="BK45">
        <f t="shared" si="35"/>
        <v>0.54348229022321459</v>
      </c>
      <c r="BL45">
        <f t="shared" si="36"/>
        <v>0.70858919059373782</v>
      </c>
      <c r="BM45">
        <f t="shared" si="37"/>
        <v>0.82581391599034826</v>
      </c>
      <c r="BN45">
        <f t="shared" si="38"/>
        <v>0.52519551552881749</v>
      </c>
      <c r="BO45">
        <f t="shared" si="39"/>
        <v>0.77846439870211048</v>
      </c>
      <c r="BP45">
        <f t="shared" si="40"/>
        <v>0.52607985129411072</v>
      </c>
      <c r="BQ45">
        <f t="shared" si="41"/>
        <v>0.47392014870588928</v>
      </c>
      <c r="BR45">
        <f t="shared" si="42"/>
        <v>1800.08</v>
      </c>
      <c r="BS45">
        <f t="shared" si="43"/>
        <v>1513.2512993553523</v>
      </c>
      <c r="BT45">
        <f t="shared" si="44"/>
        <v>0.84065780373947396</v>
      </c>
      <c r="BU45">
        <f t="shared" si="45"/>
        <v>0.16086956121718479</v>
      </c>
      <c r="BV45">
        <v>6</v>
      </c>
      <c r="BW45">
        <v>0.5</v>
      </c>
      <c r="BX45" t="s">
        <v>388</v>
      </c>
      <c r="BY45">
        <v>2</v>
      </c>
      <c r="BZ45">
        <v>1689267090.5</v>
      </c>
      <c r="CA45">
        <v>340.15899999999999</v>
      </c>
      <c r="CB45">
        <v>400.06400000000002</v>
      </c>
      <c r="CC45">
        <v>29.999300000000002</v>
      </c>
      <c r="CD45">
        <v>22.5731</v>
      </c>
      <c r="CE45">
        <v>339.75099999999998</v>
      </c>
      <c r="CF45">
        <v>29.927099999999999</v>
      </c>
      <c r="CG45">
        <v>500.279</v>
      </c>
      <c r="CH45">
        <v>98.893299999999996</v>
      </c>
      <c r="CI45">
        <v>9.9451300000000006E-2</v>
      </c>
      <c r="CJ45">
        <v>32.526699999999998</v>
      </c>
      <c r="CK45">
        <v>31.878699999999998</v>
      </c>
      <c r="CL45">
        <v>999.9</v>
      </c>
      <c r="CM45">
        <v>0</v>
      </c>
      <c r="CN45">
        <v>0</v>
      </c>
      <c r="CO45">
        <v>10013.1</v>
      </c>
      <c r="CP45">
        <v>0</v>
      </c>
      <c r="CQ45">
        <v>1.5289399999999999E-3</v>
      </c>
      <c r="CR45">
        <v>-59.904499999999999</v>
      </c>
      <c r="CS45">
        <v>350.67899999999997</v>
      </c>
      <c r="CT45">
        <v>409.303</v>
      </c>
      <c r="CU45">
        <v>7.4261400000000002</v>
      </c>
      <c r="CV45">
        <v>400.06400000000002</v>
      </c>
      <c r="CW45">
        <v>22.5731</v>
      </c>
      <c r="CX45">
        <v>2.9667300000000001</v>
      </c>
      <c r="CY45">
        <v>2.2323300000000001</v>
      </c>
      <c r="CZ45">
        <v>23.842300000000002</v>
      </c>
      <c r="DA45">
        <v>19.196200000000001</v>
      </c>
      <c r="DB45">
        <v>1800.08</v>
      </c>
      <c r="DC45">
        <v>0.97801000000000005</v>
      </c>
      <c r="DD45">
        <v>2.1990099999999999E-2</v>
      </c>
      <c r="DE45">
        <v>0</v>
      </c>
      <c r="DF45">
        <v>696.51300000000003</v>
      </c>
      <c r="DG45">
        <v>5.0009800000000002</v>
      </c>
      <c r="DH45">
        <v>13074.1</v>
      </c>
      <c r="DI45">
        <v>16376.7</v>
      </c>
      <c r="DJ45">
        <v>48</v>
      </c>
      <c r="DK45">
        <v>49.375</v>
      </c>
      <c r="DL45">
        <v>48.5</v>
      </c>
      <c r="DM45">
        <v>48.875</v>
      </c>
      <c r="DN45">
        <v>49.25</v>
      </c>
      <c r="DO45">
        <v>1755.61</v>
      </c>
      <c r="DP45">
        <v>39.47</v>
      </c>
      <c r="DQ45">
        <v>0</v>
      </c>
      <c r="DR45">
        <v>1532.5999999046301</v>
      </c>
      <c r="DS45">
        <v>0</v>
      </c>
      <c r="DT45">
        <v>696.66912000000002</v>
      </c>
      <c r="DU45">
        <v>-0.69507693364931999</v>
      </c>
      <c r="DV45">
        <v>-4289.6538542950802</v>
      </c>
      <c r="DW45">
        <v>13356.832</v>
      </c>
      <c r="DX45">
        <v>15</v>
      </c>
      <c r="DY45">
        <v>1689267053</v>
      </c>
      <c r="DZ45" t="s">
        <v>539</v>
      </c>
      <c r="EA45">
        <v>1689267047.5</v>
      </c>
      <c r="EB45">
        <v>1689267053</v>
      </c>
      <c r="EC45">
        <v>32</v>
      </c>
      <c r="ED45">
        <v>0.14599999999999999</v>
      </c>
      <c r="EE45">
        <v>6.0000000000000001E-3</v>
      </c>
      <c r="EF45">
        <v>0.41199999999999998</v>
      </c>
      <c r="EG45">
        <v>2.9000000000000001E-2</v>
      </c>
      <c r="EH45">
        <v>400</v>
      </c>
      <c r="EI45">
        <v>22</v>
      </c>
      <c r="EJ45">
        <v>0.03</v>
      </c>
      <c r="EK45">
        <v>0.02</v>
      </c>
      <c r="EL45">
        <v>47.8756050039675</v>
      </c>
      <c r="EM45">
        <v>-0.93783200206463002</v>
      </c>
      <c r="EN45">
        <v>0.15974006886556799</v>
      </c>
      <c r="EO45">
        <v>1</v>
      </c>
      <c r="EP45">
        <v>0.36170100270914202</v>
      </c>
      <c r="EQ45">
        <v>5.5380593853130898E-2</v>
      </c>
      <c r="ER45">
        <v>1.6499459345407301E-2</v>
      </c>
      <c r="ES45">
        <v>1</v>
      </c>
      <c r="ET45">
        <v>2</v>
      </c>
      <c r="EU45">
        <v>2</v>
      </c>
      <c r="EV45" t="s">
        <v>390</v>
      </c>
      <c r="EW45">
        <v>2.9590100000000001</v>
      </c>
      <c r="EX45">
        <v>2.8399100000000002</v>
      </c>
      <c r="EY45">
        <v>8.1812700000000002E-2</v>
      </c>
      <c r="EZ45">
        <v>9.3901100000000001E-2</v>
      </c>
      <c r="FA45">
        <v>0.13159999999999999</v>
      </c>
      <c r="FB45">
        <v>0.10839500000000001</v>
      </c>
      <c r="FC45">
        <v>27382.2</v>
      </c>
      <c r="FD45">
        <v>27714.3</v>
      </c>
      <c r="FE45">
        <v>27363.9</v>
      </c>
      <c r="FF45">
        <v>27875</v>
      </c>
      <c r="FG45">
        <v>30467.9</v>
      </c>
      <c r="FH45">
        <v>30423.599999999999</v>
      </c>
      <c r="FI45">
        <v>38119.300000000003</v>
      </c>
      <c r="FJ45">
        <v>36987.300000000003</v>
      </c>
      <c r="FK45">
        <v>2.00745</v>
      </c>
      <c r="FL45">
        <v>1.6073500000000001</v>
      </c>
      <c r="FM45">
        <v>6.7800300000000003E-3</v>
      </c>
      <c r="FN45">
        <v>0</v>
      </c>
      <c r="FO45">
        <v>31.768699999999999</v>
      </c>
      <c r="FP45">
        <v>999.9</v>
      </c>
      <c r="FQ45">
        <v>44.231000000000002</v>
      </c>
      <c r="FR45">
        <v>44.051000000000002</v>
      </c>
      <c r="FS45">
        <v>41.041200000000003</v>
      </c>
      <c r="FT45">
        <v>61.811100000000003</v>
      </c>
      <c r="FU45">
        <v>33.545699999999997</v>
      </c>
      <c r="FV45">
        <v>1</v>
      </c>
      <c r="FW45">
        <v>0.60728700000000002</v>
      </c>
      <c r="FX45">
        <v>1.53694</v>
      </c>
      <c r="FY45">
        <v>20.240100000000002</v>
      </c>
      <c r="FZ45">
        <v>5.2199900000000001</v>
      </c>
      <c r="GA45">
        <v>12.0215</v>
      </c>
      <c r="GB45">
        <v>4.9972500000000002</v>
      </c>
      <c r="GC45">
        <v>3.2904</v>
      </c>
      <c r="GD45">
        <v>9999</v>
      </c>
      <c r="GE45">
        <v>9999</v>
      </c>
      <c r="GF45">
        <v>9999</v>
      </c>
      <c r="GG45">
        <v>220.2</v>
      </c>
      <c r="GH45">
        <v>1.8782000000000001</v>
      </c>
      <c r="GI45">
        <v>1.8720600000000001</v>
      </c>
      <c r="GJ45">
        <v>1.8741099999999999</v>
      </c>
      <c r="GK45">
        <v>1.8722700000000001</v>
      </c>
      <c r="GL45">
        <v>1.8724099999999999</v>
      </c>
      <c r="GM45">
        <v>1.8736299999999999</v>
      </c>
      <c r="GN45">
        <v>1.8739300000000001</v>
      </c>
      <c r="GO45">
        <v>1.8778900000000001</v>
      </c>
      <c r="GP45">
        <v>5</v>
      </c>
      <c r="GQ45">
        <v>0</v>
      </c>
      <c r="GR45">
        <v>0</v>
      </c>
      <c r="GS45">
        <v>0</v>
      </c>
      <c r="GT45" t="s">
        <v>391</v>
      </c>
      <c r="GU45" t="s">
        <v>392</v>
      </c>
      <c r="GV45" t="s">
        <v>393</v>
      </c>
      <c r="GW45" t="s">
        <v>393</v>
      </c>
      <c r="GX45" t="s">
        <v>393</v>
      </c>
      <c r="GY45" t="s">
        <v>393</v>
      </c>
      <c r="GZ45">
        <v>0</v>
      </c>
      <c r="HA45">
        <v>100</v>
      </c>
      <c r="HB45">
        <v>100</v>
      </c>
      <c r="HC45">
        <v>0.40799999999999997</v>
      </c>
      <c r="HD45">
        <v>7.22E-2</v>
      </c>
      <c r="HE45">
        <v>0.27141452425100099</v>
      </c>
      <c r="HF45">
        <v>7.2704984381113296E-4</v>
      </c>
      <c r="HG45">
        <v>-1.05877040029023E-6</v>
      </c>
      <c r="HH45">
        <v>2.9517966189716799E-10</v>
      </c>
      <c r="HI45">
        <v>7.2182428014127401E-2</v>
      </c>
      <c r="HJ45">
        <v>0</v>
      </c>
      <c r="HK45">
        <v>0</v>
      </c>
      <c r="HL45">
        <v>0</v>
      </c>
      <c r="HM45">
        <v>1</v>
      </c>
      <c r="HN45">
        <v>2242</v>
      </c>
      <c r="HO45">
        <v>1</v>
      </c>
      <c r="HP45">
        <v>25</v>
      </c>
      <c r="HQ45">
        <v>0.7</v>
      </c>
      <c r="HR45">
        <v>0.6</v>
      </c>
      <c r="HS45">
        <v>1.00342</v>
      </c>
      <c r="HT45">
        <v>2.65991</v>
      </c>
      <c r="HU45">
        <v>1.49536</v>
      </c>
      <c r="HV45">
        <v>2.2631800000000002</v>
      </c>
      <c r="HW45">
        <v>1.49658</v>
      </c>
      <c r="HX45">
        <v>2.5878899999999998</v>
      </c>
      <c r="HY45">
        <v>46.298200000000001</v>
      </c>
      <c r="HZ45">
        <v>23.938700000000001</v>
      </c>
      <c r="IA45">
        <v>18</v>
      </c>
      <c r="IB45">
        <v>514.44299999999998</v>
      </c>
      <c r="IC45">
        <v>388.49200000000002</v>
      </c>
      <c r="ID45">
        <v>29.0593</v>
      </c>
      <c r="IE45">
        <v>34.726300000000002</v>
      </c>
      <c r="IF45">
        <v>29.999500000000001</v>
      </c>
      <c r="IG45">
        <v>34.538499999999999</v>
      </c>
      <c r="IH45">
        <v>34.479999999999997</v>
      </c>
      <c r="II45">
        <v>20.169799999999999</v>
      </c>
      <c r="IJ45">
        <v>50.9251</v>
      </c>
      <c r="IK45">
        <v>0</v>
      </c>
      <c r="IL45">
        <v>29.132300000000001</v>
      </c>
      <c r="IM45">
        <v>400</v>
      </c>
      <c r="IN45">
        <v>22.513999999999999</v>
      </c>
      <c r="IO45">
        <v>99.355900000000005</v>
      </c>
      <c r="IP45">
        <v>99.328400000000002</v>
      </c>
    </row>
    <row r="46" spans="1:250" x14ac:dyDescent="0.3">
      <c r="A46">
        <v>30</v>
      </c>
      <c r="B46">
        <v>1689267207.5</v>
      </c>
      <c r="C46">
        <v>6773.5</v>
      </c>
      <c r="D46" t="s">
        <v>540</v>
      </c>
      <c r="E46" t="s">
        <v>541</v>
      </c>
      <c r="F46" t="s">
        <v>378</v>
      </c>
      <c r="G46" t="s">
        <v>379</v>
      </c>
      <c r="H46" t="s">
        <v>535</v>
      </c>
      <c r="I46" t="s">
        <v>381</v>
      </c>
      <c r="J46" t="s">
        <v>535</v>
      </c>
      <c r="K46" t="s">
        <v>383</v>
      </c>
      <c r="L46" t="s">
        <v>536</v>
      </c>
      <c r="M46">
        <v>1689267207.5</v>
      </c>
      <c r="N46">
        <f t="shared" si="0"/>
        <v>6.4341211099238219E-3</v>
      </c>
      <c r="O46">
        <f t="shared" si="1"/>
        <v>6.4341211099238222</v>
      </c>
      <c r="P46">
        <f t="shared" si="2"/>
        <v>37.306070031404097</v>
      </c>
      <c r="Q46">
        <f t="shared" si="3"/>
        <v>253.32300000000001</v>
      </c>
      <c r="R46">
        <f t="shared" si="4"/>
        <v>74.96082943400873</v>
      </c>
      <c r="S46">
        <f t="shared" si="5"/>
        <v>7.4205449905410514</v>
      </c>
      <c r="T46">
        <f t="shared" si="6"/>
        <v>25.077026666222999</v>
      </c>
      <c r="U46">
        <f t="shared" si="7"/>
        <v>0.36454345417868</v>
      </c>
      <c r="V46">
        <f t="shared" si="8"/>
        <v>2.909821007164513</v>
      </c>
      <c r="W46">
        <f t="shared" si="9"/>
        <v>0.34093917455778305</v>
      </c>
      <c r="X46">
        <f t="shared" si="10"/>
        <v>0.21508024301439341</v>
      </c>
      <c r="Y46">
        <f t="shared" si="11"/>
        <v>289.56690775578164</v>
      </c>
      <c r="Z46">
        <f t="shared" si="12"/>
        <v>32.765412263080918</v>
      </c>
      <c r="AA46">
        <f t="shared" si="13"/>
        <v>32.030500000000004</v>
      </c>
      <c r="AB46">
        <f t="shared" si="14"/>
        <v>4.7833327342598837</v>
      </c>
      <c r="AC46">
        <f t="shared" si="15"/>
        <v>60.055469456506763</v>
      </c>
      <c r="AD46">
        <f t="shared" si="16"/>
        <v>2.9885082725793</v>
      </c>
      <c r="AE46">
        <f t="shared" si="17"/>
        <v>4.9762466260356701</v>
      </c>
      <c r="AF46">
        <f t="shared" si="18"/>
        <v>1.7948244616805837</v>
      </c>
      <c r="AG46">
        <f t="shared" si="19"/>
        <v>-283.74474094764054</v>
      </c>
      <c r="AH46">
        <f t="shared" si="20"/>
        <v>109.89042623184609</v>
      </c>
      <c r="AI46">
        <f t="shared" si="21"/>
        <v>8.5966715514737952</v>
      </c>
      <c r="AJ46">
        <f t="shared" si="22"/>
        <v>124.30926459146097</v>
      </c>
      <c r="AK46">
        <v>0</v>
      </c>
      <c r="AL46">
        <v>0</v>
      </c>
      <c r="AM46">
        <f t="shared" si="23"/>
        <v>1</v>
      </c>
      <c r="AN46">
        <f t="shared" si="24"/>
        <v>0</v>
      </c>
      <c r="AO46">
        <f t="shared" si="25"/>
        <v>51304.927844160055</v>
      </c>
      <c r="AP46" t="s">
        <v>385</v>
      </c>
      <c r="AQ46">
        <v>10238.9</v>
      </c>
      <c r="AR46">
        <v>302.21199999999999</v>
      </c>
      <c r="AS46">
        <v>4052.3</v>
      </c>
      <c r="AT46">
        <f t="shared" si="26"/>
        <v>0.92542210596451402</v>
      </c>
      <c r="AU46">
        <v>-0.32343011824092399</v>
      </c>
      <c r="AV46" t="s">
        <v>542</v>
      </c>
      <c r="AW46">
        <v>10303.799999999999</v>
      </c>
      <c r="AX46">
        <v>692.75980000000004</v>
      </c>
      <c r="AY46">
        <v>1021.78</v>
      </c>
      <c r="AZ46">
        <f t="shared" si="27"/>
        <v>0.32200688993716842</v>
      </c>
      <c r="BA46">
        <v>0.5</v>
      </c>
      <c r="BB46">
        <f t="shared" si="28"/>
        <v>1513.1924993553271</v>
      </c>
      <c r="BC46">
        <f t="shared" si="29"/>
        <v>37.306070031404097</v>
      </c>
      <c r="BD46">
        <f t="shared" si="30"/>
        <v>243.62920529682981</v>
      </c>
      <c r="BE46">
        <f t="shared" si="31"/>
        <v>2.4867622702119195E-2</v>
      </c>
      <c r="BF46">
        <f t="shared" si="32"/>
        <v>2.9659222141752632</v>
      </c>
      <c r="BG46">
        <f t="shared" si="33"/>
        <v>247.47291370746933</v>
      </c>
      <c r="BH46" t="s">
        <v>543</v>
      </c>
      <c r="BI46">
        <v>508.82</v>
      </c>
      <c r="BJ46">
        <f t="shared" si="34"/>
        <v>508.82</v>
      </c>
      <c r="BK46">
        <f t="shared" si="35"/>
        <v>0.502025876411752</v>
      </c>
      <c r="BL46">
        <f t="shared" si="36"/>
        <v>0.64141492514036169</v>
      </c>
      <c r="BM46">
        <f t="shared" si="37"/>
        <v>0.85523835325725006</v>
      </c>
      <c r="BN46">
        <f t="shared" si="38"/>
        <v>0.45724684810886523</v>
      </c>
      <c r="BO46">
        <f t="shared" si="39"/>
        <v>0.80811970279097456</v>
      </c>
      <c r="BP46">
        <f t="shared" si="40"/>
        <v>0.47110808423052092</v>
      </c>
      <c r="BQ46">
        <f t="shared" si="41"/>
        <v>0.52889191576947914</v>
      </c>
      <c r="BR46">
        <f t="shared" si="42"/>
        <v>1800.01</v>
      </c>
      <c r="BS46">
        <f t="shared" si="43"/>
        <v>1513.1924993553271</v>
      </c>
      <c r="BT46">
        <f t="shared" si="44"/>
        <v>0.84065782932057442</v>
      </c>
      <c r="BU46">
        <f t="shared" si="45"/>
        <v>0.16086961058870874</v>
      </c>
      <c r="BV46">
        <v>6</v>
      </c>
      <c r="BW46">
        <v>0.5</v>
      </c>
      <c r="BX46" t="s">
        <v>388</v>
      </c>
      <c r="BY46">
        <v>2</v>
      </c>
      <c r="BZ46">
        <v>1689267207.5</v>
      </c>
      <c r="CA46">
        <v>253.32300000000001</v>
      </c>
      <c r="CB46">
        <v>300.01900000000001</v>
      </c>
      <c r="CC46">
        <v>30.189299999999999</v>
      </c>
      <c r="CD46">
        <v>22.7058</v>
      </c>
      <c r="CE46">
        <v>253.16200000000001</v>
      </c>
      <c r="CF46">
        <v>30.125900000000001</v>
      </c>
      <c r="CG46">
        <v>500.291</v>
      </c>
      <c r="CH46">
        <v>98.891999999999996</v>
      </c>
      <c r="CI46">
        <v>0.100301</v>
      </c>
      <c r="CJ46">
        <v>32.731000000000002</v>
      </c>
      <c r="CK46">
        <v>32.030500000000004</v>
      </c>
      <c r="CL46">
        <v>999.9</v>
      </c>
      <c r="CM46">
        <v>0</v>
      </c>
      <c r="CN46">
        <v>0</v>
      </c>
      <c r="CO46">
        <v>9998.75</v>
      </c>
      <c r="CP46">
        <v>0</v>
      </c>
      <c r="CQ46">
        <v>1.5289399999999999E-3</v>
      </c>
      <c r="CR46">
        <v>-46.695799999999998</v>
      </c>
      <c r="CS46">
        <v>261.209</v>
      </c>
      <c r="CT46">
        <v>306.98899999999998</v>
      </c>
      <c r="CU46">
        <v>7.4835399999999996</v>
      </c>
      <c r="CV46">
        <v>300.01900000000001</v>
      </c>
      <c r="CW46">
        <v>22.7058</v>
      </c>
      <c r="CX46">
        <v>2.9854799999999999</v>
      </c>
      <c r="CY46">
        <v>2.2454200000000002</v>
      </c>
      <c r="CZ46">
        <v>23.947099999999999</v>
      </c>
      <c r="DA46">
        <v>19.290099999999999</v>
      </c>
      <c r="DB46">
        <v>1800.01</v>
      </c>
      <c r="DC46">
        <v>0.97801000000000005</v>
      </c>
      <c r="DD46">
        <v>2.1990099999999999E-2</v>
      </c>
      <c r="DE46">
        <v>0</v>
      </c>
      <c r="DF46">
        <v>692.69</v>
      </c>
      <c r="DG46">
        <v>5.0009800000000002</v>
      </c>
      <c r="DH46">
        <v>13028.6</v>
      </c>
      <c r="DI46">
        <v>16376</v>
      </c>
      <c r="DJ46">
        <v>47.936999999999998</v>
      </c>
      <c r="DK46">
        <v>49.186999999999998</v>
      </c>
      <c r="DL46">
        <v>48.436999999999998</v>
      </c>
      <c r="DM46">
        <v>48.686999999999998</v>
      </c>
      <c r="DN46">
        <v>49.186999999999998</v>
      </c>
      <c r="DO46">
        <v>1755.54</v>
      </c>
      <c r="DP46">
        <v>39.47</v>
      </c>
      <c r="DQ46">
        <v>0</v>
      </c>
      <c r="DR46">
        <v>116.5</v>
      </c>
      <c r="DS46">
        <v>0</v>
      </c>
      <c r="DT46">
        <v>692.75980000000004</v>
      </c>
      <c r="DU46">
        <v>-0.22853847895698801</v>
      </c>
      <c r="DV46">
        <v>-26.023076870492201</v>
      </c>
      <c r="DW46">
        <v>13027.04</v>
      </c>
      <c r="DX46">
        <v>15</v>
      </c>
      <c r="DY46">
        <v>1689267167.5</v>
      </c>
      <c r="DZ46" t="s">
        <v>544</v>
      </c>
      <c r="EA46">
        <v>1689267158.5</v>
      </c>
      <c r="EB46">
        <v>1689267167.5</v>
      </c>
      <c r="EC46">
        <v>33</v>
      </c>
      <c r="ED46">
        <v>-0.23100000000000001</v>
      </c>
      <c r="EE46">
        <v>-8.9999999999999993E-3</v>
      </c>
      <c r="EF46">
        <v>0.17100000000000001</v>
      </c>
      <c r="EG46">
        <v>2.4E-2</v>
      </c>
      <c r="EH46">
        <v>300</v>
      </c>
      <c r="EI46">
        <v>23</v>
      </c>
      <c r="EJ46">
        <v>0.03</v>
      </c>
      <c r="EK46">
        <v>0.02</v>
      </c>
      <c r="EL46">
        <v>37.192452825122402</v>
      </c>
      <c r="EM46">
        <v>0.29626342462785799</v>
      </c>
      <c r="EN46">
        <v>8.2828495273147104E-2</v>
      </c>
      <c r="EO46">
        <v>1</v>
      </c>
      <c r="EP46">
        <v>0.36432947256071202</v>
      </c>
      <c r="EQ46">
        <v>2.0453067649558999E-2</v>
      </c>
      <c r="ER46">
        <v>9.9649210709851499E-3</v>
      </c>
      <c r="ES46">
        <v>1</v>
      </c>
      <c r="ET46">
        <v>2</v>
      </c>
      <c r="EU46">
        <v>2</v>
      </c>
      <c r="EV46" t="s">
        <v>390</v>
      </c>
      <c r="EW46">
        <v>2.9591400000000001</v>
      </c>
      <c r="EX46">
        <v>2.8406400000000001</v>
      </c>
      <c r="EY46">
        <v>6.4180100000000004E-2</v>
      </c>
      <c r="EZ46">
        <v>7.4714299999999997E-2</v>
      </c>
      <c r="FA46">
        <v>0.132211</v>
      </c>
      <c r="FB46">
        <v>0.10885</v>
      </c>
      <c r="FC46">
        <v>27912.7</v>
      </c>
      <c r="FD46">
        <v>28305</v>
      </c>
      <c r="FE46">
        <v>27367.9</v>
      </c>
      <c r="FF46">
        <v>27878.1</v>
      </c>
      <c r="FG46">
        <v>30449.599999999999</v>
      </c>
      <c r="FH46">
        <v>30410.5</v>
      </c>
      <c r="FI46">
        <v>38125.199999999997</v>
      </c>
      <c r="FJ46">
        <v>36992</v>
      </c>
      <c r="FK46">
        <v>2.0082</v>
      </c>
      <c r="FL46">
        <v>1.6092500000000001</v>
      </c>
      <c r="FM46">
        <v>2.64607E-2</v>
      </c>
      <c r="FN46">
        <v>0</v>
      </c>
      <c r="FO46">
        <v>31.601199999999999</v>
      </c>
      <c r="FP46">
        <v>999.9</v>
      </c>
      <c r="FQ46">
        <v>44.115000000000002</v>
      </c>
      <c r="FR46">
        <v>44.030999999999999</v>
      </c>
      <c r="FS46">
        <v>40.8919</v>
      </c>
      <c r="FT46">
        <v>61.571100000000001</v>
      </c>
      <c r="FU46">
        <v>33.2652</v>
      </c>
      <c r="FV46">
        <v>1</v>
      </c>
      <c r="FW46">
        <v>0.60068600000000005</v>
      </c>
      <c r="FX46">
        <v>1.9492100000000001</v>
      </c>
      <c r="FY46">
        <v>20.2361</v>
      </c>
      <c r="FZ46">
        <v>5.2252299999999998</v>
      </c>
      <c r="GA46">
        <v>12.020899999999999</v>
      </c>
      <c r="GB46">
        <v>4.9975500000000004</v>
      </c>
      <c r="GC46">
        <v>3.2908499999999998</v>
      </c>
      <c r="GD46">
        <v>9999</v>
      </c>
      <c r="GE46">
        <v>9999</v>
      </c>
      <c r="GF46">
        <v>9999</v>
      </c>
      <c r="GG46">
        <v>220.2</v>
      </c>
      <c r="GH46">
        <v>1.8782000000000001</v>
      </c>
      <c r="GI46">
        <v>1.87205</v>
      </c>
      <c r="GJ46">
        <v>1.8741000000000001</v>
      </c>
      <c r="GK46">
        <v>1.8722700000000001</v>
      </c>
      <c r="GL46">
        <v>1.8724099999999999</v>
      </c>
      <c r="GM46">
        <v>1.87364</v>
      </c>
      <c r="GN46">
        <v>1.8739300000000001</v>
      </c>
      <c r="GO46">
        <v>1.8778699999999999</v>
      </c>
      <c r="GP46">
        <v>5</v>
      </c>
      <c r="GQ46">
        <v>0</v>
      </c>
      <c r="GR46">
        <v>0</v>
      </c>
      <c r="GS46">
        <v>0</v>
      </c>
      <c r="GT46" t="s">
        <v>391</v>
      </c>
      <c r="GU46" t="s">
        <v>392</v>
      </c>
      <c r="GV46" t="s">
        <v>393</v>
      </c>
      <c r="GW46" t="s">
        <v>393</v>
      </c>
      <c r="GX46" t="s">
        <v>393</v>
      </c>
      <c r="GY46" t="s">
        <v>393</v>
      </c>
      <c r="GZ46">
        <v>0</v>
      </c>
      <c r="HA46">
        <v>100</v>
      </c>
      <c r="HB46">
        <v>100</v>
      </c>
      <c r="HC46">
        <v>0.161</v>
      </c>
      <c r="HD46">
        <v>6.3399999999999998E-2</v>
      </c>
      <c r="HE46">
        <v>4.0047539055152799E-2</v>
      </c>
      <c r="HF46">
        <v>7.2704984381113296E-4</v>
      </c>
      <c r="HG46">
        <v>-1.05877040029023E-6</v>
      </c>
      <c r="HH46">
        <v>2.9517966189716799E-10</v>
      </c>
      <c r="HI46">
        <v>6.3370935953018903E-2</v>
      </c>
      <c r="HJ46">
        <v>0</v>
      </c>
      <c r="HK46">
        <v>0</v>
      </c>
      <c r="HL46">
        <v>0</v>
      </c>
      <c r="HM46">
        <v>1</v>
      </c>
      <c r="HN46">
        <v>2242</v>
      </c>
      <c r="HO46">
        <v>1</v>
      </c>
      <c r="HP46">
        <v>25</v>
      </c>
      <c r="HQ46">
        <v>0.8</v>
      </c>
      <c r="HR46">
        <v>0.7</v>
      </c>
      <c r="HS46">
        <v>0.80078099999999997</v>
      </c>
      <c r="HT46">
        <v>2.67334</v>
      </c>
      <c r="HU46">
        <v>1.49536</v>
      </c>
      <c r="HV46">
        <v>2.2619600000000002</v>
      </c>
      <c r="HW46">
        <v>1.49658</v>
      </c>
      <c r="HX46">
        <v>2.47559</v>
      </c>
      <c r="HY46">
        <v>46.24</v>
      </c>
      <c r="HZ46">
        <v>23.9299</v>
      </c>
      <c r="IA46">
        <v>18</v>
      </c>
      <c r="IB46">
        <v>514.51099999999997</v>
      </c>
      <c r="IC46">
        <v>389.37700000000001</v>
      </c>
      <c r="ID46">
        <v>29.325700000000001</v>
      </c>
      <c r="IE46">
        <v>34.634</v>
      </c>
      <c r="IF46">
        <v>30</v>
      </c>
      <c r="IG46">
        <v>34.484299999999998</v>
      </c>
      <c r="IH46">
        <v>34.430300000000003</v>
      </c>
      <c r="II46">
        <v>16.113</v>
      </c>
      <c r="IJ46">
        <v>49.610100000000003</v>
      </c>
      <c r="IK46">
        <v>0</v>
      </c>
      <c r="IL46">
        <v>29.315999999999999</v>
      </c>
      <c r="IM46">
        <v>300</v>
      </c>
      <c r="IN46">
        <v>22.7333</v>
      </c>
      <c r="IO46">
        <v>99.371099999999998</v>
      </c>
      <c r="IP46">
        <v>99.340400000000002</v>
      </c>
    </row>
    <row r="47" spans="1:250" x14ac:dyDescent="0.3">
      <c r="A47">
        <v>31</v>
      </c>
      <c r="B47">
        <v>1689267326</v>
      </c>
      <c r="C47">
        <v>6892</v>
      </c>
      <c r="D47" t="s">
        <v>545</v>
      </c>
      <c r="E47" t="s">
        <v>546</v>
      </c>
      <c r="F47" t="s">
        <v>378</v>
      </c>
      <c r="G47" t="s">
        <v>379</v>
      </c>
      <c r="H47" t="s">
        <v>535</v>
      </c>
      <c r="I47" t="s">
        <v>381</v>
      </c>
      <c r="J47" t="s">
        <v>535</v>
      </c>
      <c r="K47" t="s">
        <v>383</v>
      </c>
      <c r="L47" t="s">
        <v>536</v>
      </c>
      <c r="M47">
        <v>1689267326</v>
      </c>
      <c r="N47">
        <f t="shared" si="0"/>
        <v>6.9041859937146064E-3</v>
      </c>
      <c r="O47">
        <f t="shared" si="1"/>
        <v>6.9041859937146066</v>
      </c>
      <c r="P47">
        <f t="shared" si="2"/>
        <v>26.124226036509832</v>
      </c>
      <c r="Q47">
        <f t="shared" si="3"/>
        <v>167.34700000000001</v>
      </c>
      <c r="R47">
        <f t="shared" si="4"/>
        <v>51.742345712268737</v>
      </c>
      <c r="S47">
        <f t="shared" si="5"/>
        <v>5.1220002489431034</v>
      </c>
      <c r="T47">
        <f t="shared" si="6"/>
        <v>16.565761831254601</v>
      </c>
      <c r="U47">
        <f t="shared" si="7"/>
        <v>0.39589891533222193</v>
      </c>
      <c r="V47">
        <f t="shared" si="8"/>
        <v>2.9214680865661271</v>
      </c>
      <c r="W47">
        <f t="shared" si="9"/>
        <v>0.36832681379680809</v>
      </c>
      <c r="X47">
        <f t="shared" si="10"/>
        <v>0.23252128556714993</v>
      </c>
      <c r="Y47">
        <f t="shared" si="11"/>
        <v>289.56864475483593</v>
      </c>
      <c r="Z47">
        <f t="shared" si="12"/>
        <v>32.60792101665524</v>
      </c>
      <c r="AA47">
        <f t="shared" si="13"/>
        <v>32.049300000000002</v>
      </c>
      <c r="AB47">
        <f t="shared" si="14"/>
        <v>4.7884238541513877</v>
      </c>
      <c r="AC47">
        <f t="shared" si="15"/>
        <v>60.525657508170994</v>
      </c>
      <c r="AD47">
        <f t="shared" si="16"/>
        <v>3.0059254759004403</v>
      </c>
      <c r="AE47">
        <f t="shared" si="17"/>
        <v>4.9663656697899379</v>
      </c>
      <c r="AF47">
        <f t="shared" si="18"/>
        <v>1.7824983782509474</v>
      </c>
      <c r="AG47">
        <f t="shared" si="19"/>
        <v>-304.47460232281412</v>
      </c>
      <c r="AH47">
        <f t="shared" si="20"/>
        <v>101.80941398898085</v>
      </c>
      <c r="AI47">
        <f t="shared" si="21"/>
        <v>7.9321014309342059</v>
      </c>
      <c r="AJ47">
        <f t="shared" si="22"/>
        <v>94.835557851936869</v>
      </c>
      <c r="AK47">
        <v>0</v>
      </c>
      <c r="AL47">
        <v>0</v>
      </c>
      <c r="AM47">
        <f t="shared" si="23"/>
        <v>1</v>
      </c>
      <c r="AN47">
        <f t="shared" si="24"/>
        <v>0</v>
      </c>
      <c r="AO47">
        <f t="shared" si="25"/>
        <v>51639.210597704339</v>
      </c>
      <c r="AP47" t="s">
        <v>385</v>
      </c>
      <c r="AQ47">
        <v>10238.9</v>
      </c>
      <c r="AR47">
        <v>302.21199999999999</v>
      </c>
      <c r="AS47">
        <v>4052.3</v>
      </c>
      <c r="AT47">
        <f t="shared" si="26"/>
        <v>0.92542210596451402</v>
      </c>
      <c r="AU47">
        <v>-0.32343011824092399</v>
      </c>
      <c r="AV47" t="s">
        <v>547</v>
      </c>
      <c r="AW47">
        <v>10303.5</v>
      </c>
      <c r="AX47">
        <v>704.67403846153798</v>
      </c>
      <c r="AY47">
        <v>930.77499999999998</v>
      </c>
      <c r="AZ47">
        <f t="shared" si="27"/>
        <v>0.24291688274659506</v>
      </c>
      <c r="BA47">
        <v>0.5</v>
      </c>
      <c r="BB47">
        <f t="shared" si="28"/>
        <v>1513.1933993548373</v>
      </c>
      <c r="BC47">
        <f t="shared" si="29"/>
        <v>26.124226036509832</v>
      </c>
      <c r="BD47">
        <f t="shared" si="30"/>
        <v>183.79011178200031</v>
      </c>
      <c r="BE47">
        <f t="shared" si="31"/>
        <v>1.7478040920629798E-2</v>
      </c>
      <c r="BF47">
        <f t="shared" si="32"/>
        <v>3.3536837581585242</v>
      </c>
      <c r="BG47">
        <f t="shared" si="33"/>
        <v>241.74819620564168</v>
      </c>
      <c r="BH47" t="s">
        <v>548</v>
      </c>
      <c r="BI47">
        <v>507.18</v>
      </c>
      <c r="BJ47">
        <f t="shared" si="34"/>
        <v>507.18</v>
      </c>
      <c r="BK47">
        <f t="shared" si="35"/>
        <v>0.45509924525261203</v>
      </c>
      <c r="BL47">
        <f t="shared" si="36"/>
        <v>0.53376683279656756</v>
      </c>
      <c r="BM47">
        <f t="shared" si="37"/>
        <v>0.8805132125287719</v>
      </c>
      <c r="BN47">
        <f t="shared" si="38"/>
        <v>0.35971089857096583</v>
      </c>
      <c r="BO47">
        <f t="shared" si="39"/>
        <v>0.83238713331527148</v>
      </c>
      <c r="BP47">
        <f t="shared" si="40"/>
        <v>0.38417175528248038</v>
      </c>
      <c r="BQ47">
        <f t="shared" si="41"/>
        <v>0.61582824471751962</v>
      </c>
      <c r="BR47">
        <f t="shared" si="42"/>
        <v>1800.01</v>
      </c>
      <c r="BS47">
        <f t="shared" si="43"/>
        <v>1513.1933993548373</v>
      </c>
      <c r="BT47">
        <f t="shared" si="44"/>
        <v>0.84065832931752449</v>
      </c>
      <c r="BU47">
        <f t="shared" si="45"/>
        <v>0.16087057558282228</v>
      </c>
      <c r="BV47">
        <v>6</v>
      </c>
      <c r="BW47">
        <v>0.5</v>
      </c>
      <c r="BX47" t="s">
        <v>388</v>
      </c>
      <c r="BY47">
        <v>2</v>
      </c>
      <c r="BZ47">
        <v>1689267326</v>
      </c>
      <c r="CA47">
        <v>167.34700000000001</v>
      </c>
      <c r="CB47">
        <v>200.06200000000001</v>
      </c>
      <c r="CC47">
        <v>30.3658</v>
      </c>
      <c r="CD47">
        <v>22.337399999999999</v>
      </c>
      <c r="CE47">
        <v>167.28700000000001</v>
      </c>
      <c r="CF47">
        <v>30.297599999999999</v>
      </c>
      <c r="CG47">
        <v>500.31400000000002</v>
      </c>
      <c r="CH47">
        <v>98.891300000000001</v>
      </c>
      <c r="CI47">
        <v>9.9191799999999997E-2</v>
      </c>
      <c r="CJ47">
        <v>32.695700000000002</v>
      </c>
      <c r="CK47">
        <v>32.049300000000002</v>
      </c>
      <c r="CL47">
        <v>999.9</v>
      </c>
      <c r="CM47">
        <v>0</v>
      </c>
      <c r="CN47">
        <v>0</v>
      </c>
      <c r="CO47">
        <v>10065.6</v>
      </c>
      <c r="CP47">
        <v>0</v>
      </c>
      <c r="CQ47">
        <v>1.5289399999999999E-3</v>
      </c>
      <c r="CR47">
        <v>-32.715299999999999</v>
      </c>
      <c r="CS47">
        <v>172.58799999999999</v>
      </c>
      <c r="CT47">
        <v>204.63300000000001</v>
      </c>
      <c r="CU47">
        <v>8.0283800000000003</v>
      </c>
      <c r="CV47">
        <v>200.06200000000001</v>
      </c>
      <c r="CW47">
        <v>22.337399999999999</v>
      </c>
      <c r="CX47">
        <v>3.00291</v>
      </c>
      <c r="CY47">
        <v>2.2089699999999999</v>
      </c>
      <c r="CZ47">
        <v>24.0441</v>
      </c>
      <c r="DA47">
        <v>19.0275</v>
      </c>
      <c r="DB47">
        <v>1800.01</v>
      </c>
      <c r="DC47">
        <v>0.977993</v>
      </c>
      <c r="DD47">
        <v>2.20074E-2</v>
      </c>
      <c r="DE47">
        <v>0</v>
      </c>
      <c r="DF47">
        <v>704.35400000000004</v>
      </c>
      <c r="DG47">
        <v>5.0009800000000002</v>
      </c>
      <c r="DH47">
        <v>13278.8</v>
      </c>
      <c r="DI47">
        <v>16375.9</v>
      </c>
      <c r="DJ47">
        <v>47.936999999999998</v>
      </c>
      <c r="DK47">
        <v>49.186999999999998</v>
      </c>
      <c r="DL47">
        <v>48.375</v>
      </c>
      <c r="DM47">
        <v>48.625</v>
      </c>
      <c r="DN47">
        <v>49.186999999999998</v>
      </c>
      <c r="DO47">
        <v>1755.51</v>
      </c>
      <c r="DP47">
        <v>39.5</v>
      </c>
      <c r="DQ47">
        <v>0</v>
      </c>
      <c r="DR47">
        <v>118.299999952316</v>
      </c>
      <c r="DS47">
        <v>0</v>
      </c>
      <c r="DT47">
        <v>704.67403846153798</v>
      </c>
      <c r="DU47">
        <v>-2.07182906090598</v>
      </c>
      <c r="DV47">
        <v>-1227.0119662284401</v>
      </c>
      <c r="DW47">
        <v>13370.6192307692</v>
      </c>
      <c r="DX47">
        <v>15</v>
      </c>
      <c r="DY47">
        <v>1689267288</v>
      </c>
      <c r="DZ47" t="s">
        <v>549</v>
      </c>
      <c r="EA47">
        <v>1689267274</v>
      </c>
      <c r="EB47">
        <v>1689267288</v>
      </c>
      <c r="EC47">
        <v>34</v>
      </c>
      <c r="ED47">
        <v>-7.2999999999999995E-2</v>
      </c>
      <c r="EE47">
        <v>5.0000000000000001E-3</v>
      </c>
      <c r="EF47">
        <v>7.1999999999999995E-2</v>
      </c>
      <c r="EG47">
        <v>2.8000000000000001E-2</v>
      </c>
      <c r="EH47">
        <v>200</v>
      </c>
      <c r="EI47">
        <v>23</v>
      </c>
      <c r="EJ47">
        <v>0.05</v>
      </c>
      <c r="EK47">
        <v>0.01</v>
      </c>
      <c r="EL47">
        <v>25.876996914738001</v>
      </c>
      <c r="EM47">
        <v>0.52324667058512897</v>
      </c>
      <c r="EN47">
        <v>9.5474839790901697E-2</v>
      </c>
      <c r="EO47">
        <v>1</v>
      </c>
      <c r="EP47">
        <v>0.38344703509477202</v>
      </c>
      <c r="EQ47">
        <v>7.8064544911740003E-2</v>
      </c>
      <c r="ER47">
        <v>1.9217978414713802E-2</v>
      </c>
      <c r="ES47">
        <v>1</v>
      </c>
      <c r="ET47">
        <v>2</v>
      </c>
      <c r="EU47">
        <v>2</v>
      </c>
      <c r="EV47" t="s">
        <v>390</v>
      </c>
      <c r="EW47">
        <v>2.95933</v>
      </c>
      <c r="EX47">
        <v>2.8401200000000002</v>
      </c>
      <c r="EY47">
        <v>4.4513299999999999E-2</v>
      </c>
      <c r="EZ47">
        <v>5.2857099999999997E-2</v>
      </c>
      <c r="FA47">
        <v>0.132744</v>
      </c>
      <c r="FB47">
        <v>0.107628</v>
      </c>
      <c r="FC47">
        <v>28503.7</v>
      </c>
      <c r="FD47">
        <v>28975.9</v>
      </c>
      <c r="FE47">
        <v>27371.7</v>
      </c>
      <c r="FF47">
        <v>27879.9</v>
      </c>
      <c r="FG47">
        <v>30433.4</v>
      </c>
      <c r="FH47">
        <v>30453.1</v>
      </c>
      <c r="FI47">
        <v>38130.5</v>
      </c>
      <c r="FJ47">
        <v>36994.9</v>
      </c>
      <c r="FK47">
        <v>2.00895</v>
      </c>
      <c r="FL47">
        <v>1.60972</v>
      </c>
      <c r="FM47">
        <v>1.8216699999999999E-2</v>
      </c>
      <c r="FN47">
        <v>0</v>
      </c>
      <c r="FO47">
        <v>31.753799999999998</v>
      </c>
      <c r="FP47">
        <v>999.9</v>
      </c>
      <c r="FQ47">
        <v>44.061</v>
      </c>
      <c r="FR47">
        <v>44.011000000000003</v>
      </c>
      <c r="FS47">
        <v>40.801900000000003</v>
      </c>
      <c r="FT47">
        <v>61.4011</v>
      </c>
      <c r="FU47">
        <v>33.625799999999998</v>
      </c>
      <c r="FV47">
        <v>1</v>
      </c>
      <c r="FW47">
        <v>0.59653699999999998</v>
      </c>
      <c r="FX47">
        <v>2.8479199999999998</v>
      </c>
      <c r="FY47">
        <v>20.223099999999999</v>
      </c>
      <c r="FZ47">
        <v>5.2199900000000001</v>
      </c>
      <c r="GA47">
        <v>12.0192</v>
      </c>
      <c r="GB47">
        <v>4.9968500000000002</v>
      </c>
      <c r="GC47">
        <v>3.2904300000000002</v>
      </c>
      <c r="GD47">
        <v>9999</v>
      </c>
      <c r="GE47">
        <v>9999</v>
      </c>
      <c r="GF47">
        <v>9999</v>
      </c>
      <c r="GG47">
        <v>220.3</v>
      </c>
      <c r="GH47">
        <v>1.8782000000000001</v>
      </c>
      <c r="GI47">
        <v>1.8720699999999999</v>
      </c>
      <c r="GJ47">
        <v>1.87408</v>
      </c>
      <c r="GK47">
        <v>1.8722700000000001</v>
      </c>
      <c r="GL47">
        <v>1.8724099999999999</v>
      </c>
      <c r="GM47">
        <v>1.87365</v>
      </c>
      <c r="GN47">
        <v>1.8739300000000001</v>
      </c>
      <c r="GO47">
        <v>1.87788</v>
      </c>
      <c r="GP47">
        <v>5</v>
      </c>
      <c r="GQ47">
        <v>0</v>
      </c>
      <c r="GR47">
        <v>0</v>
      </c>
      <c r="GS47">
        <v>0</v>
      </c>
      <c r="GT47" t="s">
        <v>391</v>
      </c>
      <c r="GU47" t="s">
        <v>392</v>
      </c>
      <c r="GV47" t="s">
        <v>393</v>
      </c>
      <c r="GW47" t="s">
        <v>393</v>
      </c>
      <c r="GX47" t="s">
        <v>393</v>
      </c>
      <c r="GY47" t="s">
        <v>393</v>
      </c>
      <c r="GZ47">
        <v>0</v>
      </c>
      <c r="HA47">
        <v>100</v>
      </c>
      <c r="HB47">
        <v>100</v>
      </c>
      <c r="HC47">
        <v>0.06</v>
      </c>
      <c r="HD47">
        <v>6.8199999999999997E-2</v>
      </c>
      <c r="HE47">
        <v>-3.3173033107793001E-2</v>
      </c>
      <c r="HF47">
        <v>7.2704984381113296E-4</v>
      </c>
      <c r="HG47">
        <v>-1.05877040029023E-6</v>
      </c>
      <c r="HH47">
        <v>2.9517966189716799E-10</v>
      </c>
      <c r="HI47">
        <v>6.8176668491500697E-2</v>
      </c>
      <c r="HJ47">
        <v>0</v>
      </c>
      <c r="HK47">
        <v>0</v>
      </c>
      <c r="HL47">
        <v>0</v>
      </c>
      <c r="HM47">
        <v>1</v>
      </c>
      <c r="HN47">
        <v>2242</v>
      </c>
      <c r="HO47">
        <v>1</v>
      </c>
      <c r="HP47">
        <v>25</v>
      </c>
      <c r="HQ47">
        <v>0.9</v>
      </c>
      <c r="HR47">
        <v>0.6</v>
      </c>
      <c r="HS47">
        <v>0.58960000000000001</v>
      </c>
      <c r="HT47">
        <v>2.67944</v>
      </c>
      <c r="HU47">
        <v>1.49536</v>
      </c>
      <c r="HV47">
        <v>2.2607400000000002</v>
      </c>
      <c r="HW47">
        <v>1.49658</v>
      </c>
      <c r="HX47">
        <v>2.5476100000000002</v>
      </c>
      <c r="HY47">
        <v>46.24</v>
      </c>
      <c r="HZ47">
        <v>23.921099999999999</v>
      </c>
      <c r="IA47">
        <v>18</v>
      </c>
      <c r="IB47">
        <v>514.46100000000001</v>
      </c>
      <c r="IC47">
        <v>389.29500000000002</v>
      </c>
      <c r="ID47">
        <v>28.421399999999998</v>
      </c>
      <c r="IE47">
        <v>34.549799999999998</v>
      </c>
      <c r="IF47">
        <v>30.000399999999999</v>
      </c>
      <c r="IG47">
        <v>34.414200000000001</v>
      </c>
      <c r="IH47">
        <v>34.367899999999999</v>
      </c>
      <c r="II47">
        <v>11.8675</v>
      </c>
      <c r="IJ47">
        <v>51.2913</v>
      </c>
      <c r="IK47">
        <v>0</v>
      </c>
      <c r="IL47">
        <v>28.3584</v>
      </c>
      <c r="IM47">
        <v>200</v>
      </c>
      <c r="IN47">
        <v>22.248899999999999</v>
      </c>
      <c r="IO47">
        <v>99.384799999999998</v>
      </c>
      <c r="IP47">
        <v>99.347700000000003</v>
      </c>
    </row>
    <row r="48" spans="1:250" x14ac:dyDescent="0.3">
      <c r="A48">
        <v>32</v>
      </c>
      <c r="B48">
        <v>1689267462</v>
      </c>
      <c r="C48">
        <v>7028</v>
      </c>
      <c r="D48" t="s">
        <v>550</v>
      </c>
      <c r="E48" t="s">
        <v>551</v>
      </c>
      <c r="F48" t="s">
        <v>378</v>
      </c>
      <c r="G48" t="s">
        <v>379</v>
      </c>
      <c r="H48" t="s">
        <v>535</v>
      </c>
      <c r="I48" t="s">
        <v>381</v>
      </c>
      <c r="J48" t="s">
        <v>535</v>
      </c>
      <c r="K48" t="s">
        <v>383</v>
      </c>
      <c r="L48" t="s">
        <v>536</v>
      </c>
      <c r="M48">
        <v>1689267462</v>
      </c>
      <c r="N48">
        <f t="shared" si="0"/>
        <v>7.6446555246981645E-3</v>
      </c>
      <c r="O48">
        <f t="shared" si="1"/>
        <v>7.6446555246981642</v>
      </c>
      <c r="P48">
        <f t="shared" si="2"/>
        <v>17.240749703091982</v>
      </c>
      <c r="Q48">
        <f t="shared" si="3"/>
        <v>98.437899999999999</v>
      </c>
      <c r="R48">
        <f t="shared" si="4"/>
        <v>29.718623795830421</v>
      </c>
      <c r="S48">
        <f t="shared" si="5"/>
        <v>2.9418348722989274</v>
      </c>
      <c r="T48">
        <f t="shared" si="6"/>
        <v>9.74432897584256</v>
      </c>
      <c r="U48">
        <f t="shared" si="7"/>
        <v>0.44250492403706498</v>
      </c>
      <c r="V48">
        <f t="shared" si="8"/>
        <v>2.9117461365910002</v>
      </c>
      <c r="W48">
        <f t="shared" si="9"/>
        <v>0.40825445490262552</v>
      </c>
      <c r="X48">
        <f t="shared" si="10"/>
        <v>0.25801502753381916</v>
      </c>
      <c r="Y48">
        <f t="shared" si="11"/>
        <v>289.56704875482893</v>
      </c>
      <c r="Z48">
        <f t="shared" si="12"/>
        <v>32.371337001410851</v>
      </c>
      <c r="AA48">
        <f t="shared" si="13"/>
        <v>32.008000000000003</v>
      </c>
      <c r="AB48">
        <f t="shared" si="14"/>
        <v>4.7772458337151473</v>
      </c>
      <c r="AC48">
        <f t="shared" si="15"/>
        <v>60.482027347542711</v>
      </c>
      <c r="AD48">
        <f t="shared" si="16"/>
        <v>2.9964252846886397</v>
      </c>
      <c r="AE48">
        <f t="shared" si="17"/>
        <v>4.9542408151607367</v>
      </c>
      <c r="AF48">
        <f t="shared" si="18"/>
        <v>1.7808205490265077</v>
      </c>
      <c r="AG48">
        <f t="shared" si="19"/>
        <v>-337.12930863918905</v>
      </c>
      <c r="AH48">
        <f t="shared" si="20"/>
        <v>101.14096258634959</v>
      </c>
      <c r="AI48">
        <f t="shared" si="21"/>
        <v>7.9030428959447594</v>
      </c>
      <c r="AJ48">
        <f t="shared" si="22"/>
        <v>61.481745597934207</v>
      </c>
      <c r="AK48">
        <v>0</v>
      </c>
      <c r="AL48">
        <v>0</v>
      </c>
      <c r="AM48">
        <f t="shared" si="23"/>
        <v>1</v>
      </c>
      <c r="AN48">
        <f t="shared" si="24"/>
        <v>0</v>
      </c>
      <c r="AO48">
        <f t="shared" si="25"/>
        <v>51372.315888389589</v>
      </c>
      <c r="AP48" t="s">
        <v>385</v>
      </c>
      <c r="AQ48">
        <v>10238.9</v>
      </c>
      <c r="AR48">
        <v>302.21199999999999</v>
      </c>
      <c r="AS48">
        <v>4052.3</v>
      </c>
      <c r="AT48">
        <f t="shared" si="26"/>
        <v>0.92542210596451402</v>
      </c>
      <c r="AU48">
        <v>-0.32343011824092399</v>
      </c>
      <c r="AV48" t="s">
        <v>552</v>
      </c>
      <c r="AW48">
        <v>10303.5</v>
      </c>
      <c r="AX48">
        <v>721.98911999999996</v>
      </c>
      <c r="AY48">
        <v>874.827</v>
      </c>
      <c r="AZ48">
        <f t="shared" si="27"/>
        <v>0.17470640480917943</v>
      </c>
      <c r="BA48">
        <v>0.5</v>
      </c>
      <c r="BB48">
        <f t="shared" si="28"/>
        <v>1513.1849993548335</v>
      </c>
      <c r="BC48">
        <f t="shared" si="29"/>
        <v>17.240749703091982</v>
      </c>
      <c r="BD48">
        <f t="shared" si="30"/>
        <v>132.18155552423173</v>
      </c>
      <c r="BE48">
        <f t="shared" si="31"/>
        <v>1.1607423962583312E-2</v>
      </c>
      <c r="BF48">
        <f t="shared" si="32"/>
        <v>3.6321158354737566</v>
      </c>
      <c r="BG48">
        <f t="shared" si="33"/>
        <v>237.79826437228104</v>
      </c>
      <c r="BH48" t="s">
        <v>553</v>
      </c>
      <c r="BI48">
        <v>517.54999999999995</v>
      </c>
      <c r="BJ48">
        <f t="shared" si="34"/>
        <v>517.54999999999995</v>
      </c>
      <c r="BK48">
        <f t="shared" si="35"/>
        <v>0.40839731741247132</v>
      </c>
      <c r="BL48">
        <f t="shared" si="36"/>
        <v>0.42778538780833925</v>
      </c>
      <c r="BM48">
        <f t="shared" si="37"/>
        <v>0.89892439352146547</v>
      </c>
      <c r="BN48">
        <f t="shared" si="38"/>
        <v>0.26691211372388085</v>
      </c>
      <c r="BO48">
        <f t="shared" si="39"/>
        <v>0.8473062498800028</v>
      </c>
      <c r="BP48">
        <f t="shared" si="40"/>
        <v>0.30665327402746173</v>
      </c>
      <c r="BQ48">
        <f t="shared" si="41"/>
        <v>0.69334672597253832</v>
      </c>
      <c r="BR48">
        <f t="shared" si="42"/>
        <v>1800</v>
      </c>
      <c r="BS48">
        <f t="shared" si="43"/>
        <v>1513.1849993548335</v>
      </c>
      <c r="BT48">
        <f t="shared" si="44"/>
        <v>0.84065833297490755</v>
      </c>
      <c r="BU48">
        <f t="shared" si="45"/>
        <v>0.16087058264157164</v>
      </c>
      <c r="BV48">
        <v>6</v>
      </c>
      <c r="BW48">
        <v>0.5</v>
      </c>
      <c r="BX48" t="s">
        <v>388</v>
      </c>
      <c r="BY48">
        <v>2</v>
      </c>
      <c r="BZ48">
        <v>1689267462</v>
      </c>
      <c r="CA48">
        <v>98.437899999999999</v>
      </c>
      <c r="CB48">
        <v>120.024</v>
      </c>
      <c r="CC48">
        <v>30.270099999999999</v>
      </c>
      <c r="CD48">
        <v>21.3766</v>
      </c>
      <c r="CE48">
        <v>98.364400000000003</v>
      </c>
      <c r="CF48">
        <v>30.199100000000001</v>
      </c>
      <c r="CG48">
        <v>500.13499999999999</v>
      </c>
      <c r="CH48">
        <v>98.889700000000005</v>
      </c>
      <c r="CI48">
        <v>9.9906400000000006E-2</v>
      </c>
      <c r="CJ48">
        <v>32.652299999999997</v>
      </c>
      <c r="CK48">
        <v>32.008000000000003</v>
      </c>
      <c r="CL48">
        <v>999.9</v>
      </c>
      <c r="CM48">
        <v>0</v>
      </c>
      <c r="CN48">
        <v>0</v>
      </c>
      <c r="CO48">
        <v>10010</v>
      </c>
      <c r="CP48">
        <v>0</v>
      </c>
      <c r="CQ48">
        <v>1.5289399999999999E-3</v>
      </c>
      <c r="CR48">
        <v>-21.586200000000002</v>
      </c>
      <c r="CS48">
        <v>101.511</v>
      </c>
      <c r="CT48">
        <v>122.646</v>
      </c>
      <c r="CU48">
        <v>8.8934700000000007</v>
      </c>
      <c r="CV48">
        <v>120.024</v>
      </c>
      <c r="CW48">
        <v>21.3766</v>
      </c>
      <c r="CX48">
        <v>2.9933999999999998</v>
      </c>
      <c r="CY48">
        <v>2.1139199999999998</v>
      </c>
      <c r="CZ48">
        <v>23.991199999999999</v>
      </c>
      <c r="DA48">
        <v>18.3245</v>
      </c>
      <c r="DB48">
        <v>1800</v>
      </c>
      <c r="DC48">
        <v>0.977993</v>
      </c>
      <c r="DD48">
        <v>2.20074E-2</v>
      </c>
      <c r="DE48">
        <v>0</v>
      </c>
      <c r="DF48">
        <v>721.904</v>
      </c>
      <c r="DG48">
        <v>5.0009800000000002</v>
      </c>
      <c r="DH48">
        <v>13700.2</v>
      </c>
      <c r="DI48">
        <v>16375.8</v>
      </c>
      <c r="DJ48">
        <v>48.125</v>
      </c>
      <c r="DK48">
        <v>49.561999999999998</v>
      </c>
      <c r="DL48">
        <v>48.625</v>
      </c>
      <c r="DM48">
        <v>49.061999999999998</v>
      </c>
      <c r="DN48">
        <v>49.311999999999998</v>
      </c>
      <c r="DO48">
        <v>1755.5</v>
      </c>
      <c r="DP48">
        <v>39.5</v>
      </c>
      <c r="DQ48">
        <v>0</v>
      </c>
      <c r="DR48">
        <v>135.799999952316</v>
      </c>
      <c r="DS48">
        <v>0</v>
      </c>
      <c r="DT48">
        <v>721.98911999999996</v>
      </c>
      <c r="DU48">
        <v>-2.1237692326644</v>
      </c>
      <c r="DV48">
        <v>-1560.39231021827</v>
      </c>
      <c r="DW48">
        <v>13912.164000000001</v>
      </c>
      <c r="DX48">
        <v>15</v>
      </c>
      <c r="DY48">
        <v>1689267422.5</v>
      </c>
      <c r="DZ48" t="s">
        <v>554</v>
      </c>
      <c r="EA48">
        <v>1689267406.5</v>
      </c>
      <c r="EB48">
        <v>1689267422.5</v>
      </c>
      <c r="EC48">
        <v>35</v>
      </c>
      <c r="ED48">
        <v>4.4999999999999998E-2</v>
      </c>
      <c r="EE48">
        <v>3.0000000000000001E-3</v>
      </c>
      <c r="EF48">
        <v>8.4000000000000005E-2</v>
      </c>
      <c r="EG48">
        <v>0.02</v>
      </c>
      <c r="EH48">
        <v>120</v>
      </c>
      <c r="EI48">
        <v>22</v>
      </c>
      <c r="EJ48">
        <v>7.0000000000000007E-2</v>
      </c>
      <c r="EK48">
        <v>0.01</v>
      </c>
      <c r="EL48">
        <v>17.059383121311601</v>
      </c>
      <c r="EM48">
        <v>0.41929307054234599</v>
      </c>
      <c r="EN48">
        <v>6.9207313254534497E-2</v>
      </c>
      <c r="EO48">
        <v>1</v>
      </c>
      <c r="EP48">
        <v>0.44062967555514898</v>
      </c>
      <c r="EQ48">
        <v>6.0623299882727397E-2</v>
      </c>
      <c r="ER48">
        <v>1.8984793538993201E-2</v>
      </c>
      <c r="ES48">
        <v>1</v>
      </c>
      <c r="ET48">
        <v>2</v>
      </c>
      <c r="EU48">
        <v>2</v>
      </c>
      <c r="EV48" t="s">
        <v>390</v>
      </c>
      <c r="EW48">
        <v>2.9587500000000002</v>
      </c>
      <c r="EX48">
        <v>2.8403299999999998</v>
      </c>
      <c r="EY48">
        <v>2.69882E-2</v>
      </c>
      <c r="EZ48">
        <v>3.3019699999999999E-2</v>
      </c>
      <c r="FA48">
        <v>0.13242999999999999</v>
      </c>
      <c r="FB48">
        <v>0.10434499999999999</v>
      </c>
      <c r="FC48">
        <v>29019.9</v>
      </c>
      <c r="FD48">
        <v>29577.599999999999</v>
      </c>
      <c r="FE48">
        <v>27366</v>
      </c>
      <c r="FF48">
        <v>27875.599999999999</v>
      </c>
      <c r="FG48">
        <v>30437</v>
      </c>
      <c r="FH48">
        <v>30558.9</v>
      </c>
      <c r="FI48">
        <v>38122.5</v>
      </c>
      <c r="FJ48">
        <v>36989</v>
      </c>
      <c r="FK48">
        <v>2.0096799999999999</v>
      </c>
      <c r="FL48">
        <v>1.6060000000000001</v>
      </c>
      <c r="FM48">
        <v>-4.2580099999999996E-3</v>
      </c>
      <c r="FN48">
        <v>0</v>
      </c>
      <c r="FO48">
        <v>32.077100000000002</v>
      </c>
      <c r="FP48">
        <v>999.9</v>
      </c>
      <c r="FQ48">
        <v>44.128</v>
      </c>
      <c r="FR48">
        <v>44.011000000000003</v>
      </c>
      <c r="FS48">
        <v>40.861499999999999</v>
      </c>
      <c r="FT48">
        <v>62.081099999999999</v>
      </c>
      <c r="FU48">
        <v>34.230800000000002</v>
      </c>
      <c r="FV48">
        <v>1</v>
      </c>
      <c r="FW48">
        <v>0.60556699999999997</v>
      </c>
      <c r="FX48">
        <v>2.6812900000000002</v>
      </c>
      <c r="FY48">
        <v>20.2255</v>
      </c>
      <c r="FZ48">
        <v>5.2214799999999997</v>
      </c>
      <c r="GA48">
        <v>12.0215</v>
      </c>
      <c r="GB48">
        <v>4.9962999999999997</v>
      </c>
      <c r="GC48">
        <v>3.2905000000000002</v>
      </c>
      <c r="GD48">
        <v>9999</v>
      </c>
      <c r="GE48">
        <v>9999</v>
      </c>
      <c r="GF48">
        <v>9999</v>
      </c>
      <c r="GG48">
        <v>220.3</v>
      </c>
      <c r="GH48">
        <v>1.8782000000000001</v>
      </c>
      <c r="GI48">
        <v>1.8720399999999999</v>
      </c>
      <c r="GJ48">
        <v>1.87409</v>
      </c>
      <c r="GK48">
        <v>1.8723000000000001</v>
      </c>
      <c r="GL48">
        <v>1.8724099999999999</v>
      </c>
      <c r="GM48">
        <v>1.87365</v>
      </c>
      <c r="GN48">
        <v>1.8739399999999999</v>
      </c>
      <c r="GO48">
        <v>1.87788</v>
      </c>
      <c r="GP48">
        <v>5</v>
      </c>
      <c r="GQ48">
        <v>0</v>
      </c>
      <c r="GR48">
        <v>0</v>
      </c>
      <c r="GS48">
        <v>0</v>
      </c>
      <c r="GT48" t="s">
        <v>391</v>
      </c>
      <c r="GU48" t="s">
        <v>392</v>
      </c>
      <c r="GV48" t="s">
        <v>393</v>
      </c>
      <c r="GW48" t="s">
        <v>393</v>
      </c>
      <c r="GX48" t="s">
        <v>393</v>
      </c>
      <c r="GY48" t="s">
        <v>393</v>
      </c>
      <c r="GZ48">
        <v>0</v>
      </c>
      <c r="HA48">
        <v>100</v>
      </c>
      <c r="HB48">
        <v>100</v>
      </c>
      <c r="HC48">
        <v>7.2999999999999995E-2</v>
      </c>
      <c r="HD48">
        <v>7.0999999999999994E-2</v>
      </c>
      <c r="HE48">
        <v>1.19371935358596E-2</v>
      </c>
      <c r="HF48">
        <v>7.2704984381113296E-4</v>
      </c>
      <c r="HG48">
        <v>-1.05877040029023E-6</v>
      </c>
      <c r="HH48">
        <v>2.9517966189716799E-10</v>
      </c>
      <c r="HI48">
        <v>7.0935086945806303E-2</v>
      </c>
      <c r="HJ48">
        <v>0</v>
      </c>
      <c r="HK48">
        <v>0</v>
      </c>
      <c r="HL48">
        <v>0</v>
      </c>
      <c r="HM48">
        <v>1</v>
      </c>
      <c r="HN48">
        <v>2242</v>
      </c>
      <c r="HO48">
        <v>1</v>
      </c>
      <c r="HP48">
        <v>25</v>
      </c>
      <c r="HQ48">
        <v>0.9</v>
      </c>
      <c r="HR48">
        <v>0.7</v>
      </c>
      <c r="HS48">
        <v>0.41381800000000002</v>
      </c>
      <c r="HT48">
        <v>2.7099600000000001</v>
      </c>
      <c r="HU48">
        <v>1.49536</v>
      </c>
      <c r="HV48">
        <v>2.2619600000000002</v>
      </c>
      <c r="HW48">
        <v>1.49658</v>
      </c>
      <c r="HX48">
        <v>2.4169900000000002</v>
      </c>
      <c r="HY48">
        <v>46.414999999999999</v>
      </c>
      <c r="HZ48">
        <v>23.912400000000002</v>
      </c>
      <c r="IA48">
        <v>18</v>
      </c>
      <c r="IB48">
        <v>515.35900000000004</v>
      </c>
      <c r="IC48">
        <v>387.33800000000002</v>
      </c>
      <c r="ID48">
        <v>28.3447</v>
      </c>
      <c r="IE48">
        <v>34.647799999999997</v>
      </c>
      <c r="IF48">
        <v>30.000699999999998</v>
      </c>
      <c r="IG48">
        <v>34.472700000000003</v>
      </c>
      <c r="IH48">
        <v>34.427799999999998</v>
      </c>
      <c r="II48">
        <v>8.3503799999999995</v>
      </c>
      <c r="IJ48">
        <v>53.310499999999998</v>
      </c>
      <c r="IK48">
        <v>0</v>
      </c>
      <c r="IL48">
        <v>28.346800000000002</v>
      </c>
      <c r="IM48">
        <v>120</v>
      </c>
      <c r="IN48">
        <v>21.254899999999999</v>
      </c>
      <c r="IO48">
        <v>99.364099999999993</v>
      </c>
      <c r="IP48">
        <v>99.331999999999994</v>
      </c>
    </row>
    <row r="49" spans="1:250" x14ac:dyDescent="0.3">
      <c r="A49">
        <v>33</v>
      </c>
      <c r="B49">
        <v>1689267592.5</v>
      </c>
      <c r="C49">
        <v>7158.5</v>
      </c>
      <c r="D49" t="s">
        <v>555</v>
      </c>
      <c r="E49" t="s">
        <v>556</v>
      </c>
      <c r="F49" t="s">
        <v>378</v>
      </c>
      <c r="G49" t="s">
        <v>379</v>
      </c>
      <c r="H49" t="s">
        <v>535</v>
      </c>
      <c r="I49" t="s">
        <v>381</v>
      </c>
      <c r="J49" t="s">
        <v>535</v>
      </c>
      <c r="K49" t="s">
        <v>383</v>
      </c>
      <c r="L49" t="s">
        <v>536</v>
      </c>
      <c r="M49">
        <v>1689267592.5</v>
      </c>
      <c r="N49">
        <f t="shared" ref="N49:N80" si="46">(O49)/1000</f>
        <v>7.9994864431111676E-3</v>
      </c>
      <c r="O49">
        <f t="shared" ref="O49:O72" si="47">1000*CG49*AM49*(CC49-CD49)/(100*BV49*(1000-AM49*CC49))</f>
        <v>7.9994864431111683</v>
      </c>
      <c r="P49">
        <f t="shared" ref="P49:P72" si="48">CG49*AM49*(CB49-CA49*(1000-AM49*CD49)/(1000-AM49*CC49))/(100*BV49)</f>
        <v>10.369577596871373</v>
      </c>
      <c r="Q49">
        <f t="shared" ref="Q49:Q80" si="49">CA49 - IF(AM49&gt;1, P49*BV49*100/(AO49*CO49), 0)</f>
        <v>57.018099999999997</v>
      </c>
      <c r="R49">
        <f t="shared" ref="R49:R80" si="50">((X49-N49/2)*Q49-P49)/(X49+N49/2)</f>
        <v>17.2343117792444</v>
      </c>
      <c r="S49">
        <f t="shared" ref="S49:S80" si="51">R49*(CH49+CI49)/1000</f>
        <v>1.7059621623936612</v>
      </c>
      <c r="T49">
        <f t="shared" ref="T49:T72" si="52">(CA49 - IF(AM49&gt;1, P49*BV49*100/(AO49*CO49), 0))*(CH49+CI49)/1000</f>
        <v>5.6440154047069599</v>
      </c>
      <c r="U49">
        <f t="shared" ref="U49:U80" si="53">2/((1/W49-1/V49)+SIGN(W49)*SQRT((1/W49-1/V49)*(1/W49-1/V49) + 4*BW49/((BW49+1)*(BW49+1))*(2*1/W49*1/V49-1/V49*1/V49)))</f>
        <v>0.46119492080910668</v>
      </c>
      <c r="V49">
        <f t="shared" ref="V49:V72" si="54">IF(LEFT(BX49,1)&lt;&gt;"0",IF(LEFT(BX49,1)="1",3,BY49),$D$5+$E$5*(CO49*CH49/($K$5*1000))+$F$5*(CO49*CH49/($K$5*1000))*MAX(MIN(BV49,$J$5),$I$5)*MAX(MIN(BV49,$J$5),$I$5)+$G$5*MAX(MIN(BV49,$J$5),$I$5)*(CO49*CH49/($K$5*1000))+$H$5*(CO49*CH49/($K$5*1000))*(CO49*CH49/($K$5*1000)))</f>
        <v>2.9049106205302491</v>
      </c>
      <c r="W49">
        <f t="shared" ref="W49:W72" si="55">N49*(1000-(1000*0.61365*EXP(17.502*AA49/(240.97+AA49))/(CH49+CI49)+CC49)/2)/(1000*0.61365*EXP(17.502*AA49/(240.97+AA49))/(CH49+CI49)-CC49)</f>
        <v>0.42404017531630023</v>
      </c>
      <c r="X49">
        <f t="shared" ref="X49:X72" si="56">1/((BW49+1)/(U49/1.6)+1/(V49/1.37)) + BW49/((BW49+1)/(U49/1.6) + BW49/(V49/1.37))</f>
        <v>0.26811343651796105</v>
      </c>
      <c r="Y49">
        <f t="shared" ref="Y49:Y72" si="57">(BR49*BU49)</f>
        <v>289.57183675484976</v>
      </c>
      <c r="Z49">
        <f t="shared" ref="Z49:Z80" si="58">(CJ49+(Y49+2*0.95*0.0000000567*(((CJ49+$B$7)+273)^4-(CJ49+273)^4)-44100*N49)/(1.84*29.3*V49+8*0.95*0.0000000567*(CJ49+273)^3))</f>
        <v>32.329427255461674</v>
      </c>
      <c r="AA49">
        <f t="shared" ref="AA49:AA80" si="59">($C$7*CK49+$D$7*CL49+$E$7*Z49)</f>
        <v>31.997900000000001</v>
      </c>
      <c r="AB49">
        <f t="shared" ref="AB49:AB80" si="60">0.61365*EXP(17.502*AA49/(240.97+AA49))</f>
        <v>4.7745156852280362</v>
      </c>
      <c r="AC49">
        <f t="shared" ref="AC49:AC80" si="61">(AD49/AE49*100)</f>
        <v>59.982823511661941</v>
      </c>
      <c r="AD49">
        <f t="shared" ref="AD49:AD72" si="62">CC49*(CH49+CI49)/1000</f>
        <v>2.98029187585096</v>
      </c>
      <c r="AE49">
        <f t="shared" ref="AE49:AE72" si="63">0.61365*EXP(17.502*CJ49/(240.97+CJ49))</f>
        <v>4.9685755044050692</v>
      </c>
      <c r="AF49">
        <f t="shared" ref="AF49:AF72" si="64">(AB49-CC49*(CH49+CI49)/1000)</f>
        <v>1.7942238093770762</v>
      </c>
      <c r="AG49">
        <f t="shared" ref="AG49:AG72" si="65">(-N49*44100)</f>
        <v>-352.77735214120247</v>
      </c>
      <c r="AH49">
        <f t="shared" ref="AH49:AH72" si="66">2*29.3*V49*0.92*(CJ49-AA49)</f>
        <v>110.51935334765075</v>
      </c>
      <c r="AI49">
        <f t="shared" ref="AI49:AI72" si="67">2*0.95*0.0000000567*(((CJ49+$B$7)+273)^4-(AA49+273)^4)</f>
        <v>8.6579350131729882</v>
      </c>
      <c r="AJ49">
        <f t="shared" ref="AJ49:AJ80" si="68">Y49+AI49+AG49+AH49</f>
        <v>55.971772974470994</v>
      </c>
      <c r="AK49">
        <v>0</v>
      </c>
      <c r="AL49">
        <v>0</v>
      </c>
      <c r="AM49">
        <f t="shared" ref="AM49:AM72" si="69">IF(AK49*$H$13&gt;=AO49,1,(AO49/(AO49-AK49*$H$13)))</f>
        <v>1</v>
      </c>
      <c r="AN49">
        <f t="shared" ref="AN49:AN80" si="70">(AM49-1)*100</f>
        <v>0</v>
      </c>
      <c r="AO49">
        <f t="shared" ref="AO49:AO72" si="71">MAX(0,($B$13+$C$13*CO49)/(1+$D$13*CO49)*CH49/(CJ49+273)*$E$13)</f>
        <v>51171.218884394701</v>
      </c>
      <c r="AP49" t="s">
        <v>385</v>
      </c>
      <c r="AQ49">
        <v>10238.9</v>
      </c>
      <c r="AR49">
        <v>302.21199999999999</v>
      </c>
      <c r="AS49">
        <v>4052.3</v>
      </c>
      <c r="AT49">
        <f t="shared" ref="AT49:AT80" si="72">1-AR49/AS49</f>
        <v>0.92542210596451402</v>
      </c>
      <c r="AU49">
        <v>-0.32343011824092399</v>
      </c>
      <c r="AV49" t="s">
        <v>557</v>
      </c>
      <c r="AW49">
        <v>10302.700000000001</v>
      </c>
      <c r="AX49">
        <v>735.66867999999999</v>
      </c>
      <c r="AY49">
        <v>843.58399999999995</v>
      </c>
      <c r="AZ49">
        <f t="shared" ref="AZ49:AZ80" si="73">1-AX49/AY49</f>
        <v>0.12792480653971616</v>
      </c>
      <c r="BA49">
        <v>0.5</v>
      </c>
      <c r="BB49">
        <f t="shared" ref="BB49:BB72" si="74">BS49</f>
        <v>1513.2101993548445</v>
      </c>
      <c r="BC49">
        <f t="shared" ref="BC49:BC72" si="75">P49</f>
        <v>10.369577596871373</v>
      </c>
      <c r="BD49">
        <f t="shared" ref="BD49:BD72" si="76">AZ49*BA49*BB49</f>
        <v>96.788561003196904</v>
      </c>
      <c r="BE49">
        <f t="shared" ref="BE49:BE72" si="77">(BC49-AU49)/BB49</f>
        <v>7.066439097272309E-3</v>
      </c>
      <c r="BF49">
        <f t="shared" ref="BF49:BF72" si="78">(AS49-AY49)/AY49</f>
        <v>3.8036710037174726</v>
      </c>
      <c r="BG49">
        <f t="shared" ref="BG49:BG72" si="79">AR49/(AT49+AR49/AY49)</f>
        <v>235.42815009138423</v>
      </c>
      <c r="BH49" t="s">
        <v>558</v>
      </c>
      <c r="BI49">
        <v>538.01</v>
      </c>
      <c r="BJ49">
        <f t="shared" ref="BJ49:BJ80" si="80">IF(BI49&lt;&gt;0, BI49, BG49)</f>
        <v>538.01</v>
      </c>
      <c r="BK49">
        <f t="shared" ref="BK49:BK80" si="81">1-BJ49/AY49</f>
        <v>0.36223304377513088</v>
      </c>
      <c r="BL49">
        <f t="shared" ref="BL49:BL72" si="82">(AY49-AX49)/(AY49-BJ49)</f>
        <v>0.35315609312310592</v>
      </c>
      <c r="BM49">
        <f t="shared" ref="BM49:BM72" si="83">(AS49-AY49)/(AS49-BJ49)</f>
        <v>0.91304815481932355</v>
      </c>
      <c r="BN49">
        <f t="shared" ref="BN49:BN72" si="84">(AY49-AX49)/(AY49-AR49)</f>
        <v>0.19933672225382909</v>
      </c>
      <c r="BO49">
        <f t="shared" ref="BO49:BO72" si="85">(AS49-AY49)/(AS49-AR49)</f>
        <v>0.8556375210395063</v>
      </c>
      <c r="BP49">
        <f t="shared" ref="BP49:BP72" si="86">(BL49*BJ49/AX49)</f>
        <v>0.25827048891243026</v>
      </c>
      <c r="BQ49">
        <f t="shared" ref="BQ49:BQ80" si="87">(1-BP49)</f>
        <v>0.74172951108756968</v>
      </c>
      <c r="BR49">
        <f t="shared" ref="BR49:BR72" si="88">$B$11*CP49+$C$11*CQ49+$F$11*DB49*(1-DE49)</f>
        <v>1800.03</v>
      </c>
      <c r="BS49">
        <f t="shared" ref="BS49:BS80" si="89">BR49*BT49</f>
        <v>1513.2101993548445</v>
      </c>
      <c r="BT49">
        <f t="shared" ref="BT49:BT72" si="90">($B$11*$D$9+$C$11*$D$9+$F$11*((DO49+DG49)/MAX(DO49+DG49+DP49, 0.1)*$I$9+DP49/MAX(DO49+DG49+DP49, 0.1)*$J$9))/($B$11+$C$11+$F$11)</f>
        <v>0.84065832200288026</v>
      </c>
      <c r="BU49">
        <f t="shared" ref="BU49:BU72" si="91">($B$11*$K$9+$C$11*$K$9+$F$11*((DO49+DG49)/MAX(DO49+DG49+DP49, 0.1)*$P$9+DP49/MAX(DO49+DG49+DP49, 0.1)*$Q$9))/($B$11+$C$11+$F$11)</f>
        <v>0.16087056146555878</v>
      </c>
      <c r="BV49">
        <v>6</v>
      </c>
      <c r="BW49">
        <v>0.5</v>
      </c>
      <c r="BX49" t="s">
        <v>388</v>
      </c>
      <c r="BY49">
        <v>2</v>
      </c>
      <c r="BZ49">
        <v>1689267592.5</v>
      </c>
      <c r="CA49">
        <v>57.018099999999997</v>
      </c>
      <c r="CB49">
        <v>70.003399999999999</v>
      </c>
      <c r="CC49">
        <v>30.1081</v>
      </c>
      <c r="CD49">
        <v>20.8017</v>
      </c>
      <c r="CE49">
        <v>56.910600000000002</v>
      </c>
      <c r="CF49">
        <v>30.038599999999999</v>
      </c>
      <c r="CG49">
        <v>500.21300000000002</v>
      </c>
      <c r="CH49">
        <v>98.886399999999995</v>
      </c>
      <c r="CI49">
        <v>9.9981600000000004E-2</v>
      </c>
      <c r="CJ49">
        <v>32.703600000000002</v>
      </c>
      <c r="CK49">
        <v>31.997900000000001</v>
      </c>
      <c r="CL49">
        <v>999.9</v>
      </c>
      <c r="CM49">
        <v>0</v>
      </c>
      <c r="CN49">
        <v>0</v>
      </c>
      <c r="CO49">
        <v>9971.25</v>
      </c>
      <c r="CP49">
        <v>0</v>
      </c>
      <c r="CQ49">
        <v>1.5289399999999999E-3</v>
      </c>
      <c r="CR49">
        <v>-12.985300000000001</v>
      </c>
      <c r="CS49">
        <v>58.7881</v>
      </c>
      <c r="CT49">
        <v>71.490499999999997</v>
      </c>
      <c r="CU49">
        <v>9.3064300000000006</v>
      </c>
      <c r="CV49">
        <v>70.003399999999999</v>
      </c>
      <c r="CW49">
        <v>20.8017</v>
      </c>
      <c r="CX49">
        <v>2.9772799999999999</v>
      </c>
      <c r="CY49">
        <v>2.05701</v>
      </c>
      <c r="CZ49">
        <v>23.901399999999999</v>
      </c>
      <c r="DA49">
        <v>17.8901</v>
      </c>
      <c r="DB49">
        <v>1800.03</v>
      </c>
      <c r="DC49">
        <v>0.977993</v>
      </c>
      <c r="DD49">
        <v>2.20074E-2</v>
      </c>
      <c r="DE49">
        <v>0</v>
      </c>
      <c r="DF49">
        <v>735.36</v>
      </c>
      <c r="DG49">
        <v>5.0009800000000002</v>
      </c>
      <c r="DH49">
        <v>14732.5</v>
      </c>
      <c r="DI49">
        <v>16376.1</v>
      </c>
      <c r="DJ49">
        <v>48.25</v>
      </c>
      <c r="DK49">
        <v>49.625</v>
      </c>
      <c r="DL49">
        <v>48.75</v>
      </c>
      <c r="DM49">
        <v>49.125</v>
      </c>
      <c r="DN49">
        <v>49.436999999999998</v>
      </c>
      <c r="DO49">
        <v>1755.53</v>
      </c>
      <c r="DP49">
        <v>39.5</v>
      </c>
      <c r="DQ49">
        <v>0</v>
      </c>
      <c r="DR49">
        <v>129.799999952316</v>
      </c>
      <c r="DS49">
        <v>0</v>
      </c>
      <c r="DT49">
        <v>735.66867999999999</v>
      </c>
      <c r="DU49">
        <v>-2.6752307706106602</v>
      </c>
      <c r="DV49">
        <v>856.83077087719403</v>
      </c>
      <c r="DW49">
        <v>14656.88</v>
      </c>
      <c r="DX49">
        <v>15</v>
      </c>
      <c r="DY49">
        <v>1689267553</v>
      </c>
      <c r="DZ49" t="s">
        <v>559</v>
      </c>
      <c r="EA49">
        <v>1689267549</v>
      </c>
      <c r="EB49">
        <v>1689267553</v>
      </c>
      <c r="EC49">
        <v>36</v>
      </c>
      <c r="ED49">
        <v>5.8000000000000003E-2</v>
      </c>
      <c r="EE49">
        <v>-1E-3</v>
      </c>
      <c r="EF49">
        <v>0.115</v>
      </c>
      <c r="EG49">
        <v>7.0000000000000001E-3</v>
      </c>
      <c r="EH49">
        <v>70</v>
      </c>
      <c r="EI49">
        <v>21</v>
      </c>
      <c r="EJ49">
        <v>0.1</v>
      </c>
      <c r="EK49">
        <v>0.01</v>
      </c>
      <c r="EL49">
        <v>10.3219835655027</v>
      </c>
      <c r="EM49">
        <v>6.4840652886915097E-3</v>
      </c>
      <c r="EN49">
        <v>3.8808986895222497E-2</v>
      </c>
      <c r="EO49">
        <v>1</v>
      </c>
      <c r="EP49">
        <v>0.45984600676334902</v>
      </c>
      <c r="EQ49">
        <v>4.9149094369203401E-2</v>
      </c>
      <c r="ER49">
        <v>1.5853588713803698E-2</v>
      </c>
      <c r="ES49">
        <v>1</v>
      </c>
      <c r="ET49">
        <v>2</v>
      </c>
      <c r="EU49">
        <v>2</v>
      </c>
      <c r="EV49" t="s">
        <v>390</v>
      </c>
      <c r="EW49">
        <v>2.95885</v>
      </c>
      <c r="EX49">
        <v>2.8400699999999999</v>
      </c>
      <c r="EY49">
        <v>1.5794699999999998E-2</v>
      </c>
      <c r="EZ49">
        <v>1.9596200000000001E-2</v>
      </c>
      <c r="FA49">
        <v>0.13192200000000001</v>
      </c>
      <c r="FB49">
        <v>0.102343</v>
      </c>
      <c r="FC49">
        <v>29348.1</v>
      </c>
      <c r="FD49">
        <v>29984.1</v>
      </c>
      <c r="FE49">
        <v>27361.4</v>
      </c>
      <c r="FF49">
        <v>27872.400000000001</v>
      </c>
      <c r="FG49">
        <v>30449.200000000001</v>
      </c>
      <c r="FH49">
        <v>30622.9</v>
      </c>
      <c r="FI49">
        <v>38116.199999999997</v>
      </c>
      <c r="FJ49">
        <v>36985</v>
      </c>
      <c r="FK49">
        <v>2.0089199999999998</v>
      </c>
      <c r="FL49">
        <v>1.60317</v>
      </c>
      <c r="FM49">
        <v>6.2435900000000003E-3</v>
      </c>
      <c r="FN49">
        <v>0</v>
      </c>
      <c r="FO49">
        <v>31.896599999999999</v>
      </c>
      <c r="FP49">
        <v>999.9</v>
      </c>
      <c r="FQ49">
        <v>44.091000000000001</v>
      </c>
      <c r="FR49">
        <v>44.051000000000002</v>
      </c>
      <c r="FS49">
        <v>40.917400000000001</v>
      </c>
      <c r="FT49">
        <v>61.771099999999997</v>
      </c>
      <c r="FU49">
        <v>33.926299999999998</v>
      </c>
      <c r="FV49">
        <v>1</v>
      </c>
      <c r="FW49">
        <v>0.612896</v>
      </c>
      <c r="FX49">
        <v>3.22106</v>
      </c>
      <c r="FY49">
        <v>20.2103</v>
      </c>
      <c r="FZ49">
        <v>5.2208800000000002</v>
      </c>
      <c r="GA49">
        <v>12.0212</v>
      </c>
      <c r="GB49">
        <v>4.9964000000000004</v>
      </c>
      <c r="GC49">
        <v>3.2904</v>
      </c>
      <c r="GD49">
        <v>9999</v>
      </c>
      <c r="GE49">
        <v>9999</v>
      </c>
      <c r="GF49">
        <v>9999</v>
      </c>
      <c r="GG49">
        <v>220.3</v>
      </c>
      <c r="GH49">
        <v>1.8782000000000001</v>
      </c>
      <c r="GI49">
        <v>1.8721000000000001</v>
      </c>
      <c r="GJ49">
        <v>1.8741399999999999</v>
      </c>
      <c r="GK49">
        <v>1.87229</v>
      </c>
      <c r="GL49">
        <v>1.8724099999999999</v>
      </c>
      <c r="GM49">
        <v>1.87365</v>
      </c>
      <c r="GN49">
        <v>1.8739300000000001</v>
      </c>
      <c r="GO49">
        <v>1.8778999999999999</v>
      </c>
      <c r="GP49">
        <v>5</v>
      </c>
      <c r="GQ49">
        <v>0</v>
      </c>
      <c r="GR49">
        <v>0</v>
      </c>
      <c r="GS49">
        <v>0</v>
      </c>
      <c r="GT49" t="s">
        <v>391</v>
      </c>
      <c r="GU49" t="s">
        <v>392</v>
      </c>
      <c r="GV49" t="s">
        <v>393</v>
      </c>
      <c r="GW49" t="s">
        <v>393</v>
      </c>
      <c r="GX49" t="s">
        <v>393</v>
      </c>
      <c r="GY49" t="s">
        <v>393</v>
      </c>
      <c r="GZ49">
        <v>0</v>
      </c>
      <c r="HA49">
        <v>100</v>
      </c>
      <c r="HB49">
        <v>100</v>
      </c>
      <c r="HC49">
        <v>0.107</v>
      </c>
      <c r="HD49">
        <v>6.9500000000000006E-2</v>
      </c>
      <c r="HE49">
        <v>6.95672392243048E-2</v>
      </c>
      <c r="HF49">
        <v>7.2704984381113296E-4</v>
      </c>
      <c r="HG49">
        <v>-1.05877040029023E-6</v>
      </c>
      <c r="HH49">
        <v>2.9517966189716799E-10</v>
      </c>
      <c r="HI49">
        <v>6.9543188961635999E-2</v>
      </c>
      <c r="HJ49">
        <v>0</v>
      </c>
      <c r="HK49">
        <v>0</v>
      </c>
      <c r="HL49">
        <v>0</v>
      </c>
      <c r="HM49">
        <v>1</v>
      </c>
      <c r="HN49">
        <v>2242</v>
      </c>
      <c r="HO49">
        <v>1</v>
      </c>
      <c r="HP49">
        <v>25</v>
      </c>
      <c r="HQ49">
        <v>0.7</v>
      </c>
      <c r="HR49">
        <v>0.7</v>
      </c>
      <c r="HS49">
        <v>0.305176</v>
      </c>
      <c r="HT49">
        <v>2.7319300000000002</v>
      </c>
      <c r="HU49">
        <v>1.49536</v>
      </c>
      <c r="HV49">
        <v>2.2607400000000002</v>
      </c>
      <c r="HW49">
        <v>1.49658</v>
      </c>
      <c r="HX49">
        <v>2.4206500000000002</v>
      </c>
      <c r="HY49">
        <v>46.5321</v>
      </c>
      <c r="HZ49">
        <v>23.8949</v>
      </c>
      <c r="IA49">
        <v>18</v>
      </c>
      <c r="IB49">
        <v>515.46600000000001</v>
      </c>
      <c r="IC49">
        <v>385.97399999999999</v>
      </c>
      <c r="ID49">
        <v>29.247299999999999</v>
      </c>
      <c r="IE49">
        <v>34.736400000000003</v>
      </c>
      <c r="IF49">
        <v>30.001999999999999</v>
      </c>
      <c r="IG49">
        <v>34.550199999999997</v>
      </c>
      <c r="IH49">
        <v>34.4925</v>
      </c>
      <c r="II49">
        <v>6.1524700000000001</v>
      </c>
      <c r="IJ49">
        <v>54.499000000000002</v>
      </c>
      <c r="IK49">
        <v>0</v>
      </c>
      <c r="IL49">
        <v>28.817399999999999</v>
      </c>
      <c r="IM49">
        <v>70</v>
      </c>
      <c r="IN49">
        <v>20.767099999999999</v>
      </c>
      <c r="IO49">
        <v>99.347499999999997</v>
      </c>
      <c r="IP49">
        <v>99.320999999999998</v>
      </c>
    </row>
    <row r="50" spans="1:250" x14ac:dyDescent="0.3">
      <c r="A50">
        <v>34</v>
      </c>
      <c r="B50">
        <v>1689267708.5</v>
      </c>
      <c r="C50">
        <v>7274.5</v>
      </c>
      <c r="D50" t="s">
        <v>560</v>
      </c>
      <c r="E50" t="s">
        <v>561</v>
      </c>
      <c r="F50" t="s">
        <v>378</v>
      </c>
      <c r="G50" t="s">
        <v>379</v>
      </c>
      <c r="H50" t="s">
        <v>535</v>
      </c>
      <c r="I50" t="s">
        <v>381</v>
      </c>
      <c r="J50" t="s">
        <v>535</v>
      </c>
      <c r="K50" t="s">
        <v>383</v>
      </c>
      <c r="L50" t="s">
        <v>536</v>
      </c>
      <c r="M50">
        <v>1689267708.5</v>
      </c>
      <c r="N50">
        <f t="shared" si="46"/>
        <v>8.2883569594154344E-3</v>
      </c>
      <c r="O50">
        <f t="shared" si="47"/>
        <v>8.2883569594154345</v>
      </c>
      <c r="P50">
        <f t="shared" si="48"/>
        <v>4.7160089480345349</v>
      </c>
      <c r="Q50">
        <f t="shared" si="49"/>
        <v>24.0962</v>
      </c>
      <c r="R50">
        <f t="shared" si="50"/>
        <v>6.7618083862749643</v>
      </c>
      <c r="S50">
        <f t="shared" si="51"/>
        <v>0.66932053097845856</v>
      </c>
      <c r="T50">
        <f t="shared" si="52"/>
        <v>2.3851727906545999</v>
      </c>
      <c r="U50">
        <f t="shared" si="53"/>
        <v>0.48218702133071434</v>
      </c>
      <c r="V50">
        <f t="shared" si="54"/>
        <v>2.9055460493583802</v>
      </c>
      <c r="W50">
        <f t="shared" si="55"/>
        <v>0.44173983522719223</v>
      </c>
      <c r="X50">
        <f t="shared" si="56"/>
        <v>0.27943813375488052</v>
      </c>
      <c r="Y50">
        <f t="shared" si="57"/>
        <v>289.56385675481516</v>
      </c>
      <c r="Z50">
        <f t="shared" si="58"/>
        <v>32.277263424357088</v>
      </c>
      <c r="AA50">
        <f t="shared" si="59"/>
        <v>32.054600000000001</v>
      </c>
      <c r="AB50">
        <f t="shared" si="60"/>
        <v>4.7898599687645733</v>
      </c>
      <c r="AC50">
        <f t="shared" si="61"/>
        <v>60.415877796106912</v>
      </c>
      <c r="AD50">
        <f t="shared" si="62"/>
        <v>3.0057322672182001</v>
      </c>
      <c r="AE50">
        <f t="shared" si="63"/>
        <v>4.9750700922728033</v>
      </c>
      <c r="AF50">
        <f t="shared" si="64"/>
        <v>1.7841277015463732</v>
      </c>
      <c r="AG50">
        <f t="shared" si="65"/>
        <v>-365.51654191022067</v>
      </c>
      <c r="AH50">
        <f t="shared" si="66"/>
        <v>105.29596142766412</v>
      </c>
      <c r="AI50">
        <f t="shared" si="67"/>
        <v>8.2501739912920655</v>
      </c>
      <c r="AJ50">
        <f t="shared" si="68"/>
        <v>37.593450263550679</v>
      </c>
      <c r="AK50">
        <v>0</v>
      </c>
      <c r="AL50">
        <v>0</v>
      </c>
      <c r="AM50">
        <f t="shared" si="69"/>
        <v>1</v>
      </c>
      <c r="AN50">
        <f t="shared" si="70"/>
        <v>0</v>
      </c>
      <c r="AO50">
        <f t="shared" si="71"/>
        <v>51185.183513658194</v>
      </c>
      <c r="AP50" t="s">
        <v>385</v>
      </c>
      <c r="AQ50">
        <v>10238.9</v>
      </c>
      <c r="AR50">
        <v>302.21199999999999</v>
      </c>
      <c r="AS50">
        <v>4052.3</v>
      </c>
      <c r="AT50">
        <f t="shared" si="72"/>
        <v>0.92542210596451402</v>
      </c>
      <c r="AU50">
        <v>-0.32343011824092399</v>
      </c>
      <c r="AV50" t="s">
        <v>562</v>
      </c>
      <c r="AW50">
        <v>10302.9</v>
      </c>
      <c r="AX50">
        <v>748.67060000000004</v>
      </c>
      <c r="AY50">
        <v>821.62800000000004</v>
      </c>
      <c r="AZ50">
        <f t="shared" si="73"/>
        <v>8.8796146187812508E-2</v>
      </c>
      <c r="BA50">
        <v>0.5</v>
      </c>
      <c r="BB50">
        <f t="shared" si="74"/>
        <v>1513.1681993548264</v>
      </c>
      <c r="BC50">
        <f t="shared" si="75"/>
        <v>4.7160089480345349</v>
      </c>
      <c r="BD50">
        <f t="shared" si="76"/>
        <v>67.181752318330098</v>
      </c>
      <c r="BE50">
        <f t="shared" si="77"/>
        <v>3.33038922469038E-3</v>
      </c>
      <c r="BF50">
        <f t="shared" si="78"/>
        <v>3.9320373697098927</v>
      </c>
      <c r="BG50">
        <f t="shared" si="79"/>
        <v>233.6853820250638</v>
      </c>
      <c r="BH50" t="s">
        <v>563</v>
      </c>
      <c r="BI50">
        <v>562.19000000000005</v>
      </c>
      <c r="BJ50">
        <f t="shared" si="80"/>
        <v>562.19000000000005</v>
      </c>
      <c r="BK50">
        <f t="shared" si="81"/>
        <v>0.31576090396140344</v>
      </c>
      <c r="BL50">
        <f t="shared" si="82"/>
        <v>0.28121323784488012</v>
      </c>
      <c r="BM50">
        <f t="shared" si="83"/>
        <v>0.92566480712642296</v>
      </c>
      <c r="BN50">
        <f t="shared" si="84"/>
        <v>0.14046044018667117</v>
      </c>
      <c r="BO50">
        <f t="shared" si="85"/>
        <v>0.86149231698029483</v>
      </c>
      <c r="BP50">
        <f t="shared" si="86"/>
        <v>0.21116799589033303</v>
      </c>
      <c r="BQ50">
        <f t="shared" si="87"/>
        <v>0.78883200410966703</v>
      </c>
      <c r="BR50">
        <f t="shared" si="88"/>
        <v>1799.98</v>
      </c>
      <c r="BS50">
        <f t="shared" si="89"/>
        <v>1513.1681993548264</v>
      </c>
      <c r="BT50">
        <f t="shared" si="90"/>
        <v>0.84065834028979569</v>
      </c>
      <c r="BU50">
        <f t="shared" si="91"/>
        <v>0.16087059675930576</v>
      </c>
      <c r="BV50">
        <v>6</v>
      </c>
      <c r="BW50">
        <v>0.5</v>
      </c>
      <c r="BX50" t="s">
        <v>388</v>
      </c>
      <c r="BY50">
        <v>2</v>
      </c>
      <c r="BZ50">
        <v>1689267708.5</v>
      </c>
      <c r="CA50">
        <v>24.0962</v>
      </c>
      <c r="CB50">
        <v>29.991700000000002</v>
      </c>
      <c r="CC50">
        <v>30.365400000000001</v>
      </c>
      <c r="CD50">
        <v>20.726900000000001</v>
      </c>
      <c r="CE50">
        <v>24.0702</v>
      </c>
      <c r="CF50">
        <v>30.293900000000001</v>
      </c>
      <c r="CG50">
        <v>500.286</v>
      </c>
      <c r="CH50">
        <v>98.885199999999998</v>
      </c>
      <c r="CI50">
        <v>0.100233</v>
      </c>
      <c r="CJ50">
        <v>32.726799999999997</v>
      </c>
      <c r="CK50">
        <v>32.054600000000001</v>
      </c>
      <c r="CL50">
        <v>999.9</v>
      </c>
      <c r="CM50">
        <v>0</v>
      </c>
      <c r="CN50">
        <v>0</v>
      </c>
      <c r="CO50">
        <v>9975</v>
      </c>
      <c r="CP50">
        <v>0</v>
      </c>
      <c r="CQ50">
        <v>1.5289399999999999E-3</v>
      </c>
      <c r="CR50">
        <v>-5.8954899999999997</v>
      </c>
      <c r="CS50">
        <v>24.850899999999999</v>
      </c>
      <c r="CT50">
        <v>30.6265</v>
      </c>
      <c r="CU50">
        <v>9.6385000000000005</v>
      </c>
      <c r="CV50">
        <v>29.991700000000002</v>
      </c>
      <c r="CW50">
        <v>20.726900000000001</v>
      </c>
      <c r="CX50">
        <v>3.0026899999999999</v>
      </c>
      <c r="CY50">
        <v>2.0495800000000002</v>
      </c>
      <c r="CZ50">
        <v>24.0428</v>
      </c>
      <c r="DA50">
        <v>17.832699999999999</v>
      </c>
      <c r="DB50">
        <v>1799.98</v>
      </c>
      <c r="DC50">
        <v>0.977993</v>
      </c>
      <c r="DD50">
        <v>2.20074E-2</v>
      </c>
      <c r="DE50">
        <v>0</v>
      </c>
      <c r="DF50">
        <v>748.08199999999999</v>
      </c>
      <c r="DG50">
        <v>5.0009800000000002</v>
      </c>
      <c r="DH50">
        <v>14930</v>
      </c>
      <c r="DI50">
        <v>16375.7</v>
      </c>
      <c r="DJ50">
        <v>48.375</v>
      </c>
      <c r="DK50">
        <v>49.936999999999998</v>
      </c>
      <c r="DL50">
        <v>48.875</v>
      </c>
      <c r="DM50">
        <v>49.375</v>
      </c>
      <c r="DN50">
        <v>49.625</v>
      </c>
      <c r="DO50">
        <v>1755.48</v>
      </c>
      <c r="DP50">
        <v>39.5</v>
      </c>
      <c r="DQ50">
        <v>0</v>
      </c>
      <c r="DR50">
        <v>115.700000047684</v>
      </c>
      <c r="DS50">
        <v>0</v>
      </c>
      <c r="DT50">
        <v>748.67060000000004</v>
      </c>
      <c r="DU50">
        <v>-2.8066153831952501</v>
      </c>
      <c r="DV50">
        <v>-2.56153857406033</v>
      </c>
      <c r="DW50">
        <v>14927.504000000001</v>
      </c>
      <c r="DX50">
        <v>15</v>
      </c>
      <c r="DY50">
        <v>1689267669.5</v>
      </c>
      <c r="DZ50" t="s">
        <v>564</v>
      </c>
      <c r="EA50">
        <v>1689267656.5</v>
      </c>
      <c r="EB50">
        <v>1689267669.5</v>
      </c>
      <c r="EC50">
        <v>37</v>
      </c>
      <c r="ED50">
        <v>-0.06</v>
      </c>
      <c r="EE50">
        <v>2E-3</v>
      </c>
      <c r="EF50">
        <v>0.03</v>
      </c>
      <c r="EG50">
        <v>8.9999999999999993E-3</v>
      </c>
      <c r="EH50">
        <v>30</v>
      </c>
      <c r="EI50">
        <v>21</v>
      </c>
      <c r="EJ50">
        <v>0.33</v>
      </c>
      <c r="EK50">
        <v>0.01</v>
      </c>
      <c r="EL50">
        <v>4.7104689559157</v>
      </c>
      <c r="EM50">
        <v>7.11876466145764E-3</v>
      </c>
      <c r="EN50">
        <v>2.1278022368597601E-2</v>
      </c>
      <c r="EO50">
        <v>1</v>
      </c>
      <c r="EP50">
        <v>0.48228174377667099</v>
      </c>
      <c r="EQ50">
        <v>4.0105759864493898E-2</v>
      </c>
      <c r="ER50">
        <v>1.9152818090402202E-2</v>
      </c>
      <c r="ES50">
        <v>1</v>
      </c>
      <c r="ET50">
        <v>2</v>
      </c>
      <c r="EU50">
        <v>2</v>
      </c>
      <c r="EV50" t="s">
        <v>390</v>
      </c>
      <c r="EW50">
        <v>2.9588999999999999</v>
      </c>
      <c r="EX50">
        <v>2.84036</v>
      </c>
      <c r="EY50">
        <v>6.7053800000000004E-3</v>
      </c>
      <c r="EZ50">
        <v>8.4515000000000007E-3</v>
      </c>
      <c r="FA50">
        <v>0.132656</v>
      </c>
      <c r="FB50">
        <v>0.102058</v>
      </c>
      <c r="FC50">
        <v>29613</v>
      </c>
      <c r="FD50">
        <v>30317.599999999999</v>
      </c>
      <c r="FE50">
        <v>27356.400000000001</v>
      </c>
      <c r="FF50">
        <v>27866.6</v>
      </c>
      <c r="FG50">
        <v>30417.4</v>
      </c>
      <c r="FH50">
        <v>30625.7</v>
      </c>
      <c r="FI50">
        <v>38109</v>
      </c>
      <c r="FJ50">
        <v>36977.5</v>
      </c>
      <c r="FK50">
        <v>2.0088200000000001</v>
      </c>
      <c r="FL50">
        <v>1.60012</v>
      </c>
      <c r="FM50">
        <v>-6.0573199999999997E-3</v>
      </c>
      <c r="FN50">
        <v>0</v>
      </c>
      <c r="FO50">
        <v>32.152799999999999</v>
      </c>
      <c r="FP50">
        <v>999.9</v>
      </c>
      <c r="FQ50">
        <v>44.103000000000002</v>
      </c>
      <c r="FR50">
        <v>44.112000000000002</v>
      </c>
      <c r="FS50">
        <v>41.056699999999999</v>
      </c>
      <c r="FT50">
        <v>61.9011</v>
      </c>
      <c r="FU50">
        <v>33.321300000000001</v>
      </c>
      <c r="FV50">
        <v>1</v>
      </c>
      <c r="FW50">
        <v>0.62768800000000002</v>
      </c>
      <c r="FX50">
        <v>3.16554</v>
      </c>
      <c r="FY50">
        <v>20.2164</v>
      </c>
      <c r="FZ50">
        <v>5.2214799999999997</v>
      </c>
      <c r="GA50">
        <v>12.0219</v>
      </c>
      <c r="GB50">
        <v>4.9967499999999996</v>
      </c>
      <c r="GC50">
        <v>3.2903799999999999</v>
      </c>
      <c r="GD50">
        <v>9999</v>
      </c>
      <c r="GE50">
        <v>9999</v>
      </c>
      <c r="GF50">
        <v>9999</v>
      </c>
      <c r="GG50">
        <v>220.4</v>
      </c>
      <c r="GH50">
        <v>1.8782000000000001</v>
      </c>
      <c r="GI50">
        <v>1.87209</v>
      </c>
      <c r="GJ50">
        <v>1.8741300000000001</v>
      </c>
      <c r="GK50">
        <v>1.8723099999999999</v>
      </c>
      <c r="GL50">
        <v>1.87243</v>
      </c>
      <c r="GM50">
        <v>1.87364</v>
      </c>
      <c r="GN50">
        <v>1.8739300000000001</v>
      </c>
      <c r="GO50">
        <v>1.8778999999999999</v>
      </c>
      <c r="GP50">
        <v>5</v>
      </c>
      <c r="GQ50">
        <v>0</v>
      </c>
      <c r="GR50">
        <v>0</v>
      </c>
      <c r="GS50">
        <v>0</v>
      </c>
      <c r="GT50" t="s">
        <v>391</v>
      </c>
      <c r="GU50" t="s">
        <v>392</v>
      </c>
      <c r="GV50" t="s">
        <v>393</v>
      </c>
      <c r="GW50" t="s">
        <v>393</v>
      </c>
      <c r="GX50" t="s">
        <v>393</v>
      </c>
      <c r="GY50" t="s">
        <v>393</v>
      </c>
      <c r="GZ50">
        <v>0</v>
      </c>
      <c r="HA50">
        <v>100</v>
      </c>
      <c r="HB50">
        <v>100</v>
      </c>
      <c r="HC50">
        <v>2.5999999999999999E-2</v>
      </c>
      <c r="HD50">
        <v>7.1499999999999994E-2</v>
      </c>
      <c r="HE50">
        <v>9.1148897222938195E-3</v>
      </c>
      <c r="HF50">
        <v>7.2704984381113296E-4</v>
      </c>
      <c r="HG50">
        <v>-1.05877040029023E-6</v>
      </c>
      <c r="HH50">
        <v>2.9517966189716799E-10</v>
      </c>
      <c r="HI50">
        <v>7.1447961125944301E-2</v>
      </c>
      <c r="HJ50">
        <v>0</v>
      </c>
      <c r="HK50">
        <v>0</v>
      </c>
      <c r="HL50">
        <v>0</v>
      </c>
      <c r="HM50">
        <v>1</v>
      </c>
      <c r="HN50">
        <v>2242</v>
      </c>
      <c r="HO50">
        <v>1</v>
      </c>
      <c r="HP50">
        <v>25</v>
      </c>
      <c r="HQ50">
        <v>0.9</v>
      </c>
      <c r="HR50">
        <v>0.7</v>
      </c>
      <c r="HS50">
        <v>0.21850600000000001</v>
      </c>
      <c r="HT50">
        <v>2.7441399999999998</v>
      </c>
      <c r="HU50">
        <v>1.49536</v>
      </c>
      <c r="HV50">
        <v>2.2619600000000002</v>
      </c>
      <c r="HW50">
        <v>1.49658</v>
      </c>
      <c r="HX50">
        <v>2.5878899999999998</v>
      </c>
      <c r="HY50">
        <v>46.6496</v>
      </c>
      <c r="HZ50">
        <v>23.921099999999999</v>
      </c>
      <c r="IA50">
        <v>18</v>
      </c>
      <c r="IB50">
        <v>516.16300000000001</v>
      </c>
      <c r="IC50">
        <v>384.71600000000001</v>
      </c>
      <c r="ID50">
        <v>28.175000000000001</v>
      </c>
      <c r="IE50">
        <v>34.859099999999998</v>
      </c>
      <c r="IF50">
        <v>30.000900000000001</v>
      </c>
      <c r="IG50">
        <v>34.651699999999998</v>
      </c>
      <c r="IH50">
        <v>34.598199999999999</v>
      </c>
      <c r="II50">
        <v>4.4287799999999997</v>
      </c>
      <c r="IJ50">
        <v>54.894300000000001</v>
      </c>
      <c r="IK50">
        <v>0</v>
      </c>
      <c r="IL50">
        <v>28.144100000000002</v>
      </c>
      <c r="IM50">
        <v>30</v>
      </c>
      <c r="IN50">
        <v>20.629300000000001</v>
      </c>
      <c r="IO50">
        <v>99.329099999999997</v>
      </c>
      <c r="IP50">
        <v>99.300700000000006</v>
      </c>
    </row>
    <row r="51" spans="1:250" x14ac:dyDescent="0.3">
      <c r="A51">
        <v>35</v>
      </c>
      <c r="B51">
        <v>1689267824</v>
      </c>
      <c r="C51">
        <v>7390</v>
      </c>
      <c r="D51" t="s">
        <v>565</v>
      </c>
      <c r="E51" t="s">
        <v>566</v>
      </c>
      <c r="F51" t="s">
        <v>378</v>
      </c>
      <c r="G51" t="s">
        <v>379</v>
      </c>
      <c r="H51" t="s">
        <v>535</v>
      </c>
      <c r="I51" t="s">
        <v>381</v>
      </c>
      <c r="J51" t="s">
        <v>535</v>
      </c>
      <c r="K51" t="s">
        <v>383</v>
      </c>
      <c r="L51" t="s">
        <v>536</v>
      </c>
      <c r="M51">
        <v>1689267824</v>
      </c>
      <c r="N51">
        <f t="shared" si="46"/>
        <v>8.4094740915835707E-3</v>
      </c>
      <c r="O51">
        <f t="shared" si="47"/>
        <v>8.4094740915835704</v>
      </c>
      <c r="P51">
        <f t="shared" si="48"/>
        <v>1.6600609759870788</v>
      </c>
      <c r="Q51">
        <f t="shared" si="49"/>
        <v>7.9213800000000001</v>
      </c>
      <c r="R51">
        <f t="shared" si="50"/>
        <v>2.0164049278871583</v>
      </c>
      <c r="S51">
        <f t="shared" si="51"/>
        <v>0.19958833901786216</v>
      </c>
      <c r="T51">
        <f t="shared" si="52"/>
        <v>0.78407618185397998</v>
      </c>
      <c r="U51">
        <f t="shared" si="53"/>
        <v>0.49845473773309523</v>
      </c>
      <c r="V51">
        <f t="shared" si="54"/>
        <v>2.9114021516148814</v>
      </c>
      <c r="W51">
        <f t="shared" si="55"/>
        <v>0.45544153523059716</v>
      </c>
      <c r="X51">
        <f t="shared" si="56"/>
        <v>0.28820557710119926</v>
      </c>
      <c r="Y51">
        <f t="shared" si="57"/>
        <v>289.58939275492588</v>
      </c>
      <c r="Z51">
        <f t="shared" si="58"/>
        <v>32.082142300966922</v>
      </c>
      <c r="AA51">
        <f t="shared" si="59"/>
        <v>31.843699999999998</v>
      </c>
      <c r="AB51">
        <f t="shared" si="60"/>
        <v>4.7330019643332362</v>
      </c>
      <c r="AC51">
        <f t="shared" si="61"/>
        <v>60.385826048944303</v>
      </c>
      <c r="AD51">
        <f t="shared" si="62"/>
        <v>2.9765255659222998</v>
      </c>
      <c r="AE51">
        <f t="shared" si="63"/>
        <v>4.9291791810709809</v>
      </c>
      <c r="AF51">
        <f t="shared" si="64"/>
        <v>1.7564763984109364</v>
      </c>
      <c r="AG51">
        <f t="shared" si="65"/>
        <v>-370.85780743883549</v>
      </c>
      <c r="AH51">
        <f t="shared" si="66"/>
        <v>112.7911058965436</v>
      </c>
      <c r="AI51">
        <f t="shared" si="67"/>
        <v>8.8034086197305683</v>
      </c>
      <c r="AJ51">
        <f t="shared" si="68"/>
        <v>40.326099832364577</v>
      </c>
      <c r="AK51">
        <v>0</v>
      </c>
      <c r="AL51">
        <v>0</v>
      </c>
      <c r="AM51">
        <f t="shared" si="69"/>
        <v>1</v>
      </c>
      <c r="AN51">
        <f t="shared" si="70"/>
        <v>0</v>
      </c>
      <c r="AO51">
        <f t="shared" si="71"/>
        <v>51377.591030713687</v>
      </c>
      <c r="AP51" t="s">
        <v>385</v>
      </c>
      <c r="AQ51">
        <v>10238.9</v>
      </c>
      <c r="AR51">
        <v>302.21199999999999</v>
      </c>
      <c r="AS51">
        <v>4052.3</v>
      </c>
      <c r="AT51">
        <f t="shared" si="72"/>
        <v>0.92542210596451402</v>
      </c>
      <c r="AU51">
        <v>-0.32343011824092399</v>
      </c>
      <c r="AV51" t="s">
        <v>567</v>
      </c>
      <c r="AW51">
        <v>10302.200000000001</v>
      </c>
      <c r="AX51">
        <v>754.76739999999995</v>
      </c>
      <c r="AY51">
        <v>818.74</v>
      </c>
      <c r="AZ51">
        <f t="shared" si="73"/>
        <v>7.8135427608276187E-2</v>
      </c>
      <c r="BA51">
        <v>0.5</v>
      </c>
      <c r="BB51">
        <f t="shared" si="74"/>
        <v>1513.302599354884</v>
      </c>
      <c r="BC51">
        <f t="shared" si="75"/>
        <v>1.6600609759870788</v>
      </c>
      <c r="BD51">
        <f t="shared" si="76"/>
        <v>59.121272850654861</v>
      </c>
      <c r="BE51">
        <f t="shared" si="77"/>
        <v>1.3107035533234123E-3</v>
      </c>
      <c r="BF51">
        <f t="shared" si="78"/>
        <v>3.9494344969098862</v>
      </c>
      <c r="BG51">
        <f t="shared" si="79"/>
        <v>233.45117303782908</v>
      </c>
      <c r="BH51" t="s">
        <v>568</v>
      </c>
      <c r="BI51">
        <v>577.23</v>
      </c>
      <c r="BJ51">
        <f t="shared" si="80"/>
        <v>577.23</v>
      </c>
      <c r="BK51">
        <f t="shared" si="81"/>
        <v>0.2949776485819674</v>
      </c>
      <c r="BL51">
        <f t="shared" si="82"/>
        <v>0.26488592604861105</v>
      </c>
      <c r="BM51">
        <f t="shared" si="83"/>
        <v>0.93050211938176797</v>
      </c>
      <c r="BN51">
        <f t="shared" si="84"/>
        <v>0.12385117554130667</v>
      </c>
      <c r="BO51">
        <f t="shared" si="85"/>
        <v>0.86226243224159016</v>
      </c>
      <c r="BP51">
        <f t="shared" si="86"/>
        <v>0.20257910330128168</v>
      </c>
      <c r="BQ51">
        <f t="shared" si="87"/>
        <v>0.7974208966987183</v>
      </c>
      <c r="BR51">
        <f t="shared" si="88"/>
        <v>1800.14</v>
      </c>
      <c r="BS51">
        <f t="shared" si="89"/>
        <v>1513.302599354884</v>
      </c>
      <c r="BT51">
        <f t="shared" si="90"/>
        <v>0.84065828177524193</v>
      </c>
      <c r="BU51">
        <f t="shared" si="91"/>
        <v>0.16087048382621677</v>
      </c>
      <c r="BV51">
        <v>6</v>
      </c>
      <c r="BW51">
        <v>0.5</v>
      </c>
      <c r="BX51" t="s">
        <v>388</v>
      </c>
      <c r="BY51">
        <v>2</v>
      </c>
      <c r="BZ51">
        <v>1689267824</v>
      </c>
      <c r="CA51">
        <v>7.9213800000000001</v>
      </c>
      <c r="CB51">
        <v>9.9921399999999991</v>
      </c>
      <c r="CC51">
        <v>30.071300000000001</v>
      </c>
      <c r="CD51">
        <v>20.289300000000001</v>
      </c>
      <c r="CE51">
        <v>7.9350899999999998</v>
      </c>
      <c r="CF51">
        <v>29.999300000000002</v>
      </c>
      <c r="CG51">
        <v>500.30200000000002</v>
      </c>
      <c r="CH51">
        <v>98.882099999999994</v>
      </c>
      <c r="CI51">
        <v>0.100171</v>
      </c>
      <c r="CJ51">
        <v>32.5623</v>
      </c>
      <c r="CK51">
        <v>31.843699999999998</v>
      </c>
      <c r="CL51">
        <v>999.9</v>
      </c>
      <c r="CM51">
        <v>0</v>
      </c>
      <c r="CN51">
        <v>0</v>
      </c>
      <c r="CO51">
        <v>10008.799999999999</v>
      </c>
      <c r="CP51">
        <v>0</v>
      </c>
      <c r="CQ51">
        <v>1.5289399999999999E-3</v>
      </c>
      <c r="CR51">
        <v>-2.0707599999999999</v>
      </c>
      <c r="CS51">
        <v>8.1669699999999992</v>
      </c>
      <c r="CT51">
        <v>10.1991</v>
      </c>
      <c r="CU51">
        <v>9.7820699999999992</v>
      </c>
      <c r="CV51">
        <v>9.9921399999999991</v>
      </c>
      <c r="CW51">
        <v>20.289300000000001</v>
      </c>
      <c r="CX51">
        <v>2.9735200000000002</v>
      </c>
      <c r="CY51">
        <v>2.0062500000000001</v>
      </c>
      <c r="CZ51">
        <v>23.880400000000002</v>
      </c>
      <c r="DA51">
        <v>17.4937</v>
      </c>
      <c r="DB51">
        <v>1800.14</v>
      </c>
      <c r="DC51">
        <v>0.97799599999999998</v>
      </c>
      <c r="DD51">
        <v>2.2003600000000002E-2</v>
      </c>
      <c r="DE51">
        <v>0</v>
      </c>
      <c r="DF51">
        <v>754.42499999999995</v>
      </c>
      <c r="DG51">
        <v>5.0009800000000002</v>
      </c>
      <c r="DH51">
        <v>14128.8</v>
      </c>
      <c r="DI51">
        <v>16377.2</v>
      </c>
      <c r="DJ51">
        <v>48.436999999999998</v>
      </c>
      <c r="DK51">
        <v>50</v>
      </c>
      <c r="DL51">
        <v>49.061999999999998</v>
      </c>
      <c r="DM51">
        <v>49.561999999999998</v>
      </c>
      <c r="DN51">
        <v>49.75</v>
      </c>
      <c r="DO51">
        <v>1755.64</v>
      </c>
      <c r="DP51">
        <v>39.5</v>
      </c>
      <c r="DQ51">
        <v>0</v>
      </c>
      <c r="DR51">
        <v>115.299999952316</v>
      </c>
      <c r="DS51">
        <v>0</v>
      </c>
      <c r="DT51">
        <v>754.76739999999995</v>
      </c>
      <c r="DU51">
        <v>-1.6081538689389201</v>
      </c>
      <c r="DV51">
        <v>72.176923160593901</v>
      </c>
      <c r="DW51">
        <v>14115.616</v>
      </c>
      <c r="DX51">
        <v>15</v>
      </c>
      <c r="DY51">
        <v>1689267783.5</v>
      </c>
      <c r="DZ51" t="s">
        <v>569</v>
      </c>
      <c r="EA51">
        <v>1689267776.5</v>
      </c>
      <c r="EB51">
        <v>1689267783.5</v>
      </c>
      <c r="EC51">
        <v>38</v>
      </c>
      <c r="ED51">
        <v>-2.9000000000000001E-2</v>
      </c>
      <c r="EE51">
        <v>1E-3</v>
      </c>
      <c r="EF51">
        <v>-1.2E-2</v>
      </c>
      <c r="EG51">
        <v>7.0000000000000001E-3</v>
      </c>
      <c r="EH51">
        <v>10</v>
      </c>
      <c r="EI51">
        <v>21</v>
      </c>
      <c r="EJ51">
        <v>0.33</v>
      </c>
      <c r="EK51">
        <v>0.01</v>
      </c>
      <c r="EL51">
        <v>1.64962794743139</v>
      </c>
      <c r="EM51">
        <v>-5.6953243465830299E-2</v>
      </c>
      <c r="EN51">
        <v>2.86481833985162E-2</v>
      </c>
      <c r="EO51">
        <v>1</v>
      </c>
      <c r="EP51">
        <v>0.506038224554611</v>
      </c>
      <c r="EQ51">
        <v>-1.1895951935802899E-3</v>
      </c>
      <c r="ER51">
        <v>1.40809855158516E-2</v>
      </c>
      <c r="ES51">
        <v>1</v>
      </c>
      <c r="ET51">
        <v>2</v>
      </c>
      <c r="EU51">
        <v>2</v>
      </c>
      <c r="EV51" t="s">
        <v>390</v>
      </c>
      <c r="EW51">
        <v>2.95871</v>
      </c>
      <c r="EX51">
        <v>2.8405900000000002</v>
      </c>
      <c r="EY51">
        <v>2.2094300000000001E-3</v>
      </c>
      <c r="EZ51">
        <v>2.8159000000000001E-3</v>
      </c>
      <c r="FA51">
        <v>0.13172600000000001</v>
      </c>
      <c r="FB51">
        <v>0.100497</v>
      </c>
      <c r="FC51">
        <v>29737</v>
      </c>
      <c r="FD51">
        <v>30481.1</v>
      </c>
      <c r="FE51">
        <v>27348</v>
      </c>
      <c r="FF51">
        <v>27859.4</v>
      </c>
      <c r="FG51">
        <v>30440.7</v>
      </c>
      <c r="FH51">
        <v>30670.799999999999</v>
      </c>
      <c r="FI51">
        <v>38097.300000000003</v>
      </c>
      <c r="FJ51">
        <v>36968.199999999997</v>
      </c>
      <c r="FK51">
        <v>2.0078499999999999</v>
      </c>
      <c r="FL51">
        <v>1.59623</v>
      </c>
      <c r="FM51">
        <v>-7.2792200000000003E-3</v>
      </c>
      <c r="FN51">
        <v>0</v>
      </c>
      <c r="FO51">
        <v>31.9618</v>
      </c>
      <c r="FP51">
        <v>999.9</v>
      </c>
      <c r="FQ51">
        <v>44.048000000000002</v>
      </c>
      <c r="FR51">
        <v>44.182000000000002</v>
      </c>
      <c r="FS51">
        <v>41.156100000000002</v>
      </c>
      <c r="FT51">
        <v>61.641100000000002</v>
      </c>
      <c r="FU51">
        <v>33.341299999999997</v>
      </c>
      <c r="FV51">
        <v>1</v>
      </c>
      <c r="FW51">
        <v>0.63583299999999998</v>
      </c>
      <c r="FX51">
        <v>1.5291399999999999</v>
      </c>
      <c r="FY51">
        <v>20.2395</v>
      </c>
      <c r="FZ51">
        <v>5.2244799999999998</v>
      </c>
      <c r="GA51">
        <v>12.0219</v>
      </c>
      <c r="GB51">
        <v>4.9978999999999996</v>
      </c>
      <c r="GC51">
        <v>3.2909999999999999</v>
      </c>
      <c r="GD51">
        <v>9999</v>
      </c>
      <c r="GE51">
        <v>9999</v>
      </c>
      <c r="GF51">
        <v>9999</v>
      </c>
      <c r="GG51">
        <v>220.4</v>
      </c>
      <c r="GH51">
        <v>1.8782000000000001</v>
      </c>
      <c r="GI51">
        <v>1.8721000000000001</v>
      </c>
      <c r="GJ51">
        <v>1.87416</v>
      </c>
      <c r="GK51">
        <v>1.87236</v>
      </c>
      <c r="GL51">
        <v>1.8724400000000001</v>
      </c>
      <c r="GM51">
        <v>1.8736600000000001</v>
      </c>
      <c r="GN51">
        <v>1.8739300000000001</v>
      </c>
      <c r="GO51">
        <v>1.8778999999999999</v>
      </c>
      <c r="GP51">
        <v>5</v>
      </c>
      <c r="GQ51">
        <v>0</v>
      </c>
      <c r="GR51">
        <v>0</v>
      </c>
      <c r="GS51">
        <v>0</v>
      </c>
      <c r="GT51" t="s">
        <v>391</v>
      </c>
      <c r="GU51" t="s">
        <v>392</v>
      </c>
      <c r="GV51" t="s">
        <v>393</v>
      </c>
      <c r="GW51" t="s">
        <v>393</v>
      </c>
      <c r="GX51" t="s">
        <v>393</v>
      </c>
      <c r="GY51" t="s">
        <v>393</v>
      </c>
      <c r="GZ51">
        <v>0</v>
      </c>
      <c r="HA51">
        <v>100</v>
      </c>
      <c r="HB51">
        <v>100</v>
      </c>
      <c r="HC51">
        <v>-1.4E-2</v>
      </c>
      <c r="HD51">
        <v>7.1999999999999995E-2</v>
      </c>
      <c r="HE51">
        <v>-1.9413695112871301E-2</v>
      </c>
      <c r="HF51">
        <v>7.2704984381113296E-4</v>
      </c>
      <c r="HG51">
        <v>-1.05877040029023E-6</v>
      </c>
      <c r="HH51">
        <v>2.9517966189716799E-10</v>
      </c>
      <c r="HI51">
        <v>7.2009630537276298E-2</v>
      </c>
      <c r="HJ51">
        <v>0</v>
      </c>
      <c r="HK51">
        <v>0</v>
      </c>
      <c r="HL51">
        <v>0</v>
      </c>
      <c r="HM51">
        <v>1</v>
      </c>
      <c r="HN51">
        <v>2242</v>
      </c>
      <c r="HO51">
        <v>1</v>
      </c>
      <c r="HP51">
        <v>25</v>
      </c>
      <c r="HQ51">
        <v>0.8</v>
      </c>
      <c r="HR51">
        <v>0.7</v>
      </c>
      <c r="HS51">
        <v>0.17578099999999999</v>
      </c>
      <c r="HT51">
        <v>2.7600099999999999</v>
      </c>
      <c r="HU51">
        <v>1.49536</v>
      </c>
      <c r="HV51">
        <v>2.2607400000000002</v>
      </c>
      <c r="HW51">
        <v>1.49658</v>
      </c>
      <c r="HX51">
        <v>2.5817899999999998</v>
      </c>
      <c r="HY51">
        <v>46.796900000000001</v>
      </c>
      <c r="HZ51">
        <v>23.938700000000001</v>
      </c>
      <c r="IA51">
        <v>18</v>
      </c>
      <c r="IB51">
        <v>516.65300000000002</v>
      </c>
      <c r="IC51">
        <v>383.10300000000001</v>
      </c>
      <c r="ID51">
        <v>28.995100000000001</v>
      </c>
      <c r="IE51">
        <v>35.034399999999998</v>
      </c>
      <c r="IF51">
        <v>29.9998</v>
      </c>
      <c r="IG51">
        <v>34.799700000000001</v>
      </c>
      <c r="IH51">
        <v>34.732500000000002</v>
      </c>
      <c r="II51">
        <v>3.5893999999999999</v>
      </c>
      <c r="IJ51">
        <v>55.679900000000004</v>
      </c>
      <c r="IK51">
        <v>0</v>
      </c>
      <c r="IL51">
        <v>29.083300000000001</v>
      </c>
      <c r="IM51">
        <v>10</v>
      </c>
      <c r="IN51">
        <v>20.291499999999999</v>
      </c>
      <c r="IO51">
        <v>99.298500000000004</v>
      </c>
      <c r="IP51">
        <v>99.275300000000001</v>
      </c>
    </row>
    <row r="52" spans="1:250" x14ac:dyDescent="0.3">
      <c r="A52">
        <v>36</v>
      </c>
      <c r="B52">
        <v>1689268014</v>
      </c>
      <c r="C52">
        <v>7580</v>
      </c>
      <c r="D52" t="s">
        <v>570</v>
      </c>
      <c r="E52" t="s">
        <v>571</v>
      </c>
      <c r="F52" t="s">
        <v>378</v>
      </c>
      <c r="G52" t="s">
        <v>379</v>
      </c>
      <c r="H52" t="s">
        <v>535</v>
      </c>
      <c r="I52" t="s">
        <v>381</v>
      </c>
      <c r="J52" t="s">
        <v>535</v>
      </c>
      <c r="K52" t="s">
        <v>383</v>
      </c>
      <c r="L52" t="s">
        <v>536</v>
      </c>
      <c r="M52">
        <v>1689268014</v>
      </c>
      <c r="N52">
        <f t="shared" si="46"/>
        <v>7.8543355270152115E-3</v>
      </c>
      <c r="O52">
        <f t="shared" si="47"/>
        <v>7.8543355270152118</v>
      </c>
      <c r="P52">
        <f t="shared" si="48"/>
        <v>45.573714478234415</v>
      </c>
      <c r="Q52">
        <f t="shared" si="49"/>
        <v>342.08800000000002</v>
      </c>
      <c r="R52">
        <f t="shared" si="50"/>
        <v>161.30806949758917</v>
      </c>
      <c r="S52">
        <f t="shared" si="51"/>
        <v>15.965767163250762</v>
      </c>
      <c r="T52">
        <f t="shared" si="52"/>
        <v>33.858798101999199</v>
      </c>
      <c r="U52">
        <f t="shared" si="53"/>
        <v>0.45173315364159655</v>
      </c>
      <c r="V52">
        <f t="shared" si="54"/>
        <v>2.9118551874109948</v>
      </c>
      <c r="W52">
        <f t="shared" si="55"/>
        <v>0.41610205659371258</v>
      </c>
      <c r="X52">
        <f t="shared" si="56"/>
        <v>0.26303049880864765</v>
      </c>
      <c r="Y52">
        <f t="shared" si="57"/>
        <v>289.58779675491894</v>
      </c>
      <c r="Z52">
        <f t="shared" si="58"/>
        <v>32.518095548369992</v>
      </c>
      <c r="AA52">
        <f t="shared" si="59"/>
        <v>32.038400000000003</v>
      </c>
      <c r="AB52">
        <f t="shared" si="60"/>
        <v>4.785471513517348</v>
      </c>
      <c r="AC52">
        <f t="shared" si="61"/>
        <v>59.684169461235847</v>
      </c>
      <c r="AD52">
        <f t="shared" si="62"/>
        <v>2.9905761054819098</v>
      </c>
      <c r="AE52">
        <f t="shared" si="63"/>
        <v>5.0106688800021804</v>
      </c>
      <c r="AF52">
        <f t="shared" si="64"/>
        <v>1.7948954080354382</v>
      </c>
      <c r="AG52">
        <f t="shared" si="65"/>
        <v>-346.37619674137085</v>
      </c>
      <c r="AH52">
        <f t="shared" si="66"/>
        <v>127.95760693760219</v>
      </c>
      <c r="AI52">
        <f t="shared" si="67"/>
        <v>10.00947803029265</v>
      </c>
      <c r="AJ52">
        <f t="shared" si="68"/>
        <v>81.178684981442942</v>
      </c>
      <c r="AK52">
        <v>0</v>
      </c>
      <c r="AL52">
        <v>0</v>
      </c>
      <c r="AM52">
        <f t="shared" si="69"/>
        <v>1</v>
      </c>
      <c r="AN52">
        <f t="shared" si="70"/>
        <v>0</v>
      </c>
      <c r="AO52">
        <f t="shared" si="71"/>
        <v>51341.322783214331</v>
      </c>
      <c r="AP52" t="s">
        <v>385</v>
      </c>
      <c r="AQ52">
        <v>10238.9</v>
      </c>
      <c r="AR52">
        <v>302.21199999999999</v>
      </c>
      <c r="AS52">
        <v>4052.3</v>
      </c>
      <c r="AT52">
        <f t="shared" si="72"/>
        <v>0.92542210596451402</v>
      </c>
      <c r="AU52">
        <v>-0.32343011824092399</v>
      </c>
      <c r="AV52" t="s">
        <v>572</v>
      </c>
      <c r="AW52">
        <v>10302.700000000001</v>
      </c>
      <c r="AX52">
        <v>689.08165384615404</v>
      </c>
      <c r="AY52">
        <v>1097.75</v>
      </c>
      <c r="AZ52">
        <f t="shared" si="73"/>
        <v>0.37227815636879613</v>
      </c>
      <c r="BA52">
        <v>0.5</v>
      </c>
      <c r="BB52">
        <f t="shared" si="74"/>
        <v>1513.2941993548804</v>
      </c>
      <c r="BC52">
        <f t="shared" si="75"/>
        <v>45.573714478234415</v>
      </c>
      <c r="BD52">
        <f t="shared" si="76"/>
        <v>281.68318728971417</v>
      </c>
      <c r="BE52">
        <f t="shared" si="77"/>
        <v>3.032929394432448E-2</v>
      </c>
      <c r="BF52">
        <f t="shared" si="78"/>
        <v>2.6914598041448419</v>
      </c>
      <c r="BG52">
        <f t="shared" si="79"/>
        <v>251.69160438993435</v>
      </c>
      <c r="BH52" t="s">
        <v>573</v>
      </c>
      <c r="BI52">
        <v>524.17999999999995</v>
      </c>
      <c r="BJ52">
        <f t="shared" si="80"/>
        <v>524.17999999999995</v>
      </c>
      <c r="BK52">
        <f t="shared" si="81"/>
        <v>0.52249601457526762</v>
      </c>
      <c r="BL52">
        <f t="shared" si="82"/>
        <v>0.71249951384111077</v>
      </c>
      <c r="BM52">
        <f t="shared" si="83"/>
        <v>0.83742899901363899</v>
      </c>
      <c r="BN52">
        <f t="shared" si="84"/>
        <v>0.51370059777640531</v>
      </c>
      <c r="BO52">
        <f t="shared" si="85"/>
        <v>0.78786151151652972</v>
      </c>
      <c r="BP52">
        <f t="shared" si="86"/>
        <v>0.54199381608934394</v>
      </c>
      <c r="BQ52">
        <f t="shared" si="87"/>
        <v>0.45800618391065606</v>
      </c>
      <c r="BR52">
        <f t="shared" si="88"/>
        <v>1800.13</v>
      </c>
      <c r="BS52">
        <f t="shared" si="89"/>
        <v>1513.2941993548804</v>
      </c>
      <c r="BT52">
        <f t="shared" si="90"/>
        <v>0.84065828543209675</v>
      </c>
      <c r="BU52">
        <f t="shared" si="91"/>
        <v>0.16087049088394667</v>
      </c>
      <c r="BV52">
        <v>6</v>
      </c>
      <c r="BW52">
        <v>0.5</v>
      </c>
      <c r="BX52" t="s">
        <v>388</v>
      </c>
      <c r="BY52">
        <v>2</v>
      </c>
      <c r="BZ52">
        <v>1689268014</v>
      </c>
      <c r="CA52">
        <v>342.08800000000002</v>
      </c>
      <c r="CB52">
        <v>399.98599999999999</v>
      </c>
      <c r="CC52">
        <v>30.2149</v>
      </c>
      <c r="CD52">
        <v>21.076799999999999</v>
      </c>
      <c r="CE52">
        <v>341.733</v>
      </c>
      <c r="CF52">
        <v>30.138000000000002</v>
      </c>
      <c r="CG52">
        <v>500.12700000000001</v>
      </c>
      <c r="CH52">
        <v>98.877099999999999</v>
      </c>
      <c r="CI52">
        <v>9.9765900000000005E-2</v>
      </c>
      <c r="CJ52">
        <v>32.853499999999997</v>
      </c>
      <c r="CK52">
        <v>32.038400000000003</v>
      </c>
      <c r="CL52">
        <v>999.9</v>
      </c>
      <c r="CM52">
        <v>0</v>
      </c>
      <c r="CN52">
        <v>0</v>
      </c>
      <c r="CO52">
        <v>10011.9</v>
      </c>
      <c r="CP52">
        <v>0</v>
      </c>
      <c r="CQ52">
        <v>1.5289399999999999E-3</v>
      </c>
      <c r="CR52">
        <v>-57.898600000000002</v>
      </c>
      <c r="CS52">
        <v>352.74599999999998</v>
      </c>
      <c r="CT52">
        <v>408.59800000000001</v>
      </c>
      <c r="CU52">
        <v>9.1381099999999993</v>
      </c>
      <c r="CV52">
        <v>399.98599999999999</v>
      </c>
      <c r="CW52">
        <v>21.076799999999999</v>
      </c>
      <c r="CX52">
        <v>2.9875600000000002</v>
      </c>
      <c r="CY52">
        <v>2.0840100000000001</v>
      </c>
      <c r="CZ52">
        <v>23.9588</v>
      </c>
      <c r="DA52">
        <v>18.0975</v>
      </c>
      <c r="DB52">
        <v>1800.13</v>
      </c>
      <c r="DC52">
        <v>0.97799599999999998</v>
      </c>
      <c r="DD52">
        <v>2.2003600000000002E-2</v>
      </c>
      <c r="DE52">
        <v>0</v>
      </c>
      <c r="DF52">
        <v>688.47799999999995</v>
      </c>
      <c r="DG52">
        <v>5.0009800000000002</v>
      </c>
      <c r="DH52">
        <v>13227.4</v>
      </c>
      <c r="DI52">
        <v>16377.1</v>
      </c>
      <c r="DJ52">
        <v>48.25</v>
      </c>
      <c r="DK52">
        <v>49.5</v>
      </c>
      <c r="DL52">
        <v>48.811999999999998</v>
      </c>
      <c r="DM52">
        <v>48.936999999999998</v>
      </c>
      <c r="DN52">
        <v>49.5</v>
      </c>
      <c r="DO52">
        <v>1755.63</v>
      </c>
      <c r="DP52">
        <v>39.5</v>
      </c>
      <c r="DQ52">
        <v>0</v>
      </c>
      <c r="DR52">
        <v>189.5</v>
      </c>
      <c r="DS52">
        <v>0</v>
      </c>
      <c r="DT52">
        <v>689.08165384615404</v>
      </c>
      <c r="DU52">
        <v>-6.31565811304701</v>
      </c>
      <c r="DV52">
        <v>-116.540170486012</v>
      </c>
      <c r="DW52">
        <v>13209.6538461538</v>
      </c>
      <c r="DX52">
        <v>15</v>
      </c>
      <c r="DY52">
        <v>1689267910.5</v>
      </c>
      <c r="DZ52" t="s">
        <v>574</v>
      </c>
      <c r="EA52">
        <v>1689267893.5</v>
      </c>
      <c r="EB52">
        <v>1689267910.5</v>
      </c>
      <c r="EC52">
        <v>39</v>
      </c>
      <c r="ED52">
        <v>0.23699999999999999</v>
      </c>
      <c r="EE52">
        <v>5.0000000000000001E-3</v>
      </c>
      <c r="EF52">
        <v>0.35799999999999998</v>
      </c>
      <c r="EG52">
        <v>7.0000000000000001E-3</v>
      </c>
      <c r="EH52">
        <v>400</v>
      </c>
      <c r="EI52">
        <v>20</v>
      </c>
      <c r="EJ52">
        <v>0.06</v>
      </c>
      <c r="EK52">
        <v>0.01</v>
      </c>
      <c r="EL52">
        <v>44.901252646702503</v>
      </c>
      <c r="EM52">
        <v>2.52571102693009</v>
      </c>
      <c r="EN52">
        <v>0.36839259391402202</v>
      </c>
      <c r="EO52">
        <v>0</v>
      </c>
      <c r="EP52">
        <v>0.46360343098850598</v>
      </c>
      <c r="EQ52">
        <v>-3.4174933622371999E-2</v>
      </c>
      <c r="ER52">
        <v>5.1347376037316397E-3</v>
      </c>
      <c r="ES52">
        <v>1</v>
      </c>
      <c r="ET52">
        <v>1</v>
      </c>
      <c r="EU52">
        <v>2</v>
      </c>
      <c r="EV52" t="s">
        <v>429</v>
      </c>
      <c r="EW52">
        <v>2.95844</v>
      </c>
      <c r="EX52">
        <v>2.8402099999999999</v>
      </c>
      <c r="EY52">
        <v>8.2144499999999995E-2</v>
      </c>
      <c r="EZ52">
        <v>9.3816200000000002E-2</v>
      </c>
      <c r="FA52">
        <v>0.13216</v>
      </c>
      <c r="FB52">
        <v>0.103245</v>
      </c>
      <c r="FC52">
        <v>27364.5</v>
      </c>
      <c r="FD52">
        <v>27708</v>
      </c>
      <c r="FE52">
        <v>27356.7</v>
      </c>
      <c r="FF52">
        <v>27866.5</v>
      </c>
      <c r="FG52">
        <v>30440.7</v>
      </c>
      <c r="FH52">
        <v>30590.9</v>
      </c>
      <c r="FI52">
        <v>38109.4</v>
      </c>
      <c r="FJ52">
        <v>36976.9</v>
      </c>
      <c r="FK52">
        <v>2.0081199999999999</v>
      </c>
      <c r="FL52">
        <v>1.6017999999999999</v>
      </c>
      <c r="FM52">
        <v>2.5048899999999999E-2</v>
      </c>
      <c r="FN52">
        <v>0</v>
      </c>
      <c r="FO52">
        <v>31.632000000000001</v>
      </c>
      <c r="FP52">
        <v>999.9</v>
      </c>
      <c r="FQ52">
        <v>43.798000000000002</v>
      </c>
      <c r="FR52">
        <v>44.222000000000001</v>
      </c>
      <c r="FS52">
        <v>41.011200000000002</v>
      </c>
      <c r="FT52">
        <v>61.691099999999999</v>
      </c>
      <c r="FU52">
        <v>34.306899999999999</v>
      </c>
      <c r="FV52">
        <v>1</v>
      </c>
      <c r="FW52">
        <v>0.62176799999999999</v>
      </c>
      <c r="FX52">
        <v>1.972</v>
      </c>
      <c r="FY52">
        <v>20.235199999999999</v>
      </c>
      <c r="FZ52">
        <v>5.2235800000000001</v>
      </c>
      <c r="GA52">
        <v>12.020099999999999</v>
      </c>
      <c r="GB52">
        <v>4.9989499999999998</v>
      </c>
      <c r="GC52">
        <v>3.2909999999999999</v>
      </c>
      <c r="GD52">
        <v>9999</v>
      </c>
      <c r="GE52">
        <v>9999</v>
      </c>
      <c r="GF52">
        <v>9999</v>
      </c>
      <c r="GG52">
        <v>220.5</v>
      </c>
      <c r="GH52">
        <v>1.8782000000000001</v>
      </c>
      <c r="GI52">
        <v>1.87209</v>
      </c>
      <c r="GJ52">
        <v>1.8741000000000001</v>
      </c>
      <c r="GK52">
        <v>1.8723000000000001</v>
      </c>
      <c r="GL52">
        <v>1.8724099999999999</v>
      </c>
      <c r="GM52">
        <v>1.87364</v>
      </c>
      <c r="GN52">
        <v>1.8739300000000001</v>
      </c>
      <c r="GO52">
        <v>1.87788</v>
      </c>
      <c r="GP52">
        <v>5</v>
      </c>
      <c r="GQ52">
        <v>0</v>
      </c>
      <c r="GR52">
        <v>0</v>
      </c>
      <c r="GS52">
        <v>0</v>
      </c>
      <c r="GT52" t="s">
        <v>391</v>
      </c>
      <c r="GU52" t="s">
        <v>392</v>
      </c>
      <c r="GV52" t="s">
        <v>393</v>
      </c>
      <c r="GW52" t="s">
        <v>393</v>
      </c>
      <c r="GX52" t="s">
        <v>393</v>
      </c>
      <c r="GY52" t="s">
        <v>393</v>
      </c>
      <c r="GZ52">
        <v>0</v>
      </c>
      <c r="HA52">
        <v>100</v>
      </c>
      <c r="HB52">
        <v>100</v>
      </c>
      <c r="HC52">
        <v>0.35499999999999998</v>
      </c>
      <c r="HD52">
        <v>7.6899999999999996E-2</v>
      </c>
      <c r="HE52">
        <v>0.21799181078525001</v>
      </c>
      <c r="HF52">
        <v>7.2704984381113296E-4</v>
      </c>
      <c r="HG52">
        <v>-1.05877040029023E-6</v>
      </c>
      <c r="HH52">
        <v>2.9517966189716799E-10</v>
      </c>
      <c r="HI52">
        <v>7.6974711329396997E-2</v>
      </c>
      <c r="HJ52">
        <v>0</v>
      </c>
      <c r="HK52">
        <v>0</v>
      </c>
      <c r="HL52">
        <v>0</v>
      </c>
      <c r="HM52">
        <v>1</v>
      </c>
      <c r="HN52">
        <v>2242</v>
      </c>
      <c r="HO52">
        <v>1</v>
      </c>
      <c r="HP52">
        <v>25</v>
      </c>
      <c r="HQ52">
        <v>2</v>
      </c>
      <c r="HR52">
        <v>1.7</v>
      </c>
      <c r="HS52">
        <v>1.0022</v>
      </c>
      <c r="HT52">
        <v>2.677</v>
      </c>
      <c r="HU52">
        <v>1.49536</v>
      </c>
      <c r="HV52">
        <v>2.2607400000000002</v>
      </c>
      <c r="HW52">
        <v>1.49658</v>
      </c>
      <c r="HX52">
        <v>2.49268</v>
      </c>
      <c r="HY52">
        <v>46.708399999999997</v>
      </c>
      <c r="HZ52">
        <v>23.9299</v>
      </c>
      <c r="IA52">
        <v>18</v>
      </c>
      <c r="IB52">
        <v>516.19500000000005</v>
      </c>
      <c r="IC52">
        <v>386.13200000000001</v>
      </c>
      <c r="ID52">
        <v>29.610700000000001</v>
      </c>
      <c r="IE52">
        <v>34.863999999999997</v>
      </c>
      <c r="IF52">
        <v>30.000800000000002</v>
      </c>
      <c r="IG52">
        <v>34.7151</v>
      </c>
      <c r="IH52">
        <v>34.6616</v>
      </c>
      <c r="II52">
        <v>20.130500000000001</v>
      </c>
      <c r="IJ52">
        <v>53.345700000000001</v>
      </c>
      <c r="IK52">
        <v>0</v>
      </c>
      <c r="IL52">
        <v>29.561900000000001</v>
      </c>
      <c r="IM52">
        <v>400</v>
      </c>
      <c r="IN52">
        <v>21.145199999999999</v>
      </c>
      <c r="IO52">
        <v>99.330100000000002</v>
      </c>
      <c r="IP52">
        <v>99.299499999999995</v>
      </c>
    </row>
    <row r="53" spans="1:250" x14ac:dyDescent="0.3">
      <c r="A53">
        <v>37</v>
      </c>
      <c r="B53">
        <v>1689268128.5</v>
      </c>
      <c r="C53">
        <v>7694.5</v>
      </c>
      <c r="D53" t="s">
        <v>575</v>
      </c>
      <c r="E53" t="s">
        <v>576</v>
      </c>
      <c r="F53" t="s">
        <v>378</v>
      </c>
      <c r="G53" t="s">
        <v>379</v>
      </c>
      <c r="H53" t="s">
        <v>535</v>
      </c>
      <c r="I53" t="s">
        <v>381</v>
      </c>
      <c r="J53" t="s">
        <v>535</v>
      </c>
      <c r="K53" t="s">
        <v>383</v>
      </c>
      <c r="L53" t="s">
        <v>536</v>
      </c>
      <c r="M53">
        <v>1689268128.5</v>
      </c>
      <c r="N53">
        <f t="shared" si="46"/>
        <v>7.6963947339342576E-3</v>
      </c>
      <c r="O53">
        <f t="shared" si="47"/>
        <v>7.696394733934258</v>
      </c>
      <c r="P53">
        <f t="shared" si="48"/>
        <v>50.118116890619653</v>
      </c>
      <c r="Q53">
        <f t="shared" si="49"/>
        <v>336.78899999999999</v>
      </c>
      <c r="R53">
        <f t="shared" si="50"/>
        <v>136.32324282395066</v>
      </c>
      <c r="S53">
        <f t="shared" si="51"/>
        <v>13.493159108927964</v>
      </c>
      <c r="T53">
        <f t="shared" si="52"/>
        <v>33.335089959716996</v>
      </c>
      <c r="U53">
        <f t="shared" si="53"/>
        <v>0.44448002601955894</v>
      </c>
      <c r="V53">
        <f t="shared" si="54"/>
        <v>2.9118905540145055</v>
      </c>
      <c r="W53">
        <f t="shared" si="55"/>
        <v>0.40993747658346658</v>
      </c>
      <c r="X53">
        <f t="shared" si="56"/>
        <v>0.25909036490517434</v>
      </c>
      <c r="Y53">
        <f t="shared" si="57"/>
        <v>289.5782334602734</v>
      </c>
      <c r="Z53">
        <f t="shared" si="58"/>
        <v>32.541076472854904</v>
      </c>
      <c r="AA53">
        <f t="shared" si="59"/>
        <v>32.088299999999997</v>
      </c>
      <c r="AB53">
        <f t="shared" si="60"/>
        <v>4.7990002647117818</v>
      </c>
      <c r="AC53">
        <f t="shared" si="61"/>
        <v>60.213999509094187</v>
      </c>
      <c r="AD53">
        <f t="shared" si="62"/>
        <v>3.0140537796641995</v>
      </c>
      <c r="AE53">
        <f t="shared" si="63"/>
        <v>5.0055698080792386</v>
      </c>
      <c r="AF53">
        <f t="shared" si="64"/>
        <v>1.7849464850475822</v>
      </c>
      <c r="AG53">
        <f t="shared" si="65"/>
        <v>-339.41100776650075</v>
      </c>
      <c r="AH53">
        <f t="shared" si="66"/>
        <v>117.28412371473374</v>
      </c>
      <c r="AI53">
        <f t="shared" si="67"/>
        <v>9.1758640441731298</v>
      </c>
      <c r="AJ53">
        <f t="shared" si="68"/>
        <v>76.627213452679513</v>
      </c>
      <c r="AK53">
        <v>0</v>
      </c>
      <c r="AL53">
        <v>0</v>
      </c>
      <c r="AM53">
        <f t="shared" si="69"/>
        <v>1</v>
      </c>
      <c r="AN53">
        <f t="shared" si="70"/>
        <v>0</v>
      </c>
      <c r="AO53">
        <f t="shared" si="71"/>
        <v>51345.399822758234</v>
      </c>
      <c r="AP53" t="s">
        <v>385</v>
      </c>
      <c r="AQ53">
        <v>10238.9</v>
      </c>
      <c r="AR53">
        <v>302.21199999999999</v>
      </c>
      <c r="AS53">
        <v>4052.3</v>
      </c>
      <c r="AT53">
        <f t="shared" si="72"/>
        <v>0.92542210596451402</v>
      </c>
      <c r="AU53">
        <v>-0.32343011824092399</v>
      </c>
      <c r="AV53" t="s">
        <v>577</v>
      </c>
      <c r="AW53">
        <v>10304</v>
      </c>
      <c r="AX53">
        <v>689.43039999999996</v>
      </c>
      <c r="AY53">
        <v>1155.21</v>
      </c>
      <c r="AZ53">
        <f t="shared" si="73"/>
        <v>0.40319907203019367</v>
      </c>
      <c r="BA53">
        <v>0.5</v>
      </c>
      <c r="BB53">
        <f t="shared" si="74"/>
        <v>1513.2438059379656</v>
      </c>
      <c r="BC53">
        <f t="shared" si="75"/>
        <v>50.118116890619653</v>
      </c>
      <c r="BD53">
        <f t="shared" si="76"/>
        <v>305.06924915481312</v>
      </c>
      <c r="BE53">
        <f t="shared" si="77"/>
        <v>3.3333390700776733E-2</v>
      </c>
      <c r="BF53">
        <f t="shared" si="78"/>
        <v>2.5078470581106465</v>
      </c>
      <c r="BG53">
        <f t="shared" si="79"/>
        <v>254.59509210432574</v>
      </c>
      <c r="BH53" t="s">
        <v>578</v>
      </c>
      <c r="BI53">
        <v>524.88</v>
      </c>
      <c r="BJ53">
        <f t="shared" si="80"/>
        <v>524.88</v>
      </c>
      <c r="BK53">
        <f t="shared" si="81"/>
        <v>0.54564105227620951</v>
      </c>
      <c r="BL53">
        <f t="shared" si="82"/>
        <v>0.7389456316532611</v>
      </c>
      <c r="BM53">
        <f t="shared" si="83"/>
        <v>0.8213056568256687</v>
      </c>
      <c r="BN53">
        <f t="shared" si="84"/>
        <v>0.54605004935533263</v>
      </c>
      <c r="BO53">
        <f t="shared" si="85"/>
        <v>0.77253920441333646</v>
      </c>
      <c r="BP53">
        <f t="shared" si="86"/>
        <v>0.5625771406978336</v>
      </c>
      <c r="BQ53">
        <f t="shared" si="87"/>
        <v>0.4374228593021664</v>
      </c>
      <c r="BR53">
        <f t="shared" si="88"/>
        <v>1800.07</v>
      </c>
      <c r="BS53">
        <f t="shared" si="89"/>
        <v>1513.2438059379656</v>
      </c>
      <c r="BT53">
        <f t="shared" si="90"/>
        <v>0.84065831103121857</v>
      </c>
      <c r="BU53">
        <f t="shared" si="91"/>
        <v>0.16087054029025172</v>
      </c>
      <c r="BV53">
        <v>6</v>
      </c>
      <c r="BW53">
        <v>0.5</v>
      </c>
      <c r="BX53" t="s">
        <v>388</v>
      </c>
      <c r="BY53">
        <v>2</v>
      </c>
      <c r="BZ53">
        <v>1689268128.5</v>
      </c>
      <c r="CA53">
        <v>336.78899999999999</v>
      </c>
      <c r="CB53">
        <v>400</v>
      </c>
      <c r="CC53">
        <v>30.4514</v>
      </c>
      <c r="CD53">
        <v>21.502800000000001</v>
      </c>
      <c r="CE53">
        <v>336.40300000000002</v>
      </c>
      <c r="CF53">
        <v>30.378599999999999</v>
      </c>
      <c r="CG53">
        <v>500.32600000000002</v>
      </c>
      <c r="CH53">
        <v>98.879099999999994</v>
      </c>
      <c r="CI53">
        <v>0.100053</v>
      </c>
      <c r="CJ53">
        <v>32.8354</v>
      </c>
      <c r="CK53">
        <v>32.088299999999997</v>
      </c>
      <c r="CL53">
        <v>999.9</v>
      </c>
      <c r="CM53">
        <v>0</v>
      </c>
      <c r="CN53">
        <v>0</v>
      </c>
      <c r="CO53">
        <v>10011.9</v>
      </c>
      <c r="CP53">
        <v>0</v>
      </c>
      <c r="CQ53">
        <v>1.5289399999999999E-3</v>
      </c>
      <c r="CR53">
        <v>-63.2117</v>
      </c>
      <c r="CS53">
        <v>347.36700000000002</v>
      </c>
      <c r="CT53">
        <v>408.791</v>
      </c>
      <c r="CU53">
        <v>8.9485799999999998</v>
      </c>
      <c r="CV53">
        <v>400</v>
      </c>
      <c r="CW53">
        <v>21.502800000000001</v>
      </c>
      <c r="CX53">
        <v>3.0110100000000002</v>
      </c>
      <c r="CY53">
        <v>2.1261800000000002</v>
      </c>
      <c r="CZ53">
        <v>24.088899999999999</v>
      </c>
      <c r="DA53">
        <v>18.416699999999999</v>
      </c>
      <c r="DB53">
        <v>1800.07</v>
      </c>
      <c r="DC53">
        <v>0.977993</v>
      </c>
      <c r="DD53">
        <v>2.20074E-2</v>
      </c>
      <c r="DE53">
        <v>0</v>
      </c>
      <c r="DF53">
        <v>689.88800000000003</v>
      </c>
      <c r="DG53">
        <v>5.0009800000000002</v>
      </c>
      <c r="DH53">
        <v>13979.6</v>
      </c>
      <c r="DI53">
        <v>16376.5</v>
      </c>
      <c r="DJ53">
        <v>48.25</v>
      </c>
      <c r="DK53">
        <v>49.625</v>
      </c>
      <c r="DL53">
        <v>48.75</v>
      </c>
      <c r="DM53">
        <v>49</v>
      </c>
      <c r="DN53">
        <v>49.5</v>
      </c>
      <c r="DO53">
        <v>1755.56</v>
      </c>
      <c r="DP53">
        <v>39.5</v>
      </c>
      <c r="DQ53">
        <v>0</v>
      </c>
      <c r="DR53">
        <v>114.09999990463299</v>
      </c>
      <c r="DS53">
        <v>0</v>
      </c>
      <c r="DT53">
        <v>689.43039999999996</v>
      </c>
      <c r="DU53">
        <v>3.0407692424177699</v>
      </c>
      <c r="DV53">
        <v>150.33076943903799</v>
      </c>
      <c r="DW53">
        <v>13960.7</v>
      </c>
      <c r="DX53">
        <v>15</v>
      </c>
      <c r="DY53">
        <v>1689268088.5</v>
      </c>
      <c r="DZ53" t="s">
        <v>579</v>
      </c>
      <c r="EA53">
        <v>1689268079</v>
      </c>
      <c r="EB53">
        <v>1689268088.5</v>
      </c>
      <c r="EC53">
        <v>40</v>
      </c>
      <c r="ED53">
        <v>3.1E-2</v>
      </c>
      <c r="EE53">
        <v>-4.0000000000000001E-3</v>
      </c>
      <c r="EF53">
        <v>0.39</v>
      </c>
      <c r="EG53">
        <v>1.7000000000000001E-2</v>
      </c>
      <c r="EH53">
        <v>400</v>
      </c>
      <c r="EI53">
        <v>21</v>
      </c>
      <c r="EJ53">
        <v>0.05</v>
      </c>
      <c r="EK53">
        <v>0.01</v>
      </c>
      <c r="EL53">
        <v>49.757280870851702</v>
      </c>
      <c r="EM53">
        <v>0.86656184936968295</v>
      </c>
      <c r="EN53">
        <v>0.14480519647044801</v>
      </c>
      <c r="EO53">
        <v>1</v>
      </c>
      <c r="EP53">
        <v>0.45647965662534501</v>
      </c>
      <c r="EQ53">
        <v>-1.32218043891762E-2</v>
      </c>
      <c r="ER53">
        <v>1.63190158968569E-2</v>
      </c>
      <c r="ES53">
        <v>1</v>
      </c>
      <c r="ET53">
        <v>2</v>
      </c>
      <c r="EU53">
        <v>2</v>
      </c>
      <c r="EV53" t="s">
        <v>390</v>
      </c>
      <c r="EW53">
        <v>2.9590200000000002</v>
      </c>
      <c r="EX53">
        <v>2.8405</v>
      </c>
      <c r="EY53">
        <v>8.1127199999999997E-2</v>
      </c>
      <c r="EZ53">
        <v>9.3828700000000001E-2</v>
      </c>
      <c r="FA53">
        <v>0.13289100000000001</v>
      </c>
      <c r="FB53">
        <v>0.104715</v>
      </c>
      <c r="FC53">
        <v>27396.400000000001</v>
      </c>
      <c r="FD53">
        <v>27708.3</v>
      </c>
      <c r="FE53">
        <v>27358</v>
      </c>
      <c r="FF53">
        <v>27867.1</v>
      </c>
      <c r="FG53">
        <v>30416.7</v>
      </c>
      <c r="FH53">
        <v>30541.8</v>
      </c>
      <c r="FI53">
        <v>38111.800000000003</v>
      </c>
      <c r="FJ53">
        <v>36978.199999999997</v>
      </c>
      <c r="FK53">
        <v>2.0084200000000001</v>
      </c>
      <c r="FL53">
        <v>1.6024700000000001</v>
      </c>
      <c r="FM53">
        <v>9.4100799999999995E-3</v>
      </c>
      <c r="FN53">
        <v>0</v>
      </c>
      <c r="FO53">
        <v>31.935600000000001</v>
      </c>
      <c r="FP53">
        <v>999.9</v>
      </c>
      <c r="FQ53">
        <v>43.786000000000001</v>
      </c>
      <c r="FR53">
        <v>44.192</v>
      </c>
      <c r="FS53">
        <v>40.935200000000002</v>
      </c>
      <c r="FT53">
        <v>61.811100000000003</v>
      </c>
      <c r="FU53">
        <v>33.173099999999998</v>
      </c>
      <c r="FV53">
        <v>1</v>
      </c>
      <c r="FW53">
        <v>0.62512199999999996</v>
      </c>
      <c r="FX53">
        <v>3.31481</v>
      </c>
      <c r="FY53">
        <v>20.213699999999999</v>
      </c>
      <c r="FZ53">
        <v>5.2243300000000001</v>
      </c>
      <c r="GA53">
        <v>12.0219</v>
      </c>
      <c r="GB53">
        <v>4.9973000000000001</v>
      </c>
      <c r="GC53">
        <v>3.29088</v>
      </c>
      <c r="GD53">
        <v>9999</v>
      </c>
      <c r="GE53">
        <v>9999</v>
      </c>
      <c r="GF53">
        <v>9999</v>
      </c>
      <c r="GG53">
        <v>220.5</v>
      </c>
      <c r="GH53">
        <v>1.8782000000000001</v>
      </c>
      <c r="GI53">
        <v>1.8720699999999999</v>
      </c>
      <c r="GJ53">
        <v>1.8741000000000001</v>
      </c>
      <c r="GK53">
        <v>1.87233</v>
      </c>
      <c r="GL53">
        <v>1.8724099999999999</v>
      </c>
      <c r="GM53">
        <v>1.87365</v>
      </c>
      <c r="GN53">
        <v>1.8739300000000001</v>
      </c>
      <c r="GO53">
        <v>1.8778699999999999</v>
      </c>
      <c r="GP53">
        <v>5</v>
      </c>
      <c r="GQ53">
        <v>0</v>
      </c>
      <c r="GR53">
        <v>0</v>
      </c>
      <c r="GS53">
        <v>0</v>
      </c>
      <c r="GT53" t="s">
        <v>391</v>
      </c>
      <c r="GU53" t="s">
        <v>392</v>
      </c>
      <c r="GV53" t="s">
        <v>393</v>
      </c>
      <c r="GW53" t="s">
        <v>393</v>
      </c>
      <c r="GX53" t="s">
        <v>393</v>
      </c>
      <c r="GY53" t="s">
        <v>393</v>
      </c>
      <c r="GZ53">
        <v>0</v>
      </c>
      <c r="HA53">
        <v>100</v>
      </c>
      <c r="HB53">
        <v>100</v>
      </c>
      <c r="HC53">
        <v>0.38600000000000001</v>
      </c>
      <c r="HD53">
        <v>7.2800000000000004E-2</v>
      </c>
      <c r="HE53">
        <v>0.24949958637574299</v>
      </c>
      <c r="HF53">
        <v>7.2704984381113296E-4</v>
      </c>
      <c r="HG53">
        <v>-1.05877040029023E-6</v>
      </c>
      <c r="HH53">
        <v>2.9517966189716799E-10</v>
      </c>
      <c r="HI53">
        <v>7.2849921758066802E-2</v>
      </c>
      <c r="HJ53">
        <v>0</v>
      </c>
      <c r="HK53">
        <v>0</v>
      </c>
      <c r="HL53">
        <v>0</v>
      </c>
      <c r="HM53">
        <v>1</v>
      </c>
      <c r="HN53">
        <v>2242</v>
      </c>
      <c r="HO53">
        <v>1</v>
      </c>
      <c r="HP53">
        <v>25</v>
      </c>
      <c r="HQ53">
        <v>0.8</v>
      </c>
      <c r="HR53">
        <v>0.7</v>
      </c>
      <c r="HS53">
        <v>1.0022</v>
      </c>
      <c r="HT53">
        <v>2.67944</v>
      </c>
      <c r="HU53">
        <v>1.49536</v>
      </c>
      <c r="HV53">
        <v>2.2607400000000002</v>
      </c>
      <c r="HW53">
        <v>1.49658</v>
      </c>
      <c r="HX53">
        <v>2.4731399999999999</v>
      </c>
      <c r="HY53">
        <v>46.679000000000002</v>
      </c>
      <c r="HZ53">
        <v>23.912400000000002</v>
      </c>
      <c r="IA53">
        <v>18</v>
      </c>
      <c r="IB53">
        <v>516.15300000000002</v>
      </c>
      <c r="IC53">
        <v>386.44</v>
      </c>
      <c r="ID53">
        <v>28.207100000000001</v>
      </c>
      <c r="IE53">
        <v>34.824300000000001</v>
      </c>
      <c r="IF53">
        <v>30.000599999999999</v>
      </c>
      <c r="IG53">
        <v>34.6843</v>
      </c>
      <c r="IH53">
        <v>34.6432</v>
      </c>
      <c r="II53">
        <v>20.134599999999999</v>
      </c>
      <c r="IJ53">
        <v>52.770299999999999</v>
      </c>
      <c r="IK53">
        <v>0</v>
      </c>
      <c r="IL53">
        <v>28.143899999999999</v>
      </c>
      <c r="IM53">
        <v>400</v>
      </c>
      <c r="IN53">
        <v>21.568999999999999</v>
      </c>
      <c r="IO53">
        <v>99.335700000000003</v>
      </c>
      <c r="IP53">
        <v>99.302400000000006</v>
      </c>
    </row>
    <row r="54" spans="1:250" x14ac:dyDescent="0.3">
      <c r="A54">
        <v>38</v>
      </c>
      <c r="B54">
        <v>1689268243.5</v>
      </c>
      <c r="C54">
        <v>7809.5</v>
      </c>
      <c r="D54" t="s">
        <v>580</v>
      </c>
      <c r="E54" t="s">
        <v>581</v>
      </c>
      <c r="F54" t="s">
        <v>378</v>
      </c>
      <c r="G54" t="s">
        <v>379</v>
      </c>
      <c r="H54" t="s">
        <v>535</v>
      </c>
      <c r="I54" t="s">
        <v>381</v>
      </c>
      <c r="J54" t="s">
        <v>535</v>
      </c>
      <c r="K54" t="s">
        <v>383</v>
      </c>
      <c r="L54" t="s">
        <v>536</v>
      </c>
      <c r="M54">
        <v>1689268243.5</v>
      </c>
      <c r="N54">
        <f t="shared" si="46"/>
        <v>7.4299464001741401E-3</v>
      </c>
      <c r="O54">
        <f t="shared" si="47"/>
        <v>7.4299464001741402</v>
      </c>
      <c r="P54">
        <f t="shared" si="48"/>
        <v>54.254941302834517</v>
      </c>
      <c r="Q54">
        <f t="shared" si="49"/>
        <v>431.21100000000001</v>
      </c>
      <c r="R54">
        <f t="shared" si="50"/>
        <v>207.67307441100843</v>
      </c>
      <c r="S54">
        <f t="shared" si="51"/>
        <v>20.55550250320135</v>
      </c>
      <c r="T54">
        <f t="shared" si="52"/>
        <v>42.681309625943996</v>
      </c>
      <c r="U54">
        <f t="shared" si="53"/>
        <v>0.43397899359139863</v>
      </c>
      <c r="V54">
        <f t="shared" si="54"/>
        <v>2.9044542224429342</v>
      </c>
      <c r="W54">
        <f t="shared" si="55"/>
        <v>0.400906859050007</v>
      </c>
      <c r="X54">
        <f t="shared" si="56"/>
        <v>0.25332783404885717</v>
      </c>
      <c r="Y54">
        <f t="shared" si="57"/>
        <v>289.55587675478057</v>
      </c>
      <c r="Z54">
        <f t="shared" si="58"/>
        <v>32.329965440308534</v>
      </c>
      <c r="AA54">
        <f t="shared" si="59"/>
        <v>31.8584</v>
      </c>
      <c r="AB54">
        <f t="shared" si="60"/>
        <v>4.7369458998660985</v>
      </c>
      <c r="AC54">
        <f t="shared" si="61"/>
        <v>60.357696659915028</v>
      </c>
      <c r="AD54">
        <f t="shared" si="62"/>
        <v>2.9740155928464</v>
      </c>
      <c r="AE54">
        <f t="shared" si="63"/>
        <v>4.9273179021450533</v>
      </c>
      <c r="AF54">
        <f t="shared" si="64"/>
        <v>1.7629303070196984</v>
      </c>
      <c r="AG54">
        <f t="shared" si="65"/>
        <v>-327.66063624767958</v>
      </c>
      <c r="AH54">
        <f t="shared" si="66"/>
        <v>109.17101740732727</v>
      </c>
      <c r="AI54">
        <f t="shared" si="67"/>
        <v>8.5415771188523575</v>
      </c>
      <c r="AJ54">
        <f t="shared" si="68"/>
        <v>79.607835033280594</v>
      </c>
      <c r="AK54">
        <v>0</v>
      </c>
      <c r="AL54">
        <v>0</v>
      </c>
      <c r="AM54">
        <f t="shared" si="69"/>
        <v>1</v>
      </c>
      <c r="AN54">
        <f t="shared" si="70"/>
        <v>0</v>
      </c>
      <c r="AO54">
        <f t="shared" si="71"/>
        <v>51183.009906462481</v>
      </c>
      <c r="AP54" t="s">
        <v>385</v>
      </c>
      <c r="AQ54">
        <v>10238.9</v>
      </c>
      <c r="AR54">
        <v>302.21199999999999</v>
      </c>
      <c r="AS54">
        <v>4052.3</v>
      </c>
      <c r="AT54">
        <f t="shared" si="72"/>
        <v>0.92542210596451402</v>
      </c>
      <c r="AU54">
        <v>-0.32343011824092399</v>
      </c>
      <c r="AV54" t="s">
        <v>582</v>
      </c>
      <c r="AW54">
        <v>10303.700000000001</v>
      </c>
      <c r="AX54">
        <v>698.50534615384595</v>
      </c>
      <c r="AY54">
        <v>1208.5999999999999</v>
      </c>
      <c r="AZ54">
        <f t="shared" si="73"/>
        <v>0.42205415674843128</v>
      </c>
      <c r="BA54">
        <v>0.5</v>
      </c>
      <c r="BB54">
        <f t="shared" si="74"/>
        <v>1513.1261993548085</v>
      </c>
      <c r="BC54">
        <f t="shared" si="75"/>
        <v>54.254941302834517</v>
      </c>
      <c r="BD54">
        <f t="shared" si="76"/>
        <v>319.31060106132622</v>
      </c>
      <c r="BE54">
        <f t="shared" si="77"/>
        <v>3.6069940130801684E-2</v>
      </c>
      <c r="BF54">
        <f t="shared" si="78"/>
        <v>2.3528876385901047</v>
      </c>
      <c r="BG54">
        <f t="shared" si="79"/>
        <v>257.0981178455836</v>
      </c>
      <c r="BH54" t="s">
        <v>583</v>
      </c>
      <c r="BI54">
        <v>524.62</v>
      </c>
      <c r="BJ54">
        <f t="shared" si="80"/>
        <v>524.62</v>
      </c>
      <c r="BK54">
        <f t="shared" si="81"/>
        <v>0.56592751944398478</v>
      </c>
      <c r="BL54">
        <f t="shared" si="82"/>
        <v>0.74577422416759853</v>
      </c>
      <c r="BM54">
        <f t="shared" si="83"/>
        <v>0.80611053156748913</v>
      </c>
      <c r="BN54">
        <f t="shared" si="84"/>
        <v>0.56277736890399477</v>
      </c>
      <c r="BO54">
        <f t="shared" si="85"/>
        <v>0.75830220517491864</v>
      </c>
      <c r="BP54">
        <f t="shared" si="86"/>
        <v>0.56012180241299547</v>
      </c>
      <c r="BQ54">
        <f t="shared" si="87"/>
        <v>0.43987819758700453</v>
      </c>
      <c r="BR54">
        <f t="shared" si="88"/>
        <v>1799.93</v>
      </c>
      <c r="BS54">
        <f t="shared" si="89"/>
        <v>1513.1261993548085</v>
      </c>
      <c r="BT54">
        <f t="shared" si="90"/>
        <v>0.84065835857772719</v>
      </c>
      <c r="BU54">
        <f t="shared" si="91"/>
        <v>0.16087063205501356</v>
      </c>
      <c r="BV54">
        <v>6</v>
      </c>
      <c r="BW54">
        <v>0.5</v>
      </c>
      <c r="BX54" t="s">
        <v>388</v>
      </c>
      <c r="BY54">
        <v>2</v>
      </c>
      <c r="BZ54">
        <v>1689268243.5</v>
      </c>
      <c r="CA54">
        <v>431.21100000000001</v>
      </c>
      <c r="CB54">
        <v>500.11500000000001</v>
      </c>
      <c r="CC54">
        <v>30.046600000000002</v>
      </c>
      <c r="CD54">
        <v>21.404399999999999</v>
      </c>
      <c r="CE54">
        <v>430.65199999999999</v>
      </c>
      <c r="CF54">
        <v>29.9711</v>
      </c>
      <c r="CG54">
        <v>500.33800000000002</v>
      </c>
      <c r="CH54">
        <v>98.879099999999994</v>
      </c>
      <c r="CI54">
        <v>0.101004</v>
      </c>
      <c r="CJ54">
        <v>32.555599999999998</v>
      </c>
      <c r="CK54">
        <v>31.8584</v>
      </c>
      <c r="CL54">
        <v>999.9</v>
      </c>
      <c r="CM54">
        <v>0</v>
      </c>
      <c r="CN54">
        <v>0</v>
      </c>
      <c r="CO54">
        <v>9969.3799999999992</v>
      </c>
      <c r="CP54">
        <v>0</v>
      </c>
      <c r="CQ54">
        <v>1.5289399999999999E-3</v>
      </c>
      <c r="CR54">
        <v>-68.903300000000002</v>
      </c>
      <c r="CS54">
        <v>444.56900000000002</v>
      </c>
      <c r="CT54">
        <v>511.05399999999997</v>
      </c>
      <c r="CU54">
        <v>8.6422399999999993</v>
      </c>
      <c r="CV54">
        <v>500.11500000000001</v>
      </c>
      <c r="CW54">
        <v>21.404399999999999</v>
      </c>
      <c r="CX54">
        <v>2.97098</v>
      </c>
      <c r="CY54">
        <v>2.1164399999999999</v>
      </c>
      <c r="CZ54">
        <v>23.866199999999999</v>
      </c>
      <c r="DA54">
        <v>18.343499999999999</v>
      </c>
      <c r="DB54">
        <v>1799.93</v>
      </c>
      <c r="DC54">
        <v>0.977993</v>
      </c>
      <c r="DD54">
        <v>2.20074E-2</v>
      </c>
      <c r="DE54">
        <v>0</v>
      </c>
      <c r="DF54">
        <v>698.34400000000005</v>
      </c>
      <c r="DG54">
        <v>5.0009800000000002</v>
      </c>
      <c r="DH54">
        <v>13080</v>
      </c>
      <c r="DI54">
        <v>16375.2</v>
      </c>
      <c r="DJ54">
        <v>48.25</v>
      </c>
      <c r="DK54">
        <v>49.625</v>
      </c>
      <c r="DL54">
        <v>48.811999999999998</v>
      </c>
      <c r="DM54">
        <v>49.186999999999998</v>
      </c>
      <c r="DN54">
        <v>49.5</v>
      </c>
      <c r="DO54">
        <v>1755.43</v>
      </c>
      <c r="DP54">
        <v>39.5</v>
      </c>
      <c r="DQ54">
        <v>0</v>
      </c>
      <c r="DR54">
        <v>114.799999952316</v>
      </c>
      <c r="DS54">
        <v>0</v>
      </c>
      <c r="DT54">
        <v>698.50534615384595</v>
      </c>
      <c r="DU54">
        <v>-0.31476923041983401</v>
      </c>
      <c r="DV54">
        <v>103.13162401971699</v>
      </c>
      <c r="DW54">
        <v>13063.938461538501</v>
      </c>
      <c r="DX54">
        <v>15</v>
      </c>
      <c r="DY54">
        <v>1689268202.5</v>
      </c>
      <c r="DZ54" t="s">
        <v>584</v>
      </c>
      <c r="EA54">
        <v>1689268202.5</v>
      </c>
      <c r="EB54">
        <v>1689268201.5</v>
      </c>
      <c r="EC54">
        <v>41</v>
      </c>
      <c r="ED54">
        <v>0.16900000000000001</v>
      </c>
      <c r="EE54">
        <v>3.0000000000000001E-3</v>
      </c>
      <c r="EF54">
        <v>0.55500000000000005</v>
      </c>
      <c r="EG54">
        <v>0.02</v>
      </c>
      <c r="EH54">
        <v>500</v>
      </c>
      <c r="EI54">
        <v>21</v>
      </c>
      <c r="EJ54">
        <v>0.04</v>
      </c>
      <c r="EK54">
        <v>0.01</v>
      </c>
      <c r="EL54">
        <v>54.179522566644202</v>
      </c>
      <c r="EM54">
        <v>-0.52477702871998</v>
      </c>
      <c r="EN54">
        <v>0.13079465100958601</v>
      </c>
      <c r="EO54">
        <v>1</v>
      </c>
      <c r="EP54">
        <v>0.44743370732319399</v>
      </c>
      <c r="EQ54">
        <v>-4.2744458690561503E-2</v>
      </c>
      <c r="ER54">
        <v>1.4106611191815501E-2</v>
      </c>
      <c r="ES54">
        <v>1</v>
      </c>
      <c r="ET54">
        <v>2</v>
      </c>
      <c r="EU54">
        <v>2</v>
      </c>
      <c r="EV54" t="s">
        <v>390</v>
      </c>
      <c r="EW54">
        <v>2.9588800000000002</v>
      </c>
      <c r="EX54">
        <v>2.8410799999999998</v>
      </c>
      <c r="EY54">
        <v>9.8339300000000004E-2</v>
      </c>
      <c r="EZ54">
        <v>0.11093799999999999</v>
      </c>
      <c r="FA54">
        <v>0.13164200000000001</v>
      </c>
      <c r="FB54">
        <v>0.10435800000000001</v>
      </c>
      <c r="FC54">
        <v>26875.7</v>
      </c>
      <c r="FD54">
        <v>27177.3</v>
      </c>
      <c r="FE54">
        <v>27351.4</v>
      </c>
      <c r="FF54">
        <v>27860.1</v>
      </c>
      <c r="FG54">
        <v>30454.5</v>
      </c>
      <c r="FH54">
        <v>30547.3</v>
      </c>
      <c r="FI54">
        <v>38102.1</v>
      </c>
      <c r="FJ54">
        <v>36968.6</v>
      </c>
      <c r="FK54">
        <v>2.00732</v>
      </c>
      <c r="FL54">
        <v>1.5996999999999999</v>
      </c>
      <c r="FM54">
        <v>-4.9844399999999997E-3</v>
      </c>
      <c r="FN54">
        <v>0</v>
      </c>
      <c r="FO54">
        <v>31.939299999999999</v>
      </c>
      <c r="FP54">
        <v>999.9</v>
      </c>
      <c r="FQ54">
        <v>43.798000000000002</v>
      </c>
      <c r="FR54">
        <v>44.231999999999999</v>
      </c>
      <c r="FS54">
        <v>41.0289</v>
      </c>
      <c r="FT54">
        <v>62.0411</v>
      </c>
      <c r="FU54">
        <v>33.361400000000003</v>
      </c>
      <c r="FV54">
        <v>1</v>
      </c>
      <c r="FW54">
        <v>0.63244400000000001</v>
      </c>
      <c r="FX54">
        <v>1.96099</v>
      </c>
      <c r="FY54">
        <v>20.235199999999999</v>
      </c>
      <c r="FZ54">
        <v>5.2226800000000004</v>
      </c>
      <c r="GA54">
        <v>12.021599999999999</v>
      </c>
      <c r="GB54">
        <v>4.9976000000000003</v>
      </c>
      <c r="GC54">
        <v>3.2909299999999999</v>
      </c>
      <c r="GD54">
        <v>9999</v>
      </c>
      <c r="GE54">
        <v>9999</v>
      </c>
      <c r="GF54">
        <v>9999</v>
      </c>
      <c r="GG54">
        <v>220.5</v>
      </c>
      <c r="GH54">
        <v>1.8782000000000001</v>
      </c>
      <c r="GI54">
        <v>1.87209</v>
      </c>
      <c r="GJ54">
        <v>1.87416</v>
      </c>
      <c r="GK54">
        <v>1.87235</v>
      </c>
      <c r="GL54">
        <v>1.8724099999999999</v>
      </c>
      <c r="GM54">
        <v>1.8736600000000001</v>
      </c>
      <c r="GN54">
        <v>1.8739300000000001</v>
      </c>
      <c r="GO54">
        <v>1.87788</v>
      </c>
      <c r="GP54">
        <v>5</v>
      </c>
      <c r="GQ54">
        <v>0</v>
      </c>
      <c r="GR54">
        <v>0</v>
      </c>
      <c r="GS54">
        <v>0</v>
      </c>
      <c r="GT54" t="s">
        <v>391</v>
      </c>
      <c r="GU54" t="s">
        <v>392</v>
      </c>
      <c r="GV54" t="s">
        <v>393</v>
      </c>
      <c r="GW54" t="s">
        <v>393</v>
      </c>
      <c r="GX54" t="s">
        <v>393</v>
      </c>
      <c r="GY54" t="s">
        <v>393</v>
      </c>
      <c r="GZ54">
        <v>0</v>
      </c>
      <c r="HA54">
        <v>100</v>
      </c>
      <c r="HB54">
        <v>100</v>
      </c>
      <c r="HC54">
        <v>0.55900000000000005</v>
      </c>
      <c r="HD54">
        <v>7.5499999999999998E-2</v>
      </c>
      <c r="HE54">
        <v>0.41887217624126799</v>
      </c>
      <c r="HF54">
        <v>7.2704984381113296E-4</v>
      </c>
      <c r="HG54">
        <v>-1.05877040029023E-6</v>
      </c>
      <c r="HH54">
        <v>2.9517966189716799E-10</v>
      </c>
      <c r="HI54">
        <v>7.5539046443672195E-2</v>
      </c>
      <c r="HJ54">
        <v>0</v>
      </c>
      <c r="HK54">
        <v>0</v>
      </c>
      <c r="HL54">
        <v>0</v>
      </c>
      <c r="HM54">
        <v>1</v>
      </c>
      <c r="HN54">
        <v>2242</v>
      </c>
      <c r="HO54">
        <v>1</v>
      </c>
      <c r="HP54">
        <v>25</v>
      </c>
      <c r="HQ54">
        <v>0.7</v>
      </c>
      <c r="HR54">
        <v>0.7</v>
      </c>
      <c r="HS54">
        <v>1.1975100000000001</v>
      </c>
      <c r="HT54">
        <v>2.67944</v>
      </c>
      <c r="HU54">
        <v>1.49536</v>
      </c>
      <c r="HV54">
        <v>2.2607400000000002</v>
      </c>
      <c r="HW54">
        <v>1.49658</v>
      </c>
      <c r="HX54">
        <v>2.4316399999999998</v>
      </c>
      <c r="HY54">
        <v>46.767400000000002</v>
      </c>
      <c r="HZ54">
        <v>23.921099999999999</v>
      </c>
      <c r="IA54">
        <v>18</v>
      </c>
      <c r="IB54">
        <v>516.18100000000004</v>
      </c>
      <c r="IC54">
        <v>385.22300000000001</v>
      </c>
      <c r="ID54">
        <v>28.571300000000001</v>
      </c>
      <c r="IE54">
        <v>34.967799999999997</v>
      </c>
      <c r="IF54">
        <v>30</v>
      </c>
      <c r="IG54">
        <v>34.781199999999998</v>
      </c>
      <c r="IH54">
        <v>34.727699999999999</v>
      </c>
      <c r="II54">
        <v>24.037700000000001</v>
      </c>
      <c r="IJ54">
        <v>53.469700000000003</v>
      </c>
      <c r="IK54">
        <v>0</v>
      </c>
      <c r="IL54">
        <v>28.643699999999999</v>
      </c>
      <c r="IM54">
        <v>500</v>
      </c>
      <c r="IN54">
        <v>21.331600000000002</v>
      </c>
      <c r="IO54">
        <v>99.310900000000004</v>
      </c>
      <c r="IP54">
        <v>99.277100000000004</v>
      </c>
    </row>
    <row r="55" spans="1:250" x14ac:dyDescent="0.3">
      <c r="A55">
        <v>39</v>
      </c>
      <c r="B55">
        <v>1689268358</v>
      </c>
      <c r="C55">
        <v>7924</v>
      </c>
      <c r="D55" t="s">
        <v>585</v>
      </c>
      <c r="E55" t="s">
        <v>586</v>
      </c>
      <c r="F55" t="s">
        <v>378</v>
      </c>
      <c r="G55" t="s">
        <v>379</v>
      </c>
      <c r="H55" t="s">
        <v>535</v>
      </c>
      <c r="I55" t="s">
        <v>381</v>
      </c>
      <c r="J55" t="s">
        <v>535</v>
      </c>
      <c r="K55" t="s">
        <v>383</v>
      </c>
      <c r="L55" t="s">
        <v>536</v>
      </c>
      <c r="M55">
        <v>1689268358</v>
      </c>
      <c r="N55">
        <f t="shared" si="46"/>
        <v>6.7809489660455285E-3</v>
      </c>
      <c r="O55">
        <f t="shared" si="47"/>
        <v>6.7809489660455284</v>
      </c>
      <c r="P55">
        <f t="shared" si="48"/>
        <v>56.223115045982958</v>
      </c>
      <c r="Q55">
        <f t="shared" si="49"/>
        <v>528.29499999999996</v>
      </c>
      <c r="R55">
        <f t="shared" si="50"/>
        <v>266.71348801141278</v>
      </c>
      <c r="S55">
        <f t="shared" si="51"/>
        <v>26.398618256840326</v>
      </c>
      <c r="T55">
        <f t="shared" si="52"/>
        <v>52.289286664799995</v>
      </c>
      <c r="U55">
        <f t="shared" si="53"/>
        <v>0.38283364555571348</v>
      </c>
      <c r="V55">
        <f t="shared" si="54"/>
        <v>2.9094581345573403</v>
      </c>
      <c r="W55">
        <f t="shared" si="55"/>
        <v>0.35688873426932638</v>
      </c>
      <c r="X55">
        <f t="shared" si="56"/>
        <v>0.22523981374089919</v>
      </c>
      <c r="Y55">
        <f t="shared" si="57"/>
        <v>289.5882347555563</v>
      </c>
      <c r="Z55">
        <f t="shared" si="58"/>
        <v>32.692029883845542</v>
      </c>
      <c r="AA55">
        <f t="shared" si="59"/>
        <v>32.052900000000001</v>
      </c>
      <c r="AB55">
        <f t="shared" si="60"/>
        <v>4.7893992873889522</v>
      </c>
      <c r="AC55">
        <f t="shared" si="61"/>
        <v>59.880658714779798</v>
      </c>
      <c r="AD55">
        <f t="shared" si="62"/>
        <v>2.9826455634240001</v>
      </c>
      <c r="AE55">
        <f t="shared" si="63"/>
        <v>4.9809832213616261</v>
      </c>
      <c r="AF55">
        <f t="shared" si="64"/>
        <v>1.806753723964952</v>
      </c>
      <c r="AG55">
        <f t="shared" si="65"/>
        <v>-299.03984940260779</v>
      </c>
      <c r="AH55">
        <f t="shared" si="66"/>
        <v>109.01402133042751</v>
      </c>
      <c r="AI55">
        <f t="shared" si="67"/>
        <v>8.5308208684776403</v>
      </c>
      <c r="AJ55">
        <f t="shared" si="68"/>
        <v>108.09322755185366</v>
      </c>
      <c r="AK55">
        <v>0</v>
      </c>
      <c r="AL55">
        <v>0</v>
      </c>
      <c r="AM55">
        <f t="shared" si="69"/>
        <v>1</v>
      </c>
      <c r="AN55">
        <f t="shared" si="70"/>
        <v>0</v>
      </c>
      <c r="AO55">
        <f t="shared" si="71"/>
        <v>51291.573610523606</v>
      </c>
      <c r="AP55" t="s">
        <v>385</v>
      </c>
      <c r="AQ55">
        <v>10238.9</v>
      </c>
      <c r="AR55">
        <v>302.21199999999999</v>
      </c>
      <c r="AS55">
        <v>4052.3</v>
      </c>
      <c r="AT55">
        <f t="shared" si="72"/>
        <v>0.92542210596451402</v>
      </c>
      <c r="AU55">
        <v>-0.32343011824092399</v>
      </c>
      <c r="AV55" t="s">
        <v>587</v>
      </c>
      <c r="AW55">
        <v>10304.5</v>
      </c>
      <c r="AX55">
        <v>700.22904000000005</v>
      </c>
      <c r="AY55">
        <v>1237.5999999999999</v>
      </c>
      <c r="AZ55">
        <f t="shared" si="73"/>
        <v>0.43420407239818992</v>
      </c>
      <c r="BA55">
        <v>0.5</v>
      </c>
      <c r="BB55">
        <f t="shared" si="74"/>
        <v>1513.3019993552105</v>
      </c>
      <c r="BC55">
        <f t="shared" si="75"/>
        <v>56.223115045982958</v>
      </c>
      <c r="BD55">
        <f t="shared" si="76"/>
        <v>328.54094544417768</v>
      </c>
      <c r="BE55">
        <f t="shared" si="77"/>
        <v>3.7366332158628814E-2</v>
      </c>
      <c r="BF55">
        <f t="shared" si="78"/>
        <v>2.2743212669683261</v>
      </c>
      <c r="BG55">
        <f t="shared" si="79"/>
        <v>258.38608004762244</v>
      </c>
      <c r="BH55" t="s">
        <v>588</v>
      </c>
      <c r="BI55">
        <v>528.48</v>
      </c>
      <c r="BJ55">
        <f t="shared" si="80"/>
        <v>528.48</v>
      </c>
      <c r="BK55">
        <f t="shared" si="81"/>
        <v>0.5729799612152553</v>
      </c>
      <c r="BL55">
        <f t="shared" si="82"/>
        <v>0.7577997518050541</v>
      </c>
      <c r="BM55">
        <f t="shared" si="83"/>
        <v>0.79876384151290369</v>
      </c>
      <c r="BN55">
        <f t="shared" si="84"/>
        <v>0.57448990151680357</v>
      </c>
      <c r="BO55">
        <f t="shared" si="85"/>
        <v>0.75056905331288226</v>
      </c>
      <c r="BP55">
        <f t="shared" si="86"/>
        <v>0.57193002568693097</v>
      </c>
      <c r="BQ55">
        <f t="shared" si="87"/>
        <v>0.42806997431306903</v>
      </c>
      <c r="BR55">
        <f t="shared" si="88"/>
        <v>1800.14</v>
      </c>
      <c r="BS55">
        <f t="shared" si="89"/>
        <v>1513.3019993552105</v>
      </c>
      <c r="BT55">
        <f t="shared" si="90"/>
        <v>0.84065794846801378</v>
      </c>
      <c r="BU55">
        <f t="shared" si="91"/>
        <v>0.16086984054326678</v>
      </c>
      <c r="BV55">
        <v>6</v>
      </c>
      <c r="BW55">
        <v>0.5</v>
      </c>
      <c r="BX55" t="s">
        <v>388</v>
      </c>
      <c r="BY55">
        <v>2</v>
      </c>
      <c r="BZ55">
        <v>1689268358</v>
      </c>
      <c r="CA55">
        <v>528.29499999999996</v>
      </c>
      <c r="CB55">
        <v>600.03399999999999</v>
      </c>
      <c r="CC55">
        <v>30.134599999999999</v>
      </c>
      <c r="CD55">
        <v>22.245699999999999</v>
      </c>
      <c r="CE55">
        <v>527.79999999999995</v>
      </c>
      <c r="CF55">
        <v>30.065100000000001</v>
      </c>
      <c r="CG55">
        <v>500.19200000000001</v>
      </c>
      <c r="CH55">
        <v>98.877700000000004</v>
      </c>
      <c r="CI55">
        <v>9.9739999999999995E-2</v>
      </c>
      <c r="CJ55">
        <v>32.747900000000001</v>
      </c>
      <c r="CK55">
        <v>32.052900000000001</v>
      </c>
      <c r="CL55">
        <v>999.9</v>
      </c>
      <c r="CM55">
        <v>0</v>
      </c>
      <c r="CN55">
        <v>0</v>
      </c>
      <c r="CO55">
        <v>9998.1200000000008</v>
      </c>
      <c r="CP55">
        <v>0</v>
      </c>
      <c r="CQ55">
        <v>1.5289399999999999E-3</v>
      </c>
      <c r="CR55">
        <v>-71.738799999999998</v>
      </c>
      <c r="CS55">
        <v>544.71</v>
      </c>
      <c r="CT55">
        <v>613.68600000000004</v>
      </c>
      <c r="CU55">
        <v>7.8889100000000001</v>
      </c>
      <c r="CV55">
        <v>600.03399999999999</v>
      </c>
      <c r="CW55">
        <v>22.245699999999999</v>
      </c>
      <c r="CX55">
        <v>2.9796399999999998</v>
      </c>
      <c r="CY55">
        <v>2.1996000000000002</v>
      </c>
      <c r="CZ55">
        <v>23.9146</v>
      </c>
      <c r="DA55">
        <v>18.959399999999999</v>
      </c>
      <c r="DB55">
        <v>1800.14</v>
      </c>
      <c r="DC55">
        <v>0.97800600000000004</v>
      </c>
      <c r="DD55">
        <v>2.19939E-2</v>
      </c>
      <c r="DE55">
        <v>0</v>
      </c>
      <c r="DF55">
        <v>700.29399999999998</v>
      </c>
      <c r="DG55">
        <v>5.0009800000000002</v>
      </c>
      <c r="DH55">
        <v>14157.2</v>
      </c>
      <c r="DI55">
        <v>16377.1</v>
      </c>
      <c r="DJ55">
        <v>48.186999999999998</v>
      </c>
      <c r="DK55">
        <v>49.561999999999998</v>
      </c>
      <c r="DL55">
        <v>48.686999999999998</v>
      </c>
      <c r="DM55">
        <v>49</v>
      </c>
      <c r="DN55">
        <v>49.436999999999998</v>
      </c>
      <c r="DO55">
        <v>1755.66</v>
      </c>
      <c r="DP55">
        <v>39.479999999999997</v>
      </c>
      <c r="DQ55">
        <v>0</v>
      </c>
      <c r="DR55">
        <v>114.200000047684</v>
      </c>
      <c r="DS55">
        <v>0</v>
      </c>
      <c r="DT55">
        <v>700.22904000000005</v>
      </c>
      <c r="DU55">
        <v>0.23738462240059</v>
      </c>
      <c r="DV55">
        <v>-0.83076936463169504</v>
      </c>
      <c r="DW55">
        <v>14153.868</v>
      </c>
      <c r="DX55">
        <v>15</v>
      </c>
      <c r="DY55">
        <v>1689268319</v>
      </c>
      <c r="DZ55" t="s">
        <v>589</v>
      </c>
      <c r="EA55">
        <v>1689268311</v>
      </c>
      <c r="EB55">
        <v>1689268319</v>
      </c>
      <c r="EC55">
        <v>42</v>
      </c>
      <c r="ED55">
        <v>-5.6000000000000001E-2</v>
      </c>
      <c r="EE55">
        <v>-6.0000000000000001E-3</v>
      </c>
      <c r="EF55">
        <v>0.48199999999999998</v>
      </c>
      <c r="EG55">
        <v>1.4E-2</v>
      </c>
      <c r="EH55">
        <v>600</v>
      </c>
      <c r="EI55">
        <v>21</v>
      </c>
      <c r="EJ55">
        <v>0.03</v>
      </c>
      <c r="EK55">
        <v>0.01</v>
      </c>
      <c r="EL55">
        <v>56.223639472317899</v>
      </c>
      <c r="EM55">
        <v>-0.39875425103950402</v>
      </c>
      <c r="EN55">
        <v>0.101117551910163</v>
      </c>
      <c r="EO55">
        <v>1</v>
      </c>
      <c r="EP55">
        <v>0.38340132510439701</v>
      </c>
      <c r="EQ55">
        <v>4.6303286483271103E-2</v>
      </c>
      <c r="ER55">
        <v>1.7594770196267099E-2</v>
      </c>
      <c r="ES55">
        <v>1</v>
      </c>
      <c r="ET55">
        <v>2</v>
      </c>
      <c r="EU55">
        <v>2</v>
      </c>
      <c r="EV55" t="s">
        <v>390</v>
      </c>
      <c r="EW55">
        <v>2.9584700000000002</v>
      </c>
      <c r="EX55">
        <v>2.8400599999999998</v>
      </c>
      <c r="EY55">
        <v>0.11436200000000001</v>
      </c>
      <c r="EZ55">
        <v>0.12645799999999999</v>
      </c>
      <c r="FA55">
        <v>0.13191900000000001</v>
      </c>
      <c r="FB55">
        <v>0.107213</v>
      </c>
      <c r="FC55">
        <v>26397.3</v>
      </c>
      <c r="FD55">
        <v>26702.3</v>
      </c>
      <c r="FE55">
        <v>27351.3</v>
      </c>
      <c r="FF55">
        <v>27860.400000000001</v>
      </c>
      <c r="FG55">
        <v>30445.8</v>
      </c>
      <c r="FH55">
        <v>30451.3</v>
      </c>
      <c r="FI55">
        <v>38101.9</v>
      </c>
      <c r="FJ55">
        <v>36968.9</v>
      </c>
      <c r="FK55">
        <v>2.0063300000000002</v>
      </c>
      <c r="FL55">
        <v>1.6019300000000001</v>
      </c>
      <c r="FM55">
        <v>9.6485000000000008E-3</v>
      </c>
      <c r="FN55">
        <v>0</v>
      </c>
      <c r="FO55">
        <v>31.8964</v>
      </c>
      <c r="FP55">
        <v>999.9</v>
      </c>
      <c r="FQ55">
        <v>43.749000000000002</v>
      </c>
      <c r="FR55">
        <v>44.231999999999999</v>
      </c>
      <c r="FS55">
        <v>40.986600000000003</v>
      </c>
      <c r="FT55">
        <v>61.851100000000002</v>
      </c>
      <c r="FU55">
        <v>33.966299999999997</v>
      </c>
      <c r="FV55">
        <v>1</v>
      </c>
      <c r="FW55">
        <v>0.63338700000000003</v>
      </c>
      <c r="FX55">
        <v>2.5258099999999999</v>
      </c>
      <c r="FY55">
        <v>20.226800000000001</v>
      </c>
      <c r="FZ55">
        <v>5.2217799999999999</v>
      </c>
      <c r="GA55">
        <v>12.0219</v>
      </c>
      <c r="GB55">
        <v>4.9966499999999998</v>
      </c>
      <c r="GC55">
        <v>3.2905000000000002</v>
      </c>
      <c r="GD55">
        <v>9999</v>
      </c>
      <c r="GE55">
        <v>9999</v>
      </c>
      <c r="GF55">
        <v>9999</v>
      </c>
      <c r="GG55">
        <v>220.6</v>
      </c>
      <c r="GH55">
        <v>1.8782000000000001</v>
      </c>
      <c r="GI55">
        <v>1.87209</v>
      </c>
      <c r="GJ55">
        <v>1.8741300000000001</v>
      </c>
      <c r="GK55">
        <v>1.87239</v>
      </c>
      <c r="GL55">
        <v>1.8724099999999999</v>
      </c>
      <c r="GM55">
        <v>1.8736299999999999</v>
      </c>
      <c r="GN55">
        <v>1.8739300000000001</v>
      </c>
      <c r="GO55">
        <v>1.87788</v>
      </c>
      <c r="GP55">
        <v>5</v>
      </c>
      <c r="GQ55">
        <v>0</v>
      </c>
      <c r="GR55">
        <v>0</v>
      </c>
      <c r="GS55">
        <v>0</v>
      </c>
      <c r="GT55" t="s">
        <v>391</v>
      </c>
      <c r="GU55" t="s">
        <v>392</v>
      </c>
      <c r="GV55" t="s">
        <v>393</v>
      </c>
      <c r="GW55" t="s">
        <v>393</v>
      </c>
      <c r="GX55" t="s">
        <v>393</v>
      </c>
      <c r="GY55" t="s">
        <v>393</v>
      </c>
      <c r="GZ55">
        <v>0</v>
      </c>
      <c r="HA55">
        <v>100</v>
      </c>
      <c r="HB55">
        <v>100</v>
      </c>
      <c r="HC55">
        <v>0.495</v>
      </c>
      <c r="HD55">
        <v>6.9500000000000006E-2</v>
      </c>
      <c r="HE55">
        <v>0.362891963946259</v>
      </c>
      <c r="HF55">
        <v>7.2704984381113296E-4</v>
      </c>
      <c r="HG55">
        <v>-1.05877040029023E-6</v>
      </c>
      <c r="HH55">
        <v>2.9517966189716799E-10</v>
      </c>
      <c r="HI55">
        <v>6.9499124346878202E-2</v>
      </c>
      <c r="HJ55">
        <v>0</v>
      </c>
      <c r="HK55">
        <v>0</v>
      </c>
      <c r="HL55">
        <v>0</v>
      </c>
      <c r="HM55">
        <v>1</v>
      </c>
      <c r="HN55">
        <v>2242</v>
      </c>
      <c r="HO55">
        <v>1</v>
      </c>
      <c r="HP55">
        <v>25</v>
      </c>
      <c r="HQ55">
        <v>0.8</v>
      </c>
      <c r="HR55">
        <v>0.7</v>
      </c>
      <c r="HS55">
        <v>1.38794</v>
      </c>
      <c r="HT55">
        <v>2.677</v>
      </c>
      <c r="HU55">
        <v>1.49536</v>
      </c>
      <c r="HV55">
        <v>2.2607400000000002</v>
      </c>
      <c r="HW55">
        <v>1.49658</v>
      </c>
      <c r="HX55">
        <v>2.4157700000000002</v>
      </c>
      <c r="HY55">
        <v>46.737900000000003</v>
      </c>
      <c r="HZ55">
        <v>23.912400000000002</v>
      </c>
      <c r="IA55">
        <v>18</v>
      </c>
      <c r="IB55">
        <v>515.62900000000002</v>
      </c>
      <c r="IC55">
        <v>386.67899999999997</v>
      </c>
      <c r="ID55">
        <v>28.813300000000002</v>
      </c>
      <c r="IE55">
        <v>34.968800000000002</v>
      </c>
      <c r="IF55">
        <v>30.0001</v>
      </c>
      <c r="IG55">
        <v>34.792499999999997</v>
      </c>
      <c r="IH55">
        <v>34.740299999999998</v>
      </c>
      <c r="II55">
        <v>27.845199999999998</v>
      </c>
      <c r="IJ55">
        <v>50.713299999999997</v>
      </c>
      <c r="IK55">
        <v>0</v>
      </c>
      <c r="IL55">
        <v>28.775500000000001</v>
      </c>
      <c r="IM55">
        <v>600</v>
      </c>
      <c r="IN55">
        <v>22.209399999999999</v>
      </c>
      <c r="IO55">
        <v>99.310500000000005</v>
      </c>
      <c r="IP55">
        <v>99.277900000000002</v>
      </c>
    </row>
    <row r="56" spans="1:250" x14ac:dyDescent="0.3">
      <c r="A56">
        <v>40</v>
      </c>
      <c r="B56">
        <v>1689268507.5999999</v>
      </c>
      <c r="C56">
        <v>8073.5999999046298</v>
      </c>
      <c r="D56" t="s">
        <v>590</v>
      </c>
      <c r="E56" t="s">
        <v>591</v>
      </c>
      <c r="F56" t="s">
        <v>378</v>
      </c>
      <c r="G56" t="s">
        <v>379</v>
      </c>
      <c r="H56" t="s">
        <v>535</v>
      </c>
      <c r="I56" t="s">
        <v>381</v>
      </c>
      <c r="J56" t="s">
        <v>535</v>
      </c>
      <c r="K56" t="s">
        <v>383</v>
      </c>
      <c r="L56" t="s">
        <v>536</v>
      </c>
      <c r="M56">
        <v>1689268507.5999999</v>
      </c>
      <c r="N56">
        <f t="shared" si="46"/>
        <v>5.4440754755639099E-3</v>
      </c>
      <c r="O56">
        <f t="shared" si="47"/>
        <v>5.4440754755639098</v>
      </c>
      <c r="P56">
        <f t="shared" si="48"/>
        <v>56.967841226548785</v>
      </c>
      <c r="Q56">
        <f t="shared" si="49"/>
        <v>726.82399999999996</v>
      </c>
      <c r="R56">
        <f t="shared" si="50"/>
        <v>390.21120770851331</v>
      </c>
      <c r="S56">
        <f t="shared" si="51"/>
        <v>38.62001564664601</v>
      </c>
      <c r="T56">
        <f t="shared" si="52"/>
        <v>71.935284527568001</v>
      </c>
      <c r="U56">
        <f t="shared" si="53"/>
        <v>0.299108606233081</v>
      </c>
      <c r="V56">
        <f t="shared" si="54"/>
        <v>2.9141564415456234</v>
      </c>
      <c r="W56">
        <f t="shared" si="55"/>
        <v>0.2830394998770181</v>
      </c>
      <c r="X56">
        <f t="shared" si="56"/>
        <v>0.17827145786069448</v>
      </c>
      <c r="Y56">
        <f t="shared" si="57"/>
        <v>289.59577675495348</v>
      </c>
      <c r="Z56">
        <f t="shared" si="58"/>
        <v>32.88846826632173</v>
      </c>
      <c r="AA56">
        <f t="shared" si="59"/>
        <v>31.981000000000002</v>
      </c>
      <c r="AB56">
        <f t="shared" si="60"/>
        <v>4.7699504547691527</v>
      </c>
      <c r="AC56">
        <f t="shared" si="61"/>
        <v>59.539892715092734</v>
      </c>
      <c r="AD56">
        <f t="shared" si="62"/>
        <v>2.9404407618036004</v>
      </c>
      <c r="AE56">
        <f t="shared" si="63"/>
        <v>4.9386060802528613</v>
      </c>
      <c r="AF56">
        <f t="shared" si="64"/>
        <v>1.8295096929655523</v>
      </c>
      <c r="AG56">
        <f t="shared" si="65"/>
        <v>-240.08372847236842</v>
      </c>
      <c r="AH56">
        <f t="shared" si="66"/>
        <v>96.652842877529267</v>
      </c>
      <c r="AI56">
        <f t="shared" si="67"/>
        <v>7.5430186371514996</v>
      </c>
      <c r="AJ56">
        <f t="shared" si="68"/>
        <v>153.70790979726581</v>
      </c>
      <c r="AK56">
        <v>0</v>
      </c>
      <c r="AL56">
        <v>0</v>
      </c>
      <c r="AM56">
        <f t="shared" si="69"/>
        <v>1</v>
      </c>
      <c r="AN56">
        <f t="shared" si="70"/>
        <v>0</v>
      </c>
      <c r="AO56">
        <f t="shared" si="71"/>
        <v>51449.301973953916</v>
      </c>
      <c r="AP56" t="s">
        <v>385</v>
      </c>
      <c r="AQ56">
        <v>10238.9</v>
      </c>
      <c r="AR56">
        <v>302.21199999999999</v>
      </c>
      <c r="AS56">
        <v>4052.3</v>
      </c>
      <c r="AT56">
        <f t="shared" si="72"/>
        <v>0.92542210596451402</v>
      </c>
      <c r="AU56">
        <v>-0.32343011824092399</v>
      </c>
      <c r="AV56" t="s">
        <v>592</v>
      </c>
      <c r="AW56">
        <v>10303.6</v>
      </c>
      <c r="AX56">
        <v>699.75536</v>
      </c>
      <c r="AY56">
        <v>1245.1600000000001</v>
      </c>
      <c r="AZ56">
        <f t="shared" si="73"/>
        <v>0.43801972437277137</v>
      </c>
      <c r="BA56">
        <v>0.5</v>
      </c>
      <c r="BB56">
        <f t="shared" si="74"/>
        <v>1513.3361993548981</v>
      </c>
      <c r="BC56">
        <f t="shared" si="75"/>
        <v>56.967841226548785</v>
      </c>
      <c r="BD56">
        <f t="shared" si="76"/>
        <v>331.43555246238492</v>
      </c>
      <c r="BE56">
        <f t="shared" si="77"/>
        <v>3.78575965930186E-2</v>
      </c>
      <c r="BF56">
        <f t="shared" si="78"/>
        <v>2.2544411963121207</v>
      </c>
      <c r="BG56">
        <f t="shared" si="79"/>
        <v>258.71402837911808</v>
      </c>
      <c r="BH56" t="s">
        <v>593</v>
      </c>
      <c r="BI56">
        <v>529.38</v>
      </c>
      <c r="BJ56">
        <f t="shared" si="80"/>
        <v>529.38</v>
      </c>
      <c r="BK56">
        <f t="shared" si="81"/>
        <v>0.57484981849722128</v>
      </c>
      <c r="BL56">
        <f t="shared" si="82"/>
        <v>0.76197244963536281</v>
      </c>
      <c r="BM56">
        <f t="shared" si="83"/>
        <v>0.7968219545150047</v>
      </c>
      <c r="BN56">
        <f t="shared" si="84"/>
        <v>0.57840372957999808</v>
      </c>
      <c r="BO56">
        <f t="shared" si="85"/>
        <v>0.74855310062057212</v>
      </c>
      <c r="BP56">
        <f t="shared" si="86"/>
        <v>0.57644856823671686</v>
      </c>
      <c r="BQ56">
        <f t="shared" si="87"/>
        <v>0.42355143176328314</v>
      </c>
      <c r="BR56">
        <f t="shared" si="88"/>
        <v>1800.18</v>
      </c>
      <c r="BS56">
        <f t="shared" si="89"/>
        <v>1513.3361993548981</v>
      </c>
      <c r="BT56">
        <f t="shared" si="90"/>
        <v>0.84065826714822856</v>
      </c>
      <c r="BU56">
        <f t="shared" si="91"/>
        <v>0.16087045559608121</v>
      </c>
      <c r="BV56">
        <v>6</v>
      </c>
      <c r="BW56">
        <v>0.5</v>
      </c>
      <c r="BX56" t="s">
        <v>388</v>
      </c>
      <c r="BY56">
        <v>2</v>
      </c>
      <c r="BZ56">
        <v>1689268507.5999999</v>
      </c>
      <c r="CA56">
        <v>726.82399999999996</v>
      </c>
      <c r="CB56">
        <v>799.89099999999996</v>
      </c>
      <c r="CC56">
        <v>29.709800000000001</v>
      </c>
      <c r="CD56">
        <v>23.374700000000001</v>
      </c>
      <c r="CE56">
        <v>726.09400000000005</v>
      </c>
      <c r="CF56">
        <v>29.641999999999999</v>
      </c>
      <c r="CG56">
        <v>500.29199999999997</v>
      </c>
      <c r="CH56">
        <v>98.872</v>
      </c>
      <c r="CI56">
        <v>0.100082</v>
      </c>
      <c r="CJ56">
        <v>32.596200000000003</v>
      </c>
      <c r="CK56">
        <v>31.981000000000002</v>
      </c>
      <c r="CL56">
        <v>999.9</v>
      </c>
      <c r="CM56">
        <v>0</v>
      </c>
      <c r="CN56">
        <v>0</v>
      </c>
      <c r="CO56">
        <v>10025.6</v>
      </c>
      <c r="CP56">
        <v>0</v>
      </c>
      <c r="CQ56">
        <v>1.5289399999999999E-3</v>
      </c>
      <c r="CR56">
        <v>-73.066800000000001</v>
      </c>
      <c r="CS56">
        <v>749.07899999999995</v>
      </c>
      <c r="CT56">
        <v>819.03599999999994</v>
      </c>
      <c r="CU56">
        <v>6.3350299999999997</v>
      </c>
      <c r="CV56">
        <v>799.89099999999996</v>
      </c>
      <c r="CW56">
        <v>23.374700000000001</v>
      </c>
      <c r="CX56">
        <v>2.9374600000000002</v>
      </c>
      <c r="CY56">
        <v>2.3111100000000002</v>
      </c>
      <c r="CZ56">
        <v>23.677600000000002</v>
      </c>
      <c r="DA56">
        <v>19.754000000000001</v>
      </c>
      <c r="DB56">
        <v>1800.18</v>
      </c>
      <c r="DC56">
        <v>0.97799599999999998</v>
      </c>
      <c r="DD56">
        <v>2.2003600000000002E-2</v>
      </c>
      <c r="DE56">
        <v>0</v>
      </c>
      <c r="DF56">
        <v>699.58699999999999</v>
      </c>
      <c r="DG56">
        <v>5.0009800000000002</v>
      </c>
      <c r="DH56">
        <v>13133.9</v>
      </c>
      <c r="DI56">
        <v>16377.5</v>
      </c>
      <c r="DJ56">
        <v>48.125</v>
      </c>
      <c r="DK56">
        <v>49.5</v>
      </c>
      <c r="DL56">
        <v>48.686999999999998</v>
      </c>
      <c r="DM56">
        <v>49.061999999999998</v>
      </c>
      <c r="DN56">
        <v>49.375</v>
      </c>
      <c r="DO56">
        <v>1755.68</v>
      </c>
      <c r="DP56">
        <v>39.5</v>
      </c>
      <c r="DQ56">
        <v>0</v>
      </c>
      <c r="DR56">
        <v>149</v>
      </c>
      <c r="DS56">
        <v>0</v>
      </c>
      <c r="DT56">
        <v>699.75536</v>
      </c>
      <c r="DU56">
        <v>-1.7099230652863999</v>
      </c>
      <c r="DV56">
        <v>-1263.2615351926299</v>
      </c>
      <c r="DW56">
        <v>13226.907999999999</v>
      </c>
      <c r="DX56">
        <v>15</v>
      </c>
      <c r="DY56">
        <v>1689268468</v>
      </c>
      <c r="DZ56" t="s">
        <v>594</v>
      </c>
      <c r="EA56">
        <v>1689268468</v>
      </c>
      <c r="EB56">
        <v>1689268460</v>
      </c>
      <c r="EC56">
        <v>43</v>
      </c>
      <c r="ED56">
        <v>0.28499999999999998</v>
      </c>
      <c r="EE56">
        <v>-2E-3</v>
      </c>
      <c r="EF56">
        <v>0.70299999999999996</v>
      </c>
      <c r="EG56">
        <v>0.03</v>
      </c>
      <c r="EH56">
        <v>800</v>
      </c>
      <c r="EI56">
        <v>23</v>
      </c>
      <c r="EJ56">
        <v>0.06</v>
      </c>
      <c r="EK56">
        <v>0.01</v>
      </c>
      <c r="EL56">
        <v>57.094084554946598</v>
      </c>
      <c r="EM56">
        <v>-0.95817518286972803</v>
      </c>
      <c r="EN56">
        <v>0.195092405401187</v>
      </c>
      <c r="EO56">
        <v>1</v>
      </c>
      <c r="EP56">
        <v>0.31289980825140101</v>
      </c>
      <c r="EQ56">
        <v>-2.2051694798834599E-2</v>
      </c>
      <c r="ER56">
        <v>9.2746295416284603E-3</v>
      </c>
      <c r="ES56">
        <v>1</v>
      </c>
      <c r="ET56">
        <v>2</v>
      </c>
      <c r="EU56">
        <v>2</v>
      </c>
      <c r="EV56" t="s">
        <v>390</v>
      </c>
      <c r="EW56">
        <v>2.9586399999999999</v>
      </c>
      <c r="EX56">
        <v>2.8406500000000001</v>
      </c>
      <c r="EY56">
        <v>0.14305899999999999</v>
      </c>
      <c r="EZ56">
        <v>0.154003</v>
      </c>
      <c r="FA56">
        <v>0.13062000000000001</v>
      </c>
      <c r="FB56">
        <v>0.110961</v>
      </c>
      <c r="FC56">
        <v>25537.9</v>
      </c>
      <c r="FD56">
        <v>25855.5</v>
      </c>
      <c r="FE56">
        <v>27349.1</v>
      </c>
      <c r="FF56">
        <v>27857.599999999999</v>
      </c>
      <c r="FG56">
        <v>30491.200000000001</v>
      </c>
      <c r="FH56">
        <v>30322.400000000001</v>
      </c>
      <c r="FI56">
        <v>38098.699999999997</v>
      </c>
      <c r="FJ56">
        <v>36965.199999999997</v>
      </c>
      <c r="FK56">
        <v>2.0045999999999999</v>
      </c>
      <c r="FL56">
        <v>1.60303</v>
      </c>
      <c r="FM56">
        <v>1.2707E-2</v>
      </c>
      <c r="FN56">
        <v>0</v>
      </c>
      <c r="FO56">
        <v>31.774799999999999</v>
      </c>
      <c r="FP56">
        <v>999.9</v>
      </c>
      <c r="FQ56">
        <v>43.707000000000001</v>
      </c>
      <c r="FR56">
        <v>44.253</v>
      </c>
      <c r="FS56">
        <v>40.993000000000002</v>
      </c>
      <c r="FT56">
        <v>61.6402</v>
      </c>
      <c r="FU56">
        <v>33.473599999999998</v>
      </c>
      <c r="FV56">
        <v>1</v>
      </c>
      <c r="FW56">
        <v>0.63838700000000004</v>
      </c>
      <c r="FX56">
        <v>2.12113</v>
      </c>
      <c r="FY56">
        <v>20.2333</v>
      </c>
      <c r="FZ56">
        <v>5.2238800000000003</v>
      </c>
      <c r="GA56">
        <v>12.0219</v>
      </c>
      <c r="GB56">
        <v>4.9973000000000001</v>
      </c>
      <c r="GC56">
        <v>3.2909299999999999</v>
      </c>
      <c r="GD56">
        <v>9999</v>
      </c>
      <c r="GE56">
        <v>9999</v>
      </c>
      <c r="GF56">
        <v>9999</v>
      </c>
      <c r="GG56">
        <v>220.6</v>
      </c>
      <c r="GH56">
        <v>1.8782000000000001</v>
      </c>
      <c r="GI56">
        <v>1.8720399999999999</v>
      </c>
      <c r="GJ56">
        <v>1.8741099999999999</v>
      </c>
      <c r="GK56">
        <v>1.87233</v>
      </c>
      <c r="GL56">
        <v>1.8724099999999999</v>
      </c>
      <c r="GM56">
        <v>1.8736299999999999</v>
      </c>
      <c r="GN56">
        <v>1.8739300000000001</v>
      </c>
      <c r="GO56">
        <v>1.8778600000000001</v>
      </c>
      <c r="GP56">
        <v>5</v>
      </c>
      <c r="GQ56">
        <v>0</v>
      </c>
      <c r="GR56">
        <v>0</v>
      </c>
      <c r="GS56">
        <v>0</v>
      </c>
      <c r="GT56" t="s">
        <v>391</v>
      </c>
      <c r="GU56" t="s">
        <v>392</v>
      </c>
      <c r="GV56" t="s">
        <v>393</v>
      </c>
      <c r="GW56" t="s">
        <v>393</v>
      </c>
      <c r="GX56" t="s">
        <v>393</v>
      </c>
      <c r="GY56" t="s">
        <v>393</v>
      </c>
      <c r="GZ56">
        <v>0</v>
      </c>
      <c r="HA56">
        <v>100</v>
      </c>
      <c r="HB56">
        <v>100</v>
      </c>
      <c r="HC56">
        <v>0.73</v>
      </c>
      <c r="HD56">
        <v>6.7799999999999999E-2</v>
      </c>
      <c r="HE56">
        <v>0.64766709586462401</v>
      </c>
      <c r="HF56">
        <v>7.2704984381113296E-4</v>
      </c>
      <c r="HG56">
        <v>-1.05877040029023E-6</v>
      </c>
      <c r="HH56">
        <v>2.9517966189716799E-10</v>
      </c>
      <c r="HI56">
        <v>6.7795283445860402E-2</v>
      </c>
      <c r="HJ56">
        <v>0</v>
      </c>
      <c r="HK56">
        <v>0</v>
      </c>
      <c r="HL56">
        <v>0</v>
      </c>
      <c r="HM56">
        <v>1</v>
      </c>
      <c r="HN56">
        <v>2242</v>
      </c>
      <c r="HO56">
        <v>1</v>
      </c>
      <c r="HP56">
        <v>25</v>
      </c>
      <c r="HQ56">
        <v>0.7</v>
      </c>
      <c r="HR56">
        <v>0.8</v>
      </c>
      <c r="HS56">
        <v>1.7529300000000001</v>
      </c>
      <c r="HT56">
        <v>2.6696800000000001</v>
      </c>
      <c r="HU56">
        <v>1.49536</v>
      </c>
      <c r="HV56">
        <v>2.2607400000000002</v>
      </c>
      <c r="HW56">
        <v>1.49658</v>
      </c>
      <c r="HX56">
        <v>2.4548299999999998</v>
      </c>
      <c r="HY56">
        <v>46.767400000000002</v>
      </c>
      <c r="HZ56">
        <v>23.9299</v>
      </c>
      <c r="IA56">
        <v>18</v>
      </c>
      <c r="IB56">
        <v>515.04300000000001</v>
      </c>
      <c r="IC56">
        <v>387.74</v>
      </c>
      <c r="ID56">
        <v>28.770600000000002</v>
      </c>
      <c r="IE56">
        <v>35.044600000000003</v>
      </c>
      <c r="IF56">
        <v>29.9999</v>
      </c>
      <c r="IG56">
        <v>34.860700000000001</v>
      </c>
      <c r="IH56">
        <v>34.8035</v>
      </c>
      <c r="II56">
        <v>35.149700000000003</v>
      </c>
      <c r="IJ56">
        <v>47.692</v>
      </c>
      <c r="IK56">
        <v>0</v>
      </c>
      <c r="IL56">
        <v>28.779699999999998</v>
      </c>
      <c r="IM56">
        <v>800</v>
      </c>
      <c r="IN56">
        <v>23.5687</v>
      </c>
      <c r="IO56">
        <v>99.302300000000002</v>
      </c>
      <c r="IP56">
        <v>99.267899999999997</v>
      </c>
    </row>
    <row r="57" spans="1:250" x14ac:dyDescent="0.3">
      <c r="A57">
        <v>41</v>
      </c>
      <c r="B57">
        <v>1689268633.0999999</v>
      </c>
      <c r="C57">
        <v>8199.0999999046307</v>
      </c>
      <c r="D57" t="s">
        <v>595</v>
      </c>
      <c r="E57" t="s">
        <v>596</v>
      </c>
      <c r="F57" t="s">
        <v>378</v>
      </c>
      <c r="G57" t="s">
        <v>379</v>
      </c>
      <c r="H57" t="s">
        <v>535</v>
      </c>
      <c r="I57" t="s">
        <v>381</v>
      </c>
      <c r="J57" t="s">
        <v>535</v>
      </c>
      <c r="K57" t="s">
        <v>383</v>
      </c>
      <c r="L57" t="s">
        <v>536</v>
      </c>
      <c r="M57">
        <v>1689268633.0999999</v>
      </c>
      <c r="N57">
        <f t="shared" si="46"/>
        <v>4.1142081093157659E-3</v>
      </c>
      <c r="O57">
        <f t="shared" si="47"/>
        <v>4.1142081093157659</v>
      </c>
      <c r="P57">
        <f t="shared" si="48"/>
        <v>56.911367464766492</v>
      </c>
      <c r="Q57">
        <f t="shared" si="49"/>
        <v>1126.0999999999999</v>
      </c>
      <c r="R57">
        <f t="shared" si="50"/>
        <v>668.25612461211165</v>
      </c>
      <c r="S57">
        <f t="shared" si="51"/>
        <v>66.137197722343998</v>
      </c>
      <c r="T57">
        <f t="shared" si="52"/>
        <v>111.4499300674</v>
      </c>
      <c r="U57">
        <f t="shared" si="53"/>
        <v>0.21935394470238517</v>
      </c>
      <c r="V57">
        <f t="shared" si="54"/>
        <v>2.9111864343525924</v>
      </c>
      <c r="W57">
        <f t="shared" si="55"/>
        <v>0.21056805252530769</v>
      </c>
      <c r="X57">
        <f t="shared" si="56"/>
        <v>0.13236508771218886</v>
      </c>
      <c r="Y57">
        <f t="shared" si="57"/>
        <v>289.59577675495348</v>
      </c>
      <c r="Z57">
        <f t="shared" si="58"/>
        <v>33.286641388574736</v>
      </c>
      <c r="AA57">
        <f t="shared" si="59"/>
        <v>32.105699999999999</v>
      </c>
      <c r="AB57">
        <f t="shared" si="60"/>
        <v>4.8037255274846773</v>
      </c>
      <c r="AC57">
        <f t="shared" si="61"/>
        <v>59.473866303557102</v>
      </c>
      <c r="AD57">
        <f t="shared" si="62"/>
        <v>2.9456985512424003</v>
      </c>
      <c r="AE57">
        <f t="shared" si="63"/>
        <v>4.9529293021029304</v>
      </c>
      <c r="AF57">
        <f t="shared" si="64"/>
        <v>1.858026976242277</v>
      </c>
      <c r="AG57">
        <f t="shared" si="65"/>
        <v>-181.43657762082529</v>
      </c>
      <c r="AH57">
        <f t="shared" si="66"/>
        <v>85.050057824153654</v>
      </c>
      <c r="AI57">
        <f t="shared" si="67"/>
        <v>6.6500302942030398</v>
      </c>
      <c r="AJ57">
        <f t="shared" si="68"/>
        <v>199.85928725248488</v>
      </c>
      <c r="AK57">
        <v>0</v>
      </c>
      <c r="AL57">
        <v>0</v>
      </c>
      <c r="AM57">
        <f t="shared" si="69"/>
        <v>1</v>
      </c>
      <c r="AN57">
        <f t="shared" si="70"/>
        <v>0</v>
      </c>
      <c r="AO57">
        <f t="shared" si="71"/>
        <v>51356.915434904833</v>
      </c>
      <c r="AP57" t="s">
        <v>385</v>
      </c>
      <c r="AQ57">
        <v>10238.9</v>
      </c>
      <c r="AR57">
        <v>302.21199999999999</v>
      </c>
      <c r="AS57">
        <v>4052.3</v>
      </c>
      <c r="AT57">
        <f t="shared" si="72"/>
        <v>0.92542210596451402</v>
      </c>
      <c r="AU57">
        <v>-0.32343011824092399</v>
      </c>
      <c r="AV57" t="s">
        <v>597</v>
      </c>
      <c r="AW57">
        <v>10303</v>
      </c>
      <c r="AX57">
        <v>698.37607692307699</v>
      </c>
      <c r="AY57">
        <v>1253.67</v>
      </c>
      <c r="AZ57">
        <f t="shared" si="73"/>
        <v>0.44293468223449795</v>
      </c>
      <c r="BA57">
        <v>0.5</v>
      </c>
      <c r="BB57">
        <f t="shared" si="74"/>
        <v>1513.3361993548981</v>
      </c>
      <c r="BC57">
        <f t="shared" si="75"/>
        <v>56.911367464766492</v>
      </c>
      <c r="BD57">
        <f t="shared" si="76"/>
        <v>335.15454428761234</v>
      </c>
      <c r="BE57">
        <f t="shared" si="77"/>
        <v>3.7820279199959235E-2</v>
      </c>
      <c r="BF57">
        <f t="shared" si="78"/>
        <v>2.2323498209257617</v>
      </c>
      <c r="BG57">
        <f t="shared" si="79"/>
        <v>259.07943303959462</v>
      </c>
      <c r="BH57" t="s">
        <v>598</v>
      </c>
      <c r="BI57">
        <v>525.62</v>
      </c>
      <c r="BJ57">
        <f t="shared" si="80"/>
        <v>525.62</v>
      </c>
      <c r="BK57">
        <f t="shared" si="81"/>
        <v>0.5807349621511243</v>
      </c>
      <c r="BL57">
        <f t="shared" si="82"/>
        <v>0.76271399365005565</v>
      </c>
      <c r="BM57">
        <f t="shared" si="83"/>
        <v>0.79355938162804673</v>
      </c>
      <c r="BN57">
        <f t="shared" si="84"/>
        <v>0.58362420945214921</v>
      </c>
      <c r="BO57">
        <f t="shared" si="85"/>
        <v>0.74628382053967801</v>
      </c>
      <c r="BP57">
        <f t="shared" si="86"/>
        <v>0.57404275803465032</v>
      </c>
      <c r="BQ57">
        <f t="shared" si="87"/>
        <v>0.42595724196534968</v>
      </c>
      <c r="BR57">
        <f t="shared" si="88"/>
        <v>1800.18</v>
      </c>
      <c r="BS57">
        <f t="shared" si="89"/>
        <v>1513.3361993548981</v>
      </c>
      <c r="BT57">
        <f t="shared" si="90"/>
        <v>0.84065826714822856</v>
      </c>
      <c r="BU57">
        <f t="shared" si="91"/>
        <v>0.16087045559608121</v>
      </c>
      <c r="BV57">
        <v>6</v>
      </c>
      <c r="BW57">
        <v>0.5</v>
      </c>
      <c r="BX57" t="s">
        <v>388</v>
      </c>
      <c r="BY57">
        <v>2</v>
      </c>
      <c r="BZ57">
        <v>1689268633.0999999</v>
      </c>
      <c r="CA57">
        <v>1126.0999999999999</v>
      </c>
      <c r="CB57">
        <v>1199.9100000000001</v>
      </c>
      <c r="CC57">
        <v>29.7636</v>
      </c>
      <c r="CD57">
        <v>24.976299999999998</v>
      </c>
      <c r="CE57">
        <v>1125.46</v>
      </c>
      <c r="CF57">
        <v>29.701000000000001</v>
      </c>
      <c r="CG57">
        <v>500.29300000000001</v>
      </c>
      <c r="CH57">
        <v>98.869900000000001</v>
      </c>
      <c r="CI57">
        <v>9.9933999999999995E-2</v>
      </c>
      <c r="CJ57">
        <v>32.647599999999997</v>
      </c>
      <c r="CK57">
        <v>32.105699999999999</v>
      </c>
      <c r="CL57">
        <v>999.9</v>
      </c>
      <c r="CM57">
        <v>0</v>
      </c>
      <c r="CN57">
        <v>0</v>
      </c>
      <c r="CO57">
        <v>10008.799999999999</v>
      </c>
      <c r="CP57">
        <v>0</v>
      </c>
      <c r="CQ57">
        <v>1.5289399999999999E-3</v>
      </c>
      <c r="CR57">
        <v>-73.808099999999996</v>
      </c>
      <c r="CS57">
        <v>1160.6400000000001</v>
      </c>
      <c r="CT57">
        <v>1230.6400000000001</v>
      </c>
      <c r="CU57">
        <v>4.7872899999999996</v>
      </c>
      <c r="CV57">
        <v>1199.9100000000001</v>
      </c>
      <c r="CW57">
        <v>24.976299999999998</v>
      </c>
      <c r="CX57">
        <v>2.94272</v>
      </c>
      <c r="CY57">
        <v>2.4693999999999998</v>
      </c>
      <c r="CZ57">
        <v>23.7073</v>
      </c>
      <c r="DA57">
        <v>20.8262</v>
      </c>
      <c r="DB57">
        <v>1800.18</v>
      </c>
      <c r="DC57">
        <v>0.97799599999999998</v>
      </c>
      <c r="DD57">
        <v>2.2003600000000002E-2</v>
      </c>
      <c r="DE57">
        <v>0</v>
      </c>
      <c r="DF57">
        <v>698.42899999999997</v>
      </c>
      <c r="DG57">
        <v>5.0009800000000002</v>
      </c>
      <c r="DH57">
        <v>14193.6</v>
      </c>
      <c r="DI57">
        <v>16377.5</v>
      </c>
      <c r="DJ57">
        <v>48.125</v>
      </c>
      <c r="DK57">
        <v>49.436999999999998</v>
      </c>
      <c r="DL57">
        <v>48.625</v>
      </c>
      <c r="DM57">
        <v>48.936999999999998</v>
      </c>
      <c r="DN57">
        <v>49.375</v>
      </c>
      <c r="DO57">
        <v>1755.68</v>
      </c>
      <c r="DP57">
        <v>39.5</v>
      </c>
      <c r="DQ57">
        <v>0</v>
      </c>
      <c r="DR57">
        <v>124.700000047684</v>
      </c>
      <c r="DS57">
        <v>0</v>
      </c>
      <c r="DT57">
        <v>698.37607692307699</v>
      </c>
      <c r="DU57">
        <v>-1.74352136635333</v>
      </c>
      <c r="DV57">
        <v>72.882051759527002</v>
      </c>
      <c r="DW57">
        <v>14183.961538461501</v>
      </c>
      <c r="DX57">
        <v>15</v>
      </c>
      <c r="DY57">
        <v>1689268587.5999999</v>
      </c>
      <c r="DZ57" t="s">
        <v>599</v>
      </c>
      <c r="EA57">
        <v>1689268581.5999999</v>
      </c>
      <c r="EB57">
        <v>1689268587.5999999</v>
      </c>
      <c r="EC57">
        <v>44</v>
      </c>
      <c r="ED57">
        <v>8.7999999999999995E-2</v>
      </c>
      <c r="EE57">
        <v>-5.0000000000000001E-3</v>
      </c>
      <c r="EF57">
        <v>0.59699999999999998</v>
      </c>
      <c r="EG57">
        <v>3.9E-2</v>
      </c>
      <c r="EH57">
        <v>1200</v>
      </c>
      <c r="EI57">
        <v>24</v>
      </c>
      <c r="EJ57">
        <v>0.03</v>
      </c>
      <c r="EK57">
        <v>0.02</v>
      </c>
      <c r="EL57">
        <v>56.960265809959701</v>
      </c>
      <c r="EM57">
        <v>-0.80550948830244895</v>
      </c>
      <c r="EN57">
        <v>0.156664115886681</v>
      </c>
      <c r="EO57">
        <v>1</v>
      </c>
      <c r="EP57">
        <v>0.235561229474026</v>
      </c>
      <c r="EQ57">
        <v>-4.7154994329586801E-2</v>
      </c>
      <c r="ER57">
        <v>6.9438882744244698E-3</v>
      </c>
      <c r="ES57">
        <v>1</v>
      </c>
      <c r="ET57">
        <v>2</v>
      </c>
      <c r="EU57">
        <v>2</v>
      </c>
      <c r="EV57" t="s">
        <v>390</v>
      </c>
      <c r="EW57">
        <v>2.9587300000000001</v>
      </c>
      <c r="EX57">
        <v>2.8403499999999999</v>
      </c>
      <c r="EY57">
        <v>0.19069800000000001</v>
      </c>
      <c r="EZ57">
        <v>0.200097</v>
      </c>
      <c r="FA57">
        <v>0.13081200000000001</v>
      </c>
      <c r="FB57">
        <v>0.116191</v>
      </c>
      <c r="FC57">
        <v>24117.8</v>
      </c>
      <c r="FD57">
        <v>24445</v>
      </c>
      <c r="FE57">
        <v>27353.3</v>
      </c>
      <c r="FF57">
        <v>27860.400000000001</v>
      </c>
      <c r="FG57">
        <v>30493.3</v>
      </c>
      <c r="FH57">
        <v>30150.3</v>
      </c>
      <c r="FI57">
        <v>38105.699999999997</v>
      </c>
      <c r="FJ57">
        <v>36968.9</v>
      </c>
      <c r="FK57">
        <v>2.0039199999999999</v>
      </c>
      <c r="FL57">
        <v>1.6084499999999999</v>
      </c>
      <c r="FM57">
        <v>2.28807E-2</v>
      </c>
      <c r="FN57">
        <v>0</v>
      </c>
      <c r="FO57">
        <v>31.734500000000001</v>
      </c>
      <c r="FP57">
        <v>999.9</v>
      </c>
      <c r="FQ57">
        <v>43.609000000000002</v>
      </c>
      <c r="FR57">
        <v>44.231999999999999</v>
      </c>
      <c r="FS57">
        <v>40.856699999999996</v>
      </c>
      <c r="FT57">
        <v>61.850200000000001</v>
      </c>
      <c r="FU57">
        <v>33.173099999999998</v>
      </c>
      <c r="FV57">
        <v>1</v>
      </c>
      <c r="FW57">
        <v>0.63303600000000004</v>
      </c>
      <c r="FX57">
        <v>3.15564</v>
      </c>
      <c r="FY57">
        <v>20.216100000000001</v>
      </c>
      <c r="FZ57">
        <v>5.2228300000000001</v>
      </c>
      <c r="GA57">
        <v>12.0219</v>
      </c>
      <c r="GB57">
        <v>4.9954499999999999</v>
      </c>
      <c r="GC57">
        <v>3.2910300000000001</v>
      </c>
      <c r="GD57">
        <v>9999</v>
      </c>
      <c r="GE57">
        <v>9999</v>
      </c>
      <c r="GF57">
        <v>9999</v>
      </c>
      <c r="GG57">
        <v>220.6</v>
      </c>
      <c r="GH57">
        <v>1.8782000000000001</v>
      </c>
      <c r="GI57">
        <v>1.87208</v>
      </c>
      <c r="GJ57">
        <v>1.87412</v>
      </c>
      <c r="GK57">
        <v>1.87229</v>
      </c>
      <c r="GL57">
        <v>1.8724099999999999</v>
      </c>
      <c r="GM57">
        <v>1.87364</v>
      </c>
      <c r="GN57">
        <v>1.8739300000000001</v>
      </c>
      <c r="GO57">
        <v>1.87784</v>
      </c>
      <c r="GP57">
        <v>5</v>
      </c>
      <c r="GQ57">
        <v>0</v>
      </c>
      <c r="GR57">
        <v>0</v>
      </c>
      <c r="GS57">
        <v>0</v>
      </c>
      <c r="GT57" t="s">
        <v>391</v>
      </c>
      <c r="GU57" t="s">
        <v>392</v>
      </c>
      <c r="GV57" t="s">
        <v>393</v>
      </c>
      <c r="GW57" t="s">
        <v>393</v>
      </c>
      <c r="GX57" t="s">
        <v>393</v>
      </c>
      <c r="GY57" t="s">
        <v>393</v>
      </c>
      <c r="GZ57">
        <v>0</v>
      </c>
      <c r="HA57">
        <v>100</v>
      </c>
      <c r="HB57">
        <v>100</v>
      </c>
      <c r="HC57">
        <v>0.64</v>
      </c>
      <c r="HD57">
        <v>6.2600000000000003E-2</v>
      </c>
      <c r="HE57">
        <v>0.73843341966284304</v>
      </c>
      <c r="HF57">
        <v>7.2704984381113296E-4</v>
      </c>
      <c r="HG57">
        <v>-1.05877040029023E-6</v>
      </c>
      <c r="HH57">
        <v>2.9517966189716799E-10</v>
      </c>
      <c r="HI57">
        <v>6.2627682230677106E-2</v>
      </c>
      <c r="HJ57">
        <v>0</v>
      </c>
      <c r="HK57">
        <v>0</v>
      </c>
      <c r="HL57">
        <v>0</v>
      </c>
      <c r="HM57">
        <v>1</v>
      </c>
      <c r="HN57">
        <v>2242</v>
      </c>
      <c r="HO57">
        <v>1</v>
      </c>
      <c r="HP57">
        <v>25</v>
      </c>
      <c r="HQ57">
        <v>0.9</v>
      </c>
      <c r="HR57">
        <v>0.8</v>
      </c>
      <c r="HS57">
        <v>2.4438499999999999</v>
      </c>
      <c r="HT57">
        <v>2.66235</v>
      </c>
      <c r="HU57">
        <v>1.49536</v>
      </c>
      <c r="HV57">
        <v>2.2619600000000002</v>
      </c>
      <c r="HW57">
        <v>1.49658</v>
      </c>
      <c r="HX57">
        <v>2.48047</v>
      </c>
      <c r="HY57">
        <v>46.708399999999997</v>
      </c>
      <c r="HZ57">
        <v>23.912400000000002</v>
      </c>
      <c r="IA57">
        <v>18</v>
      </c>
      <c r="IB57">
        <v>514.14499999999998</v>
      </c>
      <c r="IC57">
        <v>390.80599999999998</v>
      </c>
      <c r="ID57">
        <v>28.249700000000001</v>
      </c>
      <c r="IE57">
        <v>34.948300000000003</v>
      </c>
      <c r="IF57">
        <v>30.000499999999999</v>
      </c>
      <c r="IG57">
        <v>34.797499999999999</v>
      </c>
      <c r="IH57">
        <v>34.7498</v>
      </c>
      <c r="II57">
        <v>48.965000000000003</v>
      </c>
      <c r="IJ57">
        <v>44.342500000000001</v>
      </c>
      <c r="IK57">
        <v>0</v>
      </c>
      <c r="IL57">
        <v>28.158899999999999</v>
      </c>
      <c r="IM57">
        <v>1200</v>
      </c>
      <c r="IN57">
        <v>25.128599999999999</v>
      </c>
      <c r="IO57">
        <v>99.319299999999998</v>
      </c>
      <c r="IP57">
        <v>99.278000000000006</v>
      </c>
    </row>
    <row r="58" spans="1:250" x14ac:dyDescent="0.3">
      <c r="A58">
        <v>42</v>
      </c>
      <c r="B58">
        <v>1689268777.0999999</v>
      </c>
      <c r="C58">
        <v>8343.0999999046307</v>
      </c>
      <c r="D58" t="s">
        <v>600</v>
      </c>
      <c r="E58" t="s">
        <v>601</v>
      </c>
      <c r="F58" t="s">
        <v>378</v>
      </c>
      <c r="G58" t="s">
        <v>379</v>
      </c>
      <c r="H58" t="s">
        <v>535</v>
      </c>
      <c r="I58" t="s">
        <v>381</v>
      </c>
      <c r="J58" t="s">
        <v>535</v>
      </c>
      <c r="K58" t="s">
        <v>383</v>
      </c>
      <c r="L58" t="s">
        <v>536</v>
      </c>
      <c r="M58">
        <v>1689268777.0999999</v>
      </c>
      <c r="N58">
        <f t="shared" si="46"/>
        <v>3.4419650549830957E-3</v>
      </c>
      <c r="O58">
        <f t="shared" si="47"/>
        <v>3.4419650549830956</v>
      </c>
      <c r="P58">
        <f t="shared" si="48"/>
        <v>56.06762585882398</v>
      </c>
      <c r="Q58">
        <f t="shared" si="49"/>
        <v>1426.97</v>
      </c>
      <c r="R58">
        <f t="shared" si="50"/>
        <v>892.01606183579474</v>
      </c>
      <c r="S58">
        <f t="shared" si="51"/>
        <v>88.276814775583645</v>
      </c>
      <c r="T58">
        <f t="shared" si="52"/>
        <v>141.21759884129</v>
      </c>
      <c r="U58">
        <f t="shared" si="53"/>
        <v>0.1850651806601778</v>
      </c>
      <c r="V58">
        <f t="shared" si="54"/>
        <v>2.9025213910574368</v>
      </c>
      <c r="W58">
        <f t="shared" si="55"/>
        <v>0.17875086205374574</v>
      </c>
      <c r="X58">
        <f t="shared" si="56"/>
        <v>0.11226865729569543</v>
      </c>
      <c r="Y58">
        <f t="shared" si="57"/>
        <v>289.57981675488429</v>
      </c>
      <c r="Z58">
        <f t="shared" si="58"/>
        <v>33.185720996721678</v>
      </c>
      <c r="AA58">
        <f t="shared" si="59"/>
        <v>31.932700000000001</v>
      </c>
      <c r="AB58">
        <f t="shared" si="60"/>
        <v>4.7569240237928359</v>
      </c>
      <c r="AC58">
        <f t="shared" si="61"/>
        <v>59.996237548994792</v>
      </c>
      <c r="AD58">
        <f t="shared" si="62"/>
        <v>2.9252846026401</v>
      </c>
      <c r="AE58">
        <f t="shared" si="63"/>
        <v>4.8757800857949167</v>
      </c>
      <c r="AF58">
        <f t="shared" si="64"/>
        <v>1.8316394211527358</v>
      </c>
      <c r="AG58">
        <f t="shared" si="65"/>
        <v>-151.79065892475452</v>
      </c>
      <c r="AH58">
        <f t="shared" si="66"/>
        <v>68.303840056941368</v>
      </c>
      <c r="AI58">
        <f t="shared" si="67"/>
        <v>5.3447242108092397</v>
      </c>
      <c r="AJ58">
        <f t="shared" si="68"/>
        <v>211.4377220978804</v>
      </c>
      <c r="AK58">
        <v>0</v>
      </c>
      <c r="AL58">
        <v>0</v>
      </c>
      <c r="AM58">
        <f t="shared" si="69"/>
        <v>1</v>
      </c>
      <c r="AN58">
        <f t="shared" si="70"/>
        <v>0</v>
      </c>
      <c r="AO58">
        <f t="shared" si="71"/>
        <v>51159.506849515245</v>
      </c>
      <c r="AP58" t="s">
        <v>385</v>
      </c>
      <c r="AQ58">
        <v>10238.9</v>
      </c>
      <c r="AR58">
        <v>302.21199999999999</v>
      </c>
      <c r="AS58">
        <v>4052.3</v>
      </c>
      <c r="AT58">
        <f t="shared" si="72"/>
        <v>0.92542210596451402</v>
      </c>
      <c r="AU58">
        <v>-0.32343011824092399</v>
      </c>
      <c r="AV58" t="s">
        <v>602</v>
      </c>
      <c r="AW58">
        <v>10302.6</v>
      </c>
      <c r="AX58">
        <v>697.45730769230795</v>
      </c>
      <c r="AY58">
        <v>1248.24</v>
      </c>
      <c r="AZ58">
        <f t="shared" si="73"/>
        <v>0.44124743022791457</v>
      </c>
      <c r="BA58">
        <v>0.5</v>
      </c>
      <c r="BB58">
        <f t="shared" si="74"/>
        <v>1513.2521993548621</v>
      </c>
      <c r="BC58">
        <f t="shared" si="75"/>
        <v>56.06762585882398</v>
      </c>
      <c r="BD58">
        <f t="shared" si="76"/>
        <v>333.85932212603637</v>
      </c>
      <c r="BE58">
        <f t="shared" si="77"/>
        <v>3.7264810189012676E-2</v>
      </c>
      <c r="BF58">
        <f t="shared" si="78"/>
        <v>2.2464109466128312</v>
      </c>
      <c r="BG58">
        <f t="shared" si="79"/>
        <v>258.8467342476182</v>
      </c>
      <c r="BH58" t="s">
        <v>603</v>
      </c>
      <c r="BI58">
        <v>525.73</v>
      </c>
      <c r="BJ58">
        <f t="shared" si="80"/>
        <v>525.73</v>
      </c>
      <c r="BK58">
        <f t="shared" si="81"/>
        <v>0.57882298275972566</v>
      </c>
      <c r="BL58">
        <f t="shared" si="82"/>
        <v>0.76231843477279493</v>
      </c>
      <c r="BM58">
        <f t="shared" si="83"/>
        <v>0.79512387390580652</v>
      </c>
      <c r="BN58">
        <f t="shared" si="84"/>
        <v>0.58220548684361573</v>
      </c>
      <c r="BO58">
        <f t="shared" si="85"/>
        <v>0.74773178656074213</v>
      </c>
      <c r="BP58">
        <f t="shared" si="86"/>
        <v>0.57462107901507253</v>
      </c>
      <c r="BQ58">
        <f t="shared" si="87"/>
        <v>0.42537892098492747</v>
      </c>
      <c r="BR58">
        <f t="shared" si="88"/>
        <v>1800.08</v>
      </c>
      <c r="BS58">
        <f t="shared" si="89"/>
        <v>1513.2521993548621</v>
      </c>
      <c r="BT58">
        <f t="shared" si="90"/>
        <v>0.84065830371698047</v>
      </c>
      <c r="BU58">
        <f t="shared" si="91"/>
        <v>0.16087052617377245</v>
      </c>
      <c r="BV58">
        <v>6</v>
      </c>
      <c r="BW58">
        <v>0.5</v>
      </c>
      <c r="BX58" t="s">
        <v>388</v>
      </c>
      <c r="BY58">
        <v>2</v>
      </c>
      <c r="BZ58">
        <v>1689268777.0999999</v>
      </c>
      <c r="CA58">
        <v>1426.97</v>
      </c>
      <c r="CB58">
        <v>1500.1</v>
      </c>
      <c r="CC58">
        <v>29.5593</v>
      </c>
      <c r="CD58">
        <v>25.5535</v>
      </c>
      <c r="CE58">
        <v>1426.49</v>
      </c>
      <c r="CF58">
        <v>29.507000000000001</v>
      </c>
      <c r="CG58">
        <v>500.30799999999999</v>
      </c>
      <c r="CH58">
        <v>98.862700000000004</v>
      </c>
      <c r="CI58">
        <v>0.10055699999999999</v>
      </c>
      <c r="CJ58">
        <v>32.369199999999999</v>
      </c>
      <c r="CK58">
        <v>31.932700000000001</v>
      </c>
      <c r="CL58">
        <v>999.9</v>
      </c>
      <c r="CM58">
        <v>0</v>
      </c>
      <c r="CN58">
        <v>0</v>
      </c>
      <c r="CO58">
        <v>9960</v>
      </c>
      <c r="CP58">
        <v>0</v>
      </c>
      <c r="CQ58">
        <v>1.5289399999999999E-3</v>
      </c>
      <c r="CR58">
        <v>-73.134200000000007</v>
      </c>
      <c r="CS58">
        <v>1470.44</v>
      </c>
      <c r="CT58">
        <v>1539.44</v>
      </c>
      <c r="CU58">
        <v>4.0057600000000004</v>
      </c>
      <c r="CV58">
        <v>1500.1</v>
      </c>
      <c r="CW58">
        <v>25.5535</v>
      </c>
      <c r="CX58">
        <v>2.92231</v>
      </c>
      <c r="CY58">
        <v>2.5262899999999999</v>
      </c>
      <c r="CZ58">
        <v>23.591699999999999</v>
      </c>
      <c r="DA58">
        <v>21.196899999999999</v>
      </c>
      <c r="DB58">
        <v>1800.08</v>
      </c>
      <c r="DC58">
        <v>0.97799599999999998</v>
      </c>
      <c r="DD58">
        <v>2.2003600000000002E-2</v>
      </c>
      <c r="DE58">
        <v>0</v>
      </c>
      <c r="DF58">
        <v>697.27300000000002</v>
      </c>
      <c r="DG58">
        <v>5.0009800000000002</v>
      </c>
      <c r="DH58">
        <v>13928.7</v>
      </c>
      <c r="DI58">
        <v>16376.6</v>
      </c>
      <c r="DJ58">
        <v>48.25</v>
      </c>
      <c r="DK58">
        <v>49.686999999999998</v>
      </c>
      <c r="DL58">
        <v>48.75</v>
      </c>
      <c r="DM58">
        <v>49.186999999999998</v>
      </c>
      <c r="DN58">
        <v>49.5</v>
      </c>
      <c r="DO58">
        <v>1755.58</v>
      </c>
      <c r="DP58">
        <v>39.5</v>
      </c>
      <c r="DQ58">
        <v>0</v>
      </c>
      <c r="DR58">
        <v>143.5</v>
      </c>
      <c r="DS58">
        <v>0</v>
      </c>
      <c r="DT58">
        <v>697.45730769230795</v>
      </c>
      <c r="DU58">
        <v>-1.9567863341021301</v>
      </c>
      <c r="DV58">
        <v>-17.976065916813099</v>
      </c>
      <c r="DW58">
        <v>14026.384615384601</v>
      </c>
      <c r="DX58">
        <v>15</v>
      </c>
      <c r="DY58">
        <v>1689268734.5999999</v>
      </c>
      <c r="DZ58" t="s">
        <v>604</v>
      </c>
      <c r="EA58">
        <v>1689268581.5999999</v>
      </c>
      <c r="EB58">
        <v>1689268723.0999999</v>
      </c>
      <c r="EC58">
        <v>45</v>
      </c>
      <c r="ED58">
        <v>8.7999999999999995E-2</v>
      </c>
      <c r="EE58">
        <v>-0.01</v>
      </c>
      <c r="EF58">
        <v>0.59699999999999998</v>
      </c>
      <c r="EG58">
        <v>5.1999999999999998E-2</v>
      </c>
      <c r="EH58">
        <v>1200</v>
      </c>
      <c r="EI58">
        <v>25</v>
      </c>
      <c r="EJ58">
        <v>0.03</v>
      </c>
      <c r="EK58">
        <v>0.02</v>
      </c>
      <c r="EL58">
        <v>55.821169663195903</v>
      </c>
      <c r="EM58">
        <v>3.6463381311238698E-2</v>
      </c>
      <c r="EN58">
        <v>0.191147484852524</v>
      </c>
      <c r="EO58">
        <v>1</v>
      </c>
      <c r="EP58">
        <v>0.19882964646060999</v>
      </c>
      <c r="EQ58">
        <v>-5.1234286903537603E-2</v>
      </c>
      <c r="ER58">
        <v>7.9448075428386906E-3</v>
      </c>
      <c r="ES58">
        <v>1</v>
      </c>
      <c r="ET58">
        <v>2</v>
      </c>
      <c r="EU58">
        <v>2</v>
      </c>
      <c r="EV58" t="s">
        <v>390</v>
      </c>
      <c r="EW58">
        <v>2.9586800000000002</v>
      </c>
      <c r="EX58">
        <v>2.8405499999999999</v>
      </c>
      <c r="EY58">
        <v>0.22084599999999999</v>
      </c>
      <c r="EZ58">
        <v>0.22938500000000001</v>
      </c>
      <c r="FA58">
        <v>0.13020100000000001</v>
      </c>
      <c r="FB58">
        <v>0.118016</v>
      </c>
      <c r="FC58">
        <v>23211.5</v>
      </c>
      <c r="FD58">
        <v>23541.4</v>
      </c>
      <c r="FE58">
        <v>27349.1</v>
      </c>
      <c r="FF58">
        <v>27855.599999999999</v>
      </c>
      <c r="FG58">
        <v>30511.8</v>
      </c>
      <c r="FH58">
        <v>30085.3</v>
      </c>
      <c r="FI58">
        <v>38098.9</v>
      </c>
      <c r="FJ58">
        <v>36962.800000000003</v>
      </c>
      <c r="FK58">
        <v>2.00285</v>
      </c>
      <c r="FL58">
        <v>1.6086499999999999</v>
      </c>
      <c r="FM58">
        <v>6.8917900000000001E-3</v>
      </c>
      <c r="FN58">
        <v>0</v>
      </c>
      <c r="FO58">
        <v>31.820900000000002</v>
      </c>
      <c r="FP58">
        <v>999.9</v>
      </c>
      <c r="FQ58">
        <v>43.658000000000001</v>
      </c>
      <c r="FR58">
        <v>44.253</v>
      </c>
      <c r="FS58">
        <v>40.953800000000001</v>
      </c>
      <c r="FT58">
        <v>61.8202</v>
      </c>
      <c r="FU58">
        <v>32.920699999999997</v>
      </c>
      <c r="FV58">
        <v>1</v>
      </c>
      <c r="FW58">
        <v>0.63905500000000004</v>
      </c>
      <c r="FX58">
        <v>2.47675</v>
      </c>
      <c r="FY58">
        <v>20.2288</v>
      </c>
      <c r="FZ58">
        <v>5.2253800000000004</v>
      </c>
      <c r="GA58">
        <v>12.0219</v>
      </c>
      <c r="GB58">
        <v>4.9977</v>
      </c>
      <c r="GC58">
        <v>3.2909999999999999</v>
      </c>
      <c r="GD58">
        <v>9999</v>
      </c>
      <c r="GE58">
        <v>9999</v>
      </c>
      <c r="GF58">
        <v>9999</v>
      </c>
      <c r="GG58">
        <v>220.7</v>
      </c>
      <c r="GH58">
        <v>1.8782000000000001</v>
      </c>
      <c r="GI58">
        <v>1.8720600000000001</v>
      </c>
      <c r="GJ58">
        <v>1.8741399999999999</v>
      </c>
      <c r="GK58">
        <v>1.87233</v>
      </c>
      <c r="GL58">
        <v>1.8724099999999999</v>
      </c>
      <c r="GM58">
        <v>1.8736299999999999</v>
      </c>
      <c r="GN58">
        <v>1.8739300000000001</v>
      </c>
      <c r="GO58">
        <v>1.87788</v>
      </c>
      <c r="GP58">
        <v>5</v>
      </c>
      <c r="GQ58">
        <v>0</v>
      </c>
      <c r="GR58">
        <v>0</v>
      </c>
      <c r="GS58">
        <v>0</v>
      </c>
      <c r="GT58" t="s">
        <v>391</v>
      </c>
      <c r="GU58" t="s">
        <v>392</v>
      </c>
      <c r="GV58" t="s">
        <v>393</v>
      </c>
      <c r="GW58" t="s">
        <v>393</v>
      </c>
      <c r="GX58" t="s">
        <v>393</v>
      </c>
      <c r="GY58" t="s">
        <v>393</v>
      </c>
      <c r="GZ58">
        <v>0</v>
      </c>
      <c r="HA58">
        <v>100</v>
      </c>
      <c r="HB58">
        <v>100</v>
      </c>
      <c r="HC58">
        <v>0.48</v>
      </c>
      <c r="HD58">
        <v>5.2299999999999999E-2</v>
      </c>
      <c r="HE58">
        <v>0.73843341966284304</v>
      </c>
      <c r="HF58">
        <v>7.2704984381113296E-4</v>
      </c>
      <c r="HG58">
        <v>-1.05877040029023E-6</v>
      </c>
      <c r="HH58">
        <v>2.9517966189716799E-10</v>
      </c>
      <c r="HI58">
        <v>5.2295000000000903E-2</v>
      </c>
      <c r="HJ58">
        <v>0</v>
      </c>
      <c r="HK58">
        <v>0</v>
      </c>
      <c r="HL58">
        <v>0</v>
      </c>
      <c r="HM58">
        <v>1</v>
      </c>
      <c r="HN58">
        <v>2242</v>
      </c>
      <c r="HO58">
        <v>1</v>
      </c>
      <c r="HP58">
        <v>25</v>
      </c>
      <c r="HQ58">
        <v>3.3</v>
      </c>
      <c r="HR58">
        <v>0.9</v>
      </c>
      <c r="HS58">
        <v>2.9321299999999999</v>
      </c>
      <c r="HT58">
        <v>2.65259</v>
      </c>
      <c r="HU58">
        <v>1.49536</v>
      </c>
      <c r="HV58">
        <v>2.2595200000000002</v>
      </c>
      <c r="HW58">
        <v>1.49658</v>
      </c>
      <c r="HX58">
        <v>2.4560499999999998</v>
      </c>
      <c r="HY58">
        <v>46.8264</v>
      </c>
      <c r="HZ58">
        <v>23.921099999999999</v>
      </c>
      <c r="IA58">
        <v>18</v>
      </c>
      <c r="IB58">
        <v>513.92200000000003</v>
      </c>
      <c r="IC58">
        <v>391.29399999999998</v>
      </c>
      <c r="ID58">
        <v>27.912500000000001</v>
      </c>
      <c r="IE58">
        <v>35.042400000000001</v>
      </c>
      <c r="IF58">
        <v>29.9998</v>
      </c>
      <c r="IG58">
        <v>34.859400000000001</v>
      </c>
      <c r="IH58">
        <v>34.809800000000003</v>
      </c>
      <c r="II58">
        <v>58.739800000000002</v>
      </c>
      <c r="IJ58">
        <v>43.552300000000002</v>
      </c>
      <c r="IK58">
        <v>0</v>
      </c>
      <c r="IL58">
        <v>27.967500000000001</v>
      </c>
      <c r="IM58">
        <v>1500</v>
      </c>
      <c r="IN58">
        <v>25.526499999999999</v>
      </c>
      <c r="IO58">
        <v>99.302700000000002</v>
      </c>
      <c r="IP58">
        <v>99.261200000000002</v>
      </c>
    </row>
    <row r="59" spans="1:250" x14ac:dyDescent="0.3">
      <c r="A59">
        <v>43</v>
      </c>
      <c r="B59">
        <v>1689270291</v>
      </c>
      <c r="C59">
        <v>9857</v>
      </c>
      <c r="D59" t="s">
        <v>605</v>
      </c>
      <c r="E59" t="s">
        <v>606</v>
      </c>
      <c r="F59" t="s">
        <v>378</v>
      </c>
      <c r="G59" t="s">
        <v>379</v>
      </c>
      <c r="H59" t="s">
        <v>31</v>
      </c>
      <c r="I59" t="s">
        <v>381</v>
      </c>
      <c r="J59" t="s">
        <v>462</v>
      </c>
      <c r="K59" t="s">
        <v>463</v>
      </c>
      <c r="L59" t="s">
        <v>607</v>
      </c>
      <c r="M59">
        <v>1689270291</v>
      </c>
      <c r="N59">
        <f t="shared" si="46"/>
        <v>7.1941657727797818E-3</v>
      </c>
      <c r="O59">
        <f t="shared" si="47"/>
        <v>7.1941657727797814</v>
      </c>
      <c r="P59">
        <f t="shared" si="48"/>
        <v>56.54590545437128</v>
      </c>
      <c r="Q59">
        <f t="shared" si="49"/>
        <v>329.31599999999997</v>
      </c>
      <c r="R59">
        <f t="shared" si="50"/>
        <v>92.242175384038092</v>
      </c>
      <c r="S59">
        <f t="shared" si="51"/>
        <v>9.1275497218081068</v>
      </c>
      <c r="T59">
        <f t="shared" si="52"/>
        <v>32.586483912294</v>
      </c>
      <c r="U59">
        <f t="shared" si="53"/>
        <v>0.41844149999974356</v>
      </c>
      <c r="V59">
        <f t="shared" si="54"/>
        <v>2.9191410893925447</v>
      </c>
      <c r="W59">
        <f t="shared" si="55"/>
        <v>0.38774790962214467</v>
      </c>
      <c r="X59">
        <f t="shared" si="56"/>
        <v>0.24491225569384806</v>
      </c>
      <c r="Y59">
        <f t="shared" si="57"/>
        <v>289.52656975497132</v>
      </c>
      <c r="Z59">
        <f t="shared" si="58"/>
        <v>32.70146490405034</v>
      </c>
      <c r="AA59">
        <f t="shared" si="59"/>
        <v>31.973199999999999</v>
      </c>
      <c r="AB59">
        <f t="shared" si="60"/>
        <v>4.7678447073380763</v>
      </c>
      <c r="AC59">
        <f t="shared" si="61"/>
        <v>59.913948777903492</v>
      </c>
      <c r="AD59">
        <f t="shared" si="62"/>
        <v>3.0040151543034499</v>
      </c>
      <c r="AE59">
        <f t="shared" si="63"/>
        <v>5.0138827695018211</v>
      </c>
      <c r="AF59">
        <f t="shared" si="64"/>
        <v>1.7638295530346264</v>
      </c>
      <c r="AG59">
        <f t="shared" si="65"/>
        <v>-317.26271057958837</v>
      </c>
      <c r="AH59">
        <f t="shared" si="66"/>
        <v>140.33283407458376</v>
      </c>
      <c r="AI59">
        <f t="shared" si="67"/>
        <v>10.947241759181052</v>
      </c>
      <c r="AJ59">
        <f t="shared" si="68"/>
        <v>123.54393500914776</v>
      </c>
      <c r="AK59">
        <v>0</v>
      </c>
      <c r="AL59">
        <v>0</v>
      </c>
      <c r="AM59">
        <f t="shared" si="69"/>
        <v>1</v>
      </c>
      <c r="AN59">
        <f t="shared" si="70"/>
        <v>0</v>
      </c>
      <c r="AO59">
        <f t="shared" si="71"/>
        <v>51544.150577600434</v>
      </c>
      <c r="AP59" t="s">
        <v>385</v>
      </c>
      <c r="AQ59">
        <v>10238.9</v>
      </c>
      <c r="AR59">
        <v>302.21199999999999</v>
      </c>
      <c r="AS59">
        <v>4052.3</v>
      </c>
      <c r="AT59">
        <f t="shared" si="72"/>
        <v>0.92542210596451402</v>
      </c>
      <c r="AU59">
        <v>-0.32343011824092399</v>
      </c>
      <c r="AV59" t="s">
        <v>608</v>
      </c>
      <c r="AW59">
        <v>10315</v>
      </c>
      <c r="AX59">
        <v>673.78340000000003</v>
      </c>
      <c r="AY59">
        <v>1209.54</v>
      </c>
      <c r="AZ59">
        <f t="shared" si="73"/>
        <v>0.44294244092795609</v>
      </c>
      <c r="BA59">
        <v>0.5</v>
      </c>
      <c r="BB59">
        <f t="shared" si="74"/>
        <v>1512.9746993549074</v>
      </c>
      <c r="BC59">
        <f t="shared" si="75"/>
        <v>56.54590545437128</v>
      </c>
      <c r="BD59">
        <f t="shared" si="76"/>
        <v>335.08035319725161</v>
      </c>
      <c r="BE59">
        <f t="shared" si="77"/>
        <v>3.7587763758944411E-2</v>
      </c>
      <c r="BF59">
        <f t="shared" si="78"/>
        <v>2.3502819253600546</v>
      </c>
      <c r="BG59">
        <f t="shared" si="79"/>
        <v>257.14062819026134</v>
      </c>
      <c r="BH59" t="s">
        <v>609</v>
      </c>
      <c r="BI59">
        <v>542.71</v>
      </c>
      <c r="BJ59">
        <f t="shared" si="80"/>
        <v>542.71</v>
      </c>
      <c r="BK59">
        <f t="shared" si="81"/>
        <v>0.55130876200869749</v>
      </c>
      <c r="BL59">
        <f t="shared" si="82"/>
        <v>0.8034380576758694</v>
      </c>
      <c r="BM59">
        <f t="shared" si="83"/>
        <v>0.80999774902481492</v>
      </c>
      <c r="BN59">
        <f t="shared" si="84"/>
        <v>0.59047731360654576</v>
      </c>
      <c r="BO59">
        <f t="shared" si="85"/>
        <v>0.75805154439042499</v>
      </c>
      <c r="BP59">
        <f t="shared" si="86"/>
        <v>0.6471424916097237</v>
      </c>
      <c r="BQ59">
        <f t="shared" si="87"/>
        <v>0.3528575083902763</v>
      </c>
      <c r="BR59">
        <f t="shared" si="88"/>
        <v>1799.75</v>
      </c>
      <c r="BS59">
        <f t="shared" si="89"/>
        <v>1512.9746993549074</v>
      </c>
      <c r="BT59">
        <f t="shared" si="90"/>
        <v>0.84065825773296698</v>
      </c>
      <c r="BU59">
        <f t="shared" si="91"/>
        <v>0.16087043742462637</v>
      </c>
      <c r="BV59">
        <v>6</v>
      </c>
      <c r="BW59">
        <v>0.5</v>
      </c>
      <c r="BX59" t="s">
        <v>388</v>
      </c>
      <c r="BY59">
        <v>2</v>
      </c>
      <c r="BZ59">
        <v>1689270291</v>
      </c>
      <c r="CA59">
        <v>329.31599999999997</v>
      </c>
      <c r="CB59">
        <v>399.98099999999999</v>
      </c>
      <c r="CC59">
        <v>30.3583</v>
      </c>
      <c r="CD59">
        <v>21.991299999999999</v>
      </c>
      <c r="CE59">
        <v>328.97</v>
      </c>
      <c r="CF59">
        <v>30.287600000000001</v>
      </c>
      <c r="CG59">
        <v>500.23399999999998</v>
      </c>
      <c r="CH59">
        <v>98.8523</v>
      </c>
      <c r="CI59">
        <v>9.9721500000000005E-2</v>
      </c>
      <c r="CJ59">
        <v>32.864899999999999</v>
      </c>
      <c r="CK59">
        <v>31.973199999999999</v>
      </c>
      <c r="CL59">
        <v>999.9</v>
      </c>
      <c r="CM59">
        <v>0</v>
      </c>
      <c r="CN59">
        <v>0</v>
      </c>
      <c r="CO59">
        <v>10056.200000000001</v>
      </c>
      <c r="CP59">
        <v>0</v>
      </c>
      <c r="CQ59">
        <v>1.5289399999999999E-3</v>
      </c>
      <c r="CR59">
        <v>-70.664299999999997</v>
      </c>
      <c r="CS59">
        <v>339.62700000000001</v>
      </c>
      <c r="CT59">
        <v>408.97399999999999</v>
      </c>
      <c r="CU59">
        <v>8.3669200000000004</v>
      </c>
      <c r="CV59">
        <v>399.98099999999999</v>
      </c>
      <c r="CW59">
        <v>21.991299999999999</v>
      </c>
      <c r="CX59">
        <v>3.0009800000000002</v>
      </c>
      <c r="CY59">
        <v>2.1738900000000001</v>
      </c>
      <c r="CZ59">
        <v>24.0334</v>
      </c>
      <c r="DA59">
        <v>18.7712</v>
      </c>
      <c r="DB59">
        <v>1799.75</v>
      </c>
      <c r="DC59">
        <v>0.97799700000000001</v>
      </c>
      <c r="DD59">
        <v>2.2003100000000001E-2</v>
      </c>
      <c r="DE59">
        <v>0</v>
      </c>
      <c r="DF59">
        <v>673.86099999999999</v>
      </c>
      <c r="DG59">
        <v>5.0009800000000002</v>
      </c>
      <c r="DH59">
        <v>14520.6</v>
      </c>
      <c r="DI59">
        <v>16373.6</v>
      </c>
      <c r="DJ59">
        <v>47.186999999999998</v>
      </c>
      <c r="DK59">
        <v>48.375</v>
      </c>
      <c r="DL59">
        <v>47.5</v>
      </c>
      <c r="DM59">
        <v>48</v>
      </c>
      <c r="DN59">
        <v>48.625</v>
      </c>
      <c r="DO59">
        <v>1755.26</v>
      </c>
      <c r="DP59">
        <v>39.49</v>
      </c>
      <c r="DQ59">
        <v>0</v>
      </c>
      <c r="DR59">
        <v>1513.3000001907301</v>
      </c>
      <c r="DS59">
        <v>0</v>
      </c>
      <c r="DT59">
        <v>673.78340000000003</v>
      </c>
      <c r="DU59">
        <v>0.55076923205091599</v>
      </c>
      <c r="DV59">
        <v>2717.1538416215999</v>
      </c>
      <c r="DW59">
        <v>14347.048000000001</v>
      </c>
      <c r="DX59">
        <v>15</v>
      </c>
      <c r="DY59">
        <v>1689270250.5</v>
      </c>
      <c r="DZ59" t="s">
        <v>610</v>
      </c>
      <c r="EA59">
        <v>1689270247.5</v>
      </c>
      <c r="EB59">
        <v>1689270250.5</v>
      </c>
      <c r="EC59">
        <v>47</v>
      </c>
      <c r="ED59">
        <v>0.21</v>
      </c>
      <c r="EE59">
        <v>-6.0000000000000001E-3</v>
      </c>
      <c r="EF59">
        <v>0.35099999999999998</v>
      </c>
      <c r="EG59">
        <v>2.3E-2</v>
      </c>
      <c r="EH59">
        <v>400</v>
      </c>
      <c r="EI59">
        <v>22</v>
      </c>
      <c r="EJ59">
        <v>0.03</v>
      </c>
      <c r="EK59">
        <v>0.01</v>
      </c>
      <c r="EL59">
        <v>56.591161051692403</v>
      </c>
      <c r="EM59">
        <v>-0.85627553657477395</v>
      </c>
      <c r="EN59">
        <v>0.17715244549062001</v>
      </c>
      <c r="EO59">
        <v>1</v>
      </c>
      <c r="EP59">
        <v>0.42544716241403102</v>
      </c>
      <c r="EQ59">
        <v>-1.81946760535757E-3</v>
      </c>
      <c r="ER59">
        <v>1.4696833294947099E-2</v>
      </c>
      <c r="ES59">
        <v>1</v>
      </c>
      <c r="ET59">
        <v>2</v>
      </c>
      <c r="EU59">
        <v>2</v>
      </c>
      <c r="EV59" t="s">
        <v>390</v>
      </c>
      <c r="EW59">
        <v>2.9586999999999999</v>
      </c>
      <c r="EX59">
        <v>2.84056</v>
      </c>
      <c r="EY59">
        <v>7.9649600000000001E-2</v>
      </c>
      <c r="EZ59">
        <v>9.3793000000000001E-2</v>
      </c>
      <c r="FA59">
        <v>0.13256699999999999</v>
      </c>
      <c r="FB59">
        <v>0.106338</v>
      </c>
      <c r="FC59">
        <v>27441.4</v>
      </c>
      <c r="FD59">
        <v>27708.9</v>
      </c>
      <c r="FE59">
        <v>27359.1</v>
      </c>
      <c r="FF59">
        <v>27866.7</v>
      </c>
      <c r="FG59">
        <v>30428.9</v>
      </c>
      <c r="FH59">
        <v>30487.3</v>
      </c>
      <c r="FI59">
        <v>38112.699999999997</v>
      </c>
      <c r="FJ59">
        <v>36979.300000000003</v>
      </c>
      <c r="FK59">
        <v>2.00732</v>
      </c>
      <c r="FL59">
        <v>1.6014200000000001</v>
      </c>
      <c r="FM59">
        <v>1.5795199999999999E-2</v>
      </c>
      <c r="FN59">
        <v>0</v>
      </c>
      <c r="FO59">
        <v>31.716899999999999</v>
      </c>
      <c r="FP59">
        <v>999.9</v>
      </c>
      <c r="FQ59">
        <v>42.956000000000003</v>
      </c>
      <c r="FR59">
        <v>44.756</v>
      </c>
      <c r="FS59">
        <v>41.360500000000002</v>
      </c>
      <c r="FT59">
        <v>60.7502</v>
      </c>
      <c r="FU59">
        <v>34.843800000000002</v>
      </c>
      <c r="FV59">
        <v>1</v>
      </c>
      <c r="FW59">
        <v>0.61538899999999996</v>
      </c>
      <c r="FX59">
        <v>1.6247799999999999</v>
      </c>
      <c r="FY59">
        <v>20.239599999999999</v>
      </c>
      <c r="FZ59">
        <v>5.2232799999999999</v>
      </c>
      <c r="GA59">
        <v>12.0207</v>
      </c>
      <c r="GB59">
        <v>4.9980000000000002</v>
      </c>
      <c r="GC59">
        <v>3.2909999999999999</v>
      </c>
      <c r="GD59">
        <v>9999</v>
      </c>
      <c r="GE59">
        <v>9999</v>
      </c>
      <c r="GF59">
        <v>9999</v>
      </c>
      <c r="GG59">
        <v>221.1</v>
      </c>
      <c r="GH59">
        <v>1.8782000000000001</v>
      </c>
      <c r="GI59">
        <v>1.87209</v>
      </c>
      <c r="GJ59">
        <v>1.87418</v>
      </c>
      <c r="GK59">
        <v>1.8723700000000001</v>
      </c>
      <c r="GL59">
        <v>1.8724099999999999</v>
      </c>
      <c r="GM59">
        <v>1.87365</v>
      </c>
      <c r="GN59">
        <v>1.8739300000000001</v>
      </c>
      <c r="GO59">
        <v>1.8778900000000001</v>
      </c>
      <c r="GP59">
        <v>5</v>
      </c>
      <c r="GQ59">
        <v>0</v>
      </c>
      <c r="GR59">
        <v>0</v>
      </c>
      <c r="GS59">
        <v>0</v>
      </c>
      <c r="GT59" t="s">
        <v>391</v>
      </c>
      <c r="GU59" t="s">
        <v>392</v>
      </c>
      <c r="GV59" t="s">
        <v>393</v>
      </c>
      <c r="GW59" t="s">
        <v>393</v>
      </c>
      <c r="GX59" t="s">
        <v>393</v>
      </c>
      <c r="GY59" t="s">
        <v>393</v>
      </c>
      <c r="GZ59">
        <v>0</v>
      </c>
      <c r="HA59">
        <v>100</v>
      </c>
      <c r="HB59">
        <v>100</v>
      </c>
      <c r="HC59">
        <v>0.34599999999999997</v>
      </c>
      <c r="HD59">
        <v>7.0699999999999999E-2</v>
      </c>
      <c r="HE59">
        <v>0.211130549378403</v>
      </c>
      <c r="HF59">
        <v>7.2704984381113296E-4</v>
      </c>
      <c r="HG59">
        <v>-1.05877040029023E-6</v>
      </c>
      <c r="HH59">
        <v>2.9517966189716799E-10</v>
      </c>
      <c r="HI59">
        <v>7.0656074379996103E-2</v>
      </c>
      <c r="HJ59">
        <v>0</v>
      </c>
      <c r="HK59">
        <v>0</v>
      </c>
      <c r="HL59">
        <v>0</v>
      </c>
      <c r="HM59">
        <v>1</v>
      </c>
      <c r="HN59">
        <v>2242</v>
      </c>
      <c r="HO59">
        <v>1</v>
      </c>
      <c r="HP59">
        <v>25</v>
      </c>
      <c r="HQ59">
        <v>0.7</v>
      </c>
      <c r="HR59">
        <v>0.7</v>
      </c>
      <c r="HS59">
        <v>1.00342</v>
      </c>
      <c r="HT59">
        <v>2.67944</v>
      </c>
      <c r="HU59">
        <v>1.49536</v>
      </c>
      <c r="HV59">
        <v>2.2607400000000002</v>
      </c>
      <c r="HW59">
        <v>1.49658</v>
      </c>
      <c r="HX59">
        <v>2.4230999999999998</v>
      </c>
      <c r="HY59">
        <v>47.093200000000003</v>
      </c>
      <c r="HZ59">
        <v>23.921099999999999</v>
      </c>
      <c r="IA59">
        <v>18</v>
      </c>
      <c r="IB59">
        <v>515.89400000000001</v>
      </c>
      <c r="IC59">
        <v>386.08800000000002</v>
      </c>
      <c r="ID59">
        <v>29.700700000000001</v>
      </c>
      <c r="IE59">
        <v>34.868699999999997</v>
      </c>
      <c r="IF59">
        <v>29.999500000000001</v>
      </c>
      <c r="IG59">
        <v>34.742699999999999</v>
      </c>
      <c r="IH59">
        <v>34.693100000000001</v>
      </c>
      <c r="II59">
        <v>20.142900000000001</v>
      </c>
      <c r="IJ59">
        <v>52.111400000000003</v>
      </c>
      <c r="IK59">
        <v>0</v>
      </c>
      <c r="IL59">
        <v>29.7056</v>
      </c>
      <c r="IM59">
        <v>400</v>
      </c>
      <c r="IN59">
        <v>22.061</v>
      </c>
      <c r="IO59">
        <v>99.338800000000006</v>
      </c>
      <c r="IP59">
        <v>99.303600000000003</v>
      </c>
    </row>
    <row r="60" spans="1:250" x14ac:dyDescent="0.3">
      <c r="A60">
        <v>44</v>
      </c>
      <c r="B60">
        <v>1689270445.5</v>
      </c>
      <c r="C60">
        <v>10011.5</v>
      </c>
      <c r="D60" t="s">
        <v>611</v>
      </c>
      <c r="E60" t="s">
        <v>612</v>
      </c>
      <c r="F60" t="s">
        <v>378</v>
      </c>
      <c r="G60" t="s">
        <v>379</v>
      </c>
      <c r="H60" t="s">
        <v>31</v>
      </c>
      <c r="I60" t="s">
        <v>381</v>
      </c>
      <c r="J60" t="s">
        <v>462</v>
      </c>
      <c r="K60" t="s">
        <v>463</v>
      </c>
      <c r="L60" t="s">
        <v>607</v>
      </c>
      <c r="M60">
        <v>1689270445.5</v>
      </c>
      <c r="N60">
        <f t="shared" si="46"/>
        <v>8.7551164053522139E-3</v>
      </c>
      <c r="O60">
        <f t="shared" si="47"/>
        <v>8.7551164053522132</v>
      </c>
      <c r="P60">
        <f t="shared" si="48"/>
        <v>49.429792466657652</v>
      </c>
      <c r="Q60">
        <f t="shared" si="49"/>
        <v>238.24799999999999</v>
      </c>
      <c r="R60">
        <f t="shared" si="50"/>
        <v>69.003169700314487</v>
      </c>
      <c r="S60">
        <f t="shared" si="51"/>
        <v>6.8279062858049926</v>
      </c>
      <c r="T60">
        <f t="shared" si="52"/>
        <v>23.574786837263996</v>
      </c>
      <c r="U60">
        <f t="shared" si="53"/>
        <v>0.52063116428605916</v>
      </c>
      <c r="V60">
        <f t="shared" si="54"/>
        <v>2.9081014789139945</v>
      </c>
      <c r="W60">
        <f t="shared" si="55"/>
        <v>0.47384949013185618</v>
      </c>
      <c r="X60">
        <f t="shared" si="56"/>
        <v>0.30000799584219529</v>
      </c>
      <c r="Y60">
        <f t="shared" si="57"/>
        <v>289.59737275496042</v>
      </c>
      <c r="Z60">
        <f t="shared" si="58"/>
        <v>32.419304692237347</v>
      </c>
      <c r="AA60">
        <f t="shared" si="59"/>
        <v>32.064799999999998</v>
      </c>
      <c r="AB60">
        <f t="shared" si="60"/>
        <v>4.7926248671712841</v>
      </c>
      <c r="AC60">
        <f t="shared" si="61"/>
        <v>60.141432101286377</v>
      </c>
      <c r="AD60">
        <f t="shared" si="62"/>
        <v>3.0366856207401995</v>
      </c>
      <c r="AE60">
        <f t="shared" si="63"/>
        <v>5.0492406227141498</v>
      </c>
      <c r="AF60">
        <f t="shared" si="64"/>
        <v>1.7559392464310846</v>
      </c>
      <c r="AG60">
        <f t="shared" si="65"/>
        <v>-386.10063347603261</v>
      </c>
      <c r="AH60">
        <f t="shared" si="66"/>
        <v>145.03862756806362</v>
      </c>
      <c r="AI60">
        <f t="shared" si="67"/>
        <v>11.369375418046356</v>
      </c>
      <c r="AJ60">
        <f t="shared" si="68"/>
        <v>59.904742265037754</v>
      </c>
      <c r="AK60">
        <v>0</v>
      </c>
      <c r="AL60">
        <v>0</v>
      </c>
      <c r="AM60">
        <f t="shared" si="69"/>
        <v>1</v>
      </c>
      <c r="AN60">
        <f t="shared" si="70"/>
        <v>0</v>
      </c>
      <c r="AO60">
        <f t="shared" si="71"/>
        <v>51212.279104672132</v>
      </c>
      <c r="AP60" t="s">
        <v>385</v>
      </c>
      <c r="AQ60">
        <v>10238.9</v>
      </c>
      <c r="AR60">
        <v>302.21199999999999</v>
      </c>
      <c r="AS60">
        <v>4052.3</v>
      </c>
      <c r="AT60">
        <f t="shared" si="72"/>
        <v>0.92542210596451402</v>
      </c>
      <c r="AU60">
        <v>-0.32343011824092399</v>
      </c>
      <c r="AV60" t="s">
        <v>613</v>
      </c>
      <c r="AW60">
        <v>10316.200000000001</v>
      </c>
      <c r="AX60">
        <v>654.01548000000003</v>
      </c>
      <c r="AY60">
        <v>1102.68</v>
      </c>
      <c r="AZ60">
        <f t="shared" si="73"/>
        <v>0.40688551529002071</v>
      </c>
      <c r="BA60">
        <v>0.5</v>
      </c>
      <c r="BB60">
        <f t="shared" si="74"/>
        <v>1513.3445993549017</v>
      </c>
      <c r="BC60">
        <f t="shared" si="75"/>
        <v>49.429792466657652</v>
      </c>
      <c r="BD60">
        <f t="shared" si="76"/>
        <v>307.87899855994453</v>
      </c>
      <c r="BE60">
        <f t="shared" si="77"/>
        <v>3.2876334052473602E-2</v>
      </c>
      <c r="BF60">
        <f t="shared" si="78"/>
        <v>2.6749555628106068</v>
      </c>
      <c r="BG60">
        <f t="shared" si="79"/>
        <v>251.94987610958427</v>
      </c>
      <c r="BH60" t="s">
        <v>614</v>
      </c>
      <c r="BI60">
        <v>529.20000000000005</v>
      </c>
      <c r="BJ60">
        <f t="shared" si="80"/>
        <v>529.20000000000005</v>
      </c>
      <c r="BK60">
        <f t="shared" si="81"/>
        <v>0.52007835455435847</v>
      </c>
      <c r="BL60">
        <f t="shared" si="82"/>
        <v>0.7823542582130153</v>
      </c>
      <c r="BM60">
        <f t="shared" si="83"/>
        <v>0.83722290028667923</v>
      </c>
      <c r="BN60">
        <f t="shared" si="84"/>
        <v>0.56050275588780563</v>
      </c>
      <c r="BO60">
        <f t="shared" si="85"/>
        <v>0.78654687569998349</v>
      </c>
      <c r="BP60">
        <f t="shared" si="86"/>
        <v>0.63304598454814509</v>
      </c>
      <c r="BQ60">
        <f t="shared" si="87"/>
        <v>0.36695401545185491</v>
      </c>
      <c r="BR60">
        <f t="shared" si="88"/>
        <v>1800.19</v>
      </c>
      <c r="BS60">
        <f t="shared" si="89"/>
        <v>1513.3445993549017</v>
      </c>
      <c r="BT60">
        <f t="shared" si="90"/>
        <v>0.8406582634915768</v>
      </c>
      <c r="BU60">
        <f t="shared" si="91"/>
        <v>0.16087044853874335</v>
      </c>
      <c r="BV60">
        <v>6</v>
      </c>
      <c r="BW60">
        <v>0.5</v>
      </c>
      <c r="BX60" t="s">
        <v>388</v>
      </c>
      <c r="BY60">
        <v>2</v>
      </c>
      <c r="BZ60">
        <v>1689270445.5</v>
      </c>
      <c r="CA60">
        <v>238.24799999999999</v>
      </c>
      <c r="CB60">
        <v>300.04000000000002</v>
      </c>
      <c r="CC60">
        <v>30.6889</v>
      </c>
      <c r="CD60">
        <v>20.509599999999999</v>
      </c>
      <c r="CE60">
        <v>238.126</v>
      </c>
      <c r="CF60">
        <v>30.6187</v>
      </c>
      <c r="CG60">
        <v>500.21699999999998</v>
      </c>
      <c r="CH60">
        <v>98.850399999999993</v>
      </c>
      <c r="CI60">
        <v>0.100218</v>
      </c>
      <c r="CJ60">
        <v>32.989899999999999</v>
      </c>
      <c r="CK60">
        <v>32.064799999999998</v>
      </c>
      <c r="CL60">
        <v>999.9</v>
      </c>
      <c r="CM60">
        <v>0</v>
      </c>
      <c r="CN60">
        <v>0</v>
      </c>
      <c r="CO60">
        <v>9993.1200000000008</v>
      </c>
      <c r="CP60">
        <v>0</v>
      </c>
      <c r="CQ60">
        <v>1.5289399999999999E-3</v>
      </c>
      <c r="CR60">
        <v>-61.791699999999999</v>
      </c>
      <c r="CS60">
        <v>245.791</v>
      </c>
      <c r="CT60">
        <v>306.32299999999998</v>
      </c>
      <c r="CU60">
        <v>10.179399999999999</v>
      </c>
      <c r="CV60">
        <v>300.04000000000002</v>
      </c>
      <c r="CW60">
        <v>20.509599999999999</v>
      </c>
      <c r="CX60">
        <v>3.0336099999999999</v>
      </c>
      <c r="CY60">
        <v>2.02738</v>
      </c>
      <c r="CZ60">
        <v>24.2136</v>
      </c>
      <c r="DA60">
        <v>17.659800000000001</v>
      </c>
      <c r="DB60">
        <v>1800.19</v>
      </c>
      <c r="DC60">
        <v>0.97799700000000001</v>
      </c>
      <c r="DD60">
        <v>2.2003100000000001E-2</v>
      </c>
      <c r="DE60">
        <v>0</v>
      </c>
      <c r="DF60">
        <v>654.14400000000001</v>
      </c>
      <c r="DG60">
        <v>5.0009800000000002</v>
      </c>
      <c r="DH60">
        <v>13980.9</v>
      </c>
      <c r="DI60">
        <v>16377.6</v>
      </c>
      <c r="DJ60">
        <v>47.25</v>
      </c>
      <c r="DK60">
        <v>48.875</v>
      </c>
      <c r="DL60">
        <v>47.625</v>
      </c>
      <c r="DM60">
        <v>48.25</v>
      </c>
      <c r="DN60">
        <v>48.75</v>
      </c>
      <c r="DO60">
        <v>1755.69</v>
      </c>
      <c r="DP60">
        <v>39.5</v>
      </c>
      <c r="DQ60">
        <v>0</v>
      </c>
      <c r="DR60">
        <v>154.200000047684</v>
      </c>
      <c r="DS60">
        <v>0</v>
      </c>
      <c r="DT60">
        <v>654.01548000000003</v>
      </c>
      <c r="DU60">
        <v>0.54323077359378702</v>
      </c>
      <c r="DV60">
        <v>44.176923062810502</v>
      </c>
      <c r="DW60">
        <v>13974.556</v>
      </c>
      <c r="DX60">
        <v>15</v>
      </c>
      <c r="DY60">
        <v>1689270372.5</v>
      </c>
      <c r="DZ60" t="s">
        <v>615</v>
      </c>
      <c r="EA60">
        <v>1689270365</v>
      </c>
      <c r="EB60">
        <v>1689270372.5</v>
      </c>
      <c r="EC60">
        <v>48</v>
      </c>
      <c r="ED60">
        <v>-0.20599999999999999</v>
      </c>
      <c r="EE60">
        <v>0</v>
      </c>
      <c r="EF60">
        <v>0.13600000000000001</v>
      </c>
      <c r="EG60">
        <v>2.4E-2</v>
      </c>
      <c r="EH60">
        <v>300</v>
      </c>
      <c r="EI60">
        <v>22</v>
      </c>
      <c r="EJ60">
        <v>0.04</v>
      </c>
      <c r="EK60">
        <v>0.02</v>
      </c>
      <c r="EL60">
        <v>49.254978836967702</v>
      </c>
      <c r="EM60">
        <v>0.97662383733160896</v>
      </c>
      <c r="EN60">
        <v>0.15025257510385201</v>
      </c>
      <c r="EO60">
        <v>1</v>
      </c>
      <c r="EP60">
        <v>0.52003732151268001</v>
      </c>
      <c r="EQ60">
        <v>-1.28213637279365E-2</v>
      </c>
      <c r="ER60">
        <v>3.7543701579674598E-3</v>
      </c>
      <c r="ES60">
        <v>1</v>
      </c>
      <c r="ET60">
        <v>2</v>
      </c>
      <c r="EU60">
        <v>2</v>
      </c>
      <c r="EV60" t="s">
        <v>390</v>
      </c>
      <c r="EW60">
        <v>2.9586700000000001</v>
      </c>
      <c r="EX60">
        <v>2.8405</v>
      </c>
      <c r="EY60">
        <v>6.0840499999999999E-2</v>
      </c>
      <c r="EZ60">
        <v>7.4628399999999998E-2</v>
      </c>
      <c r="FA60">
        <v>0.13356100000000001</v>
      </c>
      <c r="FB60">
        <v>0.10125000000000001</v>
      </c>
      <c r="FC60">
        <v>28000.5</v>
      </c>
      <c r="FD60">
        <v>28292.5</v>
      </c>
      <c r="FE60">
        <v>27357.3</v>
      </c>
      <c r="FF60">
        <v>27864.1</v>
      </c>
      <c r="FG60">
        <v>30391</v>
      </c>
      <c r="FH60">
        <v>30657.1</v>
      </c>
      <c r="FI60">
        <v>38110.699999999997</v>
      </c>
      <c r="FJ60">
        <v>36976.300000000003</v>
      </c>
      <c r="FK60">
        <v>2.0090300000000001</v>
      </c>
      <c r="FL60">
        <v>1.5983499999999999</v>
      </c>
      <c r="FM60">
        <v>-3.0294100000000001E-2</v>
      </c>
      <c r="FN60">
        <v>0</v>
      </c>
      <c r="FO60">
        <v>32.555900000000001</v>
      </c>
      <c r="FP60">
        <v>999.9</v>
      </c>
      <c r="FQ60">
        <v>43.058999999999997</v>
      </c>
      <c r="FR60">
        <v>44.716000000000001</v>
      </c>
      <c r="FS60">
        <v>41.3748</v>
      </c>
      <c r="FT60">
        <v>61.6402</v>
      </c>
      <c r="FU60">
        <v>35.188299999999998</v>
      </c>
      <c r="FV60">
        <v>1</v>
      </c>
      <c r="FW60">
        <v>0.62635700000000005</v>
      </c>
      <c r="FX60">
        <v>3.35684</v>
      </c>
      <c r="FY60">
        <v>20.213200000000001</v>
      </c>
      <c r="FZ60">
        <v>5.2261300000000004</v>
      </c>
      <c r="GA60">
        <v>12.0219</v>
      </c>
      <c r="GB60">
        <v>4.9980500000000001</v>
      </c>
      <c r="GC60">
        <v>3.2909999999999999</v>
      </c>
      <c r="GD60">
        <v>9999</v>
      </c>
      <c r="GE60">
        <v>9999</v>
      </c>
      <c r="GF60">
        <v>9999</v>
      </c>
      <c r="GG60">
        <v>221.1</v>
      </c>
      <c r="GH60">
        <v>1.8782099999999999</v>
      </c>
      <c r="GI60">
        <v>1.8721000000000001</v>
      </c>
      <c r="GJ60">
        <v>1.8742300000000001</v>
      </c>
      <c r="GK60">
        <v>1.87236</v>
      </c>
      <c r="GL60">
        <v>1.8724400000000001</v>
      </c>
      <c r="GM60">
        <v>1.8736900000000001</v>
      </c>
      <c r="GN60">
        <v>1.8739399999999999</v>
      </c>
      <c r="GO60">
        <v>1.8778999999999999</v>
      </c>
      <c r="GP60">
        <v>5</v>
      </c>
      <c r="GQ60">
        <v>0</v>
      </c>
      <c r="GR60">
        <v>0</v>
      </c>
      <c r="GS60">
        <v>0</v>
      </c>
      <c r="GT60" t="s">
        <v>391</v>
      </c>
      <c r="GU60" t="s">
        <v>392</v>
      </c>
      <c r="GV60" t="s">
        <v>393</v>
      </c>
      <c r="GW60" t="s">
        <v>393</v>
      </c>
      <c r="GX60" t="s">
        <v>393</v>
      </c>
      <c r="GY60" t="s">
        <v>393</v>
      </c>
      <c r="GZ60">
        <v>0</v>
      </c>
      <c r="HA60">
        <v>100</v>
      </c>
      <c r="HB60">
        <v>100</v>
      </c>
      <c r="HC60">
        <v>0.122</v>
      </c>
      <c r="HD60">
        <v>7.0199999999999999E-2</v>
      </c>
      <c r="HE60">
        <v>5.2975562434244604E-3</v>
      </c>
      <c r="HF60">
        <v>7.2704984381113296E-4</v>
      </c>
      <c r="HG60">
        <v>-1.05877040029023E-6</v>
      </c>
      <c r="HH60">
        <v>2.9517966189716799E-10</v>
      </c>
      <c r="HI60">
        <v>7.0183452810017005E-2</v>
      </c>
      <c r="HJ60">
        <v>0</v>
      </c>
      <c r="HK60">
        <v>0</v>
      </c>
      <c r="HL60">
        <v>0</v>
      </c>
      <c r="HM60">
        <v>1</v>
      </c>
      <c r="HN60">
        <v>2242</v>
      </c>
      <c r="HO60">
        <v>1</v>
      </c>
      <c r="HP60">
        <v>25</v>
      </c>
      <c r="HQ60">
        <v>1.3</v>
      </c>
      <c r="HR60">
        <v>1.2</v>
      </c>
      <c r="HS60">
        <v>0.79956099999999997</v>
      </c>
      <c r="HT60">
        <v>2.68188</v>
      </c>
      <c r="HU60">
        <v>1.49536</v>
      </c>
      <c r="HV60">
        <v>2.2595200000000002</v>
      </c>
      <c r="HW60">
        <v>1.49658</v>
      </c>
      <c r="HX60">
        <v>2.48169</v>
      </c>
      <c r="HY60">
        <v>47.122900000000001</v>
      </c>
      <c r="HZ60">
        <v>23.912400000000002</v>
      </c>
      <c r="IA60">
        <v>18</v>
      </c>
      <c r="IB60">
        <v>516.73900000000003</v>
      </c>
      <c r="IC60">
        <v>384.04399999999998</v>
      </c>
      <c r="ID60">
        <v>28.468299999999999</v>
      </c>
      <c r="IE60">
        <v>34.8979</v>
      </c>
      <c r="IF60">
        <v>30.001300000000001</v>
      </c>
      <c r="IG60">
        <v>34.711300000000001</v>
      </c>
      <c r="IH60">
        <v>34.669899999999998</v>
      </c>
      <c r="II60">
        <v>16.0776</v>
      </c>
      <c r="IJ60">
        <v>55.412399999999998</v>
      </c>
      <c r="IK60">
        <v>0</v>
      </c>
      <c r="IL60">
        <v>28.412199999999999</v>
      </c>
      <c r="IM60">
        <v>300</v>
      </c>
      <c r="IN60">
        <v>20.5318</v>
      </c>
      <c r="IO60">
        <v>99.332999999999998</v>
      </c>
      <c r="IP60">
        <v>99.294899999999998</v>
      </c>
    </row>
    <row r="61" spans="1:250" x14ac:dyDescent="0.3">
      <c r="A61">
        <v>45</v>
      </c>
      <c r="B61">
        <v>1689270585.5</v>
      </c>
      <c r="C61">
        <v>10151.5</v>
      </c>
      <c r="D61" t="s">
        <v>616</v>
      </c>
      <c r="E61" t="s">
        <v>617</v>
      </c>
      <c r="F61" t="s">
        <v>378</v>
      </c>
      <c r="G61" t="s">
        <v>379</v>
      </c>
      <c r="H61" t="s">
        <v>31</v>
      </c>
      <c r="I61" t="s">
        <v>381</v>
      </c>
      <c r="J61" t="s">
        <v>462</v>
      </c>
      <c r="K61" t="s">
        <v>463</v>
      </c>
      <c r="L61" t="s">
        <v>607</v>
      </c>
      <c r="M61">
        <v>1689270585.5</v>
      </c>
      <c r="N61">
        <f t="shared" si="46"/>
        <v>9.6383483677618537E-3</v>
      </c>
      <c r="O61">
        <f t="shared" si="47"/>
        <v>9.6383483677618536</v>
      </c>
      <c r="P61">
        <f t="shared" si="48"/>
        <v>35.709143360707358</v>
      </c>
      <c r="Q61">
        <f t="shared" si="49"/>
        <v>155.374</v>
      </c>
      <c r="R61">
        <f t="shared" si="50"/>
        <v>46.51063749541121</v>
      </c>
      <c r="S61">
        <f t="shared" si="51"/>
        <v>4.6021600467252952</v>
      </c>
      <c r="T61">
        <f t="shared" si="52"/>
        <v>15.374031696951999</v>
      </c>
      <c r="U61">
        <f t="shared" si="53"/>
        <v>0.59078399184337915</v>
      </c>
      <c r="V61">
        <f t="shared" si="54"/>
        <v>2.9120913232591548</v>
      </c>
      <c r="W61">
        <f t="shared" si="55"/>
        <v>0.53138813309935695</v>
      </c>
      <c r="X61">
        <f t="shared" si="56"/>
        <v>0.33695505769722289</v>
      </c>
      <c r="Y61">
        <f t="shared" si="57"/>
        <v>289.57923775519953</v>
      </c>
      <c r="Z61">
        <f t="shared" si="58"/>
        <v>32.151890195181714</v>
      </c>
      <c r="AA61">
        <f t="shared" si="59"/>
        <v>31.9634</v>
      </c>
      <c r="AB61">
        <f t="shared" si="60"/>
        <v>4.7652001718501502</v>
      </c>
      <c r="AC61">
        <f t="shared" si="61"/>
        <v>60.360851842167627</v>
      </c>
      <c r="AD61">
        <f t="shared" si="62"/>
        <v>3.0412627816184004</v>
      </c>
      <c r="AE61">
        <f t="shared" si="63"/>
        <v>5.0384689559563132</v>
      </c>
      <c r="AF61">
        <f t="shared" si="64"/>
        <v>1.7239373902317499</v>
      </c>
      <c r="AG61">
        <f t="shared" si="65"/>
        <v>-425.05116301829776</v>
      </c>
      <c r="AH61">
        <f t="shared" si="66"/>
        <v>155.19120574422305</v>
      </c>
      <c r="AI61">
        <f t="shared" si="67"/>
        <v>12.140245820460594</v>
      </c>
      <c r="AJ61">
        <f t="shared" si="68"/>
        <v>31.859526301585447</v>
      </c>
      <c r="AK61">
        <v>0</v>
      </c>
      <c r="AL61">
        <v>0</v>
      </c>
      <c r="AM61">
        <f t="shared" si="69"/>
        <v>1</v>
      </c>
      <c r="AN61">
        <f t="shared" si="70"/>
        <v>0</v>
      </c>
      <c r="AO61">
        <f t="shared" si="71"/>
        <v>51330.83389739097</v>
      </c>
      <c r="AP61" t="s">
        <v>385</v>
      </c>
      <c r="AQ61">
        <v>10238.9</v>
      </c>
      <c r="AR61">
        <v>302.21199999999999</v>
      </c>
      <c r="AS61">
        <v>4052.3</v>
      </c>
      <c r="AT61">
        <f t="shared" si="72"/>
        <v>0.92542210596451402</v>
      </c>
      <c r="AU61">
        <v>-0.32343011824092399</v>
      </c>
      <c r="AV61" t="s">
        <v>618</v>
      </c>
      <c r="AW61">
        <v>10315.1</v>
      </c>
      <c r="AX61">
        <v>638.44000000000005</v>
      </c>
      <c r="AY61">
        <v>937.73900000000003</v>
      </c>
      <c r="AZ61">
        <f t="shared" si="73"/>
        <v>0.31917089936538845</v>
      </c>
      <c r="BA61">
        <v>0.5</v>
      </c>
      <c r="BB61">
        <f t="shared" si="74"/>
        <v>1513.2518993550257</v>
      </c>
      <c r="BC61">
        <f t="shared" si="75"/>
        <v>35.709143360707358</v>
      </c>
      <c r="BD61">
        <f t="shared" si="76"/>
        <v>241.4929848417629</v>
      </c>
      <c r="BE61">
        <f t="shared" si="77"/>
        <v>2.3811351893432937E-2</v>
      </c>
      <c r="BF61">
        <f t="shared" si="78"/>
        <v>3.3213516767458748</v>
      </c>
      <c r="BG61">
        <f t="shared" si="79"/>
        <v>242.2153899838392</v>
      </c>
      <c r="BH61" t="s">
        <v>619</v>
      </c>
      <c r="BI61">
        <v>522.48</v>
      </c>
      <c r="BJ61">
        <f t="shared" si="80"/>
        <v>522.48</v>
      </c>
      <c r="BK61">
        <f t="shared" si="81"/>
        <v>0.44283004119483138</v>
      </c>
      <c r="BL61">
        <f t="shared" si="82"/>
        <v>0.72075259055192054</v>
      </c>
      <c r="BM61">
        <f t="shared" si="83"/>
        <v>0.88235689071964007</v>
      </c>
      <c r="BN61">
        <f t="shared" si="84"/>
        <v>0.47094615964388603</v>
      </c>
      <c r="BO61">
        <f t="shared" si="85"/>
        <v>0.83053011022674672</v>
      </c>
      <c r="BP61">
        <f t="shared" si="86"/>
        <v>0.58984213631910187</v>
      </c>
      <c r="BQ61">
        <f t="shared" si="87"/>
        <v>0.41015786368089813</v>
      </c>
      <c r="BR61">
        <f t="shared" si="88"/>
        <v>1800.08</v>
      </c>
      <c r="BS61">
        <f t="shared" si="89"/>
        <v>1513.2518993550257</v>
      </c>
      <c r="BT61">
        <f t="shared" si="90"/>
        <v>0.84065813705781167</v>
      </c>
      <c r="BU61">
        <f t="shared" si="91"/>
        <v>0.16087020452157658</v>
      </c>
      <c r="BV61">
        <v>6</v>
      </c>
      <c r="BW61">
        <v>0.5</v>
      </c>
      <c r="BX61" t="s">
        <v>388</v>
      </c>
      <c r="BY61">
        <v>2</v>
      </c>
      <c r="BZ61">
        <v>1689270585.5</v>
      </c>
      <c r="CA61">
        <v>155.374</v>
      </c>
      <c r="CB61">
        <v>200.00399999999999</v>
      </c>
      <c r="CC61">
        <v>30.735800000000001</v>
      </c>
      <c r="CD61">
        <v>19.529800000000002</v>
      </c>
      <c r="CE61">
        <v>155.333</v>
      </c>
      <c r="CF61">
        <v>30.6632</v>
      </c>
      <c r="CG61">
        <v>500.202</v>
      </c>
      <c r="CH61">
        <v>98.847999999999999</v>
      </c>
      <c r="CI61">
        <v>0.100548</v>
      </c>
      <c r="CJ61">
        <v>32.951900000000002</v>
      </c>
      <c r="CK61">
        <v>31.9634</v>
      </c>
      <c r="CL61">
        <v>999.9</v>
      </c>
      <c r="CM61">
        <v>0</v>
      </c>
      <c r="CN61">
        <v>0</v>
      </c>
      <c r="CO61">
        <v>10016.200000000001</v>
      </c>
      <c r="CP61">
        <v>0</v>
      </c>
      <c r="CQ61">
        <v>1.5289399999999999E-3</v>
      </c>
      <c r="CR61">
        <v>-44.629199999999997</v>
      </c>
      <c r="CS61">
        <v>160.30099999999999</v>
      </c>
      <c r="CT61">
        <v>203.988</v>
      </c>
      <c r="CU61">
        <v>11.206</v>
      </c>
      <c r="CV61">
        <v>200.00399999999999</v>
      </c>
      <c r="CW61">
        <v>19.529800000000002</v>
      </c>
      <c r="CX61">
        <v>3.03817</v>
      </c>
      <c r="CY61">
        <v>1.93048</v>
      </c>
      <c r="CZ61">
        <v>24.238600000000002</v>
      </c>
      <c r="DA61">
        <v>16.885400000000001</v>
      </c>
      <c r="DB61">
        <v>1800.08</v>
      </c>
      <c r="DC61">
        <v>0.97800100000000001</v>
      </c>
      <c r="DD61">
        <v>2.1999399999999999E-2</v>
      </c>
      <c r="DE61">
        <v>0</v>
      </c>
      <c r="DF61">
        <v>638.17200000000003</v>
      </c>
      <c r="DG61">
        <v>5.0009800000000002</v>
      </c>
      <c r="DH61">
        <v>13634.1</v>
      </c>
      <c r="DI61">
        <v>16376.6</v>
      </c>
      <c r="DJ61">
        <v>47.5</v>
      </c>
      <c r="DK61">
        <v>49.311999999999998</v>
      </c>
      <c r="DL61">
        <v>47.875</v>
      </c>
      <c r="DM61">
        <v>48.75</v>
      </c>
      <c r="DN61">
        <v>49</v>
      </c>
      <c r="DO61">
        <v>1755.59</v>
      </c>
      <c r="DP61">
        <v>39.49</v>
      </c>
      <c r="DQ61">
        <v>0</v>
      </c>
      <c r="DR61">
        <v>139.40000009536701</v>
      </c>
      <c r="DS61">
        <v>0</v>
      </c>
      <c r="DT61">
        <v>638.44000000000005</v>
      </c>
      <c r="DU61">
        <v>-1.9053846092257101</v>
      </c>
      <c r="DV61">
        <v>-152.81538446869001</v>
      </c>
      <c r="DW61">
        <v>13647.763999999999</v>
      </c>
      <c r="DX61">
        <v>15</v>
      </c>
      <c r="DY61">
        <v>1689270544.5</v>
      </c>
      <c r="DZ61" t="s">
        <v>620</v>
      </c>
      <c r="EA61">
        <v>1689270533.5</v>
      </c>
      <c r="EB61">
        <v>1689270544.5</v>
      </c>
      <c r="EC61">
        <v>49</v>
      </c>
      <c r="ED61">
        <v>-5.1999999999999998E-2</v>
      </c>
      <c r="EE61">
        <v>2E-3</v>
      </c>
      <c r="EF61">
        <v>5.8999999999999997E-2</v>
      </c>
      <c r="EG61">
        <v>5.0000000000000001E-3</v>
      </c>
      <c r="EH61">
        <v>200</v>
      </c>
      <c r="EI61">
        <v>20</v>
      </c>
      <c r="EJ61">
        <v>0.05</v>
      </c>
      <c r="EK61">
        <v>0.01</v>
      </c>
      <c r="EL61">
        <v>35.678907996611699</v>
      </c>
      <c r="EM61">
        <v>0.41281813409623003</v>
      </c>
      <c r="EN61">
        <v>7.4034862464835705E-2</v>
      </c>
      <c r="EO61">
        <v>1</v>
      </c>
      <c r="EP61">
        <v>0.60259144258656105</v>
      </c>
      <c r="EQ61">
        <v>-1.6073405757676601E-2</v>
      </c>
      <c r="ER61">
        <v>9.5117556197745895E-3</v>
      </c>
      <c r="ES61">
        <v>1</v>
      </c>
      <c r="ET61">
        <v>2</v>
      </c>
      <c r="EU61">
        <v>2</v>
      </c>
      <c r="EV61" t="s">
        <v>390</v>
      </c>
      <c r="EW61">
        <v>2.9583300000000001</v>
      </c>
      <c r="EX61">
        <v>2.8410299999999999</v>
      </c>
      <c r="EY61">
        <v>4.15115E-2</v>
      </c>
      <c r="EZ61">
        <v>5.2748900000000001E-2</v>
      </c>
      <c r="FA61">
        <v>0.13364599999999999</v>
      </c>
      <c r="FB61">
        <v>9.7769900000000007E-2</v>
      </c>
      <c r="FC61">
        <v>28566.9</v>
      </c>
      <c r="FD61">
        <v>28953.599999999999</v>
      </c>
      <c r="FE61">
        <v>27348.7</v>
      </c>
      <c r="FF61">
        <v>27857.3</v>
      </c>
      <c r="FG61">
        <v>30377.7</v>
      </c>
      <c r="FH61">
        <v>30766.6</v>
      </c>
      <c r="FI61">
        <v>38098.699999999997</v>
      </c>
      <c r="FJ61">
        <v>36967.199999999997</v>
      </c>
      <c r="FK61">
        <v>2.00787</v>
      </c>
      <c r="FL61">
        <v>1.5924199999999999</v>
      </c>
      <c r="FM61">
        <v>-4.8682099999999999E-2</v>
      </c>
      <c r="FN61">
        <v>0</v>
      </c>
      <c r="FO61">
        <v>32.752600000000001</v>
      </c>
      <c r="FP61">
        <v>999.9</v>
      </c>
      <c r="FQ61">
        <v>43.255000000000003</v>
      </c>
      <c r="FR61">
        <v>44.756</v>
      </c>
      <c r="FS61">
        <v>41.649900000000002</v>
      </c>
      <c r="FT61">
        <v>61.020200000000003</v>
      </c>
      <c r="FU61">
        <v>35.536900000000003</v>
      </c>
      <c r="FV61">
        <v>1</v>
      </c>
      <c r="FW61">
        <v>0.64042699999999997</v>
      </c>
      <c r="FX61">
        <v>2.6939799999999998</v>
      </c>
      <c r="FY61">
        <v>20.2254</v>
      </c>
      <c r="FZ61">
        <v>5.2249299999999996</v>
      </c>
      <c r="GA61">
        <v>12.0219</v>
      </c>
      <c r="GB61">
        <v>4.9978999999999996</v>
      </c>
      <c r="GC61">
        <v>3.2909999999999999</v>
      </c>
      <c r="GD61">
        <v>9999</v>
      </c>
      <c r="GE61">
        <v>9999</v>
      </c>
      <c r="GF61">
        <v>9999</v>
      </c>
      <c r="GG61">
        <v>221.2</v>
      </c>
      <c r="GH61">
        <v>1.87822</v>
      </c>
      <c r="GI61">
        <v>1.8721000000000001</v>
      </c>
      <c r="GJ61">
        <v>1.87422</v>
      </c>
      <c r="GK61">
        <v>1.87236</v>
      </c>
      <c r="GL61">
        <v>1.87242</v>
      </c>
      <c r="GM61">
        <v>1.8736699999999999</v>
      </c>
      <c r="GN61">
        <v>1.8739399999999999</v>
      </c>
      <c r="GO61">
        <v>1.8778999999999999</v>
      </c>
      <c r="GP61">
        <v>5</v>
      </c>
      <c r="GQ61">
        <v>0</v>
      </c>
      <c r="GR61">
        <v>0</v>
      </c>
      <c r="GS61">
        <v>0</v>
      </c>
      <c r="GT61" t="s">
        <v>391</v>
      </c>
      <c r="GU61" t="s">
        <v>392</v>
      </c>
      <c r="GV61" t="s">
        <v>393</v>
      </c>
      <c r="GW61" t="s">
        <v>393</v>
      </c>
      <c r="GX61" t="s">
        <v>393</v>
      </c>
      <c r="GY61" t="s">
        <v>393</v>
      </c>
      <c r="GZ61">
        <v>0</v>
      </c>
      <c r="HA61">
        <v>100</v>
      </c>
      <c r="HB61">
        <v>100</v>
      </c>
      <c r="HC61">
        <v>4.1000000000000002E-2</v>
      </c>
      <c r="HD61">
        <v>7.2599999999999998E-2</v>
      </c>
      <c r="HE61">
        <v>-4.67932130148652E-2</v>
      </c>
      <c r="HF61">
        <v>7.2704984381113296E-4</v>
      </c>
      <c r="HG61">
        <v>-1.05877040029023E-6</v>
      </c>
      <c r="HH61">
        <v>2.9517966189716799E-10</v>
      </c>
      <c r="HI61">
        <v>7.2572438472141301E-2</v>
      </c>
      <c r="HJ61">
        <v>0</v>
      </c>
      <c r="HK61">
        <v>0</v>
      </c>
      <c r="HL61">
        <v>0</v>
      </c>
      <c r="HM61">
        <v>1</v>
      </c>
      <c r="HN61">
        <v>2242</v>
      </c>
      <c r="HO61">
        <v>1</v>
      </c>
      <c r="HP61">
        <v>25</v>
      </c>
      <c r="HQ61">
        <v>0.9</v>
      </c>
      <c r="HR61">
        <v>0.7</v>
      </c>
      <c r="HS61">
        <v>0.58837899999999999</v>
      </c>
      <c r="HT61">
        <v>2.6940900000000001</v>
      </c>
      <c r="HU61">
        <v>1.49536</v>
      </c>
      <c r="HV61">
        <v>2.2595200000000002</v>
      </c>
      <c r="HW61">
        <v>1.49658</v>
      </c>
      <c r="HX61">
        <v>2.4243199999999998</v>
      </c>
      <c r="HY61">
        <v>47.271999999999998</v>
      </c>
      <c r="HZ61">
        <v>23.912400000000002</v>
      </c>
      <c r="IA61">
        <v>18</v>
      </c>
      <c r="IB61">
        <v>517.11400000000003</v>
      </c>
      <c r="IC61">
        <v>381.13600000000002</v>
      </c>
      <c r="ID61">
        <v>28.4772</v>
      </c>
      <c r="IE61">
        <v>35.124299999999998</v>
      </c>
      <c r="IF61">
        <v>30.0001</v>
      </c>
      <c r="IG61">
        <v>34.858899999999998</v>
      </c>
      <c r="IH61">
        <v>34.795999999999999</v>
      </c>
      <c r="II61">
        <v>11.8309</v>
      </c>
      <c r="IJ61">
        <v>57.556399999999996</v>
      </c>
      <c r="IK61">
        <v>0</v>
      </c>
      <c r="IL61">
        <v>28.508900000000001</v>
      </c>
      <c r="IM61">
        <v>200</v>
      </c>
      <c r="IN61">
        <v>19.495699999999999</v>
      </c>
      <c r="IO61">
        <v>99.3018</v>
      </c>
      <c r="IP61">
        <v>99.270499999999998</v>
      </c>
    </row>
    <row r="62" spans="1:250" x14ac:dyDescent="0.3">
      <c r="A62">
        <v>46</v>
      </c>
      <c r="B62">
        <v>1689270707.5</v>
      </c>
      <c r="C62">
        <v>10273.5</v>
      </c>
      <c r="D62" t="s">
        <v>621</v>
      </c>
      <c r="E62" t="s">
        <v>622</v>
      </c>
      <c r="F62" t="s">
        <v>378</v>
      </c>
      <c r="G62" t="s">
        <v>379</v>
      </c>
      <c r="H62" t="s">
        <v>31</v>
      </c>
      <c r="I62" t="s">
        <v>381</v>
      </c>
      <c r="J62" t="s">
        <v>462</v>
      </c>
      <c r="K62" t="s">
        <v>463</v>
      </c>
      <c r="L62" t="s">
        <v>607</v>
      </c>
      <c r="M62">
        <v>1689270707.5</v>
      </c>
      <c r="N62">
        <f t="shared" si="46"/>
        <v>1.0089859465004887E-2</v>
      </c>
      <c r="O62">
        <f t="shared" si="47"/>
        <v>10.089859465004887</v>
      </c>
      <c r="P62">
        <f t="shared" si="48"/>
        <v>22.399010080484366</v>
      </c>
      <c r="Q62">
        <f t="shared" si="49"/>
        <v>92.009</v>
      </c>
      <c r="R62">
        <f t="shared" si="50"/>
        <v>27.208406490659627</v>
      </c>
      <c r="S62">
        <f t="shared" si="51"/>
        <v>2.6922036107756981</v>
      </c>
      <c r="T62">
        <f t="shared" si="52"/>
        <v>9.1040598834370012</v>
      </c>
      <c r="U62">
        <f t="shared" si="53"/>
        <v>0.62557067418822243</v>
      </c>
      <c r="V62">
        <f t="shared" si="54"/>
        <v>2.9085938839047545</v>
      </c>
      <c r="W62">
        <f t="shared" si="55"/>
        <v>0.55932204413307074</v>
      </c>
      <c r="X62">
        <f t="shared" si="56"/>
        <v>0.35494201940921472</v>
      </c>
      <c r="Y62">
        <f t="shared" si="57"/>
        <v>289.58083375520647</v>
      </c>
      <c r="Z62">
        <f t="shared" si="58"/>
        <v>32.123450697021568</v>
      </c>
      <c r="AA62">
        <f t="shared" si="59"/>
        <v>31.989100000000001</v>
      </c>
      <c r="AB62">
        <f t="shared" si="60"/>
        <v>4.7721380493852603</v>
      </c>
      <c r="AC62">
        <f t="shared" si="61"/>
        <v>60.38267920042373</v>
      </c>
      <c r="AD62">
        <f t="shared" si="62"/>
        <v>3.0578040604269003</v>
      </c>
      <c r="AE62">
        <f t="shared" si="63"/>
        <v>5.0640417101688371</v>
      </c>
      <c r="AF62">
        <f t="shared" si="64"/>
        <v>1.71433398895836</v>
      </c>
      <c r="AG62">
        <f t="shared" si="65"/>
        <v>-444.96280240671553</v>
      </c>
      <c r="AH62">
        <f t="shared" si="66"/>
        <v>165.10326267158726</v>
      </c>
      <c r="AI62">
        <f t="shared" si="67"/>
        <v>12.93853262999311</v>
      </c>
      <c r="AJ62">
        <f t="shared" si="68"/>
        <v>22.659826650071324</v>
      </c>
      <c r="AK62">
        <v>0</v>
      </c>
      <c r="AL62">
        <v>0</v>
      </c>
      <c r="AM62">
        <f t="shared" si="69"/>
        <v>1</v>
      </c>
      <c r="AN62">
        <f t="shared" si="70"/>
        <v>0</v>
      </c>
      <c r="AO62">
        <f t="shared" si="71"/>
        <v>51217.33876934326</v>
      </c>
      <c r="AP62" t="s">
        <v>385</v>
      </c>
      <c r="AQ62">
        <v>10238.9</v>
      </c>
      <c r="AR62">
        <v>302.21199999999999</v>
      </c>
      <c r="AS62">
        <v>4052.3</v>
      </c>
      <c r="AT62">
        <f t="shared" si="72"/>
        <v>0.92542210596451402</v>
      </c>
      <c r="AU62">
        <v>-0.32343011824092399</v>
      </c>
      <c r="AV62" t="s">
        <v>623</v>
      </c>
      <c r="AW62">
        <v>10315.1</v>
      </c>
      <c r="AX62">
        <v>646.16484000000003</v>
      </c>
      <c r="AY62">
        <v>834.53399999999999</v>
      </c>
      <c r="AZ62">
        <f t="shared" si="73"/>
        <v>0.22571777782570868</v>
      </c>
      <c r="BA62">
        <v>0.5</v>
      </c>
      <c r="BB62">
        <f t="shared" si="74"/>
        <v>1513.2602993550292</v>
      </c>
      <c r="BC62">
        <f t="shared" si="75"/>
        <v>22.399010080484366</v>
      </c>
      <c r="BD62">
        <f t="shared" si="76"/>
        <v>170.78487602114194</v>
      </c>
      <c r="BE62">
        <f t="shared" si="77"/>
        <v>1.5015552980812278E-2</v>
      </c>
      <c r="BF62">
        <f t="shared" si="78"/>
        <v>3.8557638154946354</v>
      </c>
      <c r="BG62">
        <f t="shared" si="79"/>
        <v>234.71778665184834</v>
      </c>
      <c r="BH62" t="s">
        <v>624</v>
      </c>
      <c r="BI62">
        <v>542.70000000000005</v>
      </c>
      <c r="BJ62">
        <f t="shared" si="80"/>
        <v>542.70000000000005</v>
      </c>
      <c r="BK62">
        <f t="shared" si="81"/>
        <v>0.34969695662489475</v>
      </c>
      <c r="BL62">
        <f t="shared" si="82"/>
        <v>0.64546680647217258</v>
      </c>
      <c r="BM62">
        <f t="shared" si="83"/>
        <v>0.91684693412354679</v>
      </c>
      <c r="BN62">
        <f t="shared" si="84"/>
        <v>0.35386318807037836</v>
      </c>
      <c r="BO62">
        <f t="shared" si="85"/>
        <v>0.85805079774127968</v>
      </c>
      <c r="BP62">
        <f t="shared" si="86"/>
        <v>0.54211373660078455</v>
      </c>
      <c r="BQ62">
        <f t="shared" si="87"/>
        <v>0.45788626339921545</v>
      </c>
      <c r="BR62">
        <f t="shared" si="88"/>
        <v>1800.09</v>
      </c>
      <c r="BS62">
        <f t="shared" si="89"/>
        <v>1513.2602993550292</v>
      </c>
      <c r="BT62">
        <f t="shared" si="90"/>
        <v>0.8406581334016795</v>
      </c>
      <c r="BU62">
        <f t="shared" si="91"/>
        <v>0.16087019746524145</v>
      </c>
      <c r="BV62">
        <v>6</v>
      </c>
      <c r="BW62">
        <v>0.5</v>
      </c>
      <c r="BX62" t="s">
        <v>388</v>
      </c>
      <c r="BY62">
        <v>2</v>
      </c>
      <c r="BZ62">
        <v>1689270707.5</v>
      </c>
      <c r="CA62">
        <v>92.009</v>
      </c>
      <c r="CB62">
        <v>119.985</v>
      </c>
      <c r="CC62">
        <v>30.903300000000002</v>
      </c>
      <c r="CD62">
        <v>19.1767</v>
      </c>
      <c r="CE62">
        <v>91.969499999999996</v>
      </c>
      <c r="CF62">
        <v>30.828099999999999</v>
      </c>
      <c r="CG62">
        <v>500.30099999999999</v>
      </c>
      <c r="CH62">
        <v>98.847300000000004</v>
      </c>
      <c r="CI62">
        <v>0.100193</v>
      </c>
      <c r="CJ62">
        <v>33.042000000000002</v>
      </c>
      <c r="CK62">
        <v>31.989100000000001</v>
      </c>
      <c r="CL62">
        <v>999.9</v>
      </c>
      <c r="CM62">
        <v>0</v>
      </c>
      <c r="CN62">
        <v>0</v>
      </c>
      <c r="CO62">
        <v>9996.25</v>
      </c>
      <c r="CP62">
        <v>0</v>
      </c>
      <c r="CQ62">
        <v>1.5289399999999999E-3</v>
      </c>
      <c r="CR62">
        <v>-27.976199999999999</v>
      </c>
      <c r="CS62">
        <v>94.942999999999998</v>
      </c>
      <c r="CT62">
        <v>122.331</v>
      </c>
      <c r="CU62">
        <v>11.726599999999999</v>
      </c>
      <c r="CV62">
        <v>119.985</v>
      </c>
      <c r="CW62">
        <v>19.1767</v>
      </c>
      <c r="CX62">
        <v>3.05471</v>
      </c>
      <c r="CY62">
        <v>1.89557</v>
      </c>
      <c r="CZ62">
        <v>24.3292</v>
      </c>
      <c r="DA62">
        <v>16.597999999999999</v>
      </c>
      <c r="DB62">
        <v>1800.09</v>
      </c>
      <c r="DC62">
        <v>0.97800100000000001</v>
      </c>
      <c r="DD62">
        <v>2.1999399999999999E-2</v>
      </c>
      <c r="DE62">
        <v>0</v>
      </c>
      <c r="DF62">
        <v>646.13300000000004</v>
      </c>
      <c r="DG62">
        <v>5.0009800000000002</v>
      </c>
      <c r="DH62">
        <v>13800.4</v>
      </c>
      <c r="DI62">
        <v>16376.7</v>
      </c>
      <c r="DJ62">
        <v>47.5</v>
      </c>
      <c r="DK62">
        <v>49.375</v>
      </c>
      <c r="DL62">
        <v>47.875</v>
      </c>
      <c r="DM62">
        <v>48.75</v>
      </c>
      <c r="DN62">
        <v>49</v>
      </c>
      <c r="DO62">
        <v>1755.6</v>
      </c>
      <c r="DP62">
        <v>39.49</v>
      </c>
      <c r="DQ62">
        <v>0</v>
      </c>
      <c r="DR62">
        <v>121.30000019073501</v>
      </c>
      <c r="DS62">
        <v>0</v>
      </c>
      <c r="DT62">
        <v>646.16484000000003</v>
      </c>
      <c r="DU62">
        <v>-2.0215384570943602</v>
      </c>
      <c r="DV62">
        <v>0.63846175847922104</v>
      </c>
      <c r="DW62">
        <v>13800.876</v>
      </c>
      <c r="DX62">
        <v>15</v>
      </c>
      <c r="DY62">
        <v>1689270666.5</v>
      </c>
      <c r="DZ62" t="s">
        <v>625</v>
      </c>
      <c r="EA62">
        <v>1689270655.5</v>
      </c>
      <c r="EB62">
        <v>1689270666.5</v>
      </c>
      <c r="EC62">
        <v>50</v>
      </c>
      <c r="ED62">
        <v>2.8000000000000001E-2</v>
      </c>
      <c r="EE62">
        <v>3.0000000000000001E-3</v>
      </c>
      <c r="EF62">
        <v>5.3999999999999999E-2</v>
      </c>
      <c r="EG62">
        <v>-2E-3</v>
      </c>
      <c r="EH62">
        <v>120</v>
      </c>
      <c r="EI62">
        <v>20</v>
      </c>
      <c r="EJ62">
        <v>0.12</v>
      </c>
      <c r="EK62">
        <v>0.01</v>
      </c>
      <c r="EL62">
        <v>22.311210832071399</v>
      </c>
      <c r="EM62">
        <v>0.43007782362219499</v>
      </c>
      <c r="EN62">
        <v>6.7132118840591601E-2</v>
      </c>
      <c r="EO62">
        <v>1</v>
      </c>
      <c r="EP62">
        <v>0.63387485391023202</v>
      </c>
      <c r="EQ62">
        <v>1.3759611555440801E-2</v>
      </c>
      <c r="ER62">
        <v>9.9488370810532495E-3</v>
      </c>
      <c r="ES62">
        <v>1</v>
      </c>
      <c r="ET62">
        <v>2</v>
      </c>
      <c r="EU62">
        <v>2</v>
      </c>
      <c r="EV62" t="s">
        <v>390</v>
      </c>
      <c r="EW62">
        <v>2.9584199999999998</v>
      </c>
      <c r="EX62">
        <v>2.8405100000000001</v>
      </c>
      <c r="EY62">
        <v>2.52392E-2</v>
      </c>
      <c r="EZ62">
        <v>3.2945700000000001E-2</v>
      </c>
      <c r="FA62">
        <v>0.134099</v>
      </c>
      <c r="FB62">
        <v>9.6485100000000004E-2</v>
      </c>
      <c r="FC62">
        <v>29042.6</v>
      </c>
      <c r="FD62">
        <v>29551</v>
      </c>
      <c r="FE62">
        <v>27340.7</v>
      </c>
      <c r="FF62">
        <v>27850.7</v>
      </c>
      <c r="FG62">
        <v>30351.599999999999</v>
      </c>
      <c r="FH62">
        <v>30802.3</v>
      </c>
      <c r="FI62">
        <v>38087</v>
      </c>
      <c r="FJ62">
        <v>36959.1</v>
      </c>
      <c r="FK62">
        <v>2.00685</v>
      </c>
      <c r="FL62">
        <v>1.58928</v>
      </c>
      <c r="FM62">
        <v>-4.7776800000000001E-2</v>
      </c>
      <c r="FN62">
        <v>0</v>
      </c>
      <c r="FO62">
        <v>32.763599999999997</v>
      </c>
      <c r="FP62">
        <v>999.9</v>
      </c>
      <c r="FQ62">
        <v>43.298000000000002</v>
      </c>
      <c r="FR62">
        <v>44.795999999999999</v>
      </c>
      <c r="FS62">
        <v>41.779600000000002</v>
      </c>
      <c r="FT62">
        <v>61.480200000000004</v>
      </c>
      <c r="FU62">
        <v>34.451099999999997</v>
      </c>
      <c r="FV62">
        <v>1</v>
      </c>
      <c r="FW62">
        <v>0.65279500000000001</v>
      </c>
      <c r="FX62">
        <v>2.5701499999999999</v>
      </c>
      <c r="FY62">
        <v>20.227</v>
      </c>
      <c r="FZ62">
        <v>5.2249299999999996</v>
      </c>
      <c r="GA62">
        <v>12.0219</v>
      </c>
      <c r="GB62">
        <v>4.9974999999999996</v>
      </c>
      <c r="GC62">
        <v>3.2909999999999999</v>
      </c>
      <c r="GD62">
        <v>9999</v>
      </c>
      <c r="GE62">
        <v>9999</v>
      </c>
      <c r="GF62">
        <v>9999</v>
      </c>
      <c r="GG62">
        <v>221.2</v>
      </c>
      <c r="GH62">
        <v>1.8782300000000001</v>
      </c>
      <c r="GI62">
        <v>1.87209</v>
      </c>
      <c r="GJ62">
        <v>1.87419</v>
      </c>
      <c r="GK62">
        <v>1.8724000000000001</v>
      </c>
      <c r="GL62">
        <v>1.8724400000000001</v>
      </c>
      <c r="GM62">
        <v>1.8736999999999999</v>
      </c>
      <c r="GN62">
        <v>1.8739399999999999</v>
      </c>
      <c r="GO62">
        <v>1.8778999999999999</v>
      </c>
      <c r="GP62">
        <v>5</v>
      </c>
      <c r="GQ62">
        <v>0</v>
      </c>
      <c r="GR62">
        <v>0</v>
      </c>
      <c r="GS62">
        <v>0</v>
      </c>
      <c r="GT62" t="s">
        <v>391</v>
      </c>
      <c r="GU62" t="s">
        <v>392</v>
      </c>
      <c r="GV62" t="s">
        <v>393</v>
      </c>
      <c r="GW62" t="s">
        <v>393</v>
      </c>
      <c r="GX62" t="s">
        <v>393</v>
      </c>
      <c r="GY62" t="s">
        <v>393</v>
      </c>
      <c r="GZ62">
        <v>0</v>
      </c>
      <c r="HA62">
        <v>100</v>
      </c>
      <c r="HB62">
        <v>100</v>
      </c>
      <c r="HC62">
        <v>0.04</v>
      </c>
      <c r="HD62">
        <v>7.5200000000000003E-2</v>
      </c>
      <c r="HE62">
        <v>-1.8692300596402599E-2</v>
      </c>
      <c r="HF62">
        <v>7.2704984381113296E-4</v>
      </c>
      <c r="HG62">
        <v>-1.05877040029023E-6</v>
      </c>
      <c r="HH62">
        <v>2.9517966189716799E-10</v>
      </c>
      <c r="HI62">
        <v>7.5243872987037094E-2</v>
      </c>
      <c r="HJ62">
        <v>0</v>
      </c>
      <c r="HK62">
        <v>0</v>
      </c>
      <c r="HL62">
        <v>0</v>
      </c>
      <c r="HM62">
        <v>1</v>
      </c>
      <c r="HN62">
        <v>2242</v>
      </c>
      <c r="HO62">
        <v>1</v>
      </c>
      <c r="HP62">
        <v>25</v>
      </c>
      <c r="HQ62">
        <v>0.9</v>
      </c>
      <c r="HR62">
        <v>0.7</v>
      </c>
      <c r="HS62">
        <v>0.41259800000000002</v>
      </c>
      <c r="HT62">
        <v>2.7026400000000002</v>
      </c>
      <c r="HU62">
        <v>1.49536</v>
      </c>
      <c r="HV62">
        <v>2.2607400000000002</v>
      </c>
      <c r="HW62">
        <v>1.49658</v>
      </c>
      <c r="HX62">
        <v>2.5476100000000002</v>
      </c>
      <c r="HY62">
        <v>47.361699999999999</v>
      </c>
      <c r="HZ62">
        <v>23.921099999999999</v>
      </c>
      <c r="IA62">
        <v>18</v>
      </c>
      <c r="IB62">
        <v>517.37</v>
      </c>
      <c r="IC62">
        <v>379.85</v>
      </c>
      <c r="ID62">
        <v>28.647400000000001</v>
      </c>
      <c r="IE62">
        <v>35.272100000000002</v>
      </c>
      <c r="IF62">
        <v>29.9998</v>
      </c>
      <c r="IG62">
        <v>34.980400000000003</v>
      </c>
      <c r="IH62">
        <v>34.9069</v>
      </c>
      <c r="II62">
        <v>8.3300400000000003</v>
      </c>
      <c r="IJ62">
        <v>58.310400000000001</v>
      </c>
      <c r="IK62">
        <v>0</v>
      </c>
      <c r="IL62">
        <v>28.683900000000001</v>
      </c>
      <c r="IM62">
        <v>120</v>
      </c>
      <c r="IN62">
        <v>19.150400000000001</v>
      </c>
      <c r="IO62">
        <v>99.271900000000002</v>
      </c>
      <c r="IP62">
        <v>99.248099999999994</v>
      </c>
    </row>
    <row r="63" spans="1:250" x14ac:dyDescent="0.3">
      <c r="A63">
        <v>47</v>
      </c>
      <c r="B63">
        <v>1689270826.5</v>
      </c>
      <c r="C63">
        <v>10392.5</v>
      </c>
      <c r="D63" t="s">
        <v>626</v>
      </c>
      <c r="E63" t="s">
        <v>627</v>
      </c>
      <c r="F63" t="s">
        <v>378</v>
      </c>
      <c r="G63" t="s">
        <v>379</v>
      </c>
      <c r="H63" t="s">
        <v>31</v>
      </c>
      <c r="I63" t="s">
        <v>381</v>
      </c>
      <c r="J63" t="s">
        <v>462</v>
      </c>
      <c r="K63" t="s">
        <v>463</v>
      </c>
      <c r="L63" t="s">
        <v>607</v>
      </c>
      <c r="M63">
        <v>1689270826.5</v>
      </c>
      <c r="N63">
        <f t="shared" si="46"/>
        <v>1.0260123917454778E-2</v>
      </c>
      <c r="O63">
        <f t="shared" si="47"/>
        <v>10.260123917454779</v>
      </c>
      <c r="P63">
        <f t="shared" si="48"/>
        <v>13.460492911146497</v>
      </c>
      <c r="Q63">
        <f t="shared" si="49"/>
        <v>53.227800000000002</v>
      </c>
      <c r="R63">
        <f t="shared" si="50"/>
        <v>15.301808369951567</v>
      </c>
      <c r="S63">
        <f t="shared" si="51"/>
        <v>1.5139747927424765</v>
      </c>
      <c r="T63">
        <f t="shared" si="52"/>
        <v>5.2664067883234802</v>
      </c>
      <c r="U63">
        <f t="shared" si="53"/>
        <v>0.64345304319297503</v>
      </c>
      <c r="V63">
        <f t="shared" si="54"/>
        <v>2.9127390255802701</v>
      </c>
      <c r="W63">
        <f t="shared" si="55"/>
        <v>0.57367647864585081</v>
      </c>
      <c r="X63">
        <f t="shared" si="56"/>
        <v>0.36418438792114538</v>
      </c>
      <c r="Y63">
        <f t="shared" si="57"/>
        <v>289.58721775523412</v>
      </c>
      <c r="Z63">
        <f t="shared" si="58"/>
        <v>32.084773960292921</v>
      </c>
      <c r="AA63">
        <f t="shared" si="59"/>
        <v>31.979500000000002</v>
      </c>
      <c r="AB63">
        <f t="shared" si="60"/>
        <v>4.7695454404732285</v>
      </c>
      <c r="AC63">
        <f t="shared" si="61"/>
        <v>60.610637669831405</v>
      </c>
      <c r="AD63">
        <f t="shared" si="62"/>
        <v>3.0701066495260201</v>
      </c>
      <c r="AE63">
        <f t="shared" si="63"/>
        <v>5.0652934328954409</v>
      </c>
      <c r="AF63">
        <f t="shared" si="64"/>
        <v>1.6994387909472084</v>
      </c>
      <c r="AG63">
        <f t="shared" si="65"/>
        <v>-452.47146475975575</v>
      </c>
      <c r="AH63">
        <f t="shared" si="66"/>
        <v>167.53699947370293</v>
      </c>
      <c r="AI63">
        <f t="shared" si="67"/>
        <v>13.110237568792636</v>
      </c>
      <c r="AJ63">
        <f t="shared" si="68"/>
        <v>17.762990037973935</v>
      </c>
      <c r="AK63">
        <v>0</v>
      </c>
      <c r="AL63">
        <v>0</v>
      </c>
      <c r="AM63">
        <f t="shared" si="69"/>
        <v>1</v>
      </c>
      <c r="AN63">
        <f t="shared" si="70"/>
        <v>0</v>
      </c>
      <c r="AO63">
        <f t="shared" si="71"/>
        <v>51333.063106626323</v>
      </c>
      <c r="AP63" t="s">
        <v>385</v>
      </c>
      <c r="AQ63">
        <v>10238.9</v>
      </c>
      <c r="AR63">
        <v>302.21199999999999</v>
      </c>
      <c r="AS63">
        <v>4052.3</v>
      </c>
      <c r="AT63">
        <f t="shared" si="72"/>
        <v>0.92542210596451402</v>
      </c>
      <c r="AU63">
        <v>-0.32343011824092399</v>
      </c>
      <c r="AV63" t="s">
        <v>628</v>
      </c>
      <c r="AW63">
        <v>10315.5</v>
      </c>
      <c r="AX63">
        <v>656.66311538461503</v>
      </c>
      <c r="AY63">
        <v>769.14</v>
      </c>
      <c r="AZ63">
        <f t="shared" si="73"/>
        <v>0.14623720599030732</v>
      </c>
      <c r="BA63">
        <v>0.5</v>
      </c>
      <c r="BB63">
        <f t="shared" si="74"/>
        <v>1513.2938993550435</v>
      </c>
      <c r="BC63">
        <f t="shared" si="75"/>
        <v>13.460492911146497</v>
      </c>
      <c r="BD63">
        <f t="shared" si="76"/>
        <v>110.64993584192945</v>
      </c>
      <c r="BE63">
        <f t="shared" si="77"/>
        <v>9.1085565304016916E-3</v>
      </c>
      <c r="BF63">
        <f t="shared" si="78"/>
        <v>4.2686116961801499</v>
      </c>
      <c r="BG63">
        <f t="shared" si="79"/>
        <v>229.23605961728575</v>
      </c>
      <c r="BH63" t="s">
        <v>629</v>
      </c>
      <c r="BI63">
        <v>564.25</v>
      </c>
      <c r="BJ63">
        <f t="shared" si="80"/>
        <v>564.25</v>
      </c>
      <c r="BK63">
        <f t="shared" si="81"/>
        <v>0.26638843383519251</v>
      </c>
      <c r="BL63">
        <f t="shared" si="82"/>
        <v>0.54896229496502991</v>
      </c>
      <c r="BM63">
        <f t="shared" si="83"/>
        <v>0.94125944295523289</v>
      </c>
      <c r="BN63">
        <f t="shared" si="84"/>
        <v>0.24088699888502074</v>
      </c>
      <c r="BO63">
        <f t="shared" si="85"/>
        <v>0.87548878852976253</v>
      </c>
      <c r="BP63">
        <f t="shared" si="86"/>
        <v>0.47170606613498134</v>
      </c>
      <c r="BQ63">
        <f t="shared" si="87"/>
        <v>0.52829393386501866</v>
      </c>
      <c r="BR63">
        <f t="shared" si="88"/>
        <v>1800.13</v>
      </c>
      <c r="BS63">
        <f t="shared" si="89"/>
        <v>1513.2938993550435</v>
      </c>
      <c r="BT63">
        <f t="shared" si="90"/>
        <v>0.84065811877755692</v>
      </c>
      <c r="BU63">
        <f t="shared" si="91"/>
        <v>0.1608701692406849</v>
      </c>
      <c r="BV63">
        <v>6</v>
      </c>
      <c r="BW63">
        <v>0.5</v>
      </c>
      <c r="BX63" t="s">
        <v>388</v>
      </c>
      <c r="BY63">
        <v>2</v>
      </c>
      <c r="BZ63">
        <v>1689270826.5</v>
      </c>
      <c r="CA63">
        <v>53.227800000000002</v>
      </c>
      <c r="CB63">
        <v>70.030799999999999</v>
      </c>
      <c r="CC63">
        <v>31.029699999999998</v>
      </c>
      <c r="CD63">
        <v>19.103100000000001</v>
      </c>
      <c r="CE63">
        <v>53.182200000000002</v>
      </c>
      <c r="CF63">
        <v>30.958600000000001</v>
      </c>
      <c r="CG63">
        <v>500.14699999999999</v>
      </c>
      <c r="CH63">
        <v>98.841200000000001</v>
      </c>
      <c r="CI63">
        <v>9.9706600000000006E-2</v>
      </c>
      <c r="CJ63">
        <v>33.046399999999998</v>
      </c>
      <c r="CK63">
        <v>31.979500000000002</v>
      </c>
      <c r="CL63">
        <v>999.9</v>
      </c>
      <c r="CM63">
        <v>0</v>
      </c>
      <c r="CN63">
        <v>0</v>
      </c>
      <c r="CO63">
        <v>10020.6</v>
      </c>
      <c r="CP63">
        <v>0</v>
      </c>
      <c r="CQ63">
        <v>1.5289399999999999E-3</v>
      </c>
      <c r="CR63">
        <v>-16.803000000000001</v>
      </c>
      <c r="CS63">
        <v>54.932400000000001</v>
      </c>
      <c r="CT63">
        <v>71.3947</v>
      </c>
      <c r="CU63">
        <v>11.926600000000001</v>
      </c>
      <c r="CV63">
        <v>70.030799999999999</v>
      </c>
      <c r="CW63">
        <v>19.103100000000001</v>
      </c>
      <c r="CX63">
        <v>3.0670099999999998</v>
      </c>
      <c r="CY63">
        <v>1.8881699999999999</v>
      </c>
      <c r="CZ63">
        <v>24.3963</v>
      </c>
      <c r="DA63">
        <v>16.5365</v>
      </c>
      <c r="DB63">
        <v>1800.13</v>
      </c>
      <c r="DC63">
        <v>0.97800100000000001</v>
      </c>
      <c r="DD63">
        <v>2.1999399999999999E-2</v>
      </c>
      <c r="DE63">
        <v>0</v>
      </c>
      <c r="DF63">
        <v>656.202</v>
      </c>
      <c r="DG63">
        <v>5.0009800000000002</v>
      </c>
      <c r="DH63">
        <v>13923.1</v>
      </c>
      <c r="DI63">
        <v>16377.1</v>
      </c>
      <c r="DJ63">
        <v>47.686999999999998</v>
      </c>
      <c r="DK63">
        <v>49.561999999999998</v>
      </c>
      <c r="DL63">
        <v>48.061999999999998</v>
      </c>
      <c r="DM63">
        <v>48.875</v>
      </c>
      <c r="DN63">
        <v>49.186999999999998</v>
      </c>
      <c r="DO63">
        <v>1755.64</v>
      </c>
      <c r="DP63">
        <v>39.49</v>
      </c>
      <c r="DQ63">
        <v>0</v>
      </c>
      <c r="DR63">
        <v>118.700000047684</v>
      </c>
      <c r="DS63">
        <v>0</v>
      </c>
      <c r="DT63">
        <v>656.66311538461503</v>
      </c>
      <c r="DU63">
        <v>-3.31764104083926</v>
      </c>
      <c r="DV63">
        <v>-55.049572685899498</v>
      </c>
      <c r="DW63">
        <v>13935.7846153846</v>
      </c>
      <c r="DX63">
        <v>15</v>
      </c>
      <c r="DY63">
        <v>1689270785.5</v>
      </c>
      <c r="DZ63" t="s">
        <v>630</v>
      </c>
      <c r="EA63">
        <v>1689270778.5</v>
      </c>
      <c r="EB63">
        <v>1689270785.5</v>
      </c>
      <c r="EC63">
        <v>51</v>
      </c>
      <c r="ED63">
        <v>2.9000000000000001E-2</v>
      </c>
      <c r="EE63">
        <v>-4.0000000000000001E-3</v>
      </c>
      <c r="EF63">
        <v>5.6000000000000001E-2</v>
      </c>
      <c r="EG63">
        <v>-1.0999999999999999E-2</v>
      </c>
      <c r="EH63">
        <v>70</v>
      </c>
      <c r="EI63">
        <v>19</v>
      </c>
      <c r="EJ63">
        <v>0.09</v>
      </c>
      <c r="EK63">
        <v>0.01</v>
      </c>
      <c r="EL63">
        <v>13.399403478137399</v>
      </c>
      <c r="EM63">
        <v>-8.0119677325931102E-2</v>
      </c>
      <c r="EN63">
        <v>3.1531015004540197E-2</v>
      </c>
      <c r="EO63">
        <v>1</v>
      </c>
      <c r="EP63">
        <v>0.64792823259656895</v>
      </c>
      <c r="EQ63">
        <v>-2.3936054103144599E-2</v>
      </c>
      <c r="ER63">
        <v>1.00376428229649E-2</v>
      </c>
      <c r="ES63">
        <v>1</v>
      </c>
      <c r="ET63">
        <v>2</v>
      </c>
      <c r="EU63">
        <v>2</v>
      </c>
      <c r="EV63" t="s">
        <v>390</v>
      </c>
      <c r="EW63">
        <v>2.95784</v>
      </c>
      <c r="EX63">
        <v>2.8402400000000001</v>
      </c>
      <c r="EY63">
        <v>1.47384E-2</v>
      </c>
      <c r="EZ63">
        <v>1.9562300000000001E-2</v>
      </c>
      <c r="FA63">
        <v>0.13444400000000001</v>
      </c>
      <c r="FB63">
        <v>9.6191700000000005E-2</v>
      </c>
      <c r="FC63">
        <v>29348</v>
      </c>
      <c r="FD63">
        <v>29954.799999999999</v>
      </c>
      <c r="FE63">
        <v>27334.5</v>
      </c>
      <c r="FF63">
        <v>27846.799999999999</v>
      </c>
      <c r="FG63">
        <v>30332.2</v>
      </c>
      <c r="FH63">
        <v>30806.9</v>
      </c>
      <c r="FI63">
        <v>38078.400000000001</v>
      </c>
      <c r="FJ63">
        <v>36953.800000000003</v>
      </c>
      <c r="FK63">
        <v>2.0056699999999998</v>
      </c>
      <c r="FL63">
        <v>1.58718</v>
      </c>
      <c r="FM63">
        <v>-5.5834700000000001E-2</v>
      </c>
      <c r="FN63">
        <v>0</v>
      </c>
      <c r="FO63">
        <v>32.884500000000003</v>
      </c>
      <c r="FP63">
        <v>999.9</v>
      </c>
      <c r="FQ63">
        <v>43.31</v>
      </c>
      <c r="FR63">
        <v>44.837000000000003</v>
      </c>
      <c r="FS63">
        <v>41.882300000000001</v>
      </c>
      <c r="FT63">
        <v>60.770200000000003</v>
      </c>
      <c r="FU63">
        <v>35.336500000000001</v>
      </c>
      <c r="FV63">
        <v>1</v>
      </c>
      <c r="FW63">
        <v>0.66876000000000002</v>
      </c>
      <c r="FX63">
        <v>3.4885899999999999</v>
      </c>
      <c r="FY63">
        <v>20.2087</v>
      </c>
      <c r="FZ63">
        <v>5.2211800000000004</v>
      </c>
      <c r="GA63">
        <v>12.0219</v>
      </c>
      <c r="GB63">
        <v>4.9965000000000002</v>
      </c>
      <c r="GC63">
        <v>3.2904300000000002</v>
      </c>
      <c r="GD63">
        <v>9999</v>
      </c>
      <c r="GE63">
        <v>9999</v>
      </c>
      <c r="GF63">
        <v>9999</v>
      </c>
      <c r="GG63">
        <v>221.2</v>
      </c>
      <c r="GH63">
        <v>1.8782099999999999</v>
      </c>
      <c r="GI63">
        <v>1.87209</v>
      </c>
      <c r="GJ63">
        <v>1.8742000000000001</v>
      </c>
      <c r="GK63">
        <v>1.8723799999999999</v>
      </c>
      <c r="GL63">
        <v>1.87242</v>
      </c>
      <c r="GM63">
        <v>1.8736900000000001</v>
      </c>
      <c r="GN63">
        <v>1.87395</v>
      </c>
      <c r="GO63">
        <v>1.8778699999999999</v>
      </c>
      <c r="GP63">
        <v>5</v>
      </c>
      <c r="GQ63">
        <v>0</v>
      </c>
      <c r="GR63">
        <v>0</v>
      </c>
      <c r="GS63">
        <v>0</v>
      </c>
      <c r="GT63" t="s">
        <v>391</v>
      </c>
      <c r="GU63" t="s">
        <v>392</v>
      </c>
      <c r="GV63" t="s">
        <v>393</v>
      </c>
      <c r="GW63" t="s">
        <v>393</v>
      </c>
      <c r="GX63" t="s">
        <v>393</v>
      </c>
      <c r="GY63" t="s">
        <v>393</v>
      </c>
      <c r="GZ63">
        <v>0</v>
      </c>
      <c r="HA63">
        <v>100</v>
      </c>
      <c r="HB63">
        <v>100</v>
      </c>
      <c r="HC63">
        <v>4.5999999999999999E-2</v>
      </c>
      <c r="HD63">
        <v>7.1099999999999997E-2</v>
      </c>
      <c r="HE63">
        <v>9.9263611755710801E-3</v>
      </c>
      <c r="HF63">
        <v>7.2704984381113296E-4</v>
      </c>
      <c r="HG63">
        <v>-1.05877040029023E-6</v>
      </c>
      <c r="HH63">
        <v>2.9517966189716799E-10</v>
      </c>
      <c r="HI63">
        <v>7.1116377129694597E-2</v>
      </c>
      <c r="HJ63">
        <v>0</v>
      </c>
      <c r="HK63">
        <v>0</v>
      </c>
      <c r="HL63">
        <v>0</v>
      </c>
      <c r="HM63">
        <v>1</v>
      </c>
      <c r="HN63">
        <v>2242</v>
      </c>
      <c r="HO63">
        <v>1</v>
      </c>
      <c r="HP63">
        <v>25</v>
      </c>
      <c r="HQ63">
        <v>0.8</v>
      </c>
      <c r="HR63">
        <v>0.7</v>
      </c>
      <c r="HS63">
        <v>0.30395499999999998</v>
      </c>
      <c r="HT63">
        <v>2.7319300000000002</v>
      </c>
      <c r="HU63">
        <v>1.49536</v>
      </c>
      <c r="HV63">
        <v>2.2583000000000002</v>
      </c>
      <c r="HW63">
        <v>1.49658</v>
      </c>
      <c r="HX63">
        <v>2.49878</v>
      </c>
      <c r="HY63">
        <v>47.3917</v>
      </c>
      <c r="HZ63">
        <v>23.921099999999999</v>
      </c>
      <c r="IA63">
        <v>18</v>
      </c>
      <c r="IB63">
        <v>517.44299999999998</v>
      </c>
      <c r="IC63">
        <v>379.17899999999997</v>
      </c>
      <c r="ID63">
        <v>27.854299999999999</v>
      </c>
      <c r="IE63">
        <v>35.3979</v>
      </c>
      <c r="IF63">
        <v>29.999500000000001</v>
      </c>
      <c r="IG63">
        <v>35.090400000000002</v>
      </c>
      <c r="IH63">
        <v>35.012700000000002</v>
      </c>
      <c r="II63">
        <v>6.1405200000000004</v>
      </c>
      <c r="IJ63">
        <v>58.599400000000003</v>
      </c>
      <c r="IK63">
        <v>0</v>
      </c>
      <c r="IL63">
        <v>28.308800000000002</v>
      </c>
      <c r="IM63">
        <v>70</v>
      </c>
      <c r="IN63">
        <v>18.939</v>
      </c>
      <c r="IO63">
        <v>99.249399999999994</v>
      </c>
      <c r="IP63">
        <v>99.234099999999998</v>
      </c>
    </row>
    <row r="64" spans="1:250" x14ac:dyDescent="0.3">
      <c r="A64">
        <v>48</v>
      </c>
      <c r="B64">
        <v>1689270943.5</v>
      </c>
      <c r="C64">
        <v>10509.5</v>
      </c>
      <c r="D64" t="s">
        <v>631</v>
      </c>
      <c r="E64" t="s">
        <v>632</v>
      </c>
      <c r="F64" t="s">
        <v>378</v>
      </c>
      <c r="G64" t="s">
        <v>379</v>
      </c>
      <c r="H64" t="s">
        <v>31</v>
      </c>
      <c r="I64" t="s">
        <v>381</v>
      </c>
      <c r="J64" t="s">
        <v>462</v>
      </c>
      <c r="K64" t="s">
        <v>463</v>
      </c>
      <c r="L64" t="s">
        <v>607</v>
      </c>
      <c r="M64">
        <v>1689270943.5</v>
      </c>
      <c r="N64">
        <f t="shared" si="46"/>
        <v>1.0606287542541032E-2</v>
      </c>
      <c r="O64">
        <f t="shared" si="47"/>
        <v>10.606287542541033</v>
      </c>
      <c r="P64">
        <f t="shared" si="48"/>
        <v>6.0542241269508343</v>
      </c>
      <c r="Q64">
        <f t="shared" si="49"/>
        <v>22.429200000000002</v>
      </c>
      <c r="R64">
        <f t="shared" si="50"/>
        <v>5.869763283113083</v>
      </c>
      <c r="S64">
        <f t="shared" si="51"/>
        <v>0.58076488610748511</v>
      </c>
      <c r="T64">
        <f t="shared" si="52"/>
        <v>2.219185196268</v>
      </c>
      <c r="U64">
        <f t="shared" si="53"/>
        <v>0.66412352270067765</v>
      </c>
      <c r="V64">
        <f t="shared" si="54"/>
        <v>2.9057542267102052</v>
      </c>
      <c r="W64">
        <f t="shared" si="55"/>
        <v>0.58991047681855424</v>
      </c>
      <c r="X64">
        <f t="shared" si="56"/>
        <v>0.37466839626809845</v>
      </c>
      <c r="Y64">
        <f t="shared" si="57"/>
        <v>289.59098875493277</v>
      </c>
      <c r="Z64">
        <f t="shared" si="58"/>
        <v>32.066183229313324</v>
      </c>
      <c r="AA64">
        <f t="shared" si="59"/>
        <v>32.031599999999997</v>
      </c>
      <c r="AB64">
        <f t="shared" si="60"/>
        <v>4.7836304890906511</v>
      </c>
      <c r="AC64">
        <f t="shared" si="61"/>
        <v>60.463225097344385</v>
      </c>
      <c r="AD64">
        <f t="shared" si="62"/>
        <v>3.075358187675</v>
      </c>
      <c r="AE64">
        <f t="shared" si="63"/>
        <v>5.0863283966803703</v>
      </c>
      <c r="AF64">
        <f t="shared" si="64"/>
        <v>1.7082723014156511</v>
      </c>
      <c r="AG64">
        <f t="shared" si="65"/>
        <v>-467.73728062605949</v>
      </c>
      <c r="AH64">
        <f t="shared" si="66"/>
        <v>170.534656808118</v>
      </c>
      <c r="AI64">
        <f t="shared" si="67"/>
        <v>13.385162798296086</v>
      </c>
      <c r="AJ64">
        <f t="shared" si="68"/>
        <v>5.7735277352873879</v>
      </c>
      <c r="AK64">
        <v>0</v>
      </c>
      <c r="AL64">
        <v>0</v>
      </c>
      <c r="AM64">
        <f t="shared" si="69"/>
        <v>1</v>
      </c>
      <c r="AN64">
        <f t="shared" si="70"/>
        <v>0</v>
      </c>
      <c r="AO64">
        <f t="shared" si="71"/>
        <v>51124.336947312564</v>
      </c>
      <c r="AP64" t="s">
        <v>385</v>
      </c>
      <c r="AQ64">
        <v>10238.9</v>
      </c>
      <c r="AR64">
        <v>302.21199999999999</v>
      </c>
      <c r="AS64">
        <v>4052.3</v>
      </c>
      <c r="AT64">
        <f t="shared" si="72"/>
        <v>0.92542210596451402</v>
      </c>
      <c r="AU64">
        <v>-0.32343011824092399</v>
      </c>
      <c r="AV64" t="s">
        <v>633</v>
      </c>
      <c r="AW64">
        <v>10317.4</v>
      </c>
      <c r="AX64">
        <v>671.00491999999997</v>
      </c>
      <c r="AY64">
        <v>742.79600000000005</v>
      </c>
      <c r="AZ64">
        <f t="shared" si="73"/>
        <v>9.6649793483002178E-2</v>
      </c>
      <c r="BA64">
        <v>0.5</v>
      </c>
      <c r="BB64">
        <f t="shared" si="74"/>
        <v>1513.3109993548876</v>
      </c>
      <c r="BC64">
        <f t="shared" si="75"/>
        <v>6.0542241269508343</v>
      </c>
      <c r="BD64">
        <f t="shared" si="76"/>
        <v>73.130597781602759</v>
      </c>
      <c r="BE64">
        <f t="shared" si="77"/>
        <v>4.2143711688545854E-3</v>
      </c>
      <c r="BF64">
        <f t="shared" si="78"/>
        <v>4.4554682577719857</v>
      </c>
      <c r="BG64">
        <f t="shared" si="79"/>
        <v>226.83829759411455</v>
      </c>
      <c r="BH64" t="s">
        <v>634</v>
      </c>
      <c r="BI64">
        <v>584.03</v>
      </c>
      <c r="BJ64">
        <f t="shared" si="80"/>
        <v>584.03</v>
      </c>
      <c r="BK64">
        <f t="shared" si="81"/>
        <v>0.21374105407137367</v>
      </c>
      <c r="BL64">
        <f t="shared" si="82"/>
        <v>0.4521817013718305</v>
      </c>
      <c r="BM64">
        <f t="shared" si="83"/>
        <v>0.95422328711432491</v>
      </c>
      <c r="BN64">
        <f t="shared" si="84"/>
        <v>0.16294527263813499</v>
      </c>
      <c r="BO64">
        <f t="shared" si="85"/>
        <v>0.88251369034539984</v>
      </c>
      <c r="BP64">
        <f t="shared" si="86"/>
        <v>0.3935704063871695</v>
      </c>
      <c r="BQ64">
        <f t="shared" si="87"/>
        <v>0.60642959361283055</v>
      </c>
      <c r="BR64">
        <f t="shared" si="88"/>
        <v>1800.15</v>
      </c>
      <c r="BS64">
        <f t="shared" si="89"/>
        <v>1513.3109993548876</v>
      </c>
      <c r="BT64">
        <f t="shared" si="90"/>
        <v>0.84065827811842764</v>
      </c>
      <c r="BU64">
        <f t="shared" si="91"/>
        <v>0.16087047676856525</v>
      </c>
      <c r="BV64">
        <v>6</v>
      </c>
      <c r="BW64">
        <v>0.5</v>
      </c>
      <c r="BX64" t="s">
        <v>388</v>
      </c>
      <c r="BY64">
        <v>2</v>
      </c>
      <c r="BZ64">
        <v>1689270943.5</v>
      </c>
      <c r="CA64">
        <v>22.429200000000002</v>
      </c>
      <c r="CB64">
        <v>29.976099999999999</v>
      </c>
      <c r="CC64">
        <v>31.0825</v>
      </c>
      <c r="CD64">
        <v>18.756499999999999</v>
      </c>
      <c r="CE64">
        <v>22.492999999999999</v>
      </c>
      <c r="CF64">
        <v>31.0063</v>
      </c>
      <c r="CG64">
        <v>500.24099999999999</v>
      </c>
      <c r="CH64">
        <v>98.841300000000004</v>
      </c>
      <c r="CI64">
        <v>0.10049</v>
      </c>
      <c r="CJ64">
        <v>33.120199999999997</v>
      </c>
      <c r="CK64">
        <v>32.031599999999997</v>
      </c>
      <c r="CL64">
        <v>999.9</v>
      </c>
      <c r="CM64">
        <v>0</v>
      </c>
      <c r="CN64">
        <v>0</v>
      </c>
      <c r="CO64">
        <v>9980.6200000000008</v>
      </c>
      <c r="CP64">
        <v>0</v>
      </c>
      <c r="CQ64">
        <v>1.5289399999999999E-3</v>
      </c>
      <c r="CR64">
        <v>-7.5468999999999999</v>
      </c>
      <c r="CS64">
        <v>23.148800000000001</v>
      </c>
      <c r="CT64">
        <v>30.549099999999999</v>
      </c>
      <c r="CU64">
        <v>12.326000000000001</v>
      </c>
      <c r="CV64">
        <v>29.976099999999999</v>
      </c>
      <c r="CW64">
        <v>18.756499999999999</v>
      </c>
      <c r="CX64">
        <v>3.0722399999999999</v>
      </c>
      <c r="CY64">
        <v>1.85392</v>
      </c>
      <c r="CZ64">
        <v>24.424700000000001</v>
      </c>
      <c r="DA64">
        <v>16.248999999999999</v>
      </c>
      <c r="DB64">
        <v>1800.15</v>
      </c>
      <c r="DC64">
        <v>0.97799700000000001</v>
      </c>
      <c r="DD64">
        <v>2.2003100000000001E-2</v>
      </c>
      <c r="DE64">
        <v>0</v>
      </c>
      <c r="DF64">
        <v>670.75400000000002</v>
      </c>
      <c r="DG64">
        <v>5.0009800000000002</v>
      </c>
      <c r="DH64">
        <v>14137.6</v>
      </c>
      <c r="DI64">
        <v>16377.2</v>
      </c>
      <c r="DJ64">
        <v>47.811999999999998</v>
      </c>
      <c r="DK64">
        <v>49.686999999999998</v>
      </c>
      <c r="DL64">
        <v>48.25</v>
      </c>
      <c r="DM64">
        <v>49.061999999999998</v>
      </c>
      <c r="DN64">
        <v>49.311999999999998</v>
      </c>
      <c r="DO64">
        <v>1755.65</v>
      </c>
      <c r="DP64">
        <v>39.5</v>
      </c>
      <c r="DQ64">
        <v>0</v>
      </c>
      <c r="DR64">
        <v>116.60000014305101</v>
      </c>
      <c r="DS64">
        <v>0</v>
      </c>
      <c r="DT64">
        <v>671.00491999999997</v>
      </c>
      <c r="DU64">
        <v>-2.0139230884648098</v>
      </c>
      <c r="DV64">
        <v>-77.669230681171797</v>
      </c>
      <c r="DW64">
        <v>14148.588</v>
      </c>
      <c r="DX64">
        <v>15</v>
      </c>
      <c r="DY64">
        <v>1689270902.5</v>
      </c>
      <c r="DZ64" t="s">
        <v>635</v>
      </c>
      <c r="EA64">
        <v>1689270894</v>
      </c>
      <c r="EB64">
        <v>1689270902.5</v>
      </c>
      <c r="EC64">
        <v>52</v>
      </c>
      <c r="ED64">
        <v>-8.8999999999999996E-2</v>
      </c>
      <c r="EE64">
        <v>5.0000000000000001E-3</v>
      </c>
      <c r="EF64">
        <v>-5.8999999999999997E-2</v>
      </c>
      <c r="EG64">
        <v>-1.2999999999999999E-2</v>
      </c>
      <c r="EH64">
        <v>30</v>
      </c>
      <c r="EI64">
        <v>18</v>
      </c>
      <c r="EJ64">
        <v>0.3</v>
      </c>
      <c r="EK64">
        <v>0.01</v>
      </c>
      <c r="EL64">
        <v>6.0596006388344401</v>
      </c>
      <c r="EM64">
        <v>-3.3577899107249697E-2</v>
      </c>
      <c r="EN64">
        <v>2.4425643195822799E-2</v>
      </c>
      <c r="EO64">
        <v>1</v>
      </c>
      <c r="EP64">
        <v>0.67419136388604095</v>
      </c>
      <c r="EQ64">
        <v>-1.9070359067882601E-2</v>
      </c>
      <c r="ER64">
        <v>1.1934969215583201E-2</v>
      </c>
      <c r="ES64">
        <v>1</v>
      </c>
      <c r="ET64">
        <v>2</v>
      </c>
      <c r="EU64">
        <v>2</v>
      </c>
      <c r="EV64" t="s">
        <v>390</v>
      </c>
      <c r="EW64">
        <v>2.9579200000000001</v>
      </c>
      <c r="EX64">
        <v>2.8406600000000002</v>
      </c>
      <c r="EY64">
        <v>6.2522599999999999E-3</v>
      </c>
      <c r="EZ64">
        <v>8.4287600000000004E-3</v>
      </c>
      <c r="FA64">
        <v>0.134549</v>
      </c>
      <c r="FB64">
        <v>9.4918100000000005E-2</v>
      </c>
      <c r="FC64">
        <v>29593.1</v>
      </c>
      <c r="FD64">
        <v>30288.3</v>
      </c>
      <c r="FE64">
        <v>27328.3</v>
      </c>
      <c r="FF64">
        <v>27841.599999999999</v>
      </c>
      <c r="FG64">
        <v>30321.4</v>
      </c>
      <c r="FH64">
        <v>30844.2</v>
      </c>
      <c r="FI64">
        <v>38069.800000000003</v>
      </c>
      <c r="FJ64">
        <v>36947.5</v>
      </c>
      <c r="FK64">
        <v>2.00542</v>
      </c>
      <c r="FL64">
        <v>1.58375</v>
      </c>
      <c r="FM64">
        <v>-5.8267300000000001E-2</v>
      </c>
      <c r="FN64">
        <v>0</v>
      </c>
      <c r="FO64">
        <v>32.975999999999999</v>
      </c>
      <c r="FP64">
        <v>999.9</v>
      </c>
      <c r="FQ64">
        <v>43.345999999999997</v>
      </c>
      <c r="FR64">
        <v>44.887</v>
      </c>
      <c r="FS64">
        <v>42.025199999999998</v>
      </c>
      <c r="FT64">
        <v>61.100200000000001</v>
      </c>
      <c r="FU64">
        <v>34.563299999999998</v>
      </c>
      <c r="FV64">
        <v>1</v>
      </c>
      <c r="FW64">
        <v>0.675346</v>
      </c>
      <c r="FX64">
        <v>2.9971899999999998</v>
      </c>
      <c r="FY64">
        <v>20.219799999999999</v>
      </c>
      <c r="FZ64">
        <v>5.2232799999999999</v>
      </c>
      <c r="GA64">
        <v>12.0219</v>
      </c>
      <c r="GB64">
        <v>4.9972000000000003</v>
      </c>
      <c r="GC64">
        <v>3.2909999999999999</v>
      </c>
      <c r="GD64">
        <v>9999</v>
      </c>
      <c r="GE64">
        <v>9999</v>
      </c>
      <c r="GF64">
        <v>9999</v>
      </c>
      <c r="GG64">
        <v>221.3</v>
      </c>
      <c r="GH64">
        <v>1.8782099999999999</v>
      </c>
      <c r="GI64">
        <v>1.87208</v>
      </c>
      <c r="GJ64">
        <v>1.87419</v>
      </c>
      <c r="GK64">
        <v>1.87239</v>
      </c>
      <c r="GL64">
        <v>1.8724400000000001</v>
      </c>
      <c r="GM64">
        <v>1.8737200000000001</v>
      </c>
      <c r="GN64">
        <v>1.8739300000000001</v>
      </c>
      <c r="GO64">
        <v>1.8778999999999999</v>
      </c>
      <c r="GP64">
        <v>5</v>
      </c>
      <c r="GQ64">
        <v>0</v>
      </c>
      <c r="GR64">
        <v>0</v>
      </c>
      <c r="GS64">
        <v>0</v>
      </c>
      <c r="GT64" t="s">
        <v>391</v>
      </c>
      <c r="GU64" t="s">
        <v>392</v>
      </c>
      <c r="GV64" t="s">
        <v>393</v>
      </c>
      <c r="GW64" t="s">
        <v>393</v>
      </c>
      <c r="GX64" t="s">
        <v>393</v>
      </c>
      <c r="GY64" t="s">
        <v>393</v>
      </c>
      <c r="GZ64">
        <v>0</v>
      </c>
      <c r="HA64">
        <v>100</v>
      </c>
      <c r="HB64">
        <v>100</v>
      </c>
      <c r="HC64">
        <v>-6.4000000000000001E-2</v>
      </c>
      <c r="HD64">
        <v>7.6200000000000004E-2</v>
      </c>
      <c r="HE64">
        <v>-7.9526047998626698E-2</v>
      </c>
      <c r="HF64">
        <v>7.2704984381113296E-4</v>
      </c>
      <c r="HG64">
        <v>-1.05877040029023E-6</v>
      </c>
      <c r="HH64">
        <v>2.9517966189716799E-10</v>
      </c>
      <c r="HI64">
        <v>7.6174702100249098E-2</v>
      </c>
      <c r="HJ64">
        <v>0</v>
      </c>
      <c r="HK64">
        <v>0</v>
      </c>
      <c r="HL64">
        <v>0</v>
      </c>
      <c r="HM64">
        <v>1</v>
      </c>
      <c r="HN64">
        <v>2242</v>
      </c>
      <c r="HO64">
        <v>1</v>
      </c>
      <c r="HP64">
        <v>25</v>
      </c>
      <c r="HQ64">
        <v>0.8</v>
      </c>
      <c r="HR64">
        <v>0.7</v>
      </c>
      <c r="HS64">
        <v>0.21728500000000001</v>
      </c>
      <c r="HT64">
        <v>2.7539099999999999</v>
      </c>
      <c r="HU64">
        <v>1.49536</v>
      </c>
      <c r="HV64">
        <v>2.2595200000000002</v>
      </c>
      <c r="HW64">
        <v>1.49658</v>
      </c>
      <c r="HX64">
        <v>2.4694799999999999</v>
      </c>
      <c r="HY64">
        <v>47.421599999999998</v>
      </c>
      <c r="HZ64">
        <v>23.912400000000002</v>
      </c>
      <c r="IA64">
        <v>18</v>
      </c>
      <c r="IB64">
        <v>518.21</v>
      </c>
      <c r="IC64">
        <v>377.798</v>
      </c>
      <c r="ID64">
        <v>28.385200000000001</v>
      </c>
      <c r="IE64">
        <v>35.531599999999997</v>
      </c>
      <c r="IF64">
        <v>29.998799999999999</v>
      </c>
      <c r="IG64">
        <v>35.214399999999998</v>
      </c>
      <c r="IH64">
        <v>35.136699999999998</v>
      </c>
      <c r="II64">
        <v>4.4206399999999997</v>
      </c>
      <c r="IJ64">
        <v>59.724600000000002</v>
      </c>
      <c r="IK64">
        <v>0</v>
      </c>
      <c r="IL64">
        <v>28.424399999999999</v>
      </c>
      <c r="IM64">
        <v>30</v>
      </c>
      <c r="IN64">
        <v>18.611599999999999</v>
      </c>
      <c r="IO64">
        <v>99.226799999999997</v>
      </c>
      <c r="IP64">
        <v>99.216399999999993</v>
      </c>
    </row>
    <row r="65" spans="1:250" x14ac:dyDescent="0.3">
      <c r="A65">
        <v>49</v>
      </c>
      <c r="B65">
        <v>1689271062</v>
      </c>
      <c r="C65">
        <v>10628</v>
      </c>
      <c r="D65" t="s">
        <v>636</v>
      </c>
      <c r="E65" t="s">
        <v>637</v>
      </c>
      <c r="F65" t="s">
        <v>378</v>
      </c>
      <c r="G65" t="s">
        <v>379</v>
      </c>
      <c r="H65" t="s">
        <v>31</v>
      </c>
      <c r="I65" t="s">
        <v>381</v>
      </c>
      <c r="J65" t="s">
        <v>462</v>
      </c>
      <c r="K65" t="s">
        <v>463</v>
      </c>
      <c r="L65" t="s">
        <v>607</v>
      </c>
      <c r="M65">
        <v>1689271062</v>
      </c>
      <c r="N65">
        <f t="shared" si="46"/>
        <v>1.0904185878528778E-2</v>
      </c>
      <c r="O65">
        <f t="shared" si="47"/>
        <v>10.904185878528779</v>
      </c>
      <c r="P65">
        <f t="shared" si="48"/>
        <v>2.1402332191267655</v>
      </c>
      <c r="Q65">
        <f t="shared" si="49"/>
        <v>7.3352199999999996</v>
      </c>
      <c r="R65">
        <f t="shared" si="50"/>
        <v>1.7047486716397424</v>
      </c>
      <c r="S65">
        <f t="shared" si="51"/>
        <v>0.16866718576754089</v>
      </c>
      <c r="T65">
        <f t="shared" si="52"/>
        <v>0.72574387941639995</v>
      </c>
      <c r="U65">
        <f t="shared" si="53"/>
        <v>0.69196350943877216</v>
      </c>
      <c r="V65">
        <f t="shared" si="54"/>
        <v>2.9109649605803813</v>
      </c>
      <c r="W65">
        <f t="shared" si="55"/>
        <v>0.61192449074623667</v>
      </c>
      <c r="X65">
        <f t="shared" si="56"/>
        <v>0.388869748339564</v>
      </c>
      <c r="Y65">
        <f t="shared" si="57"/>
        <v>289.57387075549406</v>
      </c>
      <c r="Z65">
        <f t="shared" si="58"/>
        <v>32.030264422581105</v>
      </c>
      <c r="AA65">
        <f t="shared" si="59"/>
        <v>31.979399999999998</v>
      </c>
      <c r="AB65">
        <f t="shared" si="60"/>
        <v>4.769518440584668</v>
      </c>
      <c r="AC65">
        <f t="shared" si="61"/>
        <v>60.347455811084515</v>
      </c>
      <c r="AD65">
        <f t="shared" si="62"/>
        <v>3.0763691805080002</v>
      </c>
      <c r="AE65">
        <f t="shared" si="63"/>
        <v>5.0977611883729788</v>
      </c>
      <c r="AF65">
        <f t="shared" si="64"/>
        <v>1.6931492600766678</v>
      </c>
      <c r="AG65">
        <f t="shared" si="65"/>
        <v>-480.87459724311913</v>
      </c>
      <c r="AH65">
        <f t="shared" si="66"/>
        <v>185.30996144103989</v>
      </c>
      <c r="AI65">
        <f t="shared" si="67"/>
        <v>14.51797040438988</v>
      </c>
      <c r="AJ65">
        <f t="shared" si="68"/>
        <v>8.5272053578046894</v>
      </c>
      <c r="AK65">
        <v>0</v>
      </c>
      <c r="AL65">
        <v>0</v>
      </c>
      <c r="AM65">
        <f t="shared" si="69"/>
        <v>1</v>
      </c>
      <c r="AN65">
        <f t="shared" si="70"/>
        <v>0</v>
      </c>
      <c r="AO65">
        <f t="shared" si="71"/>
        <v>51264.055451246903</v>
      </c>
      <c r="AP65" t="s">
        <v>385</v>
      </c>
      <c r="AQ65">
        <v>10238.9</v>
      </c>
      <c r="AR65">
        <v>302.21199999999999</v>
      </c>
      <c r="AS65">
        <v>4052.3</v>
      </c>
      <c r="AT65">
        <f t="shared" si="72"/>
        <v>0.92542210596451402</v>
      </c>
      <c r="AU65">
        <v>-0.32343011824092399</v>
      </c>
      <c r="AV65" t="s">
        <v>638</v>
      </c>
      <c r="AW65">
        <v>10320.5</v>
      </c>
      <c r="AX65">
        <v>679.00584615384605</v>
      </c>
      <c r="AY65">
        <v>739.46900000000005</v>
      </c>
      <c r="AZ65">
        <f t="shared" si="73"/>
        <v>8.1765637026236404E-2</v>
      </c>
      <c r="BA65">
        <v>0.5</v>
      </c>
      <c r="BB65">
        <f t="shared" si="74"/>
        <v>1513.226399355178</v>
      </c>
      <c r="BC65">
        <f t="shared" si="75"/>
        <v>2.1402332191267655</v>
      </c>
      <c r="BD65">
        <f t="shared" si="76"/>
        <v>61.86496025409707</v>
      </c>
      <c r="BE65">
        <f t="shared" si="77"/>
        <v>1.6280864108751442E-3</v>
      </c>
      <c r="BF65">
        <f t="shared" si="78"/>
        <v>4.4800133609387274</v>
      </c>
      <c r="BG65">
        <f t="shared" si="79"/>
        <v>226.52705449610619</v>
      </c>
      <c r="BH65" t="s">
        <v>639</v>
      </c>
      <c r="BI65">
        <v>593.71</v>
      </c>
      <c r="BJ65">
        <f t="shared" si="80"/>
        <v>593.71</v>
      </c>
      <c r="BK65">
        <f t="shared" si="81"/>
        <v>0.19711306356317848</v>
      </c>
      <c r="BL65">
        <f t="shared" si="82"/>
        <v>0.41481592111741983</v>
      </c>
      <c r="BM65">
        <f t="shared" si="83"/>
        <v>0.95785594707669885</v>
      </c>
      <c r="BN65">
        <f t="shared" si="84"/>
        <v>0.13827829822313648</v>
      </c>
      <c r="BO65">
        <f t="shared" si="85"/>
        <v>0.88340086952626173</v>
      </c>
      <c r="BP65">
        <f t="shared" si="86"/>
        <v>0.36270727552885057</v>
      </c>
      <c r="BQ65">
        <f t="shared" si="87"/>
        <v>0.63729272447114949</v>
      </c>
      <c r="BR65">
        <f t="shared" si="88"/>
        <v>1800.05</v>
      </c>
      <c r="BS65">
        <f t="shared" si="89"/>
        <v>1513.226399355178</v>
      </c>
      <c r="BT65">
        <f t="shared" si="90"/>
        <v>0.84065798136450554</v>
      </c>
      <c r="BU65">
        <f t="shared" si="91"/>
        <v>0.16086990403349577</v>
      </c>
      <c r="BV65">
        <v>6</v>
      </c>
      <c r="BW65">
        <v>0.5</v>
      </c>
      <c r="BX65" t="s">
        <v>388</v>
      </c>
      <c r="BY65">
        <v>2</v>
      </c>
      <c r="BZ65">
        <v>1689271062</v>
      </c>
      <c r="CA65">
        <v>7.3352199999999996</v>
      </c>
      <c r="CB65">
        <v>9.9984800000000007</v>
      </c>
      <c r="CC65">
        <v>31.093399999999999</v>
      </c>
      <c r="CD65">
        <v>18.420000000000002</v>
      </c>
      <c r="CE65">
        <v>7.3752300000000002</v>
      </c>
      <c r="CF65">
        <v>31.0154</v>
      </c>
      <c r="CG65">
        <v>500.18799999999999</v>
      </c>
      <c r="CH65">
        <v>98.839600000000004</v>
      </c>
      <c r="CI65">
        <v>0.10002</v>
      </c>
      <c r="CJ65">
        <v>33.160200000000003</v>
      </c>
      <c r="CK65">
        <v>31.979399999999998</v>
      </c>
      <c r="CL65">
        <v>999.9</v>
      </c>
      <c r="CM65">
        <v>0</v>
      </c>
      <c r="CN65">
        <v>0</v>
      </c>
      <c r="CO65">
        <v>10010.6</v>
      </c>
      <c r="CP65">
        <v>0</v>
      </c>
      <c r="CQ65">
        <v>1.5289399999999999E-3</v>
      </c>
      <c r="CR65">
        <v>-2.6632600000000002</v>
      </c>
      <c r="CS65">
        <v>7.5706199999999999</v>
      </c>
      <c r="CT65">
        <v>10.1861</v>
      </c>
      <c r="CU65">
        <v>12.673500000000001</v>
      </c>
      <c r="CV65">
        <v>9.9984800000000007</v>
      </c>
      <c r="CW65">
        <v>18.420000000000002</v>
      </c>
      <c r="CX65">
        <v>3.0732599999999999</v>
      </c>
      <c r="CY65">
        <v>1.8206199999999999</v>
      </c>
      <c r="CZ65">
        <v>24.430299999999999</v>
      </c>
      <c r="DA65">
        <v>15.965</v>
      </c>
      <c r="DB65">
        <v>1800.05</v>
      </c>
      <c r="DC65">
        <v>0.97800699999999996</v>
      </c>
      <c r="DD65">
        <v>2.1993499999999999E-2</v>
      </c>
      <c r="DE65">
        <v>0</v>
      </c>
      <c r="DF65">
        <v>678.85299999999995</v>
      </c>
      <c r="DG65">
        <v>5.0009800000000002</v>
      </c>
      <c r="DH65">
        <v>14205.7</v>
      </c>
      <c r="DI65">
        <v>16376.4</v>
      </c>
      <c r="DJ65">
        <v>47.936999999999998</v>
      </c>
      <c r="DK65">
        <v>49.75</v>
      </c>
      <c r="DL65">
        <v>48.375</v>
      </c>
      <c r="DM65">
        <v>49.186999999999998</v>
      </c>
      <c r="DN65">
        <v>49.436999999999998</v>
      </c>
      <c r="DO65">
        <v>1755.57</v>
      </c>
      <c r="DP65">
        <v>39.479999999999997</v>
      </c>
      <c r="DQ65">
        <v>0</v>
      </c>
      <c r="DR65">
        <v>118.30000019073501</v>
      </c>
      <c r="DS65">
        <v>0</v>
      </c>
      <c r="DT65">
        <v>679.00584615384605</v>
      </c>
      <c r="DU65">
        <v>-1.34174361428569</v>
      </c>
      <c r="DV65">
        <v>-72.112820287147301</v>
      </c>
      <c r="DW65">
        <v>14212.234615384599</v>
      </c>
      <c r="DX65">
        <v>15</v>
      </c>
      <c r="DY65">
        <v>1689271021.5</v>
      </c>
      <c r="DZ65" t="s">
        <v>640</v>
      </c>
      <c r="EA65">
        <v>1689271014.5</v>
      </c>
      <c r="EB65">
        <v>1689271021.5</v>
      </c>
      <c r="EC65">
        <v>53</v>
      </c>
      <c r="ED65">
        <v>3.4000000000000002E-2</v>
      </c>
      <c r="EE65">
        <v>2E-3</v>
      </c>
      <c r="EF65">
        <v>-3.7999999999999999E-2</v>
      </c>
      <c r="EG65">
        <v>-1.2999999999999999E-2</v>
      </c>
      <c r="EH65">
        <v>10</v>
      </c>
      <c r="EI65">
        <v>18</v>
      </c>
      <c r="EJ65">
        <v>0.44</v>
      </c>
      <c r="EK65">
        <v>0.01</v>
      </c>
      <c r="EL65">
        <v>2.1281811275825002</v>
      </c>
      <c r="EM65">
        <v>-3.72012053232951E-2</v>
      </c>
      <c r="EN65">
        <v>2.76832144724883E-2</v>
      </c>
      <c r="EO65">
        <v>1</v>
      </c>
      <c r="EP65">
        <v>0.69235316249557499</v>
      </c>
      <c r="EQ65">
        <v>3.4103915575551702E-2</v>
      </c>
      <c r="ER65">
        <v>1.78966005425992E-2</v>
      </c>
      <c r="ES65">
        <v>1</v>
      </c>
      <c r="ET65">
        <v>2</v>
      </c>
      <c r="EU65">
        <v>2</v>
      </c>
      <c r="EV65" t="s">
        <v>390</v>
      </c>
      <c r="EW65">
        <v>2.9575900000000002</v>
      </c>
      <c r="EX65">
        <v>2.8404500000000001</v>
      </c>
      <c r="EY65">
        <v>2.04894E-3</v>
      </c>
      <c r="EZ65">
        <v>2.8115599999999998E-3</v>
      </c>
      <c r="FA65">
        <v>0.13453100000000001</v>
      </c>
      <c r="FB65">
        <v>9.3667200000000006E-2</v>
      </c>
      <c r="FC65">
        <v>29710.1</v>
      </c>
      <c r="FD65">
        <v>30452.1</v>
      </c>
      <c r="FE65">
        <v>27321.5</v>
      </c>
      <c r="FF65">
        <v>27835.4</v>
      </c>
      <c r="FG65">
        <v>30314.6</v>
      </c>
      <c r="FH65">
        <v>30879.3</v>
      </c>
      <c r="FI65">
        <v>38060.300000000003</v>
      </c>
      <c r="FJ65">
        <v>36939</v>
      </c>
      <c r="FK65">
        <v>2.0045799999999998</v>
      </c>
      <c r="FL65">
        <v>1.58097</v>
      </c>
      <c r="FM65">
        <v>-6.7152100000000006E-2</v>
      </c>
      <c r="FN65">
        <v>0</v>
      </c>
      <c r="FO65">
        <v>33.067700000000002</v>
      </c>
      <c r="FP65">
        <v>999.9</v>
      </c>
      <c r="FQ65">
        <v>43.389000000000003</v>
      </c>
      <c r="FR65">
        <v>44.927</v>
      </c>
      <c r="FS65">
        <v>42.151800000000001</v>
      </c>
      <c r="FT65">
        <v>60.870199999999997</v>
      </c>
      <c r="FU65">
        <v>35.456699999999998</v>
      </c>
      <c r="FV65">
        <v>1</v>
      </c>
      <c r="FW65">
        <v>0.69270100000000001</v>
      </c>
      <c r="FX65">
        <v>3.7563</v>
      </c>
      <c r="FY65">
        <v>20.2042</v>
      </c>
      <c r="FZ65">
        <v>5.22403</v>
      </c>
      <c r="GA65">
        <v>12.0219</v>
      </c>
      <c r="GB65">
        <v>4.9969999999999999</v>
      </c>
      <c r="GC65">
        <v>3.2909999999999999</v>
      </c>
      <c r="GD65">
        <v>9999</v>
      </c>
      <c r="GE65">
        <v>9999</v>
      </c>
      <c r="GF65">
        <v>9999</v>
      </c>
      <c r="GG65">
        <v>221.3</v>
      </c>
      <c r="GH65">
        <v>1.8782099999999999</v>
      </c>
      <c r="GI65">
        <v>1.87209</v>
      </c>
      <c r="GJ65">
        <v>1.8742000000000001</v>
      </c>
      <c r="GK65">
        <v>1.8724000000000001</v>
      </c>
      <c r="GL65">
        <v>1.87243</v>
      </c>
      <c r="GM65">
        <v>1.8736999999999999</v>
      </c>
      <c r="GN65">
        <v>1.8739399999999999</v>
      </c>
      <c r="GO65">
        <v>1.87785</v>
      </c>
      <c r="GP65">
        <v>5</v>
      </c>
      <c r="GQ65">
        <v>0</v>
      </c>
      <c r="GR65">
        <v>0</v>
      </c>
      <c r="GS65">
        <v>0</v>
      </c>
      <c r="GT65" t="s">
        <v>391</v>
      </c>
      <c r="GU65" t="s">
        <v>392</v>
      </c>
      <c r="GV65" t="s">
        <v>393</v>
      </c>
      <c r="GW65" t="s">
        <v>393</v>
      </c>
      <c r="GX65" t="s">
        <v>393</v>
      </c>
      <c r="GY65" t="s">
        <v>393</v>
      </c>
      <c r="GZ65">
        <v>0</v>
      </c>
      <c r="HA65">
        <v>100</v>
      </c>
      <c r="HB65">
        <v>100</v>
      </c>
      <c r="HC65">
        <v>-0.04</v>
      </c>
      <c r="HD65">
        <v>7.8E-2</v>
      </c>
      <c r="HE65">
        <v>-4.5312075560284097E-2</v>
      </c>
      <c r="HF65">
        <v>7.2704984381113296E-4</v>
      </c>
      <c r="HG65">
        <v>-1.05877040029023E-6</v>
      </c>
      <c r="HH65">
        <v>2.9517966189716799E-10</v>
      </c>
      <c r="HI65">
        <v>7.8030082131393494E-2</v>
      </c>
      <c r="HJ65">
        <v>0</v>
      </c>
      <c r="HK65">
        <v>0</v>
      </c>
      <c r="HL65">
        <v>0</v>
      </c>
      <c r="HM65">
        <v>1</v>
      </c>
      <c r="HN65">
        <v>2242</v>
      </c>
      <c r="HO65">
        <v>1</v>
      </c>
      <c r="HP65">
        <v>25</v>
      </c>
      <c r="HQ65">
        <v>0.8</v>
      </c>
      <c r="HR65">
        <v>0.7</v>
      </c>
      <c r="HS65">
        <v>0.17578099999999999</v>
      </c>
      <c r="HT65">
        <v>2.7746599999999999</v>
      </c>
      <c r="HU65">
        <v>1.49536</v>
      </c>
      <c r="HV65">
        <v>2.2595200000000002</v>
      </c>
      <c r="HW65">
        <v>1.49658</v>
      </c>
      <c r="HX65">
        <v>2.5683600000000002</v>
      </c>
      <c r="HY65">
        <v>47.4816</v>
      </c>
      <c r="HZ65">
        <v>23.903600000000001</v>
      </c>
      <c r="IA65">
        <v>18</v>
      </c>
      <c r="IB65">
        <v>518.72</v>
      </c>
      <c r="IC65">
        <v>376.9</v>
      </c>
      <c r="ID65">
        <v>28.018899999999999</v>
      </c>
      <c r="IE65">
        <v>35.676400000000001</v>
      </c>
      <c r="IF65">
        <v>29.999199999999998</v>
      </c>
      <c r="IG65">
        <v>35.355499999999999</v>
      </c>
      <c r="IH65">
        <v>35.275399999999998</v>
      </c>
      <c r="II65">
        <v>3.58182</v>
      </c>
      <c r="IJ65">
        <v>60.235100000000003</v>
      </c>
      <c r="IK65">
        <v>0</v>
      </c>
      <c r="IL65">
        <v>28.3566</v>
      </c>
      <c r="IM65">
        <v>10</v>
      </c>
      <c r="IN65">
        <v>18.3659</v>
      </c>
      <c r="IO65">
        <v>99.202100000000002</v>
      </c>
      <c r="IP65">
        <v>99.193799999999996</v>
      </c>
    </row>
    <row r="66" spans="1:250" x14ac:dyDescent="0.3">
      <c r="A66">
        <v>50</v>
      </c>
      <c r="B66">
        <v>1689271242</v>
      </c>
      <c r="C66">
        <v>10808</v>
      </c>
      <c r="D66" t="s">
        <v>641</v>
      </c>
      <c r="E66" t="s">
        <v>642</v>
      </c>
      <c r="F66" t="s">
        <v>378</v>
      </c>
      <c r="G66" t="s">
        <v>379</v>
      </c>
      <c r="H66" t="s">
        <v>31</v>
      </c>
      <c r="I66" t="s">
        <v>381</v>
      </c>
      <c r="J66" t="s">
        <v>462</v>
      </c>
      <c r="K66" t="s">
        <v>463</v>
      </c>
      <c r="L66" t="s">
        <v>607</v>
      </c>
      <c r="M66">
        <v>1689271242</v>
      </c>
      <c r="N66">
        <f t="shared" si="46"/>
        <v>1.02156636187035E-2</v>
      </c>
      <c r="O66">
        <f t="shared" si="47"/>
        <v>10.2156636187035</v>
      </c>
      <c r="P66">
        <f t="shared" si="48"/>
        <v>51.710706582840992</v>
      </c>
      <c r="Q66">
        <f t="shared" si="49"/>
        <v>333.83199999999999</v>
      </c>
      <c r="R66">
        <f t="shared" si="50"/>
        <v>181.38448259280617</v>
      </c>
      <c r="S66">
        <f t="shared" si="51"/>
        <v>17.944136758551696</v>
      </c>
      <c r="T66">
        <f t="shared" si="52"/>
        <v>33.025576260724804</v>
      </c>
      <c r="U66">
        <f t="shared" si="53"/>
        <v>0.62841128815649738</v>
      </c>
      <c r="V66">
        <f t="shared" si="54"/>
        <v>2.9139573031421748</v>
      </c>
      <c r="W66">
        <f t="shared" si="55"/>
        <v>0.56170299698212978</v>
      </c>
      <c r="X66">
        <f t="shared" si="56"/>
        <v>0.3564659277210801</v>
      </c>
      <c r="Y66">
        <f t="shared" si="57"/>
        <v>289.55950675543176</v>
      </c>
      <c r="Z66">
        <f t="shared" si="58"/>
        <v>32.178709862508342</v>
      </c>
      <c r="AA66">
        <f t="shared" si="59"/>
        <v>32.033700000000003</v>
      </c>
      <c r="AB66">
        <f t="shared" si="60"/>
        <v>4.7841989749366602</v>
      </c>
      <c r="AC66">
        <f t="shared" si="61"/>
        <v>60.060233925982089</v>
      </c>
      <c r="AD66">
        <f t="shared" si="62"/>
        <v>3.0562844421253197</v>
      </c>
      <c r="AE66">
        <f t="shared" si="63"/>
        <v>5.088698865029178</v>
      </c>
      <c r="AF66">
        <f t="shared" si="64"/>
        <v>1.7279145328113406</v>
      </c>
      <c r="AG66">
        <f t="shared" si="65"/>
        <v>-450.51076558482436</v>
      </c>
      <c r="AH66">
        <f t="shared" si="66"/>
        <v>171.99008695584052</v>
      </c>
      <c r="AI66">
        <f t="shared" si="67"/>
        <v>13.462084219394264</v>
      </c>
      <c r="AJ66">
        <f t="shared" si="68"/>
        <v>24.50091234584221</v>
      </c>
      <c r="AK66">
        <v>0</v>
      </c>
      <c r="AL66">
        <v>0</v>
      </c>
      <c r="AM66">
        <f t="shared" si="69"/>
        <v>1</v>
      </c>
      <c r="AN66">
        <f t="shared" si="70"/>
        <v>0</v>
      </c>
      <c r="AO66">
        <f t="shared" si="71"/>
        <v>51353.314021605962</v>
      </c>
      <c r="AP66" t="s">
        <v>385</v>
      </c>
      <c r="AQ66">
        <v>10238.9</v>
      </c>
      <c r="AR66">
        <v>302.21199999999999</v>
      </c>
      <c r="AS66">
        <v>4052.3</v>
      </c>
      <c r="AT66">
        <f t="shared" si="72"/>
        <v>0.92542210596451402</v>
      </c>
      <c r="AU66">
        <v>-0.32343011824092399</v>
      </c>
      <c r="AV66" t="s">
        <v>643</v>
      </c>
      <c r="AW66">
        <v>10314.1</v>
      </c>
      <c r="AX66">
        <v>653.45542307692301</v>
      </c>
      <c r="AY66">
        <v>1133.96</v>
      </c>
      <c r="AZ66">
        <f t="shared" si="73"/>
        <v>0.42374032322399113</v>
      </c>
      <c r="BA66">
        <v>0.5</v>
      </c>
      <c r="BB66">
        <f t="shared" si="74"/>
        <v>1513.1507993551459</v>
      </c>
      <c r="BC66">
        <f t="shared" si="75"/>
        <v>51.710706582840992</v>
      </c>
      <c r="BD66">
        <f t="shared" si="76"/>
        <v>320.59150440269502</v>
      </c>
      <c r="BE66">
        <f t="shared" si="77"/>
        <v>3.4387938547339181E-2</v>
      </c>
      <c r="BF66">
        <f t="shared" si="78"/>
        <v>2.5735828424283045</v>
      </c>
      <c r="BG66">
        <f t="shared" si="79"/>
        <v>253.54793855105396</v>
      </c>
      <c r="BH66" t="s">
        <v>644</v>
      </c>
      <c r="BI66">
        <v>531.15</v>
      </c>
      <c r="BJ66">
        <f t="shared" si="80"/>
        <v>531.15</v>
      </c>
      <c r="BK66">
        <f t="shared" si="81"/>
        <v>0.53159723447035168</v>
      </c>
      <c r="BL66">
        <f t="shared" si="82"/>
        <v>0.79710783982196209</v>
      </c>
      <c r="BM66">
        <f t="shared" si="83"/>
        <v>0.82880308989960672</v>
      </c>
      <c r="BN66">
        <f t="shared" si="84"/>
        <v>0.57770451738155904</v>
      </c>
      <c r="BO66">
        <f t="shared" si="85"/>
        <v>0.77820573810534577</v>
      </c>
      <c r="BP66">
        <f t="shared" si="86"/>
        <v>0.6479153958625814</v>
      </c>
      <c r="BQ66">
        <f t="shared" si="87"/>
        <v>0.3520846041374186</v>
      </c>
      <c r="BR66">
        <f t="shared" si="88"/>
        <v>1799.96</v>
      </c>
      <c r="BS66">
        <f t="shared" si="89"/>
        <v>1513.1507993551459</v>
      </c>
      <c r="BT66">
        <f t="shared" si="90"/>
        <v>0.84065801426428688</v>
      </c>
      <c r="BU66">
        <f t="shared" si="91"/>
        <v>0.16086996753007388</v>
      </c>
      <c r="BV66">
        <v>6</v>
      </c>
      <c r="BW66">
        <v>0.5</v>
      </c>
      <c r="BX66" t="s">
        <v>388</v>
      </c>
      <c r="BY66">
        <v>2</v>
      </c>
      <c r="BZ66">
        <v>1689271242</v>
      </c>
      <c r="CA66">
        <v>333.83199999999999</v>
      </c>
      <c r="CB66">
        <v>399.964</v>
      </c>
      <c r="CC66">
        <v>30.893799999999999</v>
      </c>
      <c r="CD66">
        <v>19.016100000000002</v>
      </c>
      <c r="CE66">
        <v>333.59</v>
      </c>
      <c r="CF66">
        <v>30.8186</v>
      </c>
      <c r="CG66">
        <v>500.1</v>
      </c>
      <c r="CH66">
        <v>98.8292</v>
      </c>
      <c r="CI66">
        <v>9.9531400000000006E-2</v>
      </c>
      <c r="CJ66">
        <v>33.128500000000003</v>
      </c>
      <c r="CK66">
        <v>32.033700000000003</v>
      </c>
      <c r="CL66">
        <v>999.9</v>
      </c>
      <c r="CM66">
        <v>0</v>
      </c>
      <c r="CN66">
        <v>0</v>
      </c>
      <c r="CO66">
        <v>10028.799999999999</v>
      </c>
      <c r="CP66">
        <v>0</v>
      </c>
      <c r="CQ66">
        <v>1.5289399999999999E-3</v>
      </c>
      <c r="CR66">
        <v>-66.132599999999996</v>
      </c>
      <c r="CS66">
        <v>344.47399999999999</v>
      </c>
      <c r="CT66">
        <v>407.71699999999998</v>
      </c>
      <c r="CU66">
        <v>11.877700000000001</v>
      </c>
      <c r="CV66">
        <v>399.964</v>
      </c>
      <c r="CW66">
        <v>19.016100000000002</v>
      </c>
      <c r="CX66">
        <v>3.05321</v>
      </c>
      <c r="CY66">
        <v>1.87934</v>
      </c>
      <c r="CZ66">
        <v>24.321000000000002</v>
      </c>
      <c r="DA66">
        <v>16.462800000000001</v>
      </c>
      <c r="DB66">
        <v>1799.96</v>
      </c>
      <c r="DC66">
        <v>0.97800399999999998</v>
      </c>
      <c r="DD66">
        <v>2.1995600000000001E-2</v>
      </c>
      <c r="DE66">
        <v>0</v>
      </c>
      <c r="DF66">
        <v>652.89400000000001</v>
      </c>
      <c r="DG66">
        <v>5.0009800000000002</v>
      </c>
      <c r="DH66">
        <v>13665</v>
      </c>
      <c r="DI66">
        <v>16375.5</v>
      </c>
      <c r="DJ66">
        <v>48.186999999999998</v>
      </c>
      <c r="DK66">
        <v>50</v>
      </c>
      <c r="DL66">
        <v>48.625</v>
      </c>
      <c r="DM66">
        <v>49.375</v>
      </c>
      <c r="DN66">
        <v>49.625</v>
      </c>
      <c r="DO66">
        <v>1755.48</v>
      </c>
      <c r="DP66">
        <v>39.479999999999997</v>
      </c>
      <c r="DQ66">
        <v>0</v>
      </c>
      <c r="DR66">
        <v>179.60000014305101</v>
      </c>
      <c r="DS66">
        <v>0</v>
      </c>
      <c r="DT66">
        <v>653.45542307692301</v>
      </c>
      <c r="DU66">
        <v>-5.1531282070768398</v>
      </c>
      <c r="DV66">
        <v>1470.0512839273499</v>
      </c>
      <c r="DW66">
        <v>13565.169230769199</v>
      </c>
      <c r="DX66">
        <v>15</v>
      </c>
      <c r="DY66">
        <v>1689271190.5</v>
      </c>
      <c r="DZ66" t="s">
        <v>645</v>
      </c>
      <c r="EA66">
        <v>1689271188</v>
      </c>
      <c r="EB66">
        <v>1689271190.5</v>
      </c>
      <c r="EC66">
        <v>54</v>
      </c>
      <c r="ED66">
        <v>0.151</v>
      </c>
      <c r="EE66">
        <v>-3.0000000000000001E-3</v>
      </c>
      <c r="EF66">
        <v>0.246</v>
      </c>
      <c r="EG66">
        <v>-1.2999999999999999E-2</v>
      </c>
      <c r="EH66">
        <v>400</v>
      </c>
      <c r="EI66">
        <v>19</v>
      </c>
      <c r="EJ66">
        <v>0.03</v>
      </c>
      <c r="EK66">
        <v>0.01</v>
      </c>
      <c r="EL66">
        <v>51.723082846628301</v>
      </c>
      <c r="EM66">
        <v>-0.98269911024735501</v>
      </c>
      <c r="EN66">
        <v>0.17248173557270999</v>
      </c>
      <c r="EO66">
        <v>1</v>
      </c>
      <c r="EP66">
        <v>0.63778197166458495</v>
      </c>
      <c r="EQ66">
        <v>-2.7627998510698099E-3</v>
      </c>
      <c r="ER66">
        <v>3.3836134271585899E-3</v>
      </c>
      <c r="ES66">
        <v>1</v>
      </c>
      <c r="ET66">
        <v>2</v>
      </c>
      <c r="EU66">
        <v>2</v>
      </c>
      <c r="EV66" t="s">
        <v>390</v>
      </c>
      <c r="EW66">
        <v>2.9571200000000002</v>
      </c>
      <c r="EX66">
        <v>2.8401200000000002</v>
      </c>
      <c r="EY66">
        <v>8.0365400000000003E-2</v>
      </c>
      <c r="EZ66">
        <v>9.3561500000000006E-2</v>
      </c>
      <c r="FA66">
        <v>0.133879</v>
      </c>
      <c r="FB66">
        <v>9.5768000000000006E-2</v>
      </c>
      <c r="FC66">
        <v>27370.6</v>
      </c>
      <c r="FD66">
        <v>27675.3</v>
      </c>
      <c r="FE66">
        <v>27313.5</v>
      </c>
      <c r="FF66">
        <v>27829.5</v>
      </c>
      <c r="FG66">
        <v>30335</v>
      </c>
      <c r="FH66">
        <v>30807.7</v>
      </c>
      <c r="FI66">
        <v>38049.300000000003</v>
      </c>
      <c r="FJ66">
        <v>36931</v>
      </c>
      <c r="FK66">
        <v>2.0022000000000002</v>
      </c>
      <c r="FL66">
        <v>1.5790500000000001</v>
      </c>
      <c r="FM66">
        <v>-6.2666799999999995E-2</v>
      </c>
      <c r="FN66">
        <v>0</v>
      </c>
      <c r="FO66">
        <v>33.049300000000002</v>
      </c>
      <c r="FP66">
        <v>999.9</v>
      </c>
      <c r="FQ66">
        <v>43.517000000000003</v>
      </c>
      <c r="FR66">
        <v>44.997999999999998</v>
      </c>
      <c r="FS66">
        <v>42.435000000000002</v>
      </c>
      <c r="FT66">
        <v>61.020200000000003</v>
      </c>
      <c r="FU66">
        <v>35.240400000000001</v>
      </c>
      <c r="FV66">
        <v>1</v>
      </c>
      <c r="FW66">
        <v>0.70307399999999998</v>
      </c>
      <c r="FX66">
        <v>3.3764500000000002</v>
      </c>
      <c r="FY66">
        <v>20.269300000000001</v>
      </c>
      <c r="FZ66">
        <v>5.2243300000000001</v>
      </c>
      <c r="GA66">
        <v>12.0219</v>
      </c>
      <c r="GB66">
        <v>4.9973000000000001</v>
      </c>
      <c r="GC66">
        <v>3.2909999999999999</v>
      </c>
      <c r="GD66">
        <v>9999</v>
      </c>
      <c r="GE66">
        <v>9999</v>
      </c>
      <c r="GF66">
        <v>9999</v>
      </c>
      <c r="GG66">
        <v>221.4</v>
      </c>
      <c r="GH66">
        <v>1.87791</v>
      </c>
      <c r="GI66">
        <v>1.8717999999999999</v>
      </c>
      <c r="GJ66">
        <v>1.8739300000000001</v>
      </c>
      <c r="GK66">
        <v>1.8721000000000001</v>
      </c>
      <c r="GL66">
        <v>1.8721300000000001</v>
      </c>
      <c r="GM66">
        <v>1.8734200000000001</v>
      </c>
      <c r="GN66">
        <v>1.8736299999999999</v>
      </c>
      <c r="GO66">
        <v>1.8775900000000001</v>
      </c>
      <c r="GP66">
        <v>5</v>
      </c>
      <c r="GQ66">
        <v>0</v>
      </c>
      <c r="GR66">
        <v>0</v>
      </c>
      <c r="GS66">
        <v>0</v>
      </c>
      <c r="GT66" t="s">
        <v>391</v>
      </c>
      <c r="GU66" t="s">
        <v>392</v>
      </c>
      <c r="GV66" t="s">
        <v>393</v>
      </c>
      <c r="GW66" t="s">
        <v>393</v>
      </c>
      <c r="GX66" t="s">
        <v>393</v>
      </c>
      <c r="GY66" t="s">
        <v>393</v>
      </c>
      <c r="GZ66">
        <v>0</v>
      </c>
      <c r="HA66">
        <v>100</v>
      </c>
      <c r="HB66">
        <v>100</v>
      </c>
      <c r="HC66">
        <v>0.24199999999999999</v>
      </c>
      <c r="HD66">
        <v>7.5200000000000003E-2</v>
      </c>
      <c r="HE66">
        <v>0.105792324824991</v>
      </c>
      <c r="HF66">
        <v>7.2704984381113296E-4</v>
      </c>
      <c r="HG66">
        <v>-1.05877040029023E-6</v>
      </c>
      <c r="HH66">
        <v>2.9517966189716799E-10</v>
      </c>
      <c r="HI66">
        <v>7.5249131221452298E-2</v>
      </c>
      <c r="HJ66">
        <v>0</v>
      </c>
      <c r="HK66">
        <v>0</v>
      </c>
      <c r="HL66">
        <v>0</v>
      </c>
      <c r="HM66">
        <v>1</v>
      </c>
      <c r="HN66">
        <v>2242</v>
      </c>
      <c r="HO66">
        <v>1</v>
      </c>
      <c r="HP66">
        <v>25</v>
      </c>
      <c r="HQ66">
        <v>0.9</v>
      </c>
      <c r="HR66">
        <v>0.9</v>
      </c>
      <c r="HS66">
        <v>0.99975599999999998</v>
      </c>
      <c r="HT66">
        <v>2.67944</v>
      </c>
      <c r="HU66">
        <v>1.49536</v>
      </c>
      <c r="HV66">
        <v>2.2595200000000002</v>
      </c>
      <c r="HW66">
        <v>1.49658</v>
      </c>
      <c r="HX66">
        <v>2.5939899999999998</v>
      </c>
      <c r="HY66">
        <v>47.511699999999998</v>
      </c>
      <c r="HZ66">
        <v>16.128399999999999</v>
      </c>
      <c r="IA66">
        <v>18</v>
      </c>
      <c r="IB66">
        <v>518.60500000000002</v>
      </c>
      <c r="IC66">
        <v>376.81900000000002</v>
      </c>
      <c r="ID66">
        <v>28.1676</v>
      </c>
      <c r="IE66">
        <v>35.863900000000001</v>
      </c>
      <c r="IF66">
        <v>29.9999</v>
      </c>
      <c r="IG66">
        <v>35.5443</v>
      </c>
      <c r="IH66">
        <v>35.466500000000003</v>
      </c>
      <c r="II66">
        <v>20.09</v>
      </c>
      <c r="IJ66">
        <v>59.274000000000001</v>
      </c>
      <c r="IK66">
        <v>0</v>
      </c>
      <c r="IL66">
        <v>28.1815</v>
      </c>
      <c r="IM66">
        <v>400</v>
      </c>
      <c r="IN66">
        <v>18.902699999999999</v>
      </c>
      <c r="IO66">
        <v>99.173400000000001</v>
      </c>
      <c r="IP66">
        <v>99.172600000000003</v>
      </c>
    </row>
    <row r="67" spans="1:250" x14ac:dyDescent="0.3">
      <c r="A67">
        <v>51</v>
      </c>
      <c r="B67">
        <v>1689271432</v>
      </c>
      <c r="C67">
        <v>10998</v>
      </c>
      <c r="D67" t="s">
        <v>646</v>
      </c>
      <c r="E67" t="s">
        <v>647</v>
      </c>
      <c r="F67" t="s">
        <v>378</v>
      </c>
      <c r="G67" t="s">
        <v>379</v>
      </c>
      <c r="H67" t="s">
        <v>31</v>
      </c>
      <c r="I67" t="s">
        <v>381</v>
      </c>
      <c r="J67" t="s">
        <v>462</v>
      </c>
      <c r="K67" t="s">
        <v>463</v>
      </c>
      <c r="L67" t="s">
        <v>607</v>
      </c>
      <c r="M67">
        <v>1689271432</v>
      </c>
      <c r="N67">
        <f t="shared" si="46"/>
        <v>9.4413241348365613E-3</v>
      </c>
      <c r="O67">
        <f t="shared" si="47"/>
        <v>9.4413241348365613</v>
      </c>
      <c r="P67">
        <f t="shared" si="48"/>
        <v>61.488990653145542</v>
      </c>
      <c r="Q67">
        <f t="shared" si="49"/>
        <v>322.64100000000002</v>
      </c>
      <c r="R67">
        <f t="shared" si="50"/>
        <v>125.10059547316658</v>
      </c>
      <c r="S67">
        <f t="shared" si="51"/>
        <v>12.375914554092569</v>
      </c>
      <c r="T67">
        <f t="shared" si="52"/>
        <v>31.918133023623007</v>
      </c>
      <c r="U67">
        <f t="shared" si="53"/>
        <v>0.56225077798621836</v>
      </c>
      <c r="V67">
        <f t="shared" si="54"/>
        <v>2.9056223790376174</v>
      </c>
      <c r="W67">
        <f t="shared" si="55"/>
        <v>0.50806506473318258</v>
      </c>
      <c r="X67">
        <f t="shared" si="56"/>
        <v>0.32197275069496695</v>
      </c>
      <c r="Y67">
        <f t="shared" si="57"/>
        <v>289.59418075494659</v>
      </c>
      <c r="Z67">
        <f t="shared" si="58"/>
        <v>32.269179956265162</v>
      </c>
      <c r="AA67">
        <f t="shared" si="59"/>
        <v>32.040700000000001</v>
      </c>
      <c r="AB67">
        <f t="shared" si="60"/>
        <v>4.7860943525347874</v>
      </c>
      <c r="AC67">
        <f t="shared" si="61"/>
        <v>59.717450947335124</v>
      </c>
      <c r="AD67">
        <f t="shared" si="62"/>
        <v>3.0202627725900002</v>
      </c>
      <c r="AE67">
        <f t="shared" si="63"/>
        <v>5.0575882337201108</v>
      </c>
      <c r="AF67">
        <f t="shared" si="64"/>
        <v>1.7658315799447872</v>
      </c>
      <c r="AG67">
        <f t="shared" si="65"/>
        <v>-416.36239434629238</v>
      </c>
      <c r="AH67">
        <f t="shared" si="66"/>
        <v>153.29564834552443</v>
      </c>
      <c r="AI67">
        <f t="shared" si="67"/>
        <v>12.02720065708778</v>
      </c>
      <c r="AJ67">
        <f t="shared" si="68"/>
        <v>38.554635411266446</v>
      </c>
      <c r="AK67">
        <v>0</v>
      </c>
      <c r="AL67">
        <v>0</v>
      </c>
      <c r="AM67">
        <f t="shared" si="69"/>
        <v>1</v>
      </c>
      <c r="AN67">
        <f t="shared" si="70"/>
        <v>0</v>
      </c>
      <c r="AO67">
        <f t="shared" si="71"/>
        <v>51137.202330089232</v>
      </c>
      <c r="AP67" t="s">
        <v>385</v>
      </c>
      <c r="AQ67">
        <v>10238.9</v>
      </c>
      <c r="AR67">
        <v>302.21199999999999</v>
      </c>
      <c r="AS67">
        <v>4052.3</v>
      </c>
      <c r="AT67">
        <f t="shared" si="72"/>
        <v>0.92542210596451402</v>
      </c>
      <c r="AU67">
        <v>-0.32343011824092399</v>
      </c>
      <c r="AV67" t="s">
        <v>648</v>
      </c>
      <c r="AW67">
        <v>10312.200000000001</v>
      </c>
      <c r="AX67">
        <v>690.59371999999996</v>
      </c>
      <c r="AY67">
        <v>1260.3</v>
      </c>
      <c r="AZ67">
        <f t="shared" si="73"/>
        <v>0.45204021264778227</v>
      </c>
      <c r="BA67">
        <v>0.5</v>
      </c>
      <c r="BB67">
        <f t="shared" si="74"/>
        <v>1513.3277993548948</v>
      </c>
      <c r="BC67">
        <f t="shared" si="75"/>
        <v>61.488990653145542</v>
      </c>
      <c r="BD67">
        <f t="shared" si="76"/>
        <v>342.0425101130935</v>
      </c>
      <c r="BE67">
        <f t="shared" si="77"/>
        <v>4.0845361327358172E-2</v>
      </c>
      <c r="BF67">
        <f t="shared" si="78"/>
        <v>2.2153455526461956</v>
      </c>
      <c r="BG67">
        <f t="shared" si="79"/>
        <v>259.36139767043369</v>
      </c>
      <c r="BH67" t="s">
        <v>649</v>
      </c>
      <c r="BI67">
        <v>544.39</v>
      </c>
      <c r="BJ67">
        <f t="shared" si="80"/>
        <v>544.39</v>
      </c>
      <c r="BK67">
        <f t="shared" si="81"/>
        <v>0.56804729032769974</v>
      </c>
      <c r="BL67">
        <f t="shared" si="82"/>
        <v>0.79577919012166332</v>
      </c>
      <c r="BM67">
        <f t="shared" si="83"/>
        <v>0.79591551664666416</v>
      </c>
      <c r="BN67">
        <f t="shared" si="84"/>
        <v>0.59462834311670743</v>
      </c>
      <c r="BO67">
        <f t="shared" si="85"/>
        <v>0.74451586202777109</v>
      </c>
      <c r="BP67">
        <f t="shared" si="86"/>
        <v>0.6273069400491107</v>
      </c>
      <c r="BQ67">
        <f t="shared" si="87"/>
        <v>0.3726930599508893</v>
      </c>
      <c r="BR67">
        <f t="shared" si="88"/>
        <v>1800.17</v>
      </c>
      <c r="BS67">
        <f t="shared" si="89"/>
        <v>1513.3277993548948</v>
      </c>
      <c r="BT67">
        <f t="shared" si="90"/>
        <v>0.84065827080492106</v>
      </c>
      <c r="BU67">
        <f t="shared" si="91"/>
        <v>0.1608704626534975</v>
      </c>
      <c r="BV67">
        <v>6</v>
      </c>
      <c r="BW67">
        <v>0.5</v>
      </c>
      <c r="BX67" t="s">
        <v>388</v>
      </c>
      <c r="BY67">
        <v>2</v>
      </c>
      <c r="BZ67">
        <v>1689271432</v>
      </c>
      <c r="CA67">
        <v>322.64100000000002</v>
      </c>
      <c r="CB67">
        <v>400.05500000000001</v>
      </c>
      <c r="CC67">
        <v>30.53</v>
      </c>
      <c r="CD67">
        <v>19.5503</v>
      </c>
      <c r="CE67">
        <v>322.36</v>
      </c>
      <c r="CF67">
        <v>30.454499999999999</v>
      </c>
      <c r="CG67">
        <v>500.18200000000002</v>
      </c>
      <c r="CH67">
        <v>98.827600000000004</v>
      </c>
      <c r="CI67">
        <v>0.100103</v>
      </c>
      <c r="CJ67">
        <v>33.019300000000001</v>
      </c>
      <c r="CK67">
        <v>32.040700000000001</v>
      </c>
      <c r="CL67">
        <v>999.9</v>
      </c>
      <c r="CM67">
        <v>0</v>
      </c>
      <c r="CN67">
        <v>0</v>
      </c>
      <c r="CO67">
        <v>9981.25</v>
      </c>
      <c r="CP67">
        <v>0</v>
      </c>
      <c r="CQ67">
        <v>1.5289399999999999E-3</v>
      </c>
      <c r="CR67">
        <v>-77.414299999999997</v>
      </c>
      <c r="CS67">
        <v>332.80200000000002</v>
      </c>
      <c r="CT67">
        <v>408.03300000000002</v>
      </c>
      <c r="CU67">
        <v>10.979699999999999</v>
      </c>
      <c r="CV67">
        <v>400.05500000000001</v>
      </c>
      <c r="CW67">
        <v>19.5503</v>
      </c>
      <c r="CX67">
        <v>3.0172099999999999</v>
      </c>
      <c r="CY67">
        <v>1.93211</v>
      </c>
      <c r="CZ67">
        <v>24.123200000000001</v>
      </c>
      <c r="DA67">
        <v>16.898700000000002</v>
      </c>
      <c r="DB67">
        <v>1800.17</v>
      </c>
      <c r="DC67">
        <v>0.97799499999999995</v>
      </c>
      <c r="DD67">
        <v>2.2005299999999998E-2</v>
      </c>
      <c r="DE67">
        <v>0</v>
      </c>
      <c r="DF67">
        <v>690.70500000000004</v>
      </c>
      <c r="DG67">
        <v>5.0009800000000002</v>
      </c>
      <c r="DH67">
        <v>14370.8</v>
      </c>
      <c r="DI67">
        <v>16377.3</v>
      </c>
      <c r="DJ67">
        <v>48.375</v>
      </c>
      <c r="DK67">
        <v>50.186999999999998</v>
      </c>
      <c r="DL67">
        <v>48.811999999999998</v>
      </c>
      <c r="DM67">
        <v>49.625</v>
      </c>
      <c r="DN67">
        <v>49.811999999999998</v>
      </c>
      <c r="DO67">
        <v>1755.67</v>
      </c>
      <c r="DP67">
        <v>39.5</v>
      </c>
      <c r="DQ67">
        <v>0</v>
      </c>
      <c r="DR67">
        <v>189.80000019073501</v>
      </c>
      <c r="DS67">
        <v>0</v>
      </c>
      <c r="DT67">
        <v>690.59371999999996</v>
      </c>
      <c r="DU67">
        <v>1.73361538169694</v>
      </c>
      <c r="DV67">
        <v>99.446153778799498</v>
      </c>
      <c r="DW67">
        <v>14359.072</v>
      </c>
      <c r="DX67">
        <v>15</v>
      </c>
      <c r="DY67">
        <v>1689271320</v>
      </c>
      <c r="DZ67" t="s">
        <v>650</v>
      </c>
      <c r="EA67">
        <v>1689271308</v>
      </c>
      <c r="EB67">
        <v>1689271320</v>
      </c>
      <c r="EC67">
        <v>55</v>
      </c>
      <c r="ED67">
        <v>4.1000000000000002E-2</v>
      </c>
      <c r="EE67">
        <v>0</v>
      </c>
      <c r="EF67">
        <v>0.28699999999999998</v>
      </c>
      <c r="EG67">
        <v>-6.0000000000000001E-3</v>
      </c>
      <c r="EH67">
        <v>400</v>
      </c>
      <c r="EI67">
        <v>19</v>
      </c>
      <c r="EJ67">
        <v>0.04</v>
      </c>
      <c r="EK67">
        <v>0.02</v>
      </c>
      <c r="EL67">
        <v>61.180405988023097</v>
      </c>
      <c r="EM67">
        <v>0.92434720848195195</v>
      </c>
      <c r="EN67">
        <v>0.14821835867391001</v>
      </c>
      <c r="EO67">
        <v>1</v>
      </c>
      <c r="EP67">
        <v>0.57602084210147497</v>
      </c>
      <c r="EQ67">
        <v>-5.6484012592392399E-2</v>
      </c>
      <c r="ER67">
        <v>8.4840477650081295E-3</v>
      </c>
      <c r="ES67">
        <v>1</v>
      </c>
      <c r="ET67">
        <v>2</v>
      </c>
      <c r="EU67">
        <v>2</v>
      </c>
      <c r="EV67" t="s">
        <v>390</v>
      </c>
      <c r="EW67">
        <v>2.9570599999999998</v>
      </c>
      <c r="EX67">
        <v>2.84029</v>
      </c>
      <c r="EY67">
        <v>7.81303E-2</v>
      </c>
      <c r="EZ67">
        <v>9.3533699999999997E-2</v>
      </c>
      <c r="FA67">
        <v>0.13273699999999999</v>
      </c>
      <c r="FB67">
        <v>9.7626599999999994E-2</v>
      </c>
      <c r="FC67">
        <v>27424.7</v>
      </c>
      <c r="FD67">
        <v>27665.599999999999</v>
      </c>
      <c r="FE67">
        <v>27301.9</v>
      </c>
      <c r="FF67">
        <v>27819.8</v>
      </c>
      <c r="FG67">
        <v>30362.400000000001</v>
      </c>
      <c r="FH67">
        <v>30733.5</v>
      </c>
      <c r="FI67">
        <v>38033.1</v>
      </c>
      <c r="FJ67">
        <v>36917.9</v>
      </c>
      <c r="FK67">
        <v>2.0001500000000001</v>
      </c>
      <c r="FL67">
        <v>1.5765199999999999</v>
      </c>
      <c r="FM67">
        <v>-5.49182E-2</v>
      </c>
      <c r="FN67">
        <v>0</v>
      </c>
      <c r="FO67">
        <v>32.930799999999998</v>
      </c>
      <c r="FP67">
        <v>999.9</v>
      </c>
      <c r="FQ67">
        <v>43.67</v>
      </c>
      <c r="FR67">
        <v>45.048000000000002</v>
      </c>
      <c r="FS67">
        <v>42.697400000000002</v>
      </c>
      <c r="FT67">
        <v>61.2502</v>
      </c>
      <c r="FU67">
        <v>34.387</v>
      </c>
      <c r="FV67">
        <v>1</v>
      </c>
      <c r="FW67">
        <v>0.72780699999999998</v>
      </c>
      <c r="FX67">
        <v>4.2743099999999998</v>
      </c>
      <c r="FY67">
        <v>20.2485</v>
      </c>
      <c r="FZ67">
        <v>5.2250800000000002</v>
      </c>
      <c r="GA67">
        <v>12.0219</v>
      </c>
      <c r="GB67">
        <v>4.9973999999999998</v>
      </c>
      <c r="GC67">
        <v>3.2909999999999999</v>
      </c>
      <c r="GD67">
        <v>9999</v>
      </c>
      <c r="GE67">
        <v>9999</v>
      </c>
      <c r="GF67">
        <v>9999</v>
      </c>
      <c r="GG67">
        <v>221.4</v>
      </c>
      <c r="GH67">
        <v>1.8778999999999999</v>
      </c>
      <c r="GI67">
        <v>1.8717200000000001</v>
      </c>
      <c r="GJ67">
        <v>1.8737900000000001</v>
      </c>
      <c r="GK67">
        <v>1.8719699999999999</v>
      </c>
      <c r="GL67">
        <v>1.8721000000000001</v>
      </c>
      <c r="GM67">
        <v>1.8733200000000001</v>
      </c>
      <c r="GN67">
        <v>1.8735999999999999</v>
      </c>
      <c r="GO67">
        <v>1.8774599999999999</v>
      </c>
      <c r="GP67">
        <v>5</v>
      </c>
      <c r="GQ67">
        <v>0</v>
      </c>
      <c r="GR67">
        <v>0</v>
      </c>
      <c r="GS67">
        <v>0</v>
      </c>
      <c r="GT67" t="s">
        <v>391</v>
      </c>
      <c r="GU67" t="s">
        <v>392</v>
      </c>
      <c r="GV67" t="s">
        <v>393</v>
      </c>
      <c r="GW67" t="s">
        <v>393</v>
      </c>
      <c r="GX67" t="s">
        <v>393</v>
      </c>
      <c r="GY67" t="s">
        <v>393</v>
      </c>
      <c r="GZ67">
        <v>0</v>
      </c>
      <c r="HA67">
        <v>100</v>
      </c>
      <c r="HB67">
        <v>100</v>
      </c>
      <c r="HC67">
        <v>0.28100000000000003</v>
      </c>
      <c r="HD67">
        <v>7.5499999999999998E-2</v>
      </c>
      <c r="HE67">
        <v>0.147044438111369</v>
      </c>
      <c r="HF67">
        <v>7.2704984381113296E-4</v>
      </c>
      <c r="HG67">
        <v>-1.05877040029023E-6</v>
      </c>
      <c r="HH67">
        <v>2.9517966189716799E-10</v>
      </c>
      <c r="HI67">
        <v>7.5481170963273198E-2</v>
      </c>
      <c r="HJ67">
        <v>0</v>
      </c>
      <c r="HK67">
        <v>0</v>
      </c>
      <c r="HL67">
        <v>0</v>
      </c>
      <c r="HM67">
        <v>1</v>
      </c>
      <c r="HN67">
        <v>2242</v>
      </c>
      <c r="HO67">
        <v>1</v>
      </c>
      <c r="HP67">
        <v>25</v>
      </c>
      <c r="HQ67">
        <v>2.1</v>
      </c>
      <c r="HR67">
        <v>1.9</v>
      </c>
      <c r="HS67">
        <v>1.00098</v>
      </c>
      <c r="HT67">
        <v>2.6928700000000001</v>
      </c>
      <c r="HU67">
        <v>1.49536</v>
      </c>
      <c r="HV67">
        <v>2.2570800000000002</v>
      </c>
      <c r="HW67">
        <v>1.49658</v>
      </c>
      <c r="HX67">
        <v>2.4401899999999999</v>
      </c>
      <c r="HY67">
        <v>47.361699999999999</v>
      </c>
      <c r="HZ67">
        <v>16.0671</v>
      </c>
      <c r="IA67">
        <v>18</v>
      </c>
      <c r="IB67">
        <v>518.80700000000002</v>
      </c>
      <c r="IC67">
        <v>376.43400000000003</v>
      </c>
      <c r="ID67">
        <v>27.889500000000002</v>
      </c>
      <c r="IE67">
        <v>36.0794</v>
      </c>
      <c r="IF67">
        <v>30.0014</v>
      </c>
      <c r="IG67">
        <v>35.748600000000003</v>
      </c>
      <c r="IH67">
        <v>35.669800000000002</v>
      </c>
      <c r="II67">
        <v>20.091799999999999</v>
      </c>
      <c r="IJ67">
        <v>58.6036</v>
      </c>
      <c r="IK67">
        <v>0</v>
      </c>
      <c r="IL67">
        <v>27.864699999999999</v>
      </c>
      <c r="IM67">
        <v>400</v>
      </c>
      <c r="IN67">
        <v>19.4968</v>
      </c>
      <c r="IO67">
        <v>99.131299999999996</v>
      </c>
      <c r="IP67">
        <v>99.137799999999999</v>
      </c>
    </row>
    <row r="68" spans="1:250" x14ac:dyDescent="0.3">
      <c r="A68">
        <v>52</v>
      </c>
      <c r="B68">
        <v>1689271569</v>
      </c>
      <c r="C68">
        <v>11135</v>
      </c>
      <c r="D68" t="s">
        <v>651</v>
      </c>
      <c r="E68" t="s">
        <v>652</v>
      </c>
      <c r="F68" t="s">
        <v>378</v>
      </c>
      <c r="G68" t="s">
        <v>379</v>
      </c>
      <c r="H68" t="s">
        <v>31</v>
      </c>
      <c r="I68" t="s">
        <v>381</v>
      </c>
      <c r="J68" t="s">
        <v>462</v>
      </c>
      <c r="K68" t="s">
        <v>463</v>
      </c>
      <c r="L68" t="s">
        <v>607</v>
      </c>
      <c r="M68">
        <v>1689271569</v>
      </c>
      <c r="N68">
        <f t="shared" si="46"/>
        <v>8.9947130567408877E-3</v>
      </c>
      <c r="O68">
        <f t="shared" si="47"/>
        <v>8.9947130567408884</v>
      </c>
      <c r="P68">
        <f t="shared" si="48"/>
        <v>64.796472759905654</v>
      </c>
      <c r="Q68">
        <f t="shared" si="49"/>
        <v>417.77100000000002</v>
      </c>
      <c r="R68">
        <f t="shared" si="50"/>
        <v>200.52225030262741</v>
      </c>
      <c r="S68">
        <f t="shared" si="51"/>
        <v>19.836418974042047</v>
      </c>
      <c r="T68">
        <f t="shared" si="52"/>
        <v>41.327486494379997</v>
      </c>
      <c r="U68">
        <f t="shared" si="53"/>
        <v>0.54150182548954595</v>
      </c>
      <c r="V68">
        <f t="shared" si="54"/>
        <v>2.9070804402429977</v>
      </c>
      <c r="W68">
        <f t="shared" si="55"/>
        <v>0.49107254420879481</v>
      </c>
      <c r="X68">
        <f t="shared" si="56"/>
        <v>0.31105890385899349</v>
      </c>
      <c r="Y68">
        <f t="shared" si="57"/>
        <v>289.53991675471138</v>
      </c>
      <c r="Z68">
        <f t="shared" si="58"/>
        <v>32.23893065855043</v>
      </c>
      <c r="AA68">
        <f t="shared" si="59"/>
        <v>31.940300000000001</v>
      </c>
      <c r="AB68">
        <f t="shared" si="60"/>
        <v>4.7589716758453617</v>
      </c>
      <c r="AC68">
        <f t="shared" si="61"/>
        <v>60.172061724386595</v>
      </c>
      <c r="AD68">
        <f t="shared" si="62"/>
        <v>3.0182634515799998</v>
      </c>
      <c r="AE68">
        <f t="shared" si="63"/>
        <v>5.0160545693197598</v>
      </c>
      <c r="AF68">
        <f t="shared" si="64"/>
        <v>1.740708224265362</v>
      </c>
      <c r="AG68">
        <f t="shared" si="65"/>
        <v>-396.66684580227314</v>
      </c>
      <c r="AH68">
        <f t="shared" si="66"/>
        <v>146.11613524337062</v>
      </c>
      <c r="AI68">
        <f t="shared" si="67"/>
        <v>11.444266477735738</v>
      </c>
      <c r="AJ68">
        <f t="shared" si="68"/>
        <v>50.433472673544571</v>
      </c>
      <c r="AK68">
        <v>0</v>
      </c>
      <c r="AL68">
        <v>0</v>
      </c>
      <c r="AM68">
        <f t="shared" si="69"/>
        <v>1</v>
      </c>
      <c r="AN68">
        <f t="shared" si="70"/>
        <v>0</v>
      </c>
      <c r="AO68">
        <f t="shared" si="71"/>
        <v>51202.636232284902</v>
      </c>
      <c r="AP68" t="s">
        <v>385</v>
      </c>
      <c r="AQ68">
        <v>10238.9</v>
      </c>
      <c r="AR68">
        <v>302.21199999999999</v>
      </c>
      <c r="AS68">
        <v>4052.3</v>
      </c>
      <c r="AT68">
        <f t="shared" si="72"/>
        <v>0.92542210596451402</v>
      </c>
      <c r="AU68">
        <v>-0.32343011824092399</v>
      </c>
      <c r="AV68" t="s">
        <v>653</v>
      </c>
      <c r="AW68">
        <v>10311.1</v>
      </c>
      <c r="AX68">
        <v>697.66084615384602</v>
      </c>
      <c r="AY68">
        <v>1299.3499999999999</v>
      </c>
      <c r="AZ68">
        <f t="shared" si="73"/>
        <v>0.46306934532354938</v>
      </c>
      <c r="BA68">
        <v>0.5</v>
      </c>
      <c r="BB68">
        <f t="shared" si="74"/>
        <v>1513.0421993547727</v>
      </c>
      <c r="BC68">
        <f t="shared" si="75"/>
        <v>64.796472759905654</v>
      </c>
      <c r="BD68">
        <f t="shared" si="76"/>
        <v>350.32173035105893</v>
      </c>
      <c r="BE68">
        <f t="shared" si="77"/>
        <v>4.3039052648972079E-2</v>
      </c>
      <c r="BF68">
        <f t="shared" si="78"/>
        <v>2.1187132027552242</v>
      </c>
      <c r="BG68">
        <f t="shared" si="79"/>
        <v>260.97548116333951</v>
      </c>
      <c r="BH68" t="s">
        <v>654</v>
      </c>
      <c r="BI68">
        <v>542.44000000000005</v>
      </c>
      <c r="BJ68">
        <f t="shared" si="80"/>
        <v>542.44000000000005</v>
      </c>
      <c r="BK68">
        <f t="shared" si="81"/>
        <v>0.58252972640166223</v>
      </c>
      <c r="BL68">
        <f t="shared" si="82"/>
        <v>0.79492826603711675</v>
      </c>
      <c r="BM68">
        <f t="shared" si="83"/>
        <v>0.78434752383285944</v>
      </c>
      <c r="BN68">
        <f t="shared" si="84"/>
        <v>0.60341613081253942</v>
      </c>
      <c r="BO68">
        <f t="shared" si="85"/>
        <v>0.73410277305492566</v>
      </c>
      <c r="BP68">
        <f t="shared" si="86"/>
        <v>0.6180666308082976</v>
      </c>
      <c r="BQ68">
        <f t="shared" si="87"/>
        <v>0.3819333691917024</v>
      </c>
      <c r="BR68">
        <f t="shared" si="88"/>
        <v>1799.83</v>
      </c>
      <c r="BS68">
        <f t="shared" si="89"/>
        <v>1513.0421993547727</v>
      </c>
      <c r="BT68">
        <f t="shared" si="90"/>
        <v>0.84065839515663854</v>
      </c>
      <c r="BU68">
        <f t="shared" si="91"/>
        <v>0.16087070265231238</v>
      </c>
      <c r="BV68">
        <v>6</v>
      </c>
      <c r="BW68">
        <v>0.5</v>
      </c>
      <c r="BX68" t="s">
        <v>388</v>
      </c>
      <c r="BY68">
        <v>2</v>
      </c>
      <c r="BZ68">
        <v>1689271569</v>
      </c>
      <c r="CA68">
        <v>417.77100000000002</v>
      </c>
      <c r="CB68">
        <v>500.00200000000001</v>
      </c>
      <c r="CC68">
        <v>30.510999999999999</v>
      </c>
      <c r="CD68">
        <v>20.050999999999998</v>
      </c>
      <c r="CE68">
        <v>417.197</v>
      </c>
      <c r="CF68">
        <v>30.4377</v>
      </c>
      <c r="CG68">
        <v>500.20699999999999</v>
      </c>
      <c r="CH68">
        <v>98.823499999999996</v>
      </c>
      <c r="CI68">
        <v>0.10027999999999999</v>
      </c>
      <c r="CJ68">
        <v>32.872599999999998</v>
      </c>
      <c r="CK68">
        <v>31.940300000000001</v>
      </c>
      <c r="CL68">
        <v>999.9</v>
      </c>
      <c r="CM68">
        <v>0</v>
      </c>
      <c r="CN68">
        <v>0</v>
      </c>
      <c r="CO68">
        <v>9990</v>
      </c>
      <c r="CP68">
        <v>0</v>
      </c>
      <c r="CQ68">
        <v>1.5289399999999999E-3</v>
      </c>
      <c r="CR68">
        <v>-82.2316</v>
      </c>
      <c r="CS68">
        <v>430.91800000000001</v>
      </c>
      <c r="CT68">
        <v>510.233</v>
      </c>
      <c r="CU68">
        <v>10.46</v>
      </c>
      <c r="CV68">
        <v>500.00200000000001</v>
      </c>
      <c r="CW68">
        <v>20.050999999999998</v>
      </c>
      <c r="CX68">
        <v>3.0152000000000001</v>
      </c>
      <c r="CY68">
        <v>1.9815100000000001</v>
      </c>
      <c r="CZ68">
        <v>24.112100000000002</v>
      </c>
      <c r="DA68">
        <v>17.2973</v>
      </c>
      <c r="DB68">
        <v>1799.83</v>
      </c>
      <c r="DC68">
        <v>0.97799499999999995</v>
      </c>
      <c r="DD68">
        <v>2.2005299999999998E-2</v>
      </c>
      <c r="DE68">
        <v>0</v>
      </c>
      <c r="DF68">
        <v>697.80499999999995</v>
      </c>
      <c r="DG68">
        <v>5.0009800000000002</v>
      </c>
      <c r="DH68">
        <v>13262.2</v>
      </c>
      <c r="DI68">
        <v>16374.3</v>
      </c>
      <c r="DJ68">
        <v>48.561999999999998</v>
      </c>
      <c r="DK68">
        <v>50.311999999999998</v>
      </c>
      <c r="DL68">
        <v>48.936999999999998</v>
      </c>
      <c r="DM68">
        <v>49.75</v>
      </c>
      <c r="DN68">
        <v>50</v>
      </c>
      <c r="DO68">
        <v>1755.33</v>
      </c>
      <c r="DP68">
        <v>39.5</v>
      </c>
      <c r="DQ68">
        <v>0</v>
      </c>
      <c r="DR68">
        <v>136.40000009536701</v>
      </c>
      <c r="DS68">
        <v>0</v>
      </c>
      <c r="DT68">
        <v>697.66084615384602</v>
      </c>
      <c r="DU68">
        <v>-0.82317949772245302</v>
      </c>
      <c r="DV68">
        <v>-533.36068360313902</v>
      </c>
      <c r="DW68">
        <v>13298.253846153801</v>
      </c>
      <c r="DX68">
        <v>15</v>
      </c>
      <c r="DY68">
        <v>1689271528.5</v>
      </c>
      <c r="DZ68" t="s">
        <v>655</v>
      </c>
      <c r="EA68">
        <v>1689271528.5</v>
      </c>
      <c r="EB68">
        <v>1689271526.5</v>
      </c>
      <c r="EC68">
        <v>56</v>
      </c>
      <c r="ED68">
        <v>0.28599999999999998</v>
      </c>
      <c r="EE68">
        <v>-2E-3</v>
      </c>
      <c r="EF68">
        <v>0.56899999999999995</v>
      </c>
      <c r="EG68">
        <v>-4.0000000000000001E-3</v>
      </c>
      <c r="EH68">
        <v>500</v>
      </c>
      <c r="EI68">
        <v>20</v>
      </c>
      <c r="EJ68">
        <v>0.03</v>
      </c>
      <c r="EK68">
        <v>0.01</v>
      </c>
      <c r="EL68">
        <v>64.799801983484201</v>
      </c>
      <c r="EM68">
        <v>-0.59424185791342199</v>
      </c>
      <c r="EN68">
        <v>0.174309893347181</v>
      </c>
      <c r="EO68">
        <v>1</v>
      </c>
      <c r="EP68">
        <v>0.55062713612166103</v>
      </c>
      <c r="EQ68">
        <v>4.3119949898759398E-2</v>
      </c>
      <c r="ER68">
        <v>1.9526946659747999E-2</v>
      </c>
      <c r="ES68">
        <v>1</v>
      </c>
      <c r="ET68">
        <v>2</v>
      </c>
      <c r="EU68">
        <v>2</v>
      </c>
      <c r="EV68" t="s">
        <v>390</v>
      </c>
      <c r="EW68">
        <v>2.9570099999999999</v>
      </c>
      <c r="EX68">
        <v>2.8405300000000002</v>
      </c>
      <c r="EY68">
        <v>9.5685500000000007E-2</v>
      </c>
      <c r="EZ68">
        <v>0.110564</v>
      </c>
      <c r="FA68">
        <v>0.13264799999999999</v>
      </c>
      <c r="FB68">
        <v>9.9362800000000001E-2</v>
      </c>
      <c r="FC68">
        <v>26899</v>
      </c>
      <c r="FD68">
        <v>27143.3</v>
      </c>
      <c r="FE68">
        <v>27299.3</v>
      </c>
      <c r="FF68">
        <v>27818.3</v>
      </c>
      <c r="FG68">
        <v>30364.2</v>
      </c>
      <c r="FH68">
        <v>30673.5</v>
      </c>
      <c r="FI68">
        <v>38029.5</v>
      </c>
      <c r="FJ68">
        <v>36915.4</v>
      </c>
      <c r="FK68">
        <v>1.9985299999999999</v>
      </c>
      <c r="FL68">
        <v>1.57605</v>
      </c>
      <c r="FM68">
        <v>-6.3464000000000007E-2</v>
      </c>
      <c r="FN68">
        <v>0</v>
      </c>
      <c r="FO68">
        <v>32.969000000000001</v>
      </c>
      <c r="FP68">
        <v>999.9</v>
      </c>
      <c r="FQ68">
        <v>43.774000000000001</v>
      </c>
      <c r="FR68">
        <v>45.067999999999998</v>
      </c>
      <c r="FS68">
        <v>42.8429</v>
      </c>
      <c r="FT68">
        <v>61.7102</v>
      </c>
      <c r="FU68">
        <v>34.182699999999997</v>
      </c>
      <c r="FV68">
        <v>1</v>
      </c>
      <c r="FW68">
        <v>0.72943100000000005</v>
      </c>
      <c r="FX68">
        <v>3.6008399999999998</v>
      </c>
      <c r="FY68">
        <v>20.266500000000001</v>
      </c>
      <c r="FZ68">
        <v>5.2243300000000001</v>
      </c>
      <c r="GA68">
        <v>12.0219</v>
      </c>
      <c r="GB68">
        <v>4.9972500000000002</v>
      </c>
      <c r="GC68">
        <v>3.2909999999999999</v>
      </c>
      <c r="GD68">
        <v>9999</v>
      </c>
      <c r="GE68">
        <v>9999</v>
      </c>
      <c r="GF68">
        <v>9999</v>
      </c>
      <c r="GG68">
        <v>221.4</v>
      </c>
      <c r="GH68">
        <v>1.8778999999999999</v>
      </c>
      <c r="GI68">
        <v>1.8717299999999999</v>
      </c>
      <c r="GJ68">
        <v>1.87381</v>
      </c>
      <c r="GK68">
        <v>1.8719699999999999</v>
      </c>
      <c r="GL68">
        <v>1.8721000000000001</v>
      </c>
      <c r="GM68">
        <v>1.8733200000000001</v>
      </c>
      <c r="GN68">
        <v>1.87361</v>
      </c>
      <c r="GO68">
        <v>1.87748</v>
      </c>
      <c r="GP68">
        <v>5</v>
      </c>
      <c r="GQ68">
        <v>0</v>
      </c>
      <c r="GR68">
        <v>0</v>
      </c>
      <c r="GS68">
        <v>0</v>
      </c>
      <c r="GT68" t="s">
        <v>391</v>
      </c>
      <c r="GU68" t="s">
        <v>392</v>
      </c>
      <c r="GV68" t="s">
        <v>393</v>
      </c>
      <c r="GW68" t="s">
        <v>393</v>
      </c>
      <c r="GX68" t="s">
        <v>393</v>
      </c>
      <c r="GY68" t="s">
        <v>393</v>
      </c>
      <c r="GZ68">
        <v>0</v>
      </c>
      <c r="HA68">
        <v>100</v>
      </c>
      <c r="HB68">
        <v>100</v>
      </c>
      <c r="HC68">
        <v>0.57399999999999995</v>
      </c>
      <c r="HD68">
        <v>7.3300000000000004E-2</v>
      </c>
      <c r="HE68">
        <v>0.43316547694661001</v>
      </c>
      <c r="HF68">
        <v>7.2704984381113296E-4</v>
      </c>
      <c r="HG68">
        <v>-1.05877040029023E-6</v>
      </c>
      <c r="HH68">
        <v>2.9517966189716799E-10</v>
      </c>
      <c r="HI68">
        <v>7.3279766284256601E-2</v>
      </c>
      <c r="HJ68">
        <v>0</v>
      </c>
      <c r="HK68">
        <v>0</v>
      </c>
      <c r="HL68">
        <v>0</v>
      </c>
      <c r="HM68">
        <v>1</v>
      </c>
      <c r="HN68">
        <v>2242</v>
      </c>
      <c r="HO68">
        <v>1</v>
      </c>
      <c r="HP68">
        <v>25</v>
      </c>
      <c r="HQ68">
        <v>0.7</v>
      </c>
      <c r="HR68">
        <v>0.7</v>
      </c>
      <c r="HS68">
        <v>1.1950700000000001</v>
      </c>
      <c r="HT68">
        <v>2.67822</v>
      </c>
      <c r="HU68">
        <v>1.49536</v>
      </c>
      <c r="HV68">
        <v>2.2583000000000002</v>
      </c>
      <c r="HW68">
        <v>1.49658</v>
      </c>
      <c r="HX68">
        <v>2.5988799999999999</v>
      </c>
      <c r="HY68">
        <v>47.271999999999998</v>
      </c>
      <c r="HZ68">
        <v>16.058299999999999</v>
      </c>
      <c r="IA68">
        <v>18</v>
      </c>
      <c r="IB68">
        <v>518.59900000000005</v>
      </c>
      <c r="IC68">
        <v>376.78899999999999</v>
      </c>
      <c r="ID68">
        <v>27.579499999999999</v>
      </c>
      <c r="IE68">
        <v>36.174300000000002</v>
      </c>
      <c r="IF68">
        <v>29.999700000000001</v>
      </c>
      <c r="IG68">
        <v>35.861400000000003</v>
      </c>
      <c r="IH68">
        <v>35.783200000000001</v>
      </c>
      <c r="II68">
        <v>23.999500000000001</v>
      </c>
      <c r="IJ68">
        <v>57.691299999999998</v>
      </c>
      <c r="IK68">
        <v>0</v>
      </c>
      <c r="IL68">
        <v>27.565100000000001</v>
      </c>
      <c r="IM68">
        <v>500</v>
      </c>
      <c r="IN68">
        <v>20.167400000000001</v>
      </c>
      <c r="IO68">
        <v>99.121799999999993</v>
      </c>
      <c r="IP68">
        <v>99.131500000000003</v>
      </c>
    </row>
    <row r="69" spans="1:250" x14ac:dyDescent="0.3">
      <c r="A69">
        <v>53</v>
      </c>
      <c r="B69">
        <v>1689271689</v>
      </c>
      <c r="C69">
        <v>11255</v>
      </c>
      <c r="D69" t="s">
        <v>656</v>
      </c>
      <c r="E69" t="s">
        <v>657</v>
      </c>
      <c r="F69" t="s">
        <v>378</v>
      </c>
      <c r="G69" t="s">
        <v>379</v>
      </c>
      <c r="H69" t="s">
        <v>31</v>
      </c>
      <c r="I69" t="s">
        <v>381</v>
      </c>
      <c r="J69" t="s">
        <v>462</v>
      </c>
      <c r="K69" t="s">
        <v>463</v>
      </c>
      <c r="L69" t="s">
        <v>607</v>
      </c>
      <c r="M69">
        <v>1689271689</v>
      </c>
      <c r="N69">
        <f t="shared" si="46"/>
        <v>8.3085322886539449E-3</v>
      </c>
      <c r="O69">
        <f t="shared" si="47"/>
        <v>8.3085322886539448</v>
      </c>
      <c r="P69">
        <f t="shared" si="48"/>
        <v>66.268811292778764</v>
      </c>
      <c r="Q69">
        <f t="shared" si="49"/>
        <v>515.35299999999995</v>
      </c>
      <c r="R69">
        <f t="shared" si="50"/>
        <v>268.60225440611413</v>
      </c>
      <c r="S69">
        <f t="shared" si="51"/>
        <v>26.569999361714334</v>
      </c>
      <c r="T69">
        <f t="shared" si="52"/>
        <v>50.978458506734988</v>
      </c>
      <c r="U69">
        <f t="shared" si="53"/>
        <v>0.4864531847786277</v>
      </c>
      <c r="V69">
        <f t="shared" si="54"/>
        <v>2.9103963317913242</v>
      </c>
      <c r="W69">
        <f t="shared" si="55"/>
        <v>0.44538214691585121</v>
      </c>
      <c r="X69">
        <f t="shared" si="56"/>
        <v>0.28176437683091671</v>
      </c>
      <c r="Y69">
        <f t="shared" si="57"/>
        <v>289.53991675471138</v>
      </c>
      <c r="Z69">
        <f t="shared" si="58"/>
        <v>32.415505105398111</v>
      </c>
      <c r="AA69">
        <f t="shared" si="59"/>
        <v>32.040900000000001</v>
      </c>
      <c r="AB69">
        <f t="shared" si="60"/>
        <v>4.7861485157842001</v>
      </c>
      <c r="AC69">
        <f t="shared" si="61"/>
        <v>60.088342984521773</v>
      </c>
      <c r="AD69">
        <f t="shared" si="62"/>
        <v>3.0135725232254997</v>
      </c>
      <c r="AE69">
        <f t="shared" si="63"/>
        <v>5.0152365226675819</v>
      </c>
      <c r="AF69">
        <f t="shared" si="64"/>
        <v>1.7725759925587004</v>
      </c>
      <c r="AG69">
        <f t="shared" si="65"/>
        <v>-366.40627392963899</v>
      </c>
      <c r="AH69">
        <f t="shared" si="66"/>
        <v>130.04310189836588</v>
      </c>
      <c r="AI69">
        <f t="shared" si="67"/>
        <v>10.178650162412595</v>
      </c>
      <c r="AJ69">
        <f t="shared" si="68"/>
        <v>63.355394885850899</v>
      </c>
      <c r="AK69">
        <v>0</v>
      </c>
      <c r="AL69">
        <v>0</v>
      </c>
      <c r="AM69">
        <f t="shared" si="69"/>
        <v>1</v>
      </c>
      <c r="AN69">
        <f t="shared" si="70"/>
        <v>0</v>
      </c>
      <c r="AO69">
        <f t="shared" si="71"/>
        <v>51296.307827576369</v>
      </c>
      <c r="AP69" t="s">
        <v>385</v>
      </c>
      <c r="AQ69">
        <v>10238.9</v>
      </c>
      <c r="AR69">
        <v>302.21199999999999</v>
      </c>
      <c r="AS69">
        <v>4052.3</v>
      </c>
      <c r="AT69">
        <f t="shared" si="72"/>
        <v>0.92542210596451402</v>
      </c>
      <c r="AU69">
        <v>-0.32343011824092399</v>
      </c>
      <c r="AV69" t="s">
        <v>658</v>
      </c>
      <c r="AW69">
        <v>10310.799999999999</v>
      </c>
      <c r="AX69">
        <v>697.34007999999994</v>
      </c>
      <c r="AY69">
        <v>1320.55</v>
      </c>
      <c r="AZ69">
        <f t="shared" si="73"/>
        <v>0.47193208890235128</v>
      </c>
      <c r="BA69">
        <v>0.5</v>
      </c>
      <c r="BB69">
        <f t="shared" si="74"/>
        <v>1513.0421993547727</v>
      </c>
      <c r="BC69">
        <f t="shared" si="75"/>
        <v>66.268811292778764</v>
      </c>
      <c r="BD69">
        <f t="shared" si="76"/>
        <v>357.02658286945285</v>
      </c>
      <c r="BE69">
        <f t="shared" si="77"/>
        <v>4.4012150777696435E-2</v>
      </c>
      <c r="BF69">
        <f t="shared" si="78"/>
        <v>2.0686456400742115</v>
      </c>
      <c r="BG69">
        <f t="shared" si="79"/>
        <v>261.81970360851278</v>
      </c>
      <c r="BH69" t="s">
        <v>659</v>
      </c>
      <c r="BI69">
        <v>544.1</v>
      </c>
      <c r="BJ69">
        <f t="shared" si="80"/>
        <v>544.1</v>
      </c>
      <c r="BK69">
        <f t="shared" si="81"/>
        <v>0.58797470750823511</v>
      </c>
      <c r="BL69">
        <f t="shared" si="82"/>
        <v>0.80264011848799033</v>
      </c>
      <c r="BM69">
        <f t="shared" si="83"/>
        <v>0.77867567413488392</v>
      </c>
      <c r="BN69">
        <f t="shared" si="84"/>
        <v>0.61198729694855736</v>
      </c>
      <c r="BO69">
        <f t="shared" si="85"/>
        <v>0.72844957238336805</v>
      </c>
      <c r="BP69">
        <f t="shared" si="86"/>
        <v>0.62626041582080805</v>
      </c>
      <c r="BQ69">
        <f t="shared" si="87"/>
        <v>0.37373958417919195</v>
      </c>
      <c r="BR69">
        <f t="shared" si="88"/>
        <v>1799.83</v>
      </c>
      <c r="BS69">
        <f t="shared" si="89"/>
        <v>1513.0421993547727</v>
      </c>
      <c r="BT69">
        <f t="shared" si="90"/>
        <v>0.84065839515663854</v>
      </c>
      <c r="BU69">
        <f t="shared" si="91"/>
        <v>0.16087070265231238</v>
      </c>
      <c r="BV69">
        <v>6</v>
      </c>
      <c r="BW69">
        <v>0.5</v>
      </c>
      <c r="BX69" t="s">
        <v>388</v>
      </c>
      <c r="BY69">
        <v>2</v>
      </c>
      <c r="BZ69">
        <v>1689271689</v>
      </c>
      <c r="CA69">
        <v>515.35299999999995</v>
      </c>
      <c r="CB69">
        <v>599.96299999999997</v>
      </c>
      <c r="CC69">
        <v>30.4649</v>
      </c>
      <c r="CD69">
        <v>20.804200000000002</v>
      </c>
      <c r="CE69">
        <v>514.97299999999996</v>
      </c>
      <c r="CF69">
        <v>30.391100000000002</v>
      </c>
      <c r="CG69">
        <v>500.3</v>
      </c>
      <c r="CH69">
        <v>98.819299999999998</v>
      </c>
      <c r="CI69">
        <v>0.10019500000000001</v>
      </c>
      <c r="CJ69">
        <v>32.869700000000002</v>
      </c>
      <c r="CK69">
        <v>32.040900000000001</v>
      </c>
      <c r="CL69">
        <v>999.9</v>
      </c>
      <c r="CM69">
        <v>0</v>
      </c>
      <c r="CN69">
        <v>0</v>
      </c>
      <c r="CO69">
        <v>10009.4</v>
      </c>
      <c r="CP69">
        <v>0</v>
      </c>
      <c r="CQ69">
        <v>1.5289399999999999E-3</v>
      </c>
      <c r="CR69">
        <v>-84.610699999999994</v>
      </c>
      <c r="CS69">
        <v>531.54600000000005</v>
      </c>
      <c r="CT69">
        <v>612.71</v>
      </c>
      <c r="CU69">
        <v>9.6607199999999995</v>
      </c>
      <c r="CV69">
        <v>599.96299999999997</v>
      </c>
      <c r="CW69">
        <v>20.804200000000002</v>
      </c>
      <c r="CX69">
        <v>3.0105200000000001</v>
      </c>
      <c r="CY69">
        <v>2.05585</v>
      </c>
      <c r="CZ69">
        <v>24.086200000000002</v>
      </c>
      <c r="DA69">
        <v>17.8812</v>
      </c>
      <c r="DB69">
        <v>1799.83</v>
      </c>
      <c r="DC69">
        <v>0.97799499999999995</v>
      </c>
      <c r="DD69">
        <v>2.2005299999999998E-2</v>
      </c>
      <c r="DE69">
        <v>0</v>
      </c>
      <c r="DF69">
        <v>697.06799999999998</v>
      </c>
      <c r="DG69">
        <v>5.0009800000000002</v>
      </c>
      <c r="DH69">
        <v>14276.9</v>
      </c>
      <c r="DI69">
        <v>16374.3</v>
      </c>
      <c r="DJ69">
        <v>48.561999999999998</v>
      </c>
      <c r="DK69">
        <v>50.186999999999998</v>
      </c>
      <c r="DL69">
        <v>48.936999999999998</v>
      </c>
      <c r="DM69">
        <v>49.686999999999998</v>
      </c>
      <c r="DN69">
        <v>49.936999999999998</v>
      </c>
      <c r="DO69">
        <v>1755.33</v>
      </c>
      <c r="DP69">
        <v>39.5</v>
      </c>
      <c r="DQ69">
        <v>0</v>
      </c>
      <c r="DR69">
        <v>119.40000009536701</v>
      </c>
      <c r="DS69">
        <v>0</v>
      </c>
      <c r="DT69">
        <v>697.34007999999994</v>
      </c>
      <c r="DU69">
        <v>0.15000000233933</v>
      </c>
      <c r="DV69">
        <v>-3570.3076854917199</v>
      </c>
      <c r="DW69">
        <v>13925.088</v>
      </c>
      <c r="DX69">
        <v>15</v>
      </c>
      <c r="DY69">
        <v>1689271649</v>
      </c>
      <c r="DZ69" t="s">
        <v>660</v>
      </c>
      <c r="EA69">
        <v>1689271648.5</v>
      </c>
      <c r="EB69">
        <v>1689271649</v>
      </c>
      <c r="EC69">
        <v>57</v>
      </c>
      <c r="ED69">
        <v>-0.188</v>
      </c>
      <c r="EE69">
        <v>0</v>
      </c>
      <c r="EF69">
        <v>0.36399999999999999</v>
      </c>
      <c r="EG69">
        <v>5.0000000000000001E-3</v>
      </c>
      <c r="EH69">
        <v>600</v>
      </c>
      <c r="EI69">
        <v>20</v>
      </c>
      <c r="EJ69">
        <v>0.03</v>
      </c>
      <c r="EK69">
        <v>0.01</v>
      </c>
      <c r="EL69">
        <v>66.181791412826897</v>
      </c>
      <c r="EM69">
        <v>-0.51227785905179901</v>
      </c>
      <c r="EN69">
        <v>0.16729545607402099</v>
      </c>
      <c r="EO69">
        <v>1</v>
      </c>
      <c r="EP69">
        <v>0.48937650763513801</v>
      </c>
      <c r="EQ69">
        <v>3.6912597201223897E-2</v>
      </c>
      <c r="ER69">
        <v>1.6999419597971799E-2</v>
      </c>
      <c r="ES69">
        <v>1</v>
      </c>
      <c r="ET69">
        <v>2</v>
      </c>
      <c r="EU69">
        <v>2</v>
      </c>
      <c r="EV69" t="s">
        <v>390</v>
      </c>
      <c r="EW69">
        <v>2.95723</v>
      </c>
      <c r="EX69">
        <v>2.8406099999999999</v>
      </c>
      <c r="EY69">
        <v>0.11197799999999999</v>
      </c>
      <c r="EZ69">
        <v>0.12604099999999999</v>
      </c>
      <c r="FA69">
        <v>0.132493</v>
      </c>
      <c r="FB69">
        <v>0.10197299999999999</v>
      </c>
      <c r="FC69">
        <v>26411.9</v>
      </c>
      <c r="FD69">
        <v>26666.799999999999</v>
      </c>
      <c r="FE69">
        <v>27297.599999999999</v>
      </c>
      <c r="FF69">
        <v>27814.799999999999</v>
      </c>
      <c r="FG69">
        <v>30369</v>
      </c>
      <c r="FH69">
        <v>30582</v>
      </c>
      <c r="FI69">
        <v>38027.300000000003</v>
      </c>
      <c r="FJ69">
        <v>36910.699999999997</v>
      </c>
      <c r="FK69">
        <v>1.99762</v>
      </c>
      <c r="FL69">
        <v>1.5771999999999999</v>
      </c>
      <c r="FM69">
        <v>-4.7572000000000003E-2</v>
      </c>
      <c r="FN69">
        <v>0</v>
      </c>
      <c r="FO69">
        <v>32.811999999999998</v>
      </c>
      <c r="FP69">
        <v>999.9</v>
      </c>
      <c r="FQ69">
        <v>43.786000000000001</v>
      </c>
      <c r="FR69">
        <v>45.078000000000003</v>
      </c>
      <c r="FS69">
        <v>42.877899999999997</v>
      </c>
      <c r="FT69">
        <v>62.100299999999997</v>
      </c>
      <c r="FU69">
        <v>34.435099999999998</v>
      </c>
      <c r="FV69">
        <v>1</v>
      </c>
      <c r="FW69">
        <v>0.73952200000000001</v>
      </c>
      <c r="FX69">
        <v>4.8498099999999997</v>
      </c>
      <c r="FY69">
        <v>20.233799999999999</v>
      </c>
      <c r="FZ69">
        <v>5.22403</v>
      </c>
      <c r="GA69">
        <v>12.0219</v>
      </c>
      <c r="GB69">
        <v>4.99735</v>
      </c>
      <c r="GC69">
        <v>3.2908499999999998</v>
      </c>
      <c r="GD69">
        <v>9999</v>
      </c>
      <c r="GE69">
        <v>9999</v>
      </c>
      <c r="GF69">
        <v>9999</v>
      </c>
      <c r="GG69">
        <v>221.5</v>
      </c>
      <c r="GH69">
        <v>1.87785</v>
      </c>
      <c r="GI69">
        <v>1.87165</v>
      </c>
      <c r="GJ69">
        <v>1.87378</v>
      </c>
      <c r="GK69">
        <v>1.87195</v>
      </c>
      <c r="GL69">
        <v>1.87209</v>
      </c>
      <c r="GM69">
        <v>1.8733200000000001</v>
      </c>
      <c r="GN69">
        <v>1.87354</v>
      </c>
      <c r="GO69">
        <v>1.87744</v>
      </c>
      <c r="GP69">
        <v>5</v>
      </c>
      <c r="GQ69">
        <v>0</v>
      </c>
      <c r="GR69">
        <v>0</v>
      </c>
      <c r="GS69">
        <v>0</v>
      </c>
      <c r="GT69" t="s">
        <v>391</v>
      </c>
      <c r="GU69" t="s">
        <v>392</v>
      </c>
      <c r="GV69" t="s">
        <v>393</v>
      </c>
      <c r="GW69" t="s">
        <v>393</v>
      </c>
      <c r="GX69" t="s">
        <v>393</v>
      </c>
      <c r="GY69" t="s">
        <v>393</v>
      </c>
      <c r="GZ69">
        <v>0</v>
      </c>
      <c r="HA69">
        <v>100</v>
      </c>
      <c r="HB69">
        <v>100</v>
      </c>
      <c r="HC69">
        <v>0.38</v>
      </c>
      <c r="HD69">
        <v>7.3800000000000004E-2</v>
      </c>
      <c r="HE69">
        <v>0.245339166388058</v>
      </c>
      <c r="HF69">
        <v>7.2704984381113296E-4</v>
      </c>
      <c r="HG69">
        <v>-1.05877040029023E-6</v>
      </c>
      <c r="HH69">
        <v>2.9517966189716799E-10</v>
      </c>
      <c r="HI69">
        <v>7.3755419564757202E-2</v>
      </c>
      <c r="HJ69">
        <v>0</v>
      </c>
      <c r="HK69">
        <v>0</v>
      </c>
      <c r="HL69">
        <v>0</v>
      </c>
      <c r="HM69">
        <v>1</v>
      </c>
      <c r="HN69">
        <v>2242</v>
      </c>
      <c r="HO69">
        <v>1</v>
      </c>
      <c r="HP69">
        <v>25</v>
      </c>
      <c r="HQ69">
        <v>0.7</v>
      </c>
      <c r="HR69">
        <v>0.7</v>
      </c>
      <c r="HS69">
        <v>1.3855</v>
      </c>
      <c r="HT69">
        <v>2.67578</v>
      </c>
      <c r="HU69">
        <v>1.49536</v>
      </c>
      <c r="HV69">
        <v>2.2570800000000002</v>
      </c>
      <c r="HW69">
        <v>1.49658</v>
      </c>
      <c r="HX69">
        <v>2.5378400000000001</v>
      </c>
      <c r="HY69">
        <v>47.152700000000003</v>
      </c>
      <c r="HZ69">
        <v>16.023299999999999</v>
      </c>
      <c r="IA69">
        <v>18</v>
      </c>
      <c r="IB69">
        <v>518.28599999999994</v>
      </c>
      <c r="IC69">
        <v>377.71</v>
      </c>
      <c r="ID69">
        <v>27.068999999999999</v>
      </c>
      <c r="IE69">
        <v>36.183399999999999</v>
      </c>
      <c r="IF69">
        <v>30.000299999999999</v>
      </c>
      <c r="IG69">
        <v>35.896999999999998</v>
      </c>
      <c r="IH69">
        <v>35.821100000000001</v>
      </c>
      <c r="II69">
        <v>27.8004</v>
      </c>
      <c r="IJ69">
        <v>56.167499999999997</v>
      </c>
      <c r="IK69">
        <v>0</v>
      </c>
      <c r="IL69">
        <v>27.037600000000001</v>
      </c>
      <c r="IM69">
        <v>600</v>
      </c>
      <c r="IN69">
        <v>20.893699999999999</v>
      </c>
      <c r="IO69">
        <v>99.115799999999993</v>
      </c>
      <c r="IP69">
        <v>99.119100000000003</v>
      </c>
    </row>
    <row r="70" spans="1:250" x14ac:dyDescent="0.3">
      <c r="A70">
        <v>54</v>
      </c>
      <c r="B70">
        <v>1689271814.5</v>
      </c>
      <c r="C70">
        <v>11380.5</v>
      </c>
      <c r="D70" t="s">
        <v>661</v>
      </c>
      <c r="E70" t="s">
        <v>662</v>
      </c>
      <c r="F70" t="s">
        <v>378</v>
      </c>
      <c r="G70" t="s">
        <v>379</v>
      </c>
      <c r="H70" t="s">
        <v>31</v>
      </c>
      <c r="I70" t="s">
        <v>381</v>
      </c>
      <c r="J70" t="s">
        <v>462</v>
      </c>
      <c r="K70" t="s">
        <v>463</v>
      </c>
      <c r="L70" t="s">
        <v>607</v>
      </c>
      <c r="M70">
        <v>1689271814.5</v>
      </c>
      <c r="N70">
        <f t="shared" si="46"/>
        <v>7.8027649504283604E-3</v>
      </c>
      <c r="O70">
        <f t="shared" si="47"/>
        <v>7.8027649504283607</v>
      </c>
      <c r="P70">
        <f t="shared" si="48"/>
        <v>66.411098561537159</v>
      </c>
      <c r="Q70">
        <f t="shared" si="49"/>
        <v>713.65599999999995</v>
      </c>
      <c r="R70">
        <f t="shared" si="50"/>
        <v>444.91778705152359</v>
      </c>
      <c r="S70">
        <f t="shared" si="51"/>
        <v>44.009710727799821</v>
      </c>
      <c r="T70">
        <f t="shared" si="52"/>
        <v>70.592354437655985</v>
      </c>
      <c r="U70">
        <f t="shared" si="53"/>
        <v>0.45349575009300974</v>
      </c>
      <c r="V70">
        <f t="shared" si="54"/>
        <v>2.9045406582252138</v>
      </c>
      <c r="W70">
        <f t="shared" si="55"/>
        <v>0.41751516648428549</v>
      </c>
      <c r="X70">
        <f t="shared" si="56"/>
        <v>0.26394139207951678</v>
      </c>
      <c r="Y70">
        <f t="shared" si="57"/>
        <v>289.57024075484281</v>
      </c>
      <c r="Z70">
        <f t="shared" si="58"/>
        <v>32.376336606274698</v>
      </c>
      <c r="AA70">
        <f t="shared" si="59"/>
        <v>31.968399999999999</v>
      </c>
      <c r="AB70">
        <f t="shared" si="60"/>
        <v>4.766549265051454</v>
      </c>
      <c r="AC70">
        <f t="shared" si="61"/>
        <v>60.201659292673739</v>
      </c>
      <c r="AD70">
        <f t="shared" si="62"/>
        <v>2.9904238749317997</v>
      </c>
      <c r="AE70">
        <f t="shared" si="63"/>
        <v>4.9673446048948362</v>
      </c>
      <c r="AF70">
        <f t="shared" si="64"/>
        <v>1.7761253901196543</v>
      </c>
      <c r="AG70">
        <f t="shared" si="65"/>
        <v>-344.10193431389069</v>
      </c>
      <c r="AH70">
        <f t="shared" si="66"/>
        <v>114.43567673212631</v>
      </c>
      <c r="AI70">
        <f t="shared" si="67"/>
        <v>8.9643841691931829</v>
      </c>
      <c r="AJ70">
        <f t="shared" si="68"/>
        <v>68.868367342271611</v>
      </c>
      <c r="AK70">
        <v>0</v>
      </c>
      <c r="AL70">
        <v>0</v>
      </c>
      <c r="AM70">
        <f t="shared" si="69"/>
        <v>1</v>
      </c>
      <c r="AN70">
        <f t="shared" si="70"/>
        <v>0</v>
      </c>
      <c r="AO70">
        <f t="shared" si="71"/>
        <v>51160.08231014722</v>
      </c>
      <c r="AP70" t="s">
        <v>385</v>
      </c>
      <c r="AQ70">
        <v>10238.9</v>
      </c>
      <c r="AR70">
        <v>302.21199999999999</v>
      </c>
      <c r="AS70">
        <v>4052.3</v>
      </c>
      <c r="AT70">
        <f t="shared" si="72"/>
        <v>0.92542210596451402</v>
      </c>
      <c r="AU70">
        <v>-0.32343011824092399</v>
      </c>
      <c r="AV70" t="s">
        <v>663</v>
      </c>
      <c r="AW70">
        <v>10311.299999999999</v>
      </c>
      <c r="AX70">
        <v>694.63567999999998</v>
      </c>
      <c r="AY70">
        <v>1334.11</v>
      </c>
      <c r="AZ70">
        <f t="shared" si="73"/>
        <v>0.47932653229493816</v>
      </c>
      <c r="BA70">
        <v>0.5</v>
      </c>
      <c r="BB70">
        <f t="shared" si="74"/>
        <v>1513.2017993548407</v>
      </c>
      <c r="BC70">
        <f t="shared" si="75"/>
        <v>66.411098561537159</v>
      </c>
      <c r="BD70">
        <f t="shared" si="76"/>
        <v>362.6588855736083</v>
      </c>
      <c r="BE70">
        <f t="shared" si="77"/>
        <v>4.4101539337470123E-2</v>
      </c>
      <c r="BF70">
        <f t="shared" si="78"/>
        <v>2.0374556820651977</v>
      </c>
      <c r="BG70">
        <f t="shared" si="79"/>
        <v>262.34838487562382</v>
      </c>
      <c r="BH70" t="s">
        <v>664</v>
      </c>
      <c r="BI70">
        <v>543.41</v>
      </c>
      <c r="BJ70">
        <f t="shared" si="80"/>
        <v>543.41</v>
      </c>
      <c r="BK70">
        <f t="shared" si="81"/>
        <v>0.59267976403744815</v>
      </c>
      <c r="BL70">
        <f t="shared" si="82"/>
        <v>0.80874455545718982</v>
      </c>
      <c r="BM70">
        <f t="shared" si="83"/>
        <v>0.7746580827555154</v>
      </c>
      <c r="BN70">
        <f t="shared" si="84"/>
        <v>0.61970690901620118</v>
      </c>
      <c r="BO70">
        <f t="shared" si="85"/>
        <v>0.72483365723684356</v>
      </c>
      <c r="BP70">
        <f t="shared" si="86"/>
        <v>0.63267679955770706</v>
      </c>
      <c r="BQ70">
        <f t="shared" si="87"/>
        <v>0.36732320044229294</v>
      </c>
      <c r="BR70">
        <f t="shared" si="88"/>
        <v>1800.02</v>
      </c>
      <c r="BS70">
        <f t="shared" si="89"/>
        <v>1513.2017993548407</v>
      </c>
      <c r="BT70">
        <f t="shared" si="90"/>
        <v>0.84065832566018195</v>
      </c>
      <c r="BU70">
        <f t="shared" si="91"/>
        <v>0.1608705685241513</v>
      </c>
      <c r="BV70">
        <v>6</v>
      </c>
      <c r="BW70">
        <v>0.5</v>
      </c>
      <c r="BX70" t="s">
        <v>388</v>
      </c>
      <c r="BY70">
        <v>2</v>
      </c>
      <c r="BZ70">
        <v>1689271814.5</v>
      </c>
      <c r="CA70">
        <v>713.65599999999995</v>
      </c>
      <c r="CB70">
        <v>799.99300000000005</v>
      </c>
      <c r="CC70">
        <v>30.2318</v>
      </c>
      <c r="CD70">
        <v>21.1556</v>
      </c>
      <c r="CE70">
        <v>712.98199999999997</v>
      </c>
      <c r="CF70">
        <v>30.156300000000002</v>
      </c>
      <c r="CG70">
        <v>500.22300000000001</v>
      </c>
      <c r="CH70">
        <v>98.815899999999999</v>
      </c>
      <c r="CI70">
        <v>0.100601</v>
      </c>
      <c r="CJ70">
        <v>32.699199999999998</v>
      </c>
      <c r="CK70">
        <v>31.968399999999999</v>
      </c>
      <c r="CL70">
        <v>999.9</v>
      </c>
      <c r="CM70">
        <v>0</v>
      </c>
      <c r="CN70">
        <v>0</v>
      </c>
      <c r="CO70">
        <v>9976.25</v>
      </c>
      <c r="CP70">
        <v>0</v>
      </c>
      <c r="CQ70">
        <v>1.5289399999999999E-3</v>
      </c>
      <c r="CR70">
        <v>-86.336500000000001</v>
      </c>
      <c r="CS70">
        <v>735.904</v>
      </c>
      <c r="CT70">
        <v>817.28300000000002</v>
      </c>
      <c r="CU70">
        <v>9.0761800000000008</v>
      </c>
      <c r="CV70">
        <v>799.99300000000005</v>
      </c>
      <c r="CW70">
        <v>21.1556</v>
      </c>
      <c r="CX70">
        <v>2.9873799999999999</v>
      </c>
      <c r="CY70">
        <v>2.0905100000000001</v>
      </c>
      <c r="CZ70">
        <v>23.957699999999999</v>
      </c>
      <c r="DA70">
        <v>18.146999999999998</v>
      </c>
      <c r="DB70">
        <v>1800.02</v>
      </c>
      <c r="DC70">
        <v>0.97799499999999995</v>
      </c>
      <c r="DD70">
        <v>2.2005299999999998E-2</v>
      </c>
      <c r="DE70">
        <v>0</v>
      </c>
      <c r="DF70">
        <v>694.42600000000004</v>
      </c>
      <c r="DG70">
        <v>5.0009800000000002</v>
      </c>
      <c r="DH70">
        <v>14501.6</v>
      </c>
      <c r="DI70">
        <v>16376</v>
      </c>
      <c r="DJ70">
        <v>48.5</v>
      </c>
      <c r="DK70">
        <v>50.125</v>
      </c>
      <c r="DL70">
        <v>48.875</v>
      </c>
      <c r="DM70">
        <v>49.625</v>
      </c>
      <c r="DN70">
        <v>49.936999999999998</v>
      </c>
      <c r="DO70">
        <v>1755.52</v>
      </c>
      <c r="DP70">
        <v>39.5</v>
      </c>
      <c r="DQ70">
        <v>0</v>
      </c>
      <c r="DR70">
        <v>124.90000009536701</v>
      </c>
      <c r="DS70">
        <v>0</v>
      </c>
      <c r="DT70">
        <v>694.63567999999998</v>
      </c>
      <c r="DU70">
        <v>0.16384616360020199</v>
      </c>
      <c r="DV70">
        <v>-20.969231226065801</v>
      </c>
      <c r="DW70">
        <v>14499.835999999999</v>
      </c>
      <c r="DX70">
        <v>15</v>
      </c>
      <c r="DY70">
        <v>1689271773.5</v>
      </c>
      <c r="DZ70" t="s">
        <v>665</v>
      </c>
      <c r="EA70">
        <v>1689271767.5</v>
      </c>
      <c r="EB70">
        <v>1689271773.5</v>
      </c>
      <c r="EC70">
        <v>58</v>
      </c>
      <c r="ED70">
        <v>0.34200000000000003</v>
      </c>
      <c r="EE70">
        <v>2E-3</v>
      </c>
      <c r="EF70">
        <v>0.64200000000000002</v>
      </c>
      <c r="EG70">
        <v>1.2999999999999999E-2</v>
      </c>
      <c r="EH70">
        <v>800</v>
      </c>
      <c r="EI70">
        <v>21</v>
      </c>
      <c r="EJ70">
        <v>0.04</v>
      </c>
      <c r="EK70">
        <v>0.01</v>
      </c>
      <c r="EL70">
        <v>66.289960665389998</v>
      </c>
      <c r="EM70">
        <v>-0.46165336048592498</v>
      </c>
      <c r="EN70">
        <v>0.18027554231133899</v>
      </c>
      <c r="EO70">
        <v>1</v>
      </c>
      <c r="EP70">
        <v>0.46280670525498602</v>
      </c>
      <c r="EQ70">
        <v>-8.1475687935182207E-3</v>
      </c>
      <c r="ER70">
        <v>8.0274145908724708E-3</v>
      </c>
      <c r="ES70">
        <v>1</v>
      </c>
      <c r="ET70">
        <v>2</v>
      </c>
      <c r="EU70">
        <v>2</v>
      </c>
      <c r="EV70" t="s">
        <v>390</v>
      </c>
      <c r="EW70">
        <v>2.95702</v>
      </c>
      <c r="EX70">
        <v>2.8407300000000002</v>
      </c>
      <c r="EY70">
        <v>0.14089299999999999</v>
      </c>
      <c r="EZ70">
        <v>0.15353800000000001</v>
      </c>
      <c r="FA70">
        <v>0.13178400000000001</v>
      </c>
      <c r="FB70">
        <v>0.103175</v>
      </c>
      <c r="FC70">
        <v>25550.9</v>
      </c>
      <c r="FD70">
        <v>25827.1</v>
      </c>
      <c r="FE70">
        <v>27298.6</v>
      </c>
      <c r="FF70">
        <v>27816.400000000001</v>
      </c>
      <c r="FG70">
        <v>30397.1</v>
      </c>
      <c r="FH70">
        <v>30545.200000000001</v>
      </c>
      <c r="FI70">
        <v>38028.6</v>
      </c>
      <c r="FJ70">
        <v>36913.4</v>
      </c>
      <c r="FK70">
        <v>1.9975000000000001</v>
      </c>
      <c r="FL70">
        <v>1.5787199999999999</v>
      </c>
      <c r="FM70">
        <v>-4.2878100000000002E-2</v>
      </c>
      <c r="FN70">
        <v>0</v>
      </c>
      <c r="FO70">
        <v>32.663499999999999</v>
      </c>
      <c r="FP70">
        <v>999.9</v>
      </c>
      <c r="FQ70">
        <v>43.725000000000001</v>
      </c>
      <c r="FR70">
        <v>45.067999999999998</v>
      </c>
      <c r="FS70">
        <v>42.798400000000001</v>
      </c>
      <c r="FT70">
        <v>61.540300000000002</v>
      </c>
      <c r="FU70">
        <v>34.507199999999997</v>
      </c>
      <c r="FV70">
        <v>1</v>
      </c>
      <c r="FW70">
        <v>0.73475400000000002</v>
      </c>
      <c r="FX70">
        <v>4.0552799999999998</v>
      </c>
      <c r="FY70">
        <v>20.256</v>
      </c>
      <c r="FZ70">
        <v>5.2243300000000001</v>
      </c>
      <c r="GA70">
        <v>12.0219</v>
      </c>
      <c r="GB70">
        <v>4.9975500000000004</v>
      </c>
      <c r="GC70">
        <v>3.2909999999999999</v>
      </c>
      <c r="GD70">
        <v>9999</v>
      </c>
      <c r="GE70">
        <v>9999</v>
      </c>
      <c r="GF70">
        <v>9999</v>
      </c>
      <c r="GG70">
        <v>221.5</v>
      </c>
      <c r="GH70">
        <v>1.8778600000000001</v>
      </c>
      <c r="GI70">
        <v>1.87165</v>
      </c>
      <c r="GJ70">
        <v>1.87378</v>
      </c>
      <c r="GK70">
        <v>1.87195</v>
      </c>
      <c r="GL70">
        <v>1.8721000000000001</v>
      </c>
      <c r="GM70">
        <v>1.8733200000000001</v>
      </c>
      <c r="GN70">
        <v>1.8735900000000001</v>
      </c>
      <c r="GO70">
        <v>1.87744</v>
      </c>
      <c r="GP70">
        <v>5</v>
      </c>
      <c r="GQ70">
        <v>0</v>
      </c>
      <c r="GR70">
        <v>0</v>
      </c>
      <c r="GS70">
        <v>0</v>
      </c>
      <c r="GT70" t="s">
        <v>391</v>
      </c>
      <c r="GU70" t="s">
        <v>392</v>
      </c>
      <c r="GV70" t="s">
        <v>393</v>
      </c>
      <c r="GW70" t="s">
        <v>393</v>
      </c>
      <c r="GX70" t="s">
        <v>393</v>
      </c>
      <c r="GY70" t="s">
        <v>393</v>
      </c>
      <c r="GZ70">
        <v>0</v>
      </c>
      <c r="HA70">
        <v>100</v>
      </c>
      <c r="HB70">
        <v>100</v>
      </c>
      <c r="HC70">
        <v>0.67400000000000004</v>
      </c>
      <c r="HD70">
        <v>7.5499999999999998E-2</v>
      </c>
      <c r="HE70">
        <v>0.58684538805504904</v>
      </c>
      <c r="HF70">
        <v>7.2704984381113296E-4</v>
      </c>
      <c r="HG70">
        <v>-1.05877040029023E-6</v>
      </c>
      <c r="HH70">
        <v>2.9517966189716799E-10</v>
      </c>
      <c r="HI70">
        <v>7.5425866278871906E-2</v>
      </c>
      <c r="HJ70">
        <v>0</v>
      </c>
      <c r="HK70">
        <v>0</v>
      </c>
      <c r="HL70">
        <v>0</v>
      </c>
      <c r="HM70">
        <v>1</v>
      </c>
      <c r="HN70">
        <v>2242</v>
      </c>
      <c r="HO70">
        <v>1</v>
      </c>
      <c r="HP70">
        <v>25</v>
      </c>
      <c r="HQ70">
        <v>0.8</v>
      </c>
      <c r="HR70">
        <v>0.7</v>
      </c>
      <c r="HS70">
        <v>1.7492700000000001</v>
      </c>
      <c r="HT70">
        <v>2.6684600000000001</v>
      </c>
      <c r="HU70">
        <v>1.49536</v>
      </c>
      <c r="HV70">
        <v>2.2583000000000002</v>
      </c>
      <c r="HW70">
        <v>1.49658</v>
      </c>
      <c r="HX70">
        <v>2.6232899999999999</v>
      </c>
      <c r="HY70">
        <v>47.033700000000003</v>
      </c>
      <c r="HZ70">
        <v>16.0321</v>
      </c>
      <c r="IA70">
        <v>18</v>
      </c>
      <c r="IB70">
        <v>518.35299999999995</v>
      </c>
      <c r="IC70">
        <v>378.78</v>
      </c>
      <c r="ID70">
        <v>27.266999999999999</v>
      </c>
      <c r="IE70">
        <v>36.190199999999997</v>
      </c>
      <c r="IF70">
        <v>29.9999</v>
      </c>
      <c r="IG70">
        <v>35.917099999999998</v>
      </c>
      <c r="IH70">
        <v>35.844200000000001</v>
      </c>
      <c r="II70">
        <v>35.078299999999999</v>
      </c>
      <c r="IJ70">
        <v>55.368600000000001</v>
      </c>
      <c r="IK70">
        <v>0</v>
      </c>
      <c r="IL70">
        <v>27.2803</v>
      </c>
      <c r="IM70">
        <v>800</v>
      </c>
      <c r="IN70">
        <v>21.2684</v>
      </c>
      <c r="IO70">
        <v>99.119399999999999</v>
      </c>
      <c r="IP70">
        <v>99.125600000000006</v>
      </c>
    </row>
    <row r="71" spans="1:250" x14ac:dyDescent="0.3">
      <c r="A71">
        <v>55</v>
      </c>
      <c r="B71">
        <v>1689271927.0999999</v>
      </c>
      <c r="C71">
        <v>11493.0999999046</v>
      </c>
      <c r="D71" t="s">
        <v>666</v>
      </c>
      <c r="E71" t="s">
        <v>667</v>
      </c>
      <c r="F71" t="s">
        <v>378</v>
      </c>
      <c r="G71" t="s">
        <v>379</v>
      </c>
      <c r="H71" t="s">
        <v>31</v>
      </c>
      <c r="I71" t="s">
        <v>381</v>
      </c>
      <c r="J71" t="s">
        <v>462</v>
      </c>
      <c r="K71" t="s">
        <v>463</v>
      </c>
      <c r="L71" t="s">
        <v>607</v>
      </c>
      <c r="M71">
        <v>1689271927.0999999</v>
      </c>
      <c r="N71">
        <f t="shared" si="46"/>
        <v>7.276811991074497E-3</v>
      </c>
      <c r="O71">
        <f t="shared" si="47"/>
        <v>7.2768119910744966</v>
      </c>
      <c r="P71">
        <f t="shared" si="48"/>
        <v>65.194603811565415</v>
      </c>
      <c r="Q71">
        <f t="shared" si="49"/>
        <v>1112.03</v>
      </c>
      <c r="R71">
        <f t="shared" si="50"/>
        <v>814.2279248797073</v>
      </c>
      <c r="S71">
        <f t="shared" si="51"/>
        <v>80.542109722546115</v>
      </c>
      <c r="T71">
        <f t="shared" si="52"/>
        <v>110.00020944748999</v>
      </c>
      <c r="U71">
        <f t="shared" si="53"/>
        <v>0.41406303083381379</v>
      </c>
      <c r="V71">
        <f t="shared" si="54"/>
        <v>2.9082925812682898</v>
      </c>
      <c r="W71">
        <f t="shared" si="55"/>
        <v>0.38388024285052091</v>
      </c>
      <c r="X71">
        <f t="shared" si="56"/>
        <v>0.24245335485064534</v>
      </c>
      <c r="Y71">
        <f t="shared" si="57"/>
        <v>289.5590687547944</v>
      </c>
      <c r="Z71">
        <f t="shared" si="58"/>
        <v>32.453811330630224</v>
      </c>
      <c r="AA71">
        <f t="shared" si="59"/>
        <v>32.032600000000002</v>
      </c>
      <c r="AB71">
        <f t="shared" si="60"/>
        <v>4.7839011893019325</v>
      </c>
      <c r="AC71">
        <f t="shared" si="61"/>
        <v>60.243754546871386</v>
      </c>
      <c r="AD71">
        <f t="shared" si="62"/>
        <v>2.9824189229649001</v>
      </c>
      <c r="AE71">
        <f t="shared" si="63"/>
        <v>4.9505860738551606</v>
      </c>
      <c r="AF71">
        <f t="shared" si="64"/>
        <v>1.8014822663370325</v>
      </c>
      <c r="AG71">
        <f t="shared" si="65"/>
        <v>-320.90740880638532</v>
      </c>
      <c r="AH71">
        <f t="shared" si="66"/>
        <v>95.109948124434496</v>
      </c>
      <c r="AI71">
        <f t="shared" si="67"/>
        <v>7.441030671106267</v>
      </c>
      <c r="AJ71">
        <f t="shared" si="68"/>
        <v>71.202638743949834</v>
      </c>
      <c r="AK71">
        <v>0</v>
      </c>
      <c r="AL71">
        <v>0</v>
      </c>
      <c r="AM71">
        <f t="shared" si="69"/>
        <v>1</v>
      </c>
      <c r="AN71">
        <f t="shared" si="70"/>
        <v>0</v>
      </c>
      <c r="AO71">
        <f t="shared" si="71"/>
        <v>51275.733741039294</v>
      </c>
      <c r="AP71" t="s">
        <v>385</v>
      </c>
      <c r="AQ71">
        <v>10238.9</v>
      </c>
      <c r="AR71">
        <v>302.21199999999999</v>
      </c>
      <c r="AS71">
        <v>4052.3</v>
      </c>
      <c r="AT71">
        <f t="shared" si="72"/>
        <v>0.92542210596451402</v>
      </c>
      <c r="AU71">
        <v>-0.32343011824092399</v>
      </c>
      <c r="AV71" t="s">
        <v>668</v>
      </c>
      <c r="AW71">
        <v>10311.200000000001</v>
      </c>
      <c r="AX71">
        <v>691.86130769230795</v>
      </c>
      <c r="AY71">
        <v>1334.32</v>
      </c>
      <c r="AZ71">
        <f t="shared" si="73"/>
        <v>0.48148771831921278</v>
      </c>
      <c r="BA71">
        <v>0.5</v>
      </c>
      <c r="BB71">
        <f t="shared" si="74"/>
        <v>1513.1429993548156</v>
      </c>
      <c r="BC71">
        <f t="shared" si="75"/>
        <v>65.194603811565415</v>
      </c>
      <c r="BD71">
        <f t="shared" si="76"/>
        <v>364.27988512502009</v>
      </c>
      <c r="BE71">
        <f t="shared" si="77"/>
        <v>4.329930083127792E-2</v>
      </c>
      <c r="BF71">
        <f t="shared" si="78"/>
        <v>2.0369776365489543</v>
      </c>
      <c r="BG71">
        <f t="shared" si="79"/>
        <v>262.35650453648981</v>
      </c>
      <c r="BH71" t="s">
        <v>669</v>
      </c>
      <c r="BI71">
        <v>544.66999999999996</v>
      </c>
      <c r="BJ71">
        <f t="shared" si="80"/>
        <v>544.66999999999996</v>
      </c>
      <c r="BK71">
        <f t="shared" si="81"/>
        <v>0.59179956831944369</v>
      </c>
      <c r="BL71">
        <f t="shared" si="82"/>
        <v>0.8135993064113114</v>
      </c>
      <c r="BM71">
        <f t="shared" si="83"/>
        <v>0.77487648355157202</v>
      </c>
      <c r="BN71">
        <f t="shared" si="84"/>
        <v>0.62247235009097113</v>
      </c>
      <c r="BO71">
        <f t="shared" si="85"/>
        <v>0.72477765855094611</v>
      </c>
      <c r="BP71">
        <f t="shared" si="86"/>
        <v>0.64050862404944364</v>
      </c>
      <c r="BQ71">
        <f t="shared" si="87"/>
        <v>0.35949137595055636</v>
      </c>
      <c r="BR71">
        <f t="shared" si="88"/>
        <v>1799.95</v>
      </c>
      <c r="BS71">
        <f t="shared" si="89"/>
        <v>1513.1429993548156</v>
      </c>
      <c r="BT71">
        <f t="shared" si="90"/>
        <v>0.8406583512624326</v>
      </c>
      <c r="BU71">
        <f t="shared" si="91"/>
        <v>0.16087061793649512</v>
      </c>
      <c r="BV71">
        <v>6</v>
      </c>
      <c r="BW71">
        <v>0.5</v>
      </c>
      <c r="BX71" t="s">
        <v>388</v>
      </c>
      <c r="BY71">
        <v>2</v>
      </c>
      <c r="BZ71">
        <v>1689271927.0999999</v>
      </c>
      <c r="CA71">
        <v>1112.03</v>
      </c>
      <c r="CB71">
        <v>1199.92</v>
      </c>
      <c r="CC71">
        <v>30.150300000000001</v>
      </c>
      <c r="CD71">
        <v>21.686599999999999</v>
      </c>
      <c r="CE71">
        <v>1111.24</v>
      </c>
      <c r="CF71">
        <v>30.077000000000002</v>
      </c>
      <c r="CG71">
        <v>500.30700000000002</v>
      </c>
      <c r="CH71">
        <v>98.817899999999995</v>
      </c>
      <c r="CI71">
        <v>0.100483</v>
      </c>
      <c r="CJ71">
        <v>32.639200000000002</v>
      </c>
      <c r="CK71">
        <v>32.032600000000002</v>
      </c>
      <c r="CL71">
        <v>999.9</v>
      </c>
      <c r="CM71">
        <v>0</v>
      </c>
      <c r="CN71">
        <v>0</v>
      </c>
      <c r="CO71">
        <v>9997.5</v>
      </c>
      <c r="CP71">
        <v>0</v>
      </c>
      <c r="CQ71">
        <v>1.5289399999999999E-3</v>
      </c>
      <c r="CR71">
        <v>-87.893699999999995</v>
      </c>
      <c r="CS71">
        <v>1146.5999999999999</v>
      </c>
      <c r="CT71">
        <v>1226.52</v>
      </c>
      <c r="CU71">
        <v>8.4637399999999996</v>
      </c>
      <c r="CV71">
        <v>1199.92</v>
      </c>
      <c r="CW71">
        <v>21.686599999999999</v>
      </c>
      <c r="CX71">
        <v>2.97939</v>
      </c>
      <c r="CY71">
        <v>2.1430199999999999</v>
      </c>
      <c r="CZ71">
        <v>23.9132</v>
      </c>
      <c r="DA71">
        <v>18.5426</v>
      </c>
      <c r="DB71">
        <v>1799.95</v>
      </c>
      <c r="DC71">
        <v>0.97799499999999995</v>
      </c>
      <c r="DD71">
        <v>2.2005299999999998E-2</v>
      </c>
      <c r="DE71">
        <v>0</v>
      </c>
      <c r="DF71">
        <v>691.779</v>
      </c>
      <c r="DG71">
        <v>5.0009800000000002</v>
      </c>
      <c r="DH71">
        <v>14510.1</v>
      </c>
      <c r="DI71">
        <v>16375.4</v>
      </c>
      <c r="DJ71">
        <v>48.5</v>
      </c>
      <c r="DK71">
        <v>50.25</v>
      </c>
      <c r="DL71">
        <v>48.936999999999998</v>
      </c>
      <c r="DM71">
        <v>49.561999999999998</v>
      </c>
      <c r="DN71">
        <v>49.936999999999998</v>
      </c>
      <c r="DO71">
        <v>1755.45</v>
      </c>
      <c r="DP71">
        <v>39.5</v>
      </c>
      <c r="DQ71">
        <v>0</v>
      </c>
      <c r="DR71">
        <v>112.200000047684</v>
      </c>
      <c r="DS71">
        <v>0</v>
      </c>
      <c r="DT71">
        <v>691.86130769230795</v>
      </c>
      <c r="DU71">
        <v>-2.1587008430590102</v>
      </c>
      <c r="DV71">
        <v>17.770940156136302</v>
      </c>
      <c r="DW71">
        <v>14508.8615384615</v>
      </c>
      <c r="DX71">
        <v>15</v>
      </c>
      <c r="DY71">
        <v>1689271884</v>
      </c>
      <c r="DZ71" t="s">
        <v>670</v>
      </c>
      <c r="EA71">
        <v>1689271881.5</v>
      </c>
      <c r="EB71">
        <v>1689271884</v>
      </c>
      <c r="EC71">
        <v>59</v>
      </c>
      <c r="ED71">
        <v>0.29699999999999999</v>
      </c>
      <c r="EE71">
        <v>-2E-3</v>
      </c>
      <c r="EF71">
        <v>0.74199999999999999</v>
      </c>
      <c r="EG71">
        <v>1.6E-2</v>
      </c>
      <c r="EH71">
        <v>1200</v>
      </c>
      <c r="EI71">
        <v>21</v>
      </c>
      <c r="EJ71">
        <v>0.04</v>
      </c>
      <c r="EK71">
        <v>0.01</v>
      </c>
      <c r="EL71">
        <v>65.344815638624794</v>
      </c>
      <c r="EM71">
        <v>-0.59228683163844997</v>
      </c>
      <c r="EN71">
        <v>0.194507867597285</v>
      </c>
      <c r="EO71">
        <v>1</v>
      </c>
      <c r="EP71">
        <v>0.41992931308891601</v>
      </c>
      <c r="EQ71">
        <v>-1.7440659485418699E-2</v>
      </c>
      <c r="ER71">
        <v>3.7186084836270902E-3</v>
      </c>
      <c r="ES71">
        <v>1</v>
      </c>
      <c r="ET71">
        <v>2</v>
      </c>
      <c r="EU71">
        <v>2</v>
      </c>
      <c r="EV71" t="s">
        <v>390</v>
      </c>
      <c r="EW71">
        <v>2.9572500000000002</v>
      </c>
      <c r="EX71">
        <v>2.8408000000000002</v>
      </c>
      <c r="EY71">
        <v>0.18864600000000001</v>
      </c>
      <c r="EZ71">
        <v>0.19944700000000001</v>
      </c>
      <c r="FA71">
        <v>0.131545</v>
      </c>
      <c r="FB71">
        <v>0.104987</v>
      </c>
      <c r="FC71">
        <v>24124.3</v>
      </c>
      <c r="FD71">
        <v>24419.4</v>
      </c>
      <c r="FE71">
        <v>27297</v>
      </c>
      <c r="FF71">
        <v>27814.5</v>
      </c>
      <c r="FG71">
        <v>30407.3</v>
      </c>
      <c r="FH71">
        <v>30485.5</v>
      </c>
      <c r="FI71">
        <v>38026.6</v>
      </c>
      <c r="FJ71">
        <v>36911.599999999999</v>
      </c>
      <c r="FK71">
        <v>1.99682</v>
      </c>
      <c r="FL71">
        <v>1.5808</v>
      </c>
      <c r="FM71">
        <v>-4.6648099999999998E-2</v>
      </c>
      <c r="FN71">
        <v>0</v>
      </c>
      <c r="FO71">
        <v>32.788699999999999</v>
      </c>
      <c r="FP71">
        <v>999.9</v>
      </c>
      <c r="FQ71">
        <v>43.749000000000002</v>
      </c>
      <c r="FR71">
        <v>45.067999999999998</v>
      </c>
      <c r="FS71">
        <v>42.823999999999998</v>
      </c>
      <c r="FT71">
        <v>62.196599999999997</v>
      </c>
      <c r="FU71">
        <v>34.387</v>
      </c>
      <c r="FV71">
        <v>1</v>
      </c>
      <c r="FW71">
        <v>0.74168999999999996</v>
      </c>
      <c r="FX71">
        <v>5.1692799999999997</v>
      </c>
      <c r="FY71">
        <v>20.224900000000002</v>
      </c>
      <c r="FZ71">
        <v>5.2252299999999998</v>
      </c>
      <c r="GA71">
        <v>12.0219</v>
      </c>
      <c r="GB71">
        <v>4.9976500000000001</v>
      </c>
      <c r="GC71">
        <v>3.2909999999999999</v>
      </c>
      <c r="GD71">
        <v>9999</v>
      </c>
      <c r="GE71">
        <v>9999</v>
      </c>
      <c r="GF71">
        <v>9999</v>
      </c>
      <c r="GG71">
        <v>221.5</v>
      </c>
      <c r="GH71">
        <v>1.8778600000000001</v>
      </c>
      <c r="GI71">
        <v>1.87164</v>
      </c>
      <c r="GJ71">
        <v>1.87378</v>
      </c>
      <c r="GK71">
        <v>1.87195</v>
      </c>
      <c r="GL71">
        <v>1.87208</v>
      </c>
      <c r="GM71">
        <v>1.8733200000000001</v>
      </c>
      <c r="GN71">
        <v>1.8734900000000001</v>
      </c>
      <c r="GO71">
        <v>1.87744</v>
      </c>
      <c r="GP71">
        <v>5</v>
      </c>
      <c r="GQ71">
        <v>0</v>
      </c>
      <c r="GR71">
        <v>0</v>
      </c>
      <c r="GS71">
        <v>0</v>
      </c>
      <c r="GT71" t="s">
        <v>391</v>
      </c>
      <c r="GU71" t="s">
        <v>392</v>
      </c>
      <c r="GV71" t="s">
        <v>393</v>
      </c>
      <c r="GW71" t="s">
        <v>393</v>
      </c>
      <c r="GX71" t="s">
        <v>393</v>
      </c>
      <c r="GY71" t="s">
        <v>393</v>
      </c>
      <c r="GZ71">
        <v>0</v>
      </c>
      <c r="HA71">
        <v>100</v>
      </c>
      <c r="HB71">
        <v>100</v>
      </c>
      <c r="HC71">
        <v>0.79</v>
      </c>
      <c r="HD71">
        <v>7.3300000000000004E-2</v>
      </c>
      <c r="HE71">
        <v>0.88396251621736799</v>
      </c>
      <c r="HF71">
        <v>7.2704984381113296E-4</v>
      </c>
      <c r="HG71">
        <v>-1.05877040029023E-6</v>
      </c>
      <c r="HH71">
        <v>2.9517966189716799E-10</v>
      </c>
      <c r="HI71">
        <v>7.33264582087991E-2</v>
      </c>
      <c r="HJ71">
        <v>0</v>
      </c>
      <c r="HK71">
        <v>0</v>
      </c>
      <c r="HL71">
        <v>0</v>
      </c>
      <c r="HM71">
        <v>1</v>
      </c>
      <c r="HN71">
        <v>2242</v>
      </c>
      <c r="HO71">
        <v>1</v>
      </c>
      <c r="HP71">
        <v>25</v>
      </c>
      <c r="HQ71">
        <v>0.8</v>
      </c>
      <c r="HR71">
        <v>0.7</v>
      </c>
      <c r="HS71">
        <v>2.4365199999999998</v>
      </c>
      <c r="HT71">
        <v>2.66357</v>
      </c>
      <c r="HU71">
        <v>1.49536</v>
      </c>
      <c r="HV71">
        <v>2.2570800000000002</v>
      </c>
      <c r="HW71">
        <v>1.49658</v>
      </c>
      <c r="HX71">
        <v>2.3999000000000001</v>
      </c>
      <c r="HY71">
        <v>46.974400000000003</v>
      </c>
      <c r="HZ71">
        <v>15.988300000000001</v>
      </c>
      <c r="IA71">
        <v>18</v>
      </c>
      <c r="IB71">
        <v>518.01400000000001</v>
      </c>
      <c r="IC71">
        <v>380.16800000000001</v>
      </c>
      <c r="ID71">
        <v>26.442499999999999</v>
      </c>
      <c r="IE71">
        <v>36.191200000000002</v>
      </c>
      <c r="IF71">
        <v>30.0001</v>
      </c>
      <c r="IG71">
        <v>35.929699999999997</v>
      </c>
      <c r="IH71">
        <v>35.863300000000002</v>
      </c>
      <c r="II71">
        <v>48.8322</v>
      </c>
      <c r="IJ71">
        <v>54.585500000000003</v>
      </c>
      <c r="IK71">
        <v>0</v>
      </c>
      <c r="IL71">
        <v>26.4495</v>
      </c>
      <c r="IM71">
        <v>1200</v>
      </c>
      <c r="IN71">
        <v>21.6555</v>
      </c>
      <c r="IO71">
        <v>99.114000000000004</v>
      </c>
      <c r="IP71">
        <v>99.119799999999998</v>
      </c>
    </row>
    <row r="72" spans="1:250" x14ac:dyDescent="0.3">
      <c r="A72">
        <v>56</v>
      </c>
      <c r="B72">
        <v>1689272052.0999999</v>
      </c>
      <c r="C72">
        <v>11618.0999999046</v>
      </c>
      <c r="D72" t="s">
        <v>671</v>
      </c>
      <c r="E72" t="s">
        <v>672</v>
      </c>
      <c r="F72" t="s">
        <v>378</v>
      </c>
      <c r="G72" t="s">
        <v>379</v>
      </c>
      <c r="H72" t="s">
        <v>31</v>
      </c>
      <c r="I72" t="s">
        <v>381</v>
      </c>
      <c r="J72" t="s">
        <v>462</v>
      </c>
      <c r="K72" t="s">
        <v>463</v>
      </c>
      <c r="L72" t="s">
        <v>607</v>
      </c>
      <c r="M72">
        <v>1689272052.0999999</v>
      </c>
      <c r="N72">
        <f t="shared" si="46"/>
        <v>6.6076522700683014E-3</v>
      </c>
      <c r="O72">
        <f t="shared" si="47"/>
        <v>6.6076522700683018</v>
      </c>
      <c r="P72">
        <f t="shared" si="48"/>
        <v>64.263760922404458</v>
      </c>
      <c r="Q72">
        <f t="shared" si="49"/>
        <v>1411.38</v>
      </c>
      <c r="R72">
        <f t="shared" si="50"/>
        <v>1076.9230174196134</v>
      </c>
      <c r="S72">
        <f t="shared" si="51"/>
        <v>106.52773851399952</v>
      </c>
      <c r="T72">
        <f t="shared" si="52"/>
        <v>139.61176161332403</v>
      </c>
      <c r="U72">
        <f t="shared" si="53"/>
        <v>0.36751154980692963</v>
      </c>
      <c r="V72">
        <f t="shared" si="54"/>
        <v>2.9075411022976105</v>
      </c>
      <c r="W72">
        <f t="shared" si="55"/>
        <v>0.34351740807633224</v>
      </c>
      <c r="X72">
        <f t="shared" si="56"/>
        <v>0.21672348086145291</v>
      </c>
      <c r="Y72">
        <f t="shared" si="57"/>
        <v>289.55747275478751</v>
      </c>
      <c r="Z72">
        <f t="shared" si="58"/>
        <v>32.46751474555893</v>
      </c>
      <c r="AA72">
        <f t="shared" si="59"/>
        <v>32.009500000000003</v>
      </c>
      <c r="AB72">
        <f t="shared" si="60"/>
        <v>4.7776514171977187</v>
      </c>
      <c r="AC72">
        <f t="shared" si="61"/>
        <v>60.115972212285186</v>
      </c>
      <c r="AD72">
        <f t="shared" si="62"/>
        <v>2.9492388656130402</v>
      </c>
      <c r="AE72">
        <f t="shared" si="63"/>
        <v>4.9059156112430626</v>
      </c>
      <c r="AF72">
        <f t="shared" si="64"/>
        <v>1.8284125515846785</v>
      </c>
      <c r="AG72">
        <f t="shared" si="65"/>
        <v>-291.39746511001209</v>
      </c>
      <c r="AH72">
        <f t="shared" si="66"/>
        <v>73.500710784824221</v>
      </c>
      <c r="AI72">
        <f t="shared" si="67"/>
        <v>5.7466974716818857</v>
      </c>
      <c r="AJ72">
        <f t="shared" si="68"/>
        <v>77.407415901281539</v>
      </c>
      <c r="AK72">
        <v>0</v>
      </c>
      <c r="AL72">
        <v>0</v>
      </c>
      <c r="AM72">
        <f t="shared" si="69"/>
        <v>1</v>
      </c>
      <c r="AN72">
        <f t="shared" si="70"/>
        <v>0</v>
      </c>
      <c r="AO72">
        <f t="shared" si="71"/>
        <v>51281.579521256288</v>
      </c>
      <c r="AP72" t="s">
        <v>385</v>
      </c>
      <c r="AQ72">
        <v>10238.9</v>
      </c>
      <c r="AR72">
        <v>302.21199999999999</v>
      </c>
      <c r="AS72">
        <v>4052.3</v>
      </c>
      <c r="AT72">
        <f t="shared" si="72"/>
        <v>0.92542210596451402</v>
      </c>
      <c r="AU72">
        <v>-0.32343011824092399</v>
      </c>
      <c r="AV72" t="s">
        <v>673</v>
      </c>
      <c r="AW72">
        <v>10311</v>
      </c>
      <c r="AX72">
        <v>689.94188461538499</v>
      </c>
      <c r="AY72">
        <v>1331.74</v>
      </c>
      <c r="AZ72">
        <f t="shared" si="73"/>
        <v>0.48192448629958928</v>
      </c>
      <c r="BA72">
        <v>0.5</v>
      </c>
      <c r="BB72">
        <f t="shared" si="74"/>
        <v>1513.1345993548123</v>
      </c>
      <c r="BC72">
        <f t="shared" si="75"/>
        <v>64.263760922404458</v>
      </c>
      <c r="BD72">
        <f t="shared" si="76"/>
        <v>364.60830724810137</v>
      </c>
      <c r="BE72">
        <f t="shared" si="77"/>
        <v>4.2684365996379176E-2</v>
      </c>
      <c r="BF72">
        <f t="shared" si="78"/>
        <v>2.0428612191568929</v>
      </c>
      <c r="BG72">
        <f t="shared" si="79"/>
        <v>262.25660613507688</v>
      </c>
      <c r="BH72" t="s">
        <v>674</v>
      </c>
      <c r="BI72">
        <v>544.9</v>
      </c>
      <c r="BJ72">
        <f t="shared" si="80"/>
        <v>544.9</v>
      </c>
      <c r="BK72">
        <f t="shared" si="81"/>
        <v>0.59083604907864906</v>
      </c>
      <c r="BL72">
        <f t="shared" si="82"/>
        <v>0.81566533905827743</v>
      </c>
      <c r="BM72">
        <f t="shared" si="83"/>
        <v>0.77566288418771745</v>
      </c>
      <c r="BN72">
        <f t="shared" si="84"/>
        <v>0.62339063666516603</v>
      </c>
      <c r="BO72">
        <f t="shared" si="85"/>
        <v>0.72546564240625822</v>
      </c>
      <c r="BP72">
        <f t="shared" si="86"/>
        <v>0.64419345043912191</v>
      </c>
      <c r="BQ72">
        <f t="shared" si="87"/>
        <v>0.35580654956087809</v>
      </c>
      <c r="BR72">
        <f t="shared" si="88"/>
        <v>1799.94</v>
      </c>
      <c r="BS72">
        <f t="shared" si="89"/>
        <v>1513.1345993548123</v>
      </c>
      <c r="BT72">
        <f t="shared" si="90"/>
        <v>0.84065835492005969</v>
      </c>
      <c r="BU72">
        <f t="shared" si="91"/>
        <v>0.16087062499571514</v>
      </c>
      <c r="BV72">
        <v>6</v>
      </c>
      <c r="BW72">
        <v>0.5</v>
      </c>
      <c r="BX72" t="s">
        <v>388</v>
      </c>
      <c r="BY72">
        <v>2</v>
      </c>
      <c r="BZ72">
        <v>1689272052.0999999</v>
      </c>
      <c r="CA72">
        <v>1411.38</v>
      </c>
      <c r="CB72">
        <v>1499.65</v>
      </c>
      <c r="CC72">
        <v>29.814800000000002</v>
      </c>
      <c r="CD72">
        <v>22.125299999999999</v>
      </c>
      <c r="CE72">
        <v>1410.74</v>
      </c>
      <c r="CF72">
        <v>29.741499999999998</v>
      </c>
      <c r="CG72">
        <v>500.21300000000002</v>
      </c>
      <c r="CH72">
        <v>98.818700000000007</v>
      </c>
      <c r="CI72">
        <v>9.9919800000000003E-2</v>
      </c>
      <c r="CJ72">
        <v>32.478400000000001</v>
      </c>
      <c r="CK72">
        <v>32.009500000000003</v>
      </c>
      <c r="CL72">
        <v>999.9</v>
      </c>
      <c r="CM72">
        <v>0</v>
      </c>
      <c r="CN72">
        <v>0</v>
      </c>
      <c r="CO72">
        <v>9993.1200000000008</v>
      </c>
      <c r="CP72">
        <v>0</v>
      </c>
      <c r="CQ72">
        <v>1.5289399999999999E-3</v>
      </c>
      <c r="CR72">
        <v>-88.266800000000003</v>
      </c>
      <c r="CS72">
        <v>1454.75</v>
      </c>
      <c r="CT72">
        <v>1533.58</v>
      </c>
      <c r="CU72">
        <v>7.6894499999999999</v>
      </c>
      <c r="CV72">
        <v>1499.65</v>
      </c>
      <c r="CW72">
        <v>22.125299999999999</v>
      </c>
      <c r="CX72">
        <v>2.9462600000000001</v>
      </c>
      <c r="CY72">
        <v>2.1863899999999998</v>
      </c>
      <c r="CZ72">
        <v>23.7273</v>
      </c>
      <c r="DA72">
        <v>18.863</v>
      </c>
      <c r="DB72">
        <v>1799.94</v>
      </c>
      <c r="DC72">
        <v>0.97799499999999995</v>
      </c>
      <c r="DD72">
        <v>2.2005299999999998E-2</v>
      </c>
      <c r="DE72">
        <v>0</v>
      </c>
      <c r="DF72">
        <v>689.80899999999997</v>
      </c>
      <c r="DG72">
        <v>5.0009800000000002</v>
      </c>
      <c r="DH72">
        <v>14469.1</v>
      </c>
      <c r="DI72">
        <v>16375.3</v>
      </c>
      <c r="DJ72">
        <v>48.561999999999998</v>
      </c>
      <c r="DK72">
        <v>50.375</v>
      </c>
      <c r="DL72">
        <v>49</v>
      </c>
      <c r="DM72">
        <v>49.75</v>
      </c>
      <c r="DN72">
        <v>50</v>
      </c>
      <c r="DO72">
        <v>1755.44</v>
      </c>
      <c r="DP72">
        <v>39.5</v>
      </c>
      <c r="DQ72">
        <v>0</v>
      </c>
      <c r="DR72">
        <v>124.299999952316</v>
      </c>
      <c r="DS72">
        <v>0</v>
      </c>
      <c r="DT72">
        <v>689.94188461538499</v>
      </c>
      <c r="DU72">
        <v>6.0068364675153203E-2</v>
      </c>
      <c r="DV72">
        <v>89.589743373507105</v>
      </c>
      <c r="DW72">
        <v>14473.9038461538</v>
      </c>
      <c r="DX72">
        <v>15</v>
      </c>
      <c r="DY72">
        <v>1689272007.5999999</v>
      </c>
      <c r="DZ72" t="s">
        <v>675</v>
      </c>
      <c r="EA72">
        <v>1689272007.5999999</v>
      </c>
      <c r="EB72">
        <v>1689272001.5999999</v>
      </c>
      <c r="EC72">
        <v>60</v>
      </c>
      <c r="ED72">
        <v>1.2999999999999999E-2</v>
      </c>
      <c r="EE72">
        <v>0</v>
      </c>
      <c r="EF72">
        <v>0.60099999999999998</v>
      </c>
      <c r="EG72">
        <v>2.1999999999999999E-2</v>
      </c>
      <c r="EH72">
        <v>1500</v>
      </c>
      <c r="EI72">
        <v>22</v>
      </c>
      <c r="EJ72">
        <v>0.03</v>
      </c>
      <c r="EK72">
        <v>0.02</v>
      </c>
      <c r="EL72">
        <v>64.308258639162602</v>
      </c>
      <c r="EM72">
        <v>-0.21242333675707101</v>
      </c>
      <c r="EN72">
        <v>0.19484128109329099</v>
      </c>
      <c r="EO72">
        <v>1</v>
      </c>
      <c r="EP72">
        <v>0.38368400377173401</v>
      </c>
      <c r="EQ72">
        <v>-6.24243721390575E-2</v>
      </c>
      <c r="ER72">
        <v>9.5409687279323207E-3</v>
      </c>
      <c r="ES72">
        <v>1</v>
      </c>
      <c r="ET72">
        <v>2</v>
      </c>
      <c r="EU72">
        <v>2</v>
      </c>
      <c r="EV72" t="s">
        <v>390</v>
      </c>
      <c r="EW72">
        <v>2.95689</v>
      </c>
      <c r="EX72">
        <v>2.8401999999999998</v>
      </c>
      <c r="EY72">
        <v>0.21878400000000001</v>
      </c>
      <c r="EZ72">
        <v>0.22862199999999999</v>
      </c>
      <c r="FA72">
        <v>0.130526</v>
      </c>
      <c r="FB72">
        <v>0.10646</v>
      </c>
      <c r="FC72">
        <v>23221.200000000001</v>
      </c>
      <c r="FD72">
        <v>23523.200000000001</v>
      </c>
      <c r="FE72">
        <v>27294.400000000001</v>
      </c>
      <c r="FF72">
        <v>27812.9</v>
      </c>
      <c r="FG72">
        <v>30442.6</v>
      </c>
      <c r="FH72">
        <v>30435.4</v>
      </c>
      <c r="FI72">
        <v>38023.1</v>
      </c>
      <c r="FJ72">
        <v>36909.1</v>
      </c>
      <c r="FK72">
        <v>1.99577</v>
      </c>
      <c r="FL72">
        <v>1.5813200000000001</v>
      </c>
      <c r="FM72">
        <v>-4.3392199999999999E-2</v>
      </c>
      <c r="FN72">
        <v>0</v>
      </c>
      <c r="FO72">
        <v>32.712899999999998</v>
      </c>
      <c r="FP72">
        <v>999.9</v>
      </c>
      <c r="FQ72">
        <v>43.816000000000003</v>
      </c>
      <c r="FR72">
        <v>45.067999999999998</v>
      </c>
      <c r="FS72">
        <v>42.884399999999999</v>
      </c>
      <c r="FT72">
        <v>61.996699999999997</v>
      </c>
      <c r="FU72">
        <v>34.174700000000001</v>
      </c>
      <c r="FV72">
        <v>1</v>
      </c>
      <c r="FW72">
        <v>0.74524900000000005</v>
      </c>
      <c r="FX72">
        <v>4.9218400000000004</v>
      </c>
      <c r="FY72">
        <v>20.2315</v>
      </c>
      <c r="FZ72">
        <v>5.2198399999999996</v>
      </c>
      <c r="GA72">
        <v>12.0219</v>
      </c>
      <c r="GB72">
        <v>4.9962</v>
      </c>
      <c r="GC72">
        <v>3.2902499999999999</v>
      </c>
      <c r="GD72">
        <v>9999</v>
      </c>
      <c r="GE72">
        <v>9999</v>
      </c>
      <c r="GF72">
        <v>9999</v>
      </c>
      <c r="GG72">
        <v>221.6</v>
      </c>
      <c r="GH72">
        <v>1.87784</v>
      </c>
      <c r="GI72">
        <v>1.87164</v>
      </c>
      <c r="GJ72">
        <v>1.87378</v>
      </c>
      <c r="GK72">
        <v>1.87195</v>
      </c>
      <c r="GL72">
        <v>1.8720699999999999</v>
      </c>
      <c r="GM72">
        <v>1.8733200000000001</v>
      </c>
      <c r="GN72">
        <v>1.87357</v>
      </c>
      <c r="GO72">
        <v>1.87744</v>
      </c>
      <c r="GP72">
        <v>5</v>
      </c>
      <c r="GQ72">
        <v>0</v>
      </c>
      <c r="GR72">
        <v>0</v>
      </c>
      <c r="GS72">
        <v>0</v>
      </c>
      <c r="GT72" t="s">
        <v>391</v>
      </c>
      <c r="GU72" t="s">
        <v>392</v>
      </c>
      <c r="GV72" t="s">
        <v>393</v>
      </c>
      <c r="GW72" t="s">
        <v>393</v>
      </c>
      <c r="GX72" t="s">
        <v>393</v>
      </c>
      <c r="GY72" t="s">
        <v>393</v>
      </c>
      <c r="GZ72">
        <v>0</v>
      </c>
      <c r="HA72">
        <v>100</v>
      </c>
      <c r="HB72">
        <v>100</v>
      </c>
      <c r="HC72">
        <v>0.64</v>
      </c>
      <c r="HD72">
        <v>7.3300000000000004E-2</v>
      </c>
      <c r="HE72">
        <v>0.895740171812208</v>
      </c>
      <c r="HF72">
        <v>7.2704984381113296E-4</v>
      </c>
      <c r="HG72">
        <v>-1.05877040029023E-6</v>
      </c>
      <c r="HH72">
        <v>2.9517966189716799E-10</v>
      </c>
      <c r="HI72">
        <v>7.32640264260353E-2</v>
      </c>
      <c r="HJ72">
        <v>0</v>
      </c>
      <c r="HK72">
        <v>0</v>
      </c>
      <c r="HL72">
        <v>0</v>
      </c>
      <c r="HM72">
        <v>1</v>
      </c>
      <c r="HN72">
        <v>2242</v>
      </c>
      <c r="HO72">
        <v>1</v>
      </c>
      <c r="HP72">
        <v>25</v>
      </c>
      <c r="HQ72">
        <v>0.7</v>
      </c>
      <c r="HR72">
        <v>0.8</v>
      </c>
      <c r="HS72">
        <v>2.9247999999999998</v>
      </c>
      <c r="HT72">
        <v>2.65991</v>
      </c>
      <c r="HU72">
        <v>1.49536</v>
      </c>
      <c r="HV72">
        <v>2.2570800000000002</v>
      </c>
      <c r="HW72">
        <v>1.49658</v>
      </c>
      <c r="HX72">
        <v>2.47681</v>
      </c>
      <c r="HY72">
        <v>46.974400000000003</v>
      </c>
      <c r="HZ72">
        <v>15.9795</v>
      </c>
      <c r="IA72">
        <v>18</v>
      </c>
      <c r="IB72">
        <v>517.73800000000006</v>
      </c>
      <c r="IC72">
        <v>380.78300000000002</v>
      </c>
      <c r="ID72">
        <v>26.456900000000001</v>
      </c>
      <c r="IE72">
        <v>36.262700000000002</v>
      </c>
      <c r="IF72">
        <v>30.000599999999999</v>
      </c>
      <c r="IG72">
        <v>35.983800000000002</v>
      </c>
      <c r="IH72">
        <v>35.913800000000002</v>
      </c>
      <c r="II72">
        <v>58.580599999999997</v>
      </c>
      <c r="IJ72">
        <v>53.332799999999999</v>
      </c>
      <c r="IK72">
        <v>0</v>
      </c>
      <c r="IL72">
        <v>26.438700000000001</v>
      </c>
      <c r="IM72">
        <v>1500</v>
      </c>
      <c r="IN72">
        <v>22.1326</v>
      </c>
      <c r="IO72">
        <v>99.104600000000005</v>
      </c>
      <c r="IP72">
        <v>99.113699999999994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2023-07-14T13:09:16Z</dcterms:created>
  <dcterms:modified xsi:type="dcterms:W3CDTF">2023-07-14T19:44:52Z</dcterms:modified>
</cp:coreProperties>
</file>