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ch\Box Sync\Field Season 2023\time 1 aci\"/>
    </mc:Choice>
  </mc:AlternateContent>
  <bookViews>
    <workbookView xWindow="240" yWindow="12" windowWidth="16092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BU74" i="1" l="1"/>
  <c r="BT74" i="1"/>
  <c r="BR74" i="1"/>
  <c r="BS74" i="1" s="1"/>
  <c r="BB74" i="1" s="1"/>
  <c r="BO74" i="1"/>
  <c r="BN74" i="1"/>
  <c r="BM74" i="1"/>
  <c r="BL74" i="1"/>
  <c r="BP74" i="1" s="1"/>
  <c r="BQ74" i="1" s="1"/>
  <c r="BJ74" i="1"/>
  <c r="BK74" i="1" s="1"/>
  <c r="BG74" i="1"/>
  <c r="BF74" i="1"/>
  <c r="BD74" i="1"/>
  <c r="AZ74" i="1"/>
  <c r="AT74" i="1"/>
  <c r="AO74" i="1"/>
  <c r="AM74" i="1" s="1"/>
  <c r="AE74" i="1"/>
  <c r="AD74" i="1"/>
  <c r="AC74" i="1" s="1"/>
  <c r="V74" i="1"/>
  <c r="BU73" i="1"/>
  <c r="BT73" i="1"/>
  <c r="BR73" i="1"/>
  <c r="BO73" i="1"/>
  <c r="BN73" i="1"/>
  <c r="BL73" i="1"/>
  <c r="BP73" i="1" s="1"/>
  <c r="BQ73" i="1" s="1"/>
  <c r="BJ73" i="1"/>
  <c r="BK73" i="1" s="1"/>
  <c r="BF73" i="1"/>
  <c r="AZ73" i="1"/>
  <c r="AT73" i="1"/>
  <c r="BG73" i="1" s="1"/>
  <c r="AO73" i="1"/>
  <c r="AM73" i="1"/>
  <c r="AE73" i="1"/>
  <c r="AD73" i="1"/>
  <c r="AC73" i="1"/>
  <c r="Y73" i="1"/>
  <c r="V73" i="1"/>
  <c r="BU72" i="1"/>
  <c r="BT72" i="1"/>
  <c r="BR72" i="1"/>
  <c r="BO72" i="1"/>
  <c r="BN72" i="1"/>
  <c r="BJ72" i="1"/>
  <c r="BF72" i="1"/>
  <c r="BC72" i="1"/>
  <c r="AZ72" i="1"/>
  <c r="AT72" i="1"/>
  <c r="BG72" i="1" s="1"/>
  <c r="AO72" i="1"/>
  <c r="AM72" i="1" s="1"/>
  <c r="AE72" i="1"/>
  <c r="AD72" i="1"/>
  <c r="AC72" i="1" s="1"/>
  <c r="V72" i="1"/>
  <c r="P72" i="1"/>
  <c r="BU71" i="1"/>
  <c r="BT71" i="1"/>
  <c r="BS71" i="1"/>
  <c r="BB71" i="1" s="1"/>
  <c r="BR71" i="1"/>
  <c r="BO71" i="1"/>
  <c r="BN71" i="1"/>
  <c r="BK71" i="1"/>
  <c r="BJ71" i="1"/>
  <c r="BM71" i="1" s="1"/>
  <c r="BF71" i="1"/>
  <c r="AZ71" i="1"/>
  <c r="BD71" i="1" s="1"/>
  <c r="AT71" i="1"/>
  <c r="BG71" i="1" s="1"/>
  <c r="AO71" i="1"/>
  <c r="AN71" i="1"/>
  <c r="AM71" i="1"/>
  <c r="O71" i="1" s="1"/>
  <c r="AE71" i="1"/>
  <c r="AD71" i="1"/>
  <c r="AC71" i="1" s="1"/>
  <c r="Y71" i="1"/>
  <c r="V71" i="1"/>
  <c r="T71" i="1"/>
  <c r="Q71" i="1"/>
  <c r="P71" i="1"/>
  <c r="BC71" i="1" s="1"/>
  <c r="N71" i="1"/>
  <c r="BU70" i="1"/>
  <c r="BT70" i="1"/>
  <c r="BR70" i="1"/>
  <c r="BS70" i="1" s="1"/>
  <c r="BB70" i="1" s="1"/>
  <c r="BO70" i="1"/>
  <c r="BN70" i="1"/>
  <c r="BJ70" i="1"/>
  <c r="BM70" i="1" s="1"/>
  <c r="BG70" i="1"/>
  <c r="BF70" i="1"/>
  <c r="BD70" i="1"/>
  <c r="AZ70" i="1"/>
  <c r="AT70" i="1"/>
  <c r="AO70" i="1"/>
  <c r="AM70" i="1" s="1"/>
  <c r="AE70" i="1"/>
  <c r="AD70" i="1"/>
  <c r="AC70" i="1" s="1"/>
  <c r="V70" i="1"/>
  <c r="T70" i="1"/>
  <c r="O70" i="1"/>
  <c r="N70" i="1" s="1"/>
  <c r="BU69" i="1"/>
  <c r="BT69" i="1"/>
  <c r="BR69" i="1"/>
  <c r="BO69" i="1"/>
  <c r="BN69" i="1"/>
  <c r="BL69" i="1"/>
  <c r="BP69" i="1" s="1"/>
  <c r="BQ69" i="1" s="1"/>
  <c r="BJ69" i="1"/>
  <c r="BK69" i="1" s="1"/>
  <c r="BF69" i="1"/>
  <c r="AZ69" i="1"/>
  <c r="AT69" i="1"/>
  <c r="BG69" i="1" s="1"/>
  <c r="AO69" i="1"/>
  <c r="AM69" i="1"/>
  <c r="AE69" i="1"/>
  <c r="AD69" i="1"/>
  <c r="AC69" i="1"/>
  <c r="V69" i="1"/>
  <c r="BU68" i="1"/>
  <c r="BT68" i="1"/>
  <c r="BR68" i="1"/>
  <c r="BO68" i="1"/>
  <c r="BN68" i="1"/>
  <c r="BJ68" i="1"/>
  <c r="BK68" i="1" s="1"/>
  <c r="BF68" i="1"/>
  <c r="BC68" i="1"/>
  <c r="AZ68" i="1"/>
  <c r="AT68" i="1"/>
  <c r="BG68" i="1" s="1"/>
  <c r="AO68" i="1"/>
  <c r="AM68" i="1" s="1"/>
  <c r="AE68" i="1"/>
  <c r="AD68" i="1"/>
  <c r="AC68" i="1" s="1"/>
  <c r="V68" i="1"/>
  <c r="P68" i="1"/>
  <c r="BU67" i="1"/>
  <c r="BT67" i="1"/>
  <c r="BR67" i="1"/>
  <c r="BS67" i="1" s="1"/>
  <c r="BB67" i="1" s="1"/>
  <c r="BO67" i="1"/>
  <c r="BN67" i="1"/>
  <c r="BK67" i="1"/>
  <c r="BJ67" i="1"/>
  <c r="BF67" i="1"/>
  <c r="AZ67" i="1"/>
  <c r="AT67" i="1"/>
  <c r="BG67" i="1" s="1"/>
  <c r="AO67" i="1"/>
  <c r="AN67" i="1"/>
  <c r="AM67" i="1"/>
  <c r="O67" i="1" s="1"/>
  <c r="N67" i="1" s="1"/>
  <c r="AE67" i="1"/>
  <c r="AD67" i="1"/>
  <c r="AC67" i="1" s="1"/>
  <c r="Y67" i="1"/>
  <c r="V67" i="1"/>
  <c r="T67" i="1"/>
  <c r="Q67" i="1"/>
  <c r="P67" i="1"/>
  <c r="BC67" i="1" s="1"/>
  <c r="BU66" i="1"/>
  <c r="BT66" i="1"/>
  <c r="BR66" i="1"/>
  <c r="BO66" i="1"/>
  <c r="BN66" i="1"/>
  <c r="BJ66" i="1"/>
  <c r="BG66" i="1"/>
  <c r="BF66" i="1"/>
  <c r="AZ66" i="1"/>
  <c r="AT66" i="1"/>
  <c r="AO66" i="1"/>
  <c r="AM66" i="1" s="1"/>
  <c r="Q66" i="1" s="1"/>
  <c r="AN66" i="1"/>
  <c r="AE66" i="1"/>
  <c r="AD66" i="1"/>
  <c r="AC66" i="1" s="1"/>
  <c r="V66" i="1"/>
  <c r="O66" i="1"/>
  <c r="N66" i="1" s="1"/>
  <c r="AG66" i="1" s="1"/>
  <c r="BU65" i="1"/>
  <c r="BT65" i="1"/>
  <c r="BR65" i="1"/>
  <c r="BO65" i="1"/>
  <c r="BN65" i="1"/>
  <c r="BL65" i="1"/>
  <c r="BP65" i="1" s="1"/>
  <c r="BQ65" i="1" s="1"/>
  <c r="BJ65" i="1"/>
  <c r="BF65" i="1"/>
  <c r="AZ65" i="1"/>
  <c r="AT65" i="1"/>
  <c r="BG65" i="1" s="1"/>
  <c r="AO65" i="1"/>
  <c r="AM65" i="1"/>
  <c r="AE65" i="1"/>
  <c r="AD65" i="1"/>
  <c r="AC65" i="1"/>
  <c r="V65" i="1"/>
  <c r="BU64" i="1"/>
  <c r="BT64" i="1"/>
  <c r="BR64" i="1"/>
  <c r="BO64" i="1"/>
  <c r="BN64" i="1"/>
  <c r="BJ64" i="1"/>
  <c r="BF64" i="1"/>
  <c r="AZ64" i="1"/>
  <c r="AT64" i="1"/>
  <c r="BG64" i="1" s="1"/>
  <c r="AO64" i="1"/>
  <c r="AM64" i="1" s="1"/>
  <c r="AN64" i="1"/>
  <c r="AE64" i="1"/>
  <c r="AD64" i="1"/>
  <c r="AC64" i="1" s="1"/>
  <c r="V64" i="1"/>
  <c r="P64" i="1"/>
  <c r="BC64" i="1" s="1"/>
  <c r="BU63" i="1"/>
  <c r="BT63" i="1"/>
  <c r="BS63" i="1" s="1"/>
  <c r="BB63" i="1" s="1"/>
  <c r="BR63" i="1"/>
  <c r="BO63" i="1"/>
  <c r="BN63" i="1"/>
  <c r="BL63" i="1"/>
  <c r="BP63" i="1" s="1"/>
  <c r="BQ63" i="1" s="1"/>
  <c r="BK63" i="1"/>
  <c r="BJ63" i="1"/>
  <c r="BM63" i="1" s="1"/>
  <c r="BF63" i="1"/>
  <c r="AZ63" i="1"/>
  <c r="BD63" i="1" s="1"/>
  <c r="AT63" i="1"/>
  <c r="BG63" i="1" s="1"/>
  <c r="AO63" i="1"/>
  <c r="AN63" i="1"/>
  <c r="AM63" i="1"/>
  <c r="AE63" i="1"/>
  <c r="AD63" i="1"/>
  <c r="AC63" i="1" s="1"/>
  <c r="AB63" i="1"/>
  <c r="AF63" i="1" s="1"/>
  <c r="Z63" i="1"/>
  <c r="AA63" i="1" s="1"/>
  <c r="AI63" i="1" s="1"/>
  <c r="Y63" i="1"/>
  <c r="V63" i="1"/>
  <c r="AH63" i="1" s="1"/>
  <c r="T63" i="1"/>
  <c r="Q63" i="1"/>
  <c r="P63" i="1"/>
  <c r="BC63" i="1" s="1"/>
  <c r="BE63" i="1" s="1"/>
  <c r="O63" i="1"/>
  <c r="N63" i="1"/>
  <c r="AG63" i="1" s="1"/>
  <c r="BU62" i="1"/>
  <c r="BT62" i="1"/>
  <c r="BR62" i="1"/>
  <c r="BP62" i="1"/>
  <c r="BQ62" i="1" s="1"/>
  <c r="BO62" i="1"/>
  <c r="BN62" i="1"/>
  <c r="BL62" i="1"/>
  <c r="BJ62" i="1"/>
  <c r="BF62" i="1"/>
  <c r="AZ62" i="1"/>
  <c r="AT62" i="1"/>
  <c r="BG62" i="1" s="1"/>
  <c r="AO62" i="1"/>
  <c r="AM62" i="1" s="1"/>
  <c r="Q62" i="1" s="1"/>
  <c r="AE62" i="1"/>
  <c r="AD62" i="1"/>
  <c r="V62" i="1"/>
  <c r="T62" i="1"/>
  <c r="P62" i="1"/>
  <c r="BC62" i="1" s="1"/>
  <c r="O62" i="1"/>
  <c r="N62" i="1" s="1"/>
  <c r="BU61" i="1"/>
  <c r="BT61" i="1"/>
  <c r="BR61" i="1"/>
  <c r="BO61" i="1"/>
  <c r="BN61" i="1"/>
  <c r="BL61" i="1"/>
  <c r="BP61" i="1" s="1"/>
  <c r="BQ61" i="1" s="1"/>
  <c r="BJ61" i="1"/>
  <c r="BF61" i="1"/>
  <c r="AZ61" i="1"/>
  <c r="AT61" i="1"/>
  <c r="BG61" i="1" s="1"/>
  <c r="AO61" i="1"/>
  <c r="AN61" i="1"/>
  <c r="AM61" i="1"/>
  <c r="AE61" i="1"/>
  <c r="AD61" i="1"/>
  <c r="AC61" i="1" s="1"/>
  <c r="V61" i="1"/>
  <c r="T61" i="1"/>
  <c r="P61" i="1"/>
  <c r="BC61" i="1" s="1"/>
  <c r="BU60" i="1"/>
  <c r="BT60" i="1"/>
  <c r="BR60" i="1"/>
  <c r="BO60" i="1"/>
  <c r="BN60" i="1"/>
  <c r="BM60" i="1"/>
  <c r="BL60" i="1"/>
  <c r="BP60" i="1" s="1"/>
  <c r="BQ60" i="1" s="1"/>
  <c r="BJ60" i="1"/>
  <c r="BK60" i="1" s="1"/>
  <c r="BF60" i="1"/>
  <c r="AZ60" i="1"/>
  <c r="AT60" i="1"/>
  <c r="BG60" i="1" s="1"/>
  <c r="AO60" i="1"/>
  <c r="AM60" i="1" s="1"/>
  <c r="AN60" i="1" s="1"/>
  <c r="AE60" i="1"/>
  <c r="AD60" i="1"/>
  <c r="AC60" i="1" s="1"/>
  <c r="V60" i="1"/>
  <c r="T60" i="1"/>
  <c r="P60" i="1"/>
  <c r="BC60" i="1" s="1"/>
  <c r="BU59" i="1"/>
  <c r="BT59" i="1"/>
  <c r="BR59" i="1"/>
  <c r="BO59" i="1"/>
  <c r="BN59" i="1"/>
  <c r="BJ59" i="1"/>
  <c r="BM59" i="1" s="1"/>
  <c r="BF59" i="1"/>
  <c r="AZ59" i="1"/>
  <c r="AT59" i="1"/>
  <c r="BG59" i="1" s="1"/>
  <c r="AO59" i="1"/>
  <c r="AM59" i="1" s="1"/>
  <c r="O59" i="1" s="1"/>
  <c r="AN59" i="1"/>
  <c r="AG59" i="1"/>
  <c r="AE59" i="1"/>
  <c r="AD59" i="1"/>
  <c r="AC59" i="1" s="1"/>
  <c r="V59" i="1"/>
  <c r="T59" i="1"/>
  <c r="Q59" i="1"/>
  <c r="P59" i="1"/>
  <c r="BC59" i="1" s="1"/>
  <c r="N59" i="1"/>
  <c r="BU58" i="1"/>
  <c r="BT58" i="1"/>
  <c r="BR58" i="1"/>
  <c r="BO58" i="1"/>
  <c r="BN58" i="1"/>
  <c r="BJ58" i="1"/>
  <c r="BG58" i="1"/>
  <c r="BF58" i="1"/>
  <c r="AZ58" i="1"/>
  <c r="AT58" i="1"/>
  <c r="AO58" i="1"/>
  <c r="AM58" i="1" s="1"/>
  <c r="Q58" i="1" s="1"/>
  <c r="AN58" i="1"/>
  <c r="AE58" i="1"/>
  <c r="AD58" i="1"/>
  <c r="V58" i="1"/>
  <c r="T58" i="1"/>
  <c r="BU57" i="1"/>
  <c r="BT57" i="1"/>
  <c r="BR57" i="1"/>
  <c r="BO57" i="1"/>
  <c r="BN57" i="1"/>
  <c r="BJ57" i="1"/>
  <c r="BF57" i="1"/>
  <c r="AZ57" i="1"/>
  <c r="AT57" i="1"/>
  <c r="BG57" i="1" s="1"/>
  <c r="AO57" i="1"/>
  <c r="AM57" i="1"/>
  <c r="AE57" i="1"/>
  <c r="AD57" i="1"/>
  <c r="AC57" i="1" s="1"/>
  <c r="V57" i="1"/>
  <c r="T57" i="1"/>
  <c r="BU56" i="1"/>
  <c r="BT56" i="1"/>
  <c r="BR56" i="1"/>
  <c r="BO56" i="1"/>
  <c r="BN56" i="1"/>
  <c r="BK56" i="1"/>
  <c r="BJ56" i="1"/>
  <c r="BM56" i="1" s="1"/>
  <c r="BF56" i="1"/>
  <c r="AZ56" i="1"/>
  <c r="AT56" i="1"/>
  <c r="BG56" i="1" s="1"/>
  <c r="AO56" i="1"/>
  <c r="AM56" i="1" s="1"/>
  <c r="O56" i="1" s="1"/>
  <c r="N56" i="1" s="1"/>
  <c r="AE56" i="1"/>
  <c r="AD56" i="1"/>
  <c r="AC56" i="1" s="1"/>
  <c r="V56" i="1"/>
  <c r="T56" i="1"/>
  <c r="Q56" i="1"/>
  <c r="P56" i="1"/>
  <c r="BC56" i="1" s="1"/>
  <c r="BU55" i="1"/>
  <c r="BT55" i="1"/>
  <c r="BR55" i="1"/>
  <c r="BO55" i="1"/>
  <c r="BN55" i="1"/>
  <c r="BJ55" i="1"/>
  <c r="BF55" i="1"/>
  <c r="AZ55" i="1"/>
  <c r="AT55" i="1"/>
  <c r="BG55" i="1" s="1"/>
  <c r="AO55" i="1"/>
  <c r="AM55" i="1" s="1"/>
  <c r="AE55" i="1"/>
  <c r="AD55" i="1"/>
  <c r="V55" i="1"/>
  <c r="P55" i="1"/>
  <c r="BC55" i="1" s="1"/>
  <c r="O55" i="1"/>
  <c r="N55" i="1" s="1"/>
  <c r="AG55" i="1" s="1"/>
  <c r="BU54" i="1"/>
  <c r="BT54" i="1"/>
  <c r="BR54" i="1"/>
  <c r="BS54" i="1" s="1"/>
  <c r="BB54" i="1" s="1"/>
  <c r="BD54" i="1" s="1"/>
  <c r="BO54" i="1"/>
  <c r="BN54" i="1"/>
  <c r="BJ54" i="1"/>
  <c r="BM54" i="1" s="1"/>
  <c r="BF54" i="1"/>
  <c r="AZ54" i="1"/>
  <c r="AT54" i="1"/>
  <c r="BG54" i="1" s="1"/>
  <c r="AO54" i="1"/>
  <c r="AM54" i="1"/>
  <c r="AE54" i="1"/>
  <c r="AD54" i="1"/>
  <c r="AC54" i="1" s="1"/>
  <c r="Y54" i="1"/>
  <c r="V54" i="1"/>
  <c r="BU53" i="1"/>
  <c r="Y53" i="1" s="1"/>
  <c r="BT53" i="1"/>
  <c r="BS53" i="1" s="1"/>
  <c r="BB53" i="1" s="1"/>
  <c r="BD53" i="1" s="1"/>
  <c r="BR53" i="1"/>
  <c r="BO53" i="1"/>
  <c r="BN53" i="1"/>
  <c r="BM53" i="1"/>
  <c r="BL53" i="1"/>
  <c r="BP53" i="1" s="1"/>
  <c r="BQ53" i="1" s="1"/>
  <c r="BK53" i="1"/>
  <c r="BJ53" i="1"/>
  <c r="BG53" i="1"/>
  <c r="BF53" i="1"/>
  <c r="AZ53" i="1"/>
  <c r="AT53" i="1"/>
  <c r="AO53" i="1"/>
  <c r="AM53" i="1" s="1"/>
  <c r="AE53" i="1"/>
  <c r="AD53" i="1"/>
  <c r="AC53" i="1" s="1"/>
  <c r="V53" i="1"/>
  <c r="T53" i="1"/>
  <c r="BU52" i="1"/>
  <c r="BT52" i="1"/>
  <c r="BS52" i="1" s="1"/>
  <c r="BB52" i="1" s="1"/>
  <c r="BR52" i="1"/>
  <c r="BO52" i="1"/>
  <c r="BN52" i="1"/>
  <c r="BJ52" i="1"/>
  <c r="BF52" i="1"/>
  <c r="AZ52" i="1"/>
  <c r="AT52" i="1"/>
  <c r="BG52" i="1" s="1"/>
  <c r="AO52" i="1"/>
  <c r="AM52" i="1"/>
  <c r="O52" i="1" s="1"/>
  <c r="N52" i="1" s="1"/>
  <c r="AG52" i="1"/>
  <c r="AE52" i="1"/>
  <c r="AD52" i="1"/>
  <c r="AC52" i="1"/>
  <c r="Y52" i="1"/>
  <c r="V52" i="1"/>
  <c r="T52" i="1"/>
  <c r="Q52" i="1"/>
  <c r="P52" i="1"/>
  <c r="BC52" i="1" s="1"/>
  <c r="BU51" i="1"/>
  <c r="BT51" i="1"/>
  <c r="BR51" i="1"/>
  <c r="BO51" i="1"/>
  <c r="BN51" i="1"/>
  <c r="BJ51" i="1"/>
  <c r="BF51" i="1"/>
  <c r="AZ51" i="1"/>
  <c r="AT51" i="1"/>
  <c r="BG51" i="1" s="1"/>
  <c r="AO51" i="1"/>
  <c r="AM51" i="1" s="1"/>
  <c r="AE51" i="1"/>
  <c r="AD51" i="1"/>
  <c r="V51" i="1"/>
  <c r="P51" i="1"/>
  <c r="BC51" i="1" s="1"/>
  <c r="BU50" i="1"/>
  <c r="BT50" i="1"/>
  <c r="BR50" i="1"/>
  <c r="BS50" i="1" s="1"/>
  <c r="BB50" i="1" s="1"/>
  <c r="BD50" i="1" s="1"/>
  <c r="BO50" i="1"/>
  <c r="BN50" i="1"/>
  <c r="BJ50" i="1"/>
  <c r="BM50" i="1" s="1"/>
  <c r="BF50" i="1"/>
  <c r="AZ50" i="1"/>
  <c r="AT50" i="1"/>
  <c r="BG50" i="1" s="1"/>
  <c r="AO50" i="1"/>
  <c r="AN50" i="1"/>
  <c r="AM50" i="1"/>
  <c r="T50" i="1" s="1"/>
  <c r="AE50" i="1"/>
  <c r="AD50" i="1"/>
  <c r="AC50" i="1"/>
  <c r="V50" i="1"/>
  <c r="BU49" i="1"/>
  <c r="BT49" i="1"/>
  <c r="BR49" i="1"/>
  <c r="BP49" i="1"/>
  <c r="BQ49" i="1" s="1"/>
  <c r="BO49" i="1"/>
  <c r="BN49" i="1"/>
  <c r="BM49" i="1"/>
  <c r="BL49" i="1"/>
  <c r="BJ49" i="1"/>
  <c r="BK49" i="1" s="1"/>
  <c r="BG49" i="1"/>
  <c r="BF49" i="1"/>
  <c r="AZ49" i="1"/>
  <c r="AT49" i="1"/>
  <c r="AO49" i="1"/>
  <c r="AM49" i="1" s="1"/>
  <c r="AN49" i="1"/>
  <c r="AE49" i="1"/>
  <c r="AD49" i="1"/>
  <c r="V49" i="1"/>
  <c r="BU48" i="1"/>
  <c r="BT48" i="1"/>
  <c r="BS48" i="1" s="1"/>
  <c r="BB48" i="1" s="1"/>
  <c r="BD48" i="1" s="1"/>
  <c r="BR48" i="1"/>
  <c r="BO48" i="1"/>
  <c r="BN48" i="1"/>
  <c r="BJ48" i="1"/>
  <c r="BF48" i="1"/>
  <c r="AZ48" i="1"/>
  <c r="AT48" i="1"/>
  <c r="BG48" i="1" s="1"/>
  <c r="AO48" i="1"/>
  <c r="AM48" i="1"/>
  <c r="AE48" i="1"/>
  <c r="AD48" i="1"/>
  <c r="AC48" i="1"/>
  <c r="Y48" i="1"/>
  <c r="V48" i="1"/>
  <c r="BU47" i="1"/>
  <c r="BT47" i="1"/>
  <c r="BR47" i="1"/>
  <c r="BO47" i="1"/>
  <c r="BN47" i="1"/>
  <c r="BM47" i="1"/>
  <c r="BJ47" i="1"/>
  <c r="BK47" i="1" s="1"/>
  <c r="BF47" i="1"/>
  <c r="AZ47" i="1"/>
  <c r="AT47" i="1"/>
  <c r="BG47" i="1" s="1"/>
  <c r="AO47" i="1"/>
  <c r="AM47" i="1" s="1"/>
  <c r="Q47" i="1" s="1"/>
  <c r="AE47" i="1"/>
  <c r="AD47" i="1"/>
  <c r="V47" i="1"/>
  <c r="T47" i="1"/>
  <c r="BU46" i="1"/>
  <c r="BT46" i="1"/>
  <c r="BS46" i="1" s="1"/>
  <c r="BB46" i="1" s="1"/>
  <c r="BD46" i="1" s="1"/>
  <c r="BR46" i="1"/>
  <c r="Y46" i="1" s="1"/>
  <c r="BO46" i="1"/>
  <c r="BN46" i="1"/>
  <c r="BK46" i="1"/>
  <c r="BJ46" i="1"/>
  <c r="BM46" i="1" s="1"/>
  <c r="BF46" i="1"/>
  <c r="AZ46" i="1"/>
  <c r="AT46" i="1"/>
  <c r="BG46" i="1" s="1"/>
  <c r="AO46" i="1"/>
  <c r="AN46" i="1"/>
  <c r="AM46" i="1"/>
  <c r="O46" i="1" s="1"/>
  <c r="N46" i="1" s="1"/>
  <c r="AE46" i="1"/>
  <c r="AD46" i="1"/>
  <c r="AC46" i="1" s="1"/>
  <c r="V46" i="1"/>
  <c r="T46" i="1"/>
  <c r="BU45" i="1"/>
  <c r="Y45" i="1" s="1"/>
  <c r="BT45" i="1"/>
  <c r="BS45" i="1" s="1"/>
  <c r="BR45" i="1"/>
  <c r="BO45" i="1"/>
  <c r="BN45" i="1"/>
  <c r="BM45" i="1"/>
  <c r="BL45" i="1"/>
  <c r="BP45" i="1" s="1"/>
  <c r="BQ45" i="1" s="1"/>
  <c r="BK45" i="1"/>
  <c r="BJ45" i="1"/>
  <c r="BF45" i="1"/>
  <c r="BB45" i="1"/>
  <c r="AZ45" i="1"/>
  <c r="AT45" i="1"/>
  <c r="BG45" i="1" s="1"/>
  <c r="AO45" i="1"/>
  <c r="AM45" i="1" s="1"/>
  <c r="AE45" i="1"/>
  <c r="AD45" i="1"/>
  <c r="AC45" i="1" s="1"/>
  <c r="V45" i="1"/>
  <c r="BU44" i="1"/>
  <c r="BT44" i="1"/>
  <c r="BR44" i="1"/>
  <c r="BO44" i="1"/>
  <c r="BN44" i="1"/>
  <c r="BJ44" i="1"/>
  <c r="BF44" i="1"/>
  <c r="AZ44" i="1"/>
  <c r="AT44" i="1"/>
  <c r="BG44" i="1" s="1"/>
  <c r="AO44" i="1"/>
  <c r="AM44" i="1" s="1"/>
  <c r="AE44" i="1"/>
  <c r="AD44" i="1"/>
  <c r="AC44" i="1" s="1"/>
  <c r="V44" i="1"/>
  <c r="P44" i="1"/>
  <c r="BC44" i="1" s="1"/>
  <c r="BU43" i="1"/>
  <c r="BT43" i="1"/>
  <c r="BR43" i="1"/>
  <c r="BS43" i="1" s="1"/>
  <c r="BB43" i="1" s="1"/>
  <c r="BD43" i="1" s="1"/>
  <c r="BP43" i="1"/>
  <c r="BQ43" i="1" s="1"/>
  <c r="BO43" i="1"/>
  <c r="BN43" i="1"/>
  <c r="BM43" i="1"/>
  <c r="BL43" i="1"/>
  <c r="BJ43" i="1"/>
  <c r="BK43" i="1" s="1"/>
  <c r="BG43" i="1"/>
  <c r="BF43" i="1"/>
  <c r="AZ43" i="1"/>
  <c r="AT43" i="1"/>
  <c r="AO43" i="1"/>
  <c r="AM43" i="1" s="1"/>
  <c r="AN43" i="1"/>
  <c r="AE43" i="1"/>
  <c r="AD43" i="1"/>
  <c r="AC43" i="1" s="1"/>
  <c r="V43" i="1"/>
  <c r="BU42" i="1"/>
  <c r="BT42" i="1"/>
  <c r="BR42" i="1"/>
  <c r="BS42" i="1" s="1"/>
  <c r="BB42" i="1" s="1"/>
  <c r="BD42" i="1" s="1"/>
  <c r="BO42" i="1"/>
  <c r="BN42" i="1"/>
  <c r="BM42" i="1"/>
  <c r="BL42" i="1"/>
  <c r="BP42" i="1" s="1"/>
  <c r="BQ42" i="1" s="1"/>
  <c r="BJ42" i="1"/>
  <c r="BK42" i="1" s="1"/>
  <c r="BF42" i="1"/>
  <c r="AZ42" i="1"/>
  <c r="AT42" i="1"/>
  <c r="BG42" i="1" s="1"/>
  <c r="AO42" i="1"/>
  <c r="AM42" i="1"/>
  <c r="Q42" i="1" s="1"/>
  <c r="AE42" i="1"/>
  <c r="AD42" i="1"/>
  <c r="AC42" i="1"/>
  <c r="V42" i="1"/>
  <c r="T42" i="1"/>
  <c r="BU41" i="1"/>
  <c r="Y41" i="1" s="1"/>
  <c r="BT41" i="1"/>
  <c r="BS41" i="1" s="1"/>
  <c r="BB41" i="1" s="1"/>
  <c r="BR41" i="1"/>
  <c r="BO41" i="1"/>
  <c r="BN41" i="1"/>
  <c r="BM41" i="1"/>
  <c r="BL41" i="1"/>
  <c r="BP41" i="1" s="1"/>
  <c r="BQ41" i="1" s="1"/>
  <c r="BK41" i="1"/>
  <c r="BJ41" i="1"/>
  <c r="BF41" i="1"/>
  <c r="AZ41" i="1"/>
  <c r="AT41" i="1"/>
  <c r="BG41" i="1" s="1"/>
  <c r="AO41" i="1"/>
  <c r="AM41" i="1" s="1"/>
  <c r="AE41" i="1"/>
  <c r="AD41" i="1"/>
  <c r="AC41" i="1" s="1"/>
  <c r="V41" i="1"/>
  <c r="BU40" i="1"/>
  <c r="BT40" i="1"/>
  <c r="BS40" i="1"/>
  <c r="BB40" i="1" s="1"/>
  <c r="BR40" i="1"/>
  <c r="BO40" i="1"/>
  <c r="BN40" i="1"/>
  <c r="BJ40" i="1"/>
  <c r="BF40" i="1"/>
  <c r="AZ40" i="1"/>
  <c r="AT40" i="1"/>
  <c r="BG40" i="1" s="1"/>
  <c r="AO40" i="1"/>
  <c r="AM40" i="1" s="1"/>
  <c r="AE40" i="1"/>
  <c r="AD40" i="1"/>
  <c r="AC40" i="1" s="1"/>
  <c r="Y40" i="1"/>
  <c r="V40" i="1"/>
  <c r="Q40" i="1"/>
  <c r="P40" i="1"/>
  <c r="BC40" i="1" s="1"/>
  <c r="BU39" i="1"/>
  <c r="BT39" i="1"/>
  <c r="BR39" i="1"/>
  <c r="BS39" i="1" s="1"/>
  <c r="BB39" i="1" s="1"/>
  <c r="BD39" i="1" s="1"/>
  <c r="BP39" i="1"/>
  <c r="BQ39" i="1" s="1"/>
  <c r="BO39" i="1"/>
  <c r="BN39" i="1"/>
  <c r="BM39" i="1"/>
  <c r="BL39" i="1"/>
  <c r="BJ39" i="1"/>
  <c r="BK39" i="1" s="1"/>
  <c r="BG39" i="1"/>
  <c r="BF39" i="1"/>
  <c r="AZ39" i="1"/>
  <c r="AT39" i="1"/>
  <c r="AO39" i="1"/>
  <c r="AM39" i="1" s="1"/>
  <c r="AE39" i="1"/>
  <c r="AD39" i="1"/>
  <c r="AC39" i="1"/>
  <c r="V39" i="1"/>
  <c r="BU38" i="1"/>
  <c r="BT38" i="1"/>
  <c r="BR38" i="1"/>
  <c r="BS38" i="1" s="1"/>
  <c r="BB38" i="1" s="1"/>
  <c r="BD38" i="1" s="1"/>
  <c r="BO38" i="1"/>
  <c r="BN38" i="1"/>
  <c r="BM38" i="1"/>
  <c r="BL38" i="1"/>
  <c r="BP38" i="1" s="1"/>
  <c r="BQ38" i="1" s="1"/>
  <c r="BJ38" i="1"/>
  <c r="BK38" i="1" s="1"/>
  <c r="BF38" i="1"/>
  <c r="AZ38" i="1"/>
  <c r="AT38" i="1"/>
  <c r="BG38" i="1" s="1"/>
  <c r="AO38" i="1"/>
  <c r="AM38" i="1"/>
  <c r="AE38" i="1"/>
  <c r="AD38" i="1"/>
  <c r="AC38" i="1"/>
  <c r="V38" i="1"/>
  <c r="BU37" i="1"/>
  <c r="BT37" i="1"/>
  <c r="BR37" i="1"/>
  <c r="BS37" i="1" s="1"/>
  <c r="BB37" i="1" s="1"/>
  <c r="BO37" i="1"/>
  <c r="BN37" i="1"/>
  <c r="BJ37" i="1"/>
  <c r="BM37" i="1" s="1"/>
  <c r="BF37" i="1"/>
  <c r="BC37" i="1"/>
  <c r="AZ37" i="1"/>
  <c r="AT37" i="1"/>
  <c r="BG37" i="1" s="1"/>
  <c r="AO37" i="1"/>
  <c r="AM37" i="1" s="1"/>
  <c r="AN37" i="1" s="1"/>
  <c r="AE37" i="1"/>
  <c r="AD37" i="1"/>
  <c r="AC37" i="1" s="1"/>
  <c r="Y37" i="1"/>
  <c r="V37" i="1"/>
  <c r="P37" i="1"/>
  <c r="BU36" i="1"/>
  <c r="BT36" i="1"/>
  <c r="BR36" i="1"/>
  <c r="BO36" i="1"/>
  <c r="BN36" i="1"/>
  <c r="BK36" i="1"/>
  <c r="BJ36" i="1"/>
  <c r="BG36" i="1"/>
  <c r="BF36" i="1"/>
  <c r="AZ36" i="1"/>
  <c r="AT36" i="1"/>
  <c r="AO36" i="1"/>
  <c r="AM36" i="1" s="1"/>
  <c r="P36" i="1" s="1"/>
  <c r="BC36" i="1" s="1"/>
  <c r="AN36" i="1"/>
  <c r="AE36" i="1"/>
  <c r="AD36" i="1"/>
  <c r="V36" i="1"/>
  <c r="T36" i="1"/>
  <c r="Q36" i="1"/>
  <c r="O36" i="1"/>
  <c r="N36" i="1" s="1"/>
  <c r="BU35" i="1"/>
  <c r="BT35" i="1"/>
  <c r="BR35" i="1"/>
  <c r="BS35" i="1" s="1"/>
  <c r="BB35" i="1" s="1"/>
  <c r="BD35" i="1" s="1"/>
  <c r="BO35" i="1"/>
  <c r="BN35" i="1"/>
  <c r="BM35" i="1"/>
  <c r="BL35" i="1"/>
  <c r="BP35" i="1" s="1"/>
  <c r="BQ35" i="1" s="1"/>
  <c r="BJ35" i="1"/>
  <c r="BK35" i="1" s="1"/>
  <c r="BG35" i="1"/>
  <c r="BF35" i="1"/>
  <c r="AZ35" i="1"/>
  <c r="AT35" i="1"/>
  <c r="AO35" i="1"/>
  <c r="AM35" i="1"/>
  <c r="AE35" i="1"/>
  <c r="AD35" i="1"/>
  <c r="AC35" i="1"/>
  <c r="V35" i="1"/>
  <c r="BU34" i="1"/>
  <c r="Y34" i="1" s="1"/>
  <c r="BT34" i="1"/>
  <c r="BR34" i="1"/>
  <c r="BO34" i="1"/>
  <c r="BN34" i="1"/>
  <c r="BL34" i="1"/>
  <c r="BP34" i="1" s="1"/>
  <c r="BQ34" i="1" s="1"/>
  <c r="BJ34" i="1"/>
  <c r="BK34" i="1" s="1"/>
  <c r="BF34" i="1"/>
  <c r="AZ34" i="1"/>
  <c r="AT34" i="1"/>
  <c r="BG34" i="1" s="1"/>
  <c r="AO34" i="1"/>
  <c r="AM34" i="1"/>
  <c r="AE34" i="1"/>
  <c r="AD34" i="1"/>
  <c r="AC34" i="1"/>
  <c r="V34" i="1"/>
  <c r="T34" i="1"/>
  <c r="BU33" i="1"/>
  <c r="BT33" i="1"/>
  <c r="BR33" i="1"/>
  <c r="BO33" i="1"/>
  <c r="BN33" i="1"/>
  <c r="BJ33" i="1"/>
  <c r="BF33" i="1"/>
  <c r="AZ33" i="1"/>
  <c r="AT33" i="1"/>
  <c r="BG33" i="1" s="1"/>
  <c r="AO33" i="1"/>
  <c r="AM33" i="1" s="1"/>
  <c r="P33" i="1" s="1"/>
  <c r="BC33" i="1" s="1"/>
  <c r="AE33" i="1"/>
  <c r="AC33" i="1" s="1"/>
  <c r="AD33" i="1"/>
  <c r="V33" i="1"/>
  <c r="BU32" i="1"/>
  <c r="BT32" i="1"/>
  <c r="BS32" i="1"/>
  <c r="BB32" i="1" s="1"/>
  <c r="BR32" i="1"/>
  <c r="BP32" i="1"/>
  <c r="BQ32" i="1" s="1"/>
  <c r="BO32" i="1"/>
  <c r="BN32" i="1"/>
  <c r="BM32" i="1"/>
  <c r="BK32" i="1"/>
  <c r="BJ32" i="1"/>
  <c r="BL32" i="1" s="1"/>
  <c r="BG32" i="1"/>
  <c r="BF32" i="1"/>
  <c r="AZ32" i="1"/>
  <c r="BD32" i="1" s="1"/>
  <c r="AT32" i="1"/>
  <c r="AO32" i="1"/>
  <c r="AM32" i="1" s="1"/>
  <c r="AN32" i="1"/>
  <c r="AE32" i="1"/>
  <c r="AD32" i="1"/>
  <c r="AC32" i="1" s="1"/>
  <c r="Y32" i="1"/>
  <c r="V32" i="1"/>
  <c r="BU31" i="1"/>
  <c r="Y31" i="1" s="1"/>
  <c r="BT31" i="1"/>
  <c r="BS31" i="1"/>
  <c r="BR31" i="1"/>
  <c r="BO31" i="1"/>
  <c r="BN31" i="1"/>
  <c r="BM31" i="1"/>
  <c r="BL31" i="1"/>
  <c r="BP31" i="1" s="1"/>
  <c r="BQ31" i="1" s="1"/>
  <c r="BK31" i="1"/>
  <c r="BJ31" i="1"/>
  <c r="BG31" i="1"/>
  <c r="BF31" i="1"/>
  <c r="BD31" i="1"/>
  <c r="BB31" i="1"/>
  <c r="AZ31" i="1"/>
  <c r="AT31" i="1"/>
  <c r="AO31" i="1"/>
  <c r="AM31" i="1"/>
  <c r="Q31" i="1" s="1"/>
  <c r="AE31" i="1"/>
  <c r="AD31" i="1"/>
  <c r="AC31" i="1"/>
  <c r="V31" i="1"/>
  <c r="T31" i="1"/>
  <c r="BU30" i="1"/>
  <c r="Y30" i="1" s="1"/>
  <c r="BT30" i="1"/>
  <c r="BS30" i="1" s="1"/>
  <c r="BB30" i="1" s="1"/>
  <c r="BR30" i="1"/>
  <c r="BO30" i="1"/>
  <c r="BN30" i="1"/>
  <c r="BM30" i="1"/>
  <c r="BL30" i="1"/>
  <c r="BP30" i="1" s="1"/>
  <c r="BQ30" i="1" s="1"/>
  <c r="BK30" i="1"/>
  <c r="BJ30" i="1"/>
  <c r="BF30" i="1"/>
  <c r="AZ30" i="1"/>
  <c r="AT30" i="1"/>
  <c r="BG30" i="1" s="1"/>
  <c r="AO30" i="1"/>
  <c r="AM30" i="1"/>
  <c r="Q30" i="1" s="1"/>
  <c r="AE30" i="1"/>
  <c r="AD30" i="1"/>
  <c r="AC30" i="1"/>
  <c r="V30" i="1"/>
  <c r="BU29" i="1"/>
  <c r="BT29" i="1"/>
  <c r="BR29" i="1"/>
  <c r="BO29" i="1"/>
  <c r="BN29" i="1"/>
  <c r="BJ29" i="1"/>
  <c r="BF29" i="1"/>
  <c r="AZ29" i="1"/>
  <c r="AT29" i="1"/>
  <c r="BG29" i="1" s="1"/>
  <c r="AO29" i="1"/>
  <c r="AM29" i="1" s="1"/>
  <c r="AE29" i="1"/>
  <c r="AC29" i="1" s="1"/>
  <c r="AD29" i="1"/>
  <c r="V29" i="1"/>
  <c r="P29" i="1"/>
  <c r="BC29" i="1" s="1"/>
  <c r="BU28" i="1"/>
  <c r="BT28" i="1"/>
  <c r="BS28" i="1" s="1"/>
  <c r="BB28" i="1" s="1"/>
  <c r="BR28" i="1"/>
  <c r="BO28" i="1"/>
  <c r="BN28" i="1"/>
  <c r="BM28" i="1"/>
  <c r="BL28" i="1"/>
  <c r="BP28" i="1" s="1"/>
  <c r="BQ28" i="1" s="1"/>
  <c r="BK28" i="1"/>
  <c r="BJ28" i="1"/>
  <c r="BG28" i="1"/>
  <c r="BF28" i="1"/>
  <c r="AZ28" i="1"/>
  <c r="AT28" i="1"/>
  <c r="AO28" i="1"/>
  <c r="AM28" i="1" s="1"/>
  <c r="AN28" i="1"/>
  <c r="AE28" i="1"/>
  <c r="AD28" i="1"/>
  <c r="AC28" i="1" s="1"/>
  <c r="Y28" i="1"/>
  <c r="V28" i="1"/>
  <c r="BU27" i="1"/>
  <c r="BT27" i="1"/>
  <c r="BR27" i="1"/>
  <c r="BO27" i="1"/>
  <c r="BN27" i="1"/>
  <c r="BJ27" i="1"/>
  <c r="BF27" i="1"/>
  <c r="AZ27" i="1"/>
  <c r="AT27" i="1"/>
  <c r="BG27" i="1" s="1"/>
  <c r="AO27" i="1"/>
  <c r="AM27" i="1"/>
  <c r="Q27" i="1" s="1"/>
  <c r="AE27" i="1"/>
  <c r="AD27" i="1"/>
  <c r="AC27" i="1"/>
  <c r="V27" i="1"/>
  <c r="T27" i="1"/>
  <c r="P27" i="1"/>
  <c r="BC27" i="1" s="1"/>
  <c r="BU26" i="1"/>
  <c r="Y26" i="1" s="1"/>
  <c r="BT26" i="1"/>
  <c r="BS26" i="1" s="1"/>
  <c r="BB26" i="1" s="1"/>
  <c r="BD26" i="1" s="1"/>
  <c r="BR26" i="1"/>
  <c r="BO26" i="1"/>
  <c r="BN26" i="1"/>
  <c r="BM26" i="1"/>
  <c r="BL26" i="1"/>
  <c r="BP26" i="1" s="1"/>
  <c r="BQ26" i="1" s="1"/>
  <c r="BK26" i="1"/>
  <c r="BJ26" i="1"/>
  <c r="BF26" i="1"/>
  <c r="AZ26" i="1"/>
  <c r="AT26" i="1"/>
  <c r="BG26" i="1" s="1"/>
  <c r="AO26" i="1"/>
  <c r="AN26" i="1"/>
  <c r="AM26" i="1"/>
  <c r="Q26" i="1" s="1"/>
  <c r="AE26" i="1"/>
  <c r="AD26" i="1"/>
  <c r="AC26" i="1" s="1"/>
  <c r="V26" i="1"/>
  <c r="O26" i="1"/>
  <c r="N26" i="1"/>
  <c r="BU25" i="1"/>
  <c r="BT25" i="1"/>
  <c r="BR25" i="1"/>
  <c r="BO25" i="1"/>
  <c r="BN25" i="1"/>
  <c r="BJ25" i="1"/>
  <c r="BF25" i="1"/>
  <c r="AZ25" i="1"/>
  <c r="AT25" i="1"/>
  <c r="BG25" i="1" s="1"/>
  <c r="AO25" i="1"/>
  <c r="AM25" i="1"/>
  <c r="O25" i="1" s="1"/>
  <c r="N25" i="1" s="1"/>
  <c r="AE25" i="1"/>
  <c r="AD25" i="1"/>
  <c r="AC25" i="1"/>
  <c r="V25" i="1"/>
  <c r="T25" i="1"/>
  <c r="Q25" i="1"/>
  <c r="P25" i="1"/>
  <c r="BC25" i="1" s="1"/>
  <c r="BU24" i="1"/>
  <c r="Y24" i="1" s="1"/>
  <c r="BT24" i="1"/>
  <c r="BS24" i="1" s="1"/>
  <c r="BB24" i="1" s="1"/>
  <c r="BR24" i="1"/>
  <c r="BO24" i="1"/>
  <c r="BN24" i="1"/>
  <c r="BM24" i="1"/>
  <c r="BL24" i="1"/>
  <c r="BP24" i="1" s="1"/>
  <c r="BQ24" i="1" s="1"/>
  <c r="BK24" i="1"/>
  <c r="BJ24" i="1"/>
  <c r="BG24" i="1"/>
  <c r="BF24" i="1"/>
  <c r="AZ24" i="1"/>
  <c r="AT24" i="1"/>
  <c r="AO24" i="1"/>
  <c r="AM24" i="1" s="1"/>
  <c r="AN24" i="1"/>
  <c r="AE24" i="1"/>
  <c r="AD24" i="1"/>
  <c r="AC24" i="1" s="1"/>
  <c r="V24" i="1"/>
  <c r="BU23" i="1"/>
  <c r="BT23" i="1"/>
  <c r="BS23" i="1"/>
  <c r="BB23" i="1" s="1"/>
  <c r="BR23" i="1"/>
  <c r="BO23" i="1"/>
  <c r="BN23" i="1"/>
  <c r="BJ23" i="1"/>
  <c r="BF23" i="1"/>
  <c r="AZ23" i="1"/>
  <c r="BD23" i="1" s="1"/>
  <c r="AT23" i="1"/>
  <c r="BG23" i="1" s="1"/>
  <c r="AO23" i="1"/>
  <c r="AM23" i="1"/>
  <c r="O23" i="1" s="1"/>
  <c r="N23" i="1" s="1"/>
  <c r="AE23" i="1"/>
  <c r="AD23" i="1"/>
  <c r="AC23" i="1"/>
  <c r="Y23" i="1"/>
  <c r="V23" i="1"/>
  <c r="T23" i="1"/>
  <c r="Q23" i="1"/>
  <c r="P23" i="1"/>
  <c r="BC23" i="1" s="1"/>
  <c r="BE23" i="1" s="1"/>
  <c r="BU22" i="1"/>
  <c r="Y22" i="1" s="1"/>
  <c r="BT22" i="1"/>
  <c r="BR22" i="1"/>
  <c r="BS22" i="1" s="1"/>
  <c r="BB22" i="1" s="1"/>
  <c r="BD22" i="1" s="1"/>
  <c r="BO22" i="1"/>
  <c r="BN22" i="1"/>
  <c r="BM22" i="1"/>
  <c r="BL22" i="1"/>
  <c r="BP22" i="1" s="1"/>
  <c r="BQ22" i="1" s="1"/>
  <c r="BJ22" i="1"/>
  <c r="BK22" i="1" s="1"/>
  <c r="BG22" i="1"/>
  <c r="BF22" i="1"/>
  <c r="AZ22" i="1"/>
  <c r="AT22" i="1"/>
  <c r="AO22" i="1"/>
  <c r="AM22" i="1" s="1"/>
  <c r="AN22" i="1"/>
  <c r="AE22" i="1"/>
  <c r="AD22" i="1"/>
  <c r="AC22" i="1" s="1"/>
  <c r="V22" i="1"/>
  <c r="BU21" i="1"/>
  <c r="BT21" i="1"/>
  <c r="BR21" i="1"/>
  <c r="Y21" i="1" s="1"/>
  <c r="BO21" i="1"/>
  <c r="BN21" i="1"/>
  <c r="BJ21" i="1"/>
  <c r="BF21" i="1"/>
  <c r="AZ21" i="1"/>
  <c r="AT21" i="1"/>
  <c r="BG21" i="1" s="1"/>
  <c r="AO21" i="1"/>
  <c r="AM21" i="1"/>
  <c r="AE21" i="1"/>
  <c r="AD21" i="1"/>
  <c r="AC21" i="1"/>
  <c r="V21" i="1"/>
  <c r="T21" i="1"/>
  <c r="Q21" i="1"/>
  <c r="P21" i="1"/>
  <c r="BC21" i="1" s="1"/>
  <c r="BU20" i="1"/>
  <c r="BT20" i="1"/>
  <c r="BR20" i="1"/>
  <c r="BP20" i="1"/>
  <c r="BQ20" i="1" s="1"/>
  <c r="BO20" i="1"/>
  <c r="BN20" i="1"/>
  <c r="BM20" i="1"/>
  <c r="BL20" i="1"/>
  <c r="BJ20" i="1"/>
  <c r="BK20" i="1" s="1"/>
  <c r="BG20" i="1"/>
  <c r="BF20" i="1"/>
  <c r="AZ20" i="1"/>
  <c r="AT20" i="1"/>
  <c r="AO20" i="1"/>
  <c r="AM20" i="1" s="1"/>
  <c r="AN20" i="1"/>
  <c r="AE20" i="1"/>
  <c r="AD20" i="1"/>
  <c r="V20" i="1"/>
  <c r="O20" i="1"/>
  <c r="N20" i="1" s="1"/>
  <c r="BU19" i="1"/>
  <c r="BT19" i="1"/>
  <c r="BR19" i="1"/>
  <c r="BS19" i="1" s="1"/>
  <c r="BB19" i="1" s="1"/>
  <c r="BO19" i="1"/>
  <c r="BN19" i="1"/>
  <c r="BJ19" i="1"/>
  <c r="BM19" i="1" s="1"/>
  <c r="BF19" i="1"/>
  <c r="AZ19" i="1"/>
  <c r="AT19" i="1"/>
  <c r="BG19" i="1" s="1"/>
  <c r="AO19" i="1"/>
  <c r="AN19" i="1"/>
  <c r="AM19" i="1"/>
  <c r="AE19" i="1"/>
  <c r="AD19" i="1"/>
  <c r="AC19" i="1"/>
  <c r="Y19" i="1"/>
  <c r="V19" i="1"/>
  <c r="T19" i="1"/>
  <c r="Q19" i="1"/>
  <c r="P19" i="1"/>
  <c r="BC19" i="1" s="1"/>
  <c r="O19" i="1"/>
  <c r="N19" i="1"/>
  <c r="AG19" i="1" s="1"/>
  <c r="BE19" i="1" l="1"/>
  <c r="Z21" i="1"/>
  <c r="AA21" i="1" s="1"/>
  <c r="BD19" i="1"/>
  <c r="AG20" i="1"/>
  <c r="T24" i="1"/>
  <c r="Q24" i="1"/>
  <c r="P24" i="1"/>
  <c r="BC24" i="1" s="1"/>
  <c r="BE24" i="1" s="1"/>
  <c r="O24" i="1"/>
  <c r="N24" i="1" s="1"/>
  <c r="AG26" i="1"/>
  <c r="T28" i="1"/>
  <c r="Q28" i="1"/>
  <c r="P28" i="1"/>
  <c r="BC28" i="1" s="1"/>
  <c r="BE28" i="1" s="1"/>
  <c r="O28" i="1"/>
  <c r="N28" i="1" s="1"/>
  <c r="BD29" i="1"/>
  <c r="BK19" i="1"/>
  <c r="BL19" i="1"/>
  <c r="BP19" i="1" s="1"/>
  <c r="BQ19" i="1" s="1"/>
  <c r="AC20" i="1"/>
  <c r="BS21" i="1"/>
  <c r="BB21" i="1" s="1"/>
  <c r="BE21" i="1" s="1"/>
  <c r="Q22" i="1"/>
  <c r="P22" i="1"/>
  <c r="BC22" i="1" s="1"/>
  <c r="BE22" i="1" s="1"/>
  <c r="T22" i="1"/>
  <c r="Z24" i="1"/>
  <c r="AA24" i="1" s="1"/>
  <c r="AH24" i="1" s="1"/>
  <c r="BM27" i="1"/>
  <c r="BL27" i="1"/>
  <c r="BP27" i="1" s="1"/>
  <c r="BQ27" i="1" s="1"/>
  <c r="BK27" i="1"/>
  <c r="BS33" i="1"/>
  <c r="BB33" i="1" s="1"/>
  <c r="BE33" i="1" s="1"/>
  <c r="Y33" i="1"/>
  <c r="BM25" i="1"/>
  <c r="BL25" i="1"/>
  <c r="BP25" i="1" s="1"/>
  <c r="BQ25" i="1" s="1"/>
  <c r="BK25" i="1"/>
  <c r="AH21" i="1"/>
  <c r="BD28" i="1"/>
  <c r="Z19" i="1"/>
  <c r="AA19" i="1" s="1"/>
  <c r="AH19" i="1" s="1"/>
  <c r="BS20" i="1"/>
  <c r="BB20" i="1" s="1"/>
  <c r="BD20" i="1" s="1"/>
  <c r="BM21" i="1"/>
  <c r="BL21" i="1"/>
  <c r="BP21" i="1" s="1"/>
  <c r="BQ21" i="1" s="1"/>
  <c r="AG25" i="1"/>
  <c r="Z26" i="1"/>
  <c r="AA26" i="1" s="1"/>
  <c r="W26" i="1" s="1"/>
  <c r="U26" i="1" s="1"/>
  <c r="X26" i="1" s="1"/>
  <c r="R26" i="1" s="1"/>
  <c r="S26" i="1" s="1"/>
  <c r="BS27" i="1"/>
  <c r="BB27" i="1" s="1"/>
  <c r="BD27" i="1" s="1"/>
  <c r="Y27" i="1"/>
  <c r="W23" i="1"/>
  <c r="U23" i="1" s="1"/>
  <c r="X23" i="1" s="1"/>
  <c r="R23" i="1" s="1"/>
  <c r="S23" i="1" s="1"/>
  <c r="BM48" i="1"/>
  <c r="BL48" i="1"/>
  <c r="BP48" i="1" s="1"/>
  <c r="BQ48" i="1" s="1"/>
  <c r="BK48" i="1"/>
  <c r="O21" i="1"/>
  <c r="N21" i="1" s="1"/>
  <c r="AN21" i="1"/>
  <c r="BK21" i="1"/>
  <c r="O22" i="1"/>
  <c r="N22" i="1" s="1"/>
  <c r="AH23" i="1"/>
  <c r="AG23" i="1"/>
  <c r="BM23" i="1"/>
  <c r="BL23" i="1"/>
  <c r="BP23" i="1" s="1"/>
  <c r="BQ23" i="1" s="1"/>
  <c r="BS25" i="1"/>
  <c r="BB25" i="1" s="1"/>
  <c r="BD25" i="1" s="1"/>
  <c r="Y25" i="1"/>
  <c r="BS29" i="1"/>
  <c r="BB29" i="1" s="1"/>
  <c r="BE29" i="1" s="1"/>
  <c r="Y29" i="1"/>
  <c r="T32" i="1"/>
  <c r="Q32" i="1"/>
  <c r="P32" i="1"/>
  <c r="BC32" i="1" s="1"/>
  <c r="BE32" i="1" s="1"/>
  <c r="O32" i="1"/>
  <c r="N32" i="1" s="1"/>
  <c r="AG36" i="1"/>
  <c r="BE36" i="1"/>
  <c r="T39" i="1"/>
  <c r="Q39" i="1"/>
  <c r="P39" i="1"/>
  <c r="BC39" i="1" s="1"/>
  <c r="BE39" i="1" s="1"/>
  <c r="AN39" i="1"/>
  <c r="O39" i="1"/>
  <c r="N39" i="1" s="1"/>
  <c r="Z23" i="1"/>
  <c r="AA23" i="1" s="1"/>
  <c r="BD24" i="1"/>
  <c r="BM29" i="1"/>
  <c r="BL29" i="1"/>
  <c r="BP29" i="1" s="1"/>
  <c r="BQ29" i="1" s="1"/>
  <c r="BK29" i="1"/>
  <c r="BD30" i="1"/>
  <c r="O33" i="1"/>
  <c r="N33" i="1" s="1"/>
  <c r="AN33" i="1"/>
  <c r="T33" i="1"/>
  <c r="Q33" i="1"/>
  <c r="T20" i="1"/>
  <c r="Q20" i="1"/>
  <c r="P20" i="1"/>
  <c r="BC20" i="1" s="1"/>
  <c r="BE20" i="1" s="1"/>
  <c r="BK23" i="1"/>
  <c r="O29" i="1"/>
  <c r="N29" i="1" s="1"/>
  <c r="AN29" i="1"/>
  <c r="T29" i="1"/>
  <c r="Q29" i="1"/>
  <c r="BM33" i="1"/>
  <c r="BL33" i="1"/>
  <c r="BP33" i="1" s="1"/>
  <c r="BQ33" i="1" s="1"/>
  <c r="BK33" i="1"/>
  <c r="Q35" i="1"/>
  <c r="P35" i="1"/>
  <c r="BC35" i="1" s="1"/>
  <c r="BE35" i="1" s="1"/>
  <c r="T35" i="1"/>
  <c r="O35" i="1"/>
  <c r="N35" i="1" s="1"/>
  <c r="AN35" i="1"/>
  <c r="Y36" i="1"/>
  <c r="BS36" i="1"/>
  <c r="BB36" i="1" s="1"/>
  <c r="BD36" i="1" s="1"/>
  <c r="O34" i="1"/>
  <c r="N34" i="1" s="1"/>
  <c r="AN34" i="1"/>
  <c r="BE37" i="1"/>
  <c r="BD40" i="1"/>
  <c r="BS44" i="1"/>
  <c r="BB44" i="1" s="1"/>
  <c r="Y44" i="1"/>
  <c r="Y59" i="1"/>
  <c r="BS59" i="1"/>
  <c r="BB59" i="1" s="1"/>
  <c r="BD59" i="1" s="1"/>
  <c r="AN23" i="1"/>
  <c r="T26" i="1"/>
  <c r="AN27" i="1"/>
  <c r="T30" i="1"/>
  <c r="AN31" i="1"/>
  <c r="BM36" i="1"/>
  <c r="BL36" i="1"/>
  <c r="BP36" i="1" s="1"/>
  <c r="BQ36" i="1" s="1"/>
  <c r="AN44" i="1"/>
  <c r="T44" i="1"/>
  <c r="Q44" i="1"/>
  <c r="O44" i="1"/>
  <c r="N44" i="1" s="1"/>
  <c r="P45" i="1"/>
  <c r="BC45" i="1" s="1"/>
  <c r="BE45" i="1" s="1"/>
  <c r="O45" i="1"/>
  <c r="N45" i="1" s="1"/>
  <c r="AN45" i="1"/>
  <c r="T45" i="1"/>
  <c r="Q45" i="1"/>
  <c r="Y20" i="1"/>
  <c r="O27" i="1"/>
  <c r="N27" i="1" s="1"/>
  <c r="O31" i="1"/>
  <c r="N31" i="1" s="1"/>
  <c r="Q38" i="1"/>
  <c r="P38" i="1"/>
  <c r="BC38" i="1" s="1"/>
  <c r="BE38" i="1" s="1"/>
  <c r="O38" i="1"/>
  <c r="N38" i="1" s="1"/>
  <c r="AN38" i="1"/>
  <c r="BM40" i="1"/>
  <c r="BL40" i="1"/>
  <c r="BP40" i="1" s="1"/>
  <c r="BQ40" i="1" s="1"/>
  <c r="O48" i="1"/>
  <c r="N48" i="1" s="1"/>
  <c r="AN48" i="1"/>
  <c r="T48" i="1"/>
  <c r="P48" i="1"/>
  <c r="BC48" i="1" s="1"/>
  <c r="BE48" i="1" s="1"/>
  <c r="BS55" i="1"/>
  <c r="BB55" i="1" s="1"/>
  <c r="BD55" i="1" s="1"/>
  <c r="Y55" i="1"/>
  <c r="AN30" i="1"/>
  <c r="P31" i="1"/>
  <c r="BC31" i="1" s="1"/>
  <c r="BE31" i="1" s="1"/>
  <c r="Z32" i="1"/>
  <c r="AA32" i="1" s="1"/>
  <c r="AH32" i="1" s="1"/>
  <c r="BM34" i="1"/>
  <c r="BK37" i="1"/>
  <c r="BK40" i="1"/>
  <c r="P41" i="1"/>
  <c r="BC41" i="1" s="1"/>
  <c r="BE41" i="1" s="1"/>
  <c r="O41" i="1"/>
  <c r="N41" i="1" s="1"/>
  <c r="AN41" i="1"/>
  <c r="T41" i="1"/>
  <c r="Q41" i="1"/>
  <c r="BE44" i="1"/>
  <c r="BD44" i="1"/>
  <c r="BD45" i="1"/>
  <c r="Q48" i="1"/>
  <c r="O30" i="1"/>
  <c r="N30" i="1" s="1"/>
  <c r="P34" i="1"/>
  <c r="BC34" i="1" s="1"/>
  <c r="O37" i="1"/>
  <c r="N37" i="1" s="1"/>
  <c r="Z37" i="1" s="1"/>
  <c r="AA37" i="1" s="1"/>
  <c r="T37" i="1"/>
  <c r="BL37" i="1"/>
  <c r="BP37" i="1" s="1"/>
  <c r="BQ37" i="1" s="1"/>
  <c r="AG46" i="1"/>
  <c r="BS56" i="1"/>
  <c r="BB56" i="1" s="1"/>
  <c r="BD56" i="1" s="1"/>
  <c r="Y56" i="1"/>
  <c r="AN25" i="1"/>
  <c r="P26" i="1"/>
  <c r="BC26" i="1" s="1"/>
  <c r="BE26" i="1" s="1"/>
  <c r="P30" i="1"/>
  <c r="BC30" i="1" s="1"/>
  <c r="BE30" i="1" s="1"/>
  <c r="Q34" i="1"/>
  <c r="AC36" i="1"/>
  <c r="Q37" i="1"/>
  <c r="BE40" i="1"/>
  <c r="BD41" i="1"/>
  <c r="T43" i="1"/>
  <c r="Q43" i="1"/>
  <c r="P43" i="1"/>
  <c r="BC43" i="1" s="1"/>
  <c r="BE43" i="1" s="1"/>
  <c r="O43" i="1"/>
  <c r="N43" i="1" s="1"/>
  <c r="BM44" i="1"/>
  <c r="BL44" i="1"/>
  <c r="BP44" i="1" s="1"/>
  <c r="BQ44" i="1" s="1"/>
  <c r="BK44" i="1"/>
  <c r="BS34" i="1"/>
  <c r="BB34" i="1" s="1"/>
  <c r="BD34" i="1" s="1"/>
  <c r="BD37" i="1"/>
  <c r="T38" i="1"/>
  <c r="AN40" i="1"/>
  <c r="T40" i="1"/>
  <c r="O40" i="1"/>
  <c r="N40" i="1" s="1"/>
  <c r="Z46" i="1"/>
  <c r="AA46" i="1" s="1"/>
  <c r="W46" i="1" s="1"/>
  <c r="U46" i="1" s="1"/>
  <c r="X46" i="1" s="1"/>
  <c r="R46" i="1" s="1"/>
  <c r="S46" i="1" s="1"/>
  <c r="BM52" i="1"/>
  <c r="BL52" i="1"/>
  <c r="BP52" i="1" s="1"/>
  <c r="BQ52" i="1" s="1"/>
  <c r="BK52" i="1"/>
  <c r="AG70" i="1"/>
  <c r="BS49" i="1"/>
  <c r="BB49" i="1" s="1"/>
  <c r="BD49" i="1" s="1"/>
  <c r="T51" i="1"/>
  <c r="Q51" i="1"/>
  <c r="AN55" i="1"/>
  <c r="T55" i="1"/>
  <c r="Q55" i="1"/>
  <c r="AC62" i="1"/>
  <c r="BL46" i="1"/>
  <c r="BP46" i="1" s="1"/>
  <c r="BQ46" i="1" s="1"/>
  <c r="Q49" i="1"/>
  <c r="P49" i="1"/>
  <c r="BC49" i="1" s="1"/>
  <c r="BE49" i="1" s="1"/>
  <c r="BS51" i="1"/>
  <c r="BB51" i="1" s="1"/>
  <c r="BD51" i="1" s="1"/>
  <c r="Y51" i="1"/>
  <c r="T54" i="1"/>
  <c r="Q54" i="1"/>
  <c r="P54" i="1"/>
  <c r="BC54" i="1" s="1"/>
  <c r="BE54" i="1" s="1"/>
  <c r="O54" i="1"/>
  <c r="N54" i="1" s="1"/>
  <c r="BS58" i="1"/>
  <c r="BB58" i="1" s="1"/>
  <c r="BD58" i="1" s="1"/>
  <c r="Y58" i="1"/>
  <c r="Q65" i="1"/>
  <c r="O65" i="1"/>
  <c r="N65" i="1" s="1"/>
  <c r="T65" i="1"/>
  <c r="P65" i="1"/>
  <c r="BC65" i="1" s="1"/>
  <c r="AN65" i="1"/>
  <c r="AG67" i="1"/>
  <c r="Q74" i="1"/>
  <c r="P74" i="1"/>
  <c r="BC74" i="1" s="1"/>
  <c r="BE74" i="1" s="1"/>
  <c r="AN74" i="1"/>
  <c r="T74" i="1"/>
  <c r="AN42" i="1"/>
  <c r="O47" i="1"/>
  <c r="N47" i="1" s="1"/>
  <c r="O49" i="1"/>
  <c r="N49" i="1" s="1"/>
  <c r="Q53" i="1"/>
  <c r="P53" i="1"/>
  <c r="BC53" i="1" s="1"/>
  <c r="BE53" i="1" s="1"/>
  <c r="O53" i="1"/>
  <c r="N53" i="1" s="1"/>
  <c r="Z53" i="1" s="1"/>
  <c r="AA53" i="1" s="1"/>
  <c r="AN53" i="1"/>
  <c r="AN54" i="1"/>
  <c r="AG62" i="1"/>
  <c r="BE72" i="1"/>
  <c r="Y35" i="1"/>
  <c r="Y39" i="1"/>
  <c r="O42" i="1"/>
  <c r="N42" i="1" s="1"/>
  <c r="Y43" i="1"/>
  <c r="P46" i="1"/>
  <c r="BC46" i="1" s="1"/>
  <c r="BE46" i="1" s="1"/>
  <c r="P47" i="1"/>
  <c r="BC47" i="1" s="1"/>
  <c r="AN47" i="1"/>
  <c r="BS47" i="1"/>
  <c r="BB47" i="1" s="1"/>
  <c r="BD47" i="1" s="1"/>
  <c r="Y47" i="1"/>
  <c r="AC49" i="1"/>
  <c r="P50" i="1"/>
  <c r="BC50" i="1" s="1"/>
  <c r="BE50" i="1" s="1"/>
  <c r="AC51" i="1"/>
  <c r="Z52" i="1"/>
  <c r="AA52" i="1" s="1"/>
  <c r="BE60" i="1"/>
  <c r="BE62" i="1"/>
  <c r="BM66" i="1"/>
  <c r="BK66" i="1"/>
  <c r="BL66" i="1"/>
  <c r="BP66" i="1" s="1"/>
  <c r="BQ66" i="1" s="1"/>
  <c r="P42" i="1"/>
  <c r="BC42" i="1" s="1"/>
  <c r="BE42" i="1" s="1"/>
  <c r="Q46" i="1"/>
  <c r="BM51" i="1"/>
  <c r="BL51" i="1"/>
  <c r="BP51" i="1" s="1"/>
  <c r="BQ51" i="1" s="1"/>
  <c r="BK51" i="1"/>
  <c r="BE52" i="1"/>
  <c r="AC55" i="1"/>
  <c r="BM55" i="1"/>
  <c r="BL55" i="1"/>
  <c r="BP55" i="1" s="1"/>
  <c r="BQ55" i="1" s="1"/>
  <c r="BK55" i="1"/>
  <c r="AJ63" i="1"/>
  <c r="BK64" i="1"/>
  <c r="BM64" i="1"/>
  <c r="BL64" i="1"/>
  <c r="BP64" i="1" s="1"/>
  <c r="BQ64" i="1" s="1"/>
  <c r="O74" i="1"/>
  <c r="N74" i="1" s="1"/>
  <c r="Y38" i="1"/>
  <c r="Y42" i="1"/>
  <c r="AC47" i="1"/>
  <c r="BL47" i="1"/>
  <c r="BP47" i="1" s="1"/>
  <c r="BQ47" i="1" s="1"/>
  <c r="T49" i="1"/>
  <c r="BD52" i="1"/>
  <c r="BS57" i="1"/>
  <c r="BB57" i="1" s="1"/>
  <c r="BD57" i="1" s="1"/>
  <c r="Y57" i="1"/>
  <c r="Q70" i="1"/>
  <c r="P70" i="1"/>
  <c r="BC70" i="1" s="1"/>
  <c r="BE70" i="1" s="1"/>
  <c r="AN70" i="1"/>
  <c r="Q50" i="1"/>
  <c r="O50" i="1"/>
  <c r="N50" i="1" s="1"/>
  <c r="O51" i="1"/>
  <c r="N51" i="1" s="1"/>
  <c r="AN51" i="1"/>
  <c r="AG56" i="1"/>
  <c r="Z67" i="1"/>
  <c r="AA67" i="1" s="1"/>
  <c r="AH71" i="1"/>
  <c r="AN56" i="1"/>
  <c r="O64" i="1"/>
  <c r="N64" i="1" s="1"/>
  <c r="Q64" i="1"/>
  <c r="BK65" i="1"/>
  <c r="BM65" i="1"/>
  <c r="Q69" i="1"/>
  <c r="P69" i="1"/>
  <c r="BC69" i="1" s="1"/>
  <c r="BE69" i="1" s="1"/>
  <c r="O69" i="1"/>
  <c r="N69" i="1" s="1"/>
  <c r="AN69" i="1"/>
  <c r="T69" i="1"/>
  <c r="Z71" i="1"/>
  <c r="AA71" i="1" s="1"/>
  <c r="Q57" i="1"/>
  <c r="O57" i="1"/>
  <c r="N57" i="1" s="1"/>
  <c r="BM58" i="1"/>
  <c r="BK58" i="1"/>
  <c r="BS60" i="1"/>
  <c r="BB60" i="1" s="1"/>
  <c r="BD60" i="1" s="1"/>
  <c r="Y60" i="1"/>
  <c r="BS61" i="1"/>
  <c r="BB61" i="1" s="1"/>
  <c r="BD61" i="1" s="1"/>
  <c r="Y61" i="1"/>
  <c r="BS62" i="1"/>
  <c r="BB62" i="1" s="1"/>
  <c r="BD62" i="1" s="1"/>
  <c r="Y62" i="1"/>
  <c r="BE67" i="1"/>
  <c r="BL68" i="1"/>
  <c r="BP68" i="1" s="1"/>
  <c r="BQ68" i="1" s="1"/>
  <c r="BL72" i="1"/>
  <c r="BP72" i="1" s="1"/>
  <c r="BQ72" i="1" s="1"/>
  <c r="BK72" i="1"/>
  <c r="Q73" i="1"/>
  <c r="P73" i="1"/>
  <c r="BC73" i="1" s="1"/>
  <c r="O73" i="1"/>
  <c r="N73" i="1" s="1"/>
  <c r="AN73" i="1"/>
  <c r="T73" i="1"/>
  <c r="Y50" i="1"/>
  <c r="BK50" i="1"/>
  <c r="BK54" i="1"/>
  <c r="BL56" i="1"/>
  <c r="BP56" i="1" s="1"/>
  <c r="BQ56" i="1" s="1"/>
  <c r="AN57" i="1"/>
  <c r="BK57" i="1"/>
  <c r="BM57" i="1"/>
  <c r="BL58" i="1"/>
  <c r="BP58" i="1" s="1"/>
  <c r="BQ58" i="1" s="1"/>
  <c r="BK59" i="1"/>
  <c r="P66" i="1"/>
  <c r="BC66" i="1" s="1"/>
  <c r="BE66" i="1" s="1"/>
  <c r="BD67" i="1"/>
  <c r="O68" i="1"/>
  <c r="N68" i="1" s="1"/>
  <c r="AN68" i="1"/>
  <c r="T68" i="1"/>
  <c r="Q68" i="1"/>
  <c r="BM68" i="1"/>
  <c r="BM72" i="1"/>
  <c r="BL50" i="1"/>
  <c r="BP50" i="1" s="1"/>
  <c r="BQ50" i="1" s="1"/>
  <c r="AN52" i="1"/>
  <c r="BL54" i="1"/>
  <c r="BP54" i="1" s="1"/>
  <c r="BQ54" i="1" s="1"/>
  <c r="P57" i="1"/>
  <c r="BC57" i="1" s="1"/>
  <c r="BE57" i="1" s="1"/>
  <c r="BL57" i="1"/>
  <c r="BP57" i="1" s="1"/>
  <c r="BQ57" i="1" s="1"/>
  <c r="O58" i="1"/>
  <c r="N58" i="1" s="1"/>
  <c r="BL59" i="1"/>
  <c r="BP59" i="1" s="1"/>
  <c r="BQ59" i="1" s="1"/>
  <c r="Q61" i="1"/>
  <c r="O61" i="1"/>
  <c r="N61" i="1" s="1"/>
  <c r="AN62" i="1"/>
  <c r="BM62" i="1"/>
  <c r="BK62" i="1"/>
  <c r="T64" i="1"/>
  <c r="BS69" i="1"/>
  <c r="BB69" i="1" s="1"/>
  <c r="BD69" i="1" s="1"/>
  <c r="W71" i="1"/>
  <c r="U71" i="1" s="1"/>
  <c r="X71" i="1" s="1"/>
  <c r="R71" i="1" s="1"/>
  <c r="S71" i="1" s="1"/>
  <c r="AG71" i="1"/>
  <c r="Y49" i="1"/>
  <c r="P58" i="1"/>
  <c r="BC58" i="1" s="1"/>
  <c r="BE58" i="1" s="1"/>
  <c r="AC58" i="1"/>
  <c r="O60" i="1"/>
  <c r="N60" i="1" s="1"/>
  <c r="Q60" i="1"/>
  <c r="BK61" i="1"/>
  <c r="BM61" i="1"/>
  <c r="W63" i="1"/>
  <c r="U63" i="1" s="1"/>
  <c r="X63" i="1" s="1"/>
  <c r="R63" i="1" s="1"/>
  <c r="S63" i="1" s="1"/>
  <c r="T66" i="1"/>
  <c r="BE71" i="1"/>
  <c r="O72" i="1"/>
  <c r="N72" i="1" s="1"/>
  <c r="AN72" i="1"/>
  <c r="T72" i="1"/>
  <c r="Q72" i="1"/>
  <c r="BS73" i="1"/>
  <c r="BB73" i="1" s="1"/>
  <c r="BD73" i="1" s="1"/>
  <c r="BS64" i="1"/>
  <c r="BB64" i="1" s="1"/>
  <c r="BD64" i="1" s="1"/>
  <c r="Y64" i="1"/>
  <c r="BS65" i="1"/>
  <c r="BB65" i="1" s="1"/>
  <c r="BD65" i="1" s="1"/>
  <c r="Y65" i="1"/>
  <c r="BS66" i="1"/>
  <c r="BB66" i="1" s="1"/>
  <c r="BD66" i="1" s="1"/>
  <c r="Y66" i="1"/>
  <c r="BM67" i="1"/>
  <c r="BL67" i="1"/>
  <c r="BP67" i="1" s="1"/>
  <c r="BQ67" i="1" s="1"/>
  <c r="BS68" i="1"/>
  <c r="BB68" i="1" s="1"/>
  <c r="BD68" i="1" s="1"/>
  <c r="Y68" i="1"/>
  <c r="BS72" i="1"/>
  <c r="BB72" i="1" s="1"/>
  <c r="BD72" i="1" s="1"/>
  <c r="Y72" i="1"/>
  <c r="BM69" i="1"/>
  <c r="BM73" i="1"/>
  <c r="BL71" i="1"/>
  <c r="BP71" i="1" s="1"/>
  <c r="BQ71" i="1" s="1"/>
  <c r="Y70" i="1"/>
  <c r="BK70" i="1"/>
  <c r="Y74" i="1"/>
  <c r="BL70" i="1"/>
  <c r="BP70" i="1" s="1"/>
  <c r="BQ70" i="1" s="1"/>
  <c r="Y69" i="1"/>
  <c r="AB37" i="1" l="1"/>
  <c r="AF37" i="1" s="1"/>
  <c r="AI37" i="1"/>
  <c r="AH37" i="1"/>
  <c r="AH53" i="1"/>
  <c r="AB53" i="1"/>
  <c r="AF53" i="1" s="1"/>
  <c r="AI53" i="1"/>
  <c r="AG65" i="1"/>
  <c r="W65" i="1"/>
  <c r="U65" i="1" s="1"/>
  <c r="X65" i="1" s="1"/>
  <c r="R65" i="1" s="1"/>
  <c r="S65" i="1" s="1"/>
  <c r="AG43" i="1"/>
  <c r="BE64" i="1"/>
  <c r="AG27" i="1"/>
  <c r="AG44" i="1"/>
  <c r="Z59" i="1"/>
  <c r="AA59" i="1" s="1"/>
  <c r="AG34" i="1"/>
  <c r="AG29" i="1"/>
  <c r="AI23" i="1"/>
  <c r="AJ23" i="1" s="1"/>
  <c r="AB23" i="1"/>
  <c r="AF23" i="1" s="1"/>
  <c r="Z29" i="1"/>
  <c r="AA29" i="1" s="1"/>
  <c r="W29" i="1" s="1"/>
  <c r="U29" i="1" s="1"/>
  <c r="X29" i="1" s="1"/>
  <c r="R29" i="1" s="1"/>
  <c r="S29" i="1" s="1"/>
  <c r="AG22" i="1"/>
  <c r="Z22" i="1"/>
  <c r="AA22" i="1" s="1"/>
  <c r="W22" i="1" s="1"/>
  <c r="U22" i="1" s="1"/>
  <c r="X22" i="1" s="1"/>
  <c r="R22" i="1" s="1"/>
  <c r="S22" i="1" s="1"/>
  <c r="BD33" i="1"/>
  <c r="Z34" i="1"/>
  <c r="AA34" i="1" s="1"/>
  <c r="AG54" i="1"/>
  <c r="W54" i="1"/>
  <c r="U54" i="1" s="1"/>
  <c r="X54" i="1" s="1"/>
  <c r="R54" i="1" s="1"/>
  <c r="S54" i="1" s="1"/>
  <c r="AG41" i="1"/>
  <c r="Z70" i="1"/>
  <c r="AA70" i="1" s="1"/>
  <c r="Z60" i="1"/>
  <c r="AA60" i="1" s="1"/>
  <c r="BE59" i="1"/>
  <c r="Z50" i="1"/>
  <c r="AA50" i="1" s="1"/>
  <c r="AG64" i="1"/>
  <c r="Z42" i="1"/>
  <c r="AA42" i="1" s="1"/>
  <c r="BE56" i="1"/>
  <c r="BE47" i="1"/>
  <c r="Z55" i="1"/>
  <c r="AA55" i="1" s="1"/>
  <c r="Z20" i="1"/>
  <c r="AA20" i="1" s="1"/>
  <c r="BE55" i="1"/>
  <c r="AG33" i="1"/>
  <c r="Z27" i="1"/>
  <c r="AA27" i="1" s="1"/>
  <c r="AG30" i="1"/>
  <c r="Z30" i="1"/>
  <c r="AA30" i="1" s="1"/>
  <c r="AG48" i="1"/>
  <c r="Z48" i="1"/>
  <c r="AA48" i="1" s="1"/>
  <c r="AI19" i="1"/>
  <c r="AJ19" i="1" s="1"/>
  <c r="AB19" i="1"/>
  <c r="AF19" i="1" s="1"/>
  <c r="AI21" i="1"/>
  <c r="AB21" i="1"/>
  <c r="AF21" i="1" s="1"/>
  <c r="W60" i="1"/>
  <c r="U60" i="1" s="1"/>
  <c r="X60" i="1" s="1"/>
  <c r="R60" i="1" s="1"/>
  <c r="S60" i="1" s="1"/>
  <c r="AG60" i="1"/>
  <c r="AG69" i="1"/>
  <c r="AG51" i="1"/>
  <c r="W51" i="1"/>
  <c r="U51" i="1" s="1"/>
  <c r="X51" i="1" s="1"/>
  <c r="R51" i="1" s="1"/>
  <c r="S51" i="1" s="1"/>
  <c r="AG74" i="1"/>
  <c r="Z43" i="1"/>
  <c r="AA43" i="1" s="1"/>
  <c r="Z58" i="1"/>
  <c r="AA58" i="1" s="1"/>
  <c r="BE51" i="1"/>
  <c r="AG38" i="1"/>
  <c r="Z36" i="1"/>
  <c r="AA36" i="1" s="1"/>
  <c r="AG32" i="1"/>
  <c r="W32" i="1"/>
  <c r="U32" i="1" s="1"/>
  <c r="X32" i="1" s="1"/>
  <c r="R32" i="1" s="1"/>
  <c r="S32" i="1" s="1"/>
  <c r="W21" i="1"/>
  <c r="U21" i="1" s="1"/>
  <c r="X21" i="1" s="1"/>
  <c r="R21" i="1" s="1"/>
  <c r="S21" i="1" s="1"/>
  <c r="AG21" i="1"/>
  <c r="AB26" i="1"/>
  <c r="AF26" i="1" s="1"/>
  <c r="AI26" i="1"/>
  <c r="AJ26" i="1" s="1"/>
  <c r="AH26" i="1"/>
  <c r="BE27" i="1"/>
  <c r="AG31" i="1"/>
  <c r="Z38" i="1"/>
  <c r="AA38" i="1" s="1"/>
  <c r="AI46" i="1"/>
  <c r="AB46" i="1"/>
  <c r="AF46" i="1" s="1"/>
  <c r="AG39" i="1"/>
  <c r="Z25" i="1"/>
  <c r="AA25" i="1" s="1"/>
  <c r="BD21" i="1"/>
  <c r="Z69" i="1"/>
  <c r="AA69" i="1" s="1"/>
  <c r="Z72" i="1"/>
  <c r="AA72" i="1" s="1"/>
  <c r="Z65" i="1"/>
  <c r="AA65" i="1" s="1"/>
  <c r="W72" i="1"/>
  <c r="U72" i="1" s="1"/>
  <c r="X72" i="1" s="1"/>
  <c r="R72" i="1" s="1"/>
  <c r="S72" i="1" s="1"/>
  <c r="AG72" i="1"/>
  <c r="Z62" i="1"/>
  <c r="AA62" i="1" s="1"/>
  <c r="AG57" i="1"/>
  <c r="AB67" i="1"/>
  <c r="AF67" i="1" s="1"/>
  <c r="AI67" i="1"/>
  <c r="AG50" i="1"/>
  <c r="Z54" i="1"/>
  <c r="AA54" i="1" s="1"/>
  <c r="AH67" i="1"/>
  <c r="AG42" i="1"/>
  <c r="W42" i="1"/>
  <c r="U42" i="1" s="1"/>
  <c r="X42" i="1" s="1"/>
  <c r="R42" i="1" s="1"/>
  <c r="S42" i="1" s="1"/>
  <c r="AG49" i="1"/>
  <c r="W67" i="1"/>
  <c r="U67" i="1" s="1"/>
  <c r="X67" i="1" s="1"/>
  <c r="R67" i="1" s="1"/>
  <c r="S67" i="1" s="1"/>
  <c r="Z51" i="1"/>
  <c r="AA51" i="1" s="1"/>
  <c r="Z31" i="1"/>
  <c r="AA31" i="1" s="1"/>
  <c r="W31" i="1" s="1"/>
  <c r="U31" i="1" s="1"/>
  <c r="X31" i="1" s="1"/>
  <c r="R31" i="1" s="1"/>
  <c r="S31" i="1" s="1"/>
  <c r="Z33" i="1"/>
  <c r="AA33" i="1" s="1"/>
  <c r="W33" i="1" s="1"/>
  <c r="U33" i="1" s="1"/>
  <c r="X33" i="1" s="1"/>
  <c r="R33" i="1" s="1"/>
  <c r="S33" i="1" s="1"/>
  <c r="BE25" i="1"/>
  <c r="AG28" i="1"/>
  <c r="W28" i="1"/>
  <c r="U28" i="1" s="1"/>
  <c r="X28" i="1" s="1"/>
  <c r="R28" i="1" s="1"/>
  <c r="S28" i="1" s="1"/>
  <c r="Z28" i="1"/>
  <c r="AA28" i="1" s="1"/>
  <c r="AG24" i="1"/>
  <c r="W24" i="1"/>
  <c r="U24" i="1" s="1"/>
  <c r="X24" i="1" s="1"/>
  <c r="R24" i="1" s="1"/>
  <c r="S24" i="1" s="1"/>
  <c r="AG53" i="1"/>
  <c r="W53" i="1"/>
  <c r="U53" i="1" s="1"/>
  <c r="X53" i="1" s="1"/>
  <c r="R53" i="1" s="1"/>
  <c r="S53" i="1" s="1"/>
  <c r="AG58" i="1"/>
  <c r="W58" i="1"/>
  <c r="U58" i="1" s="1"/>
  <c r="X58" i="1" s="1"/>
  <c r="R58" i="1" s="1"/>
  <c r="S58" i="1" s="1"/>
  <c r="AB52" i="1"/>
  <c r="AF52" i="1" s="1"/>
  <c r="AI52" i="1"/>
  <c r="AJ52" i="1" s="1"/>
  <c r="AH52" i="1"/>
  <c r="W52" i="1"/>
  <c r="U52" i="1" s="1"/>
  <c r="X52" i="1" s="1"/>
  <c r="R52" i="1" s="1"/>
  <c r="S52" i="1" s="1"/>
  <c r="BE68" i="1"/>
  <c r="AG73" i="1"/>
  <c r="W73" i="1"/>
  <c r="U73" i="1" s="1"/>
  <c r="X73" i="1" s="1"/>
  <c r="R73" i="1" s="1"/>
  <c r="S73" i="1" s="1"/>
  <c r="Z73" i="1"/>
  <c r="AA73" i="1" s="1"/>
  <c r="AG47" i="1"/>
  <c r="W47" i="1"/>
  <c r="U47" i="1" s="1"/>
  <c r="X47" i="1" s="1"/>
  <c r="R47" i="1" s="1"/>
  <c r="S47" i="1" s="1"/>
  <c r="BE61" i="1"/>
  <c r="W40" i="1"/>
  <c r="U40" i="1" s="1"/>
  <c r="X40" i="1" s="1"/>
  <c r="R40" i="1" s="1"/>
  <c r="S40" i="1" s="1"/>
  <c r="AG40" i="1"/>
  <c r="Z41" i="1"/>
  <c r="AA41" i="1" s="1"/>
  <c r="W37" i="1"/>
  <c r="U37" i="1" s="1"/>
  <c r="X37" i="1" s="1"/>
  <c r="R37" i="1" s="1"/>
  <c r="S37" i="1" s="1"/>
  <c r="AG37" i="1"/>
  <c r="AB32" i="1"/>
  <c r="AF32" i="1" s="1"/>
  <c r="AI32" i="1"/>
  <c r="AJ32" i="1" s="1"/>
  <c r="AG35" i="1"/>
  <c r="W35" i="1"/>
  <c r="U35" i="1" s="1"/>
  <c r="X35" i="1" s="1"/>
  <c r="R35" i="1" s="1"/>
  <c r="S35" i="1" s="1"/>
  <c r="AB24" i="1"/>
  <c r="AF24" i="1" s="1"/>
  <c r="AI24" i="1"/>
  <c r="AJ24" i="1" s="1"/>
  <c r="W19" i="1"/>
  <c r="U19" i="1" s="1"/>
  <c r="X19" i="1" s="1"/>
  <c r="R19" i="1" s="1"/>
  <c r="S19" i="1" s="1"/>
  <c r="Z66" i="1"/>
  <c r="AA66" i="1" s="1"/>
  <c r="Z57" i="1"/>
  <c r="AA57" i="1" s="1"/>
  <c r="AH46" i="1"/>
  <c r="Z44" i="1"/>
  <c r="AA44" i="1" s="1"/>
  <c r="W44" i="1" s="1"/>
  <c r="U44" i="1" s="1"/>
  <c r="X44" i="1" s="1"/>
  <c r="R44" i="1" s="1"/>
  <c r="S44" i="1" s="1"/>
  <c r="W68" i="1"/>
  <c r="U68" i="1" s="1"/>
  <c r="X68" i="1" s="1"/>
  <c r="R68" i="1" s="1"/>
  <c r="S68" i="1" s="1"/>
  <c r="AG68" i="1"/>
  <c r="Z39" i="1"/>
  <c r="AA39" i="1" s="1"/>
  <c r="Z74" i="1"/>
  <c r="AA74" i="1" s="1"/>
  <c r="Z68" i="1"/>
  <c r="AA68" i="1" s="1"/>
  <c r="Z64" i="1"/>
  <c r="AA64" i="1" s="1"/>
  <c r="Z49" i="1"/>
  <c r="AA49" i="1" s="1"/>
  <c r="W49" i="1" s="1"/>
  <c r="U49" i="1" s="1"/>
  <c r="X49" i="1" s="1"/>
  <c r="R49" i="1" s="1"/>
  <c r="S49" i="1" s="1"/>
  <c r="AG61" i="1"/>
  <c r="W61" i="1"/>
  <c r="U61" i="1" s="1"/>
  <c r="X61" i="1" s="1"/>
  <c r="R61" i="1" s="1"/>
  <c r="S61" i="1" s="1"/>
  <c r="BE73" i="1"/>
  <c r="Z61" i="1"/>
  <c r="AA61" i="1" s="1"/>
  <c r="AB71" i="1"/>
  <c r="AF71" i="1" s="1"/>
  <c r="AI71" i="1"/>
  <c r="AJ71" i="1" s="1"/>
  <c r="Z47" i="1"/>
  <c r="AA47" i="1" s="1"/>
  <c r="Z35" i="1"/>
  <c r="AA35" i="1" s="1"/>
  <c r="BE65" i="1"/>
  <c r="Z56" i="1"/>
  <c r="AA56" i="1" s="1"/>
  <c r="BE34" i="1"/>
  <c r="AG45" i="1"/>
  <c r="Z45" i="1"/>
  <c r="AA45" i="1" s="1"/>
  <c r="Z40" i="1"/>
  <c r="AA40" i="1" s="1"/>
  <c r="AJ46" i="1" l="1"/>
  <c r="AI50" i="1"/>
  <c r="AB50" i="1"/>
  <c r="AF50" i="1" s="1"/>
  <c r="AH50" i="1"/>
  <c r="AI59" i="1"/>
  <c r="AB59" i="1"/>
  <c r="AF59" i="1" s="1"/>
  <c r="AH59" i="1"/>
  <c r="W59" i="1"/>
  <c r="U59" i="1" s="1"/>
  <c r="X59" i="1" s="1"/>
  <c r="R59" i="1" s="1"/>
  <c r="S59" i="1" s="1"/>
  <c r="AB47" i="1"/>
  <c r="AF47" i="1" s="1"/>
  <c r="AI47" i="1"/>
  <c r="AJ47" i="1" s="1"/>
  <c r="AH47" i="1"/>
  <c r="AI74" i="1"/>
  <c r="AJ74" i="1" s="1"/>
  <c r="AB74" i="1"/>
  <c r="AF74" i="1" s="1"/>
  <c r="AH74" i="1"/>
  <c r="AB51" i="1"/>
  <c r="AF51" i="1" s="1"/>
  <c r="AI51" i="1"/>
  <c r="AJ51" i="1" s="1"/>
  <c r="AH51" i="1"/>
  <c r="AB54" i="1"/>
  <c r="AF54" i="1" s="1"/>
  <c r="AI54" i="1"/>
  <c r="AH54" i="1"/>
  <c r="AI62" i="1"/>
  <c r="AJ62" i="1" s="1"/>
  <c r="AB62" i="1"/>
  <c r="AF62" i="1" s="1"/>
  <c r="AH62" i="1"/>
  <c r="W62" i="1"/>
  <c r="U62" i="1" s="1"/>
  <c r="X62" i="1" s="1"/>
  <c r="R62" i="1" s="1"/>
  <c r="S62" i="1" s="1"/>
  <c r="AB38" i="1"/>
  <c r="AF38" i="1" s="1"/>
  <c r="AI38" i="1"/>
  <c r="AJ38" i="1" s="1"/>
  <c r="AH38" i="1"/>
  <c r="AI27" i="1"/>
  <c r="AJ27" i="1" s="1"/>
  <c r="AB27" i="1"/>
  <c r="AF27" i="1" s="1"/>
  <c r="AH27" i="1"/>
  <c r="AB45" i="1"/>
  <c r="AF45" i="1" s="1"/>
  <c r="AI45" i="1"/>
  <c r="AJ45" i="1" s="1"/>
  <c r="AH45" i="1"/>
  <c r="AB69" i="1"/>
  <c r="AF69" i="1" s="1"/>
  <c r="AI69" i="1"/>
  <c r="AH69" i="1"/>
  <c r="AI57" i="1"/>
  <c r="AJ57" i="1" s="1"/>
  <c r="AB57" i="1"/>
  <c r="AF57" i="1" s="1"/>
  <c r="AH57" i="1"/>
  <c r="AB28" i="1"/>
  <c r="AF28" i="1" s="1"/>
  <c r="AI28" i="1"/>
  <c r="AH28" i="1"/>
  <c r="W50" i="1"/>
  <c r="U50" i="1" s="1"/>
  <c r="X50" i="1" s="1"/>
  <c r="R50" i="1" s="1"/>
  <c r="S50" i="1" s="1"/>
  <c r="W69" i="1"/>
  <c r="U69" i="1" s="1"/>
  <c r="X69" i="1" s="1"/>
  <c r="R69" i="1" s="1"/>
  <c r="S69" i="1" s="1"/>
  <c r="AI48" i="1"/>
  <c r="AJ48" i="1" s="1"/>
  <c r="AH48" i="1"/>
  <c r="AB48" i="1"/>
  <c r="AF48" i="1" s="1"/>
  <c r="AB60" i="1"/>
  <c r="AF60" i="1" s="1"/>
  <c r="AI60" i="1"/>
  <c r="AH60" i="1"/>
  <c r="AI34" i="1"/>
  <c r="AH34" i="1"/>
  <c r="AB34" i="1"/>
  <c r="AF34" i="1" s="1"/>
  <c r="AJ53" i="1"/>
  <c r="AI58" i="1"/>
  <c r="AJ58" i="1" s="1"/>
  <c r="AB58" i="1"/>
  <c r="AF58" i="1" s="1"/>
  <c r="AH58" i="1"/>
  <c r="W27" i="1"/>
  <c r="U27" i="1" s="1"/>
  <c r="X27" i="1" s="1"/>
  <c r="R27" i="1" s="1"/>
  <c r="S27" i="1" s="1"/>
  <c r="AB39" i="1"/>
  <c r="AF39" i="1" s="1"/>
  <c r="AI39" i="1"/>
  <c r="AJ39" i="1" s="1"/>
  <c r="AH39" i="1"/>
  <c r="AH56" i="1"/>
  <c r="AB56" i="1"/>
  <c r="AF56" i="1" s="1"/>
  <c r="AI56" i="1"/>
  <c r="AJ56" i="1" s="1"/>
  <c r="W56" i="1"/>
  <c r="U56" i="1" s="1"/>
  <c r="X56" i="1" s="1"/>
  <c r="R56" i="1" s="1"/>
  <c r="S56" i="1" s="1"/>
  <c r="AI64" i="1"/>
  <c r="AB64" i="1"/>
  <c r="AF64" i="1" s="1"/>
  <c r="AH64" i="1"/>
  <c r="AI66" i="1"/>
  <c r="AB66" i="1"/>
  <c r="AF66" i="1" s="1"/>
  <c r="W66" i="1"/>
  <c r="U66" i="1" s="1"/>
  <c r="X66" i="1" s="1"/>
  <c r="R66" i="1" s="1"/>
  <c r="S66" i="1" s="1"/>
  <c r="AH66" i="1"/>
  <c r="AB73" i="1"/>
  <c r="AF73" i="1" s="1"/>
  <c r="AI73" i="1"/>
  <c r="AJ73" i="1" s="1"/>
  <c r="AH73" i="1"/>
  <c r="AJ67" i="1"/>
  <c r="AI25" i="1"/>
  <c r="AB25" i="1"/>
  <c r="AF25" i="1" s="1"/>
  <c r="AH25" i="1"/>
  <c r="W25" i="1"/>
  <c r="U25" i="1" s="1"/>
  <c r="X25" i="1" s="1"/>
  <c r="R25" i="1" s="1"/>
  <c r="S25" i="1" s="1"/>
  <c r="AB43" i="1"/>
  <c r="AF43" i="1" s="1"/>
  <c r="AI43" i="1"/>
  <c r="AJ43" i="1" s="1"/>
  <c r="AH43" i="1"/>
  <c r="W48" i="1"/>
  <c r="U48" i="1" s="1"/>
  <c r="X48" i="1" s="1"/>
  <c r="R48" i="1" s="1"/>
  <c r="S48" i="1" s="1"/>
  <c r="AH42" i="1"/>
  <c r="AI42" i="1"/>
  <c r="AB42" i="1"/>
  <c r="AF42" i="1" s="1"/>
  <c r="AI49" i="1"/>
  <c r="AJ49" i="1" s="1"/>
  <c r="AB49" i="1"/>
  <c r="AF49" i="1" s="1"/>
  <c r="AH49" i="1"/>
  <c r="AI65" i="1"/>
  <c r="AB65" i="1"/>
  <c r="AF65" i="1" s="1"/>
  <c r="AH65" i="1"/>
  <c r="W39" i="1"/>
  <c r="U39" i="1" s="1"/>
  <c r="X39" i="1" s="1"/>
  <c r="R39" i="1" s="1"/>
  <c r="S39" i="1" s="1"/>
  <c r="AB30" i="1"/>
  <c r="AF30" i="1" s="1"/>
  <c r="AI30" i="1"/>
  <c r="AJ30" i="1" s="1"/>
  <c r="AH30" i="1"/>
  <c r="AB20" i="1"/>
  <c r="AF20" i="1" s="1"/>
  <c r="AI20" i="1"/>
  <c r="W20" i="1"/>
  <c r="U20" i="1" s="1"/>
  <c r="X20" i="1" s="1"/>
  <c r="R20" i="1" s="1"/>
  <c r="S20" i="1" s="1"/>
  <c r="AH20" i="1"/>
  <c r="AI70" i="1"/>
  <c r="AB70" i="1"/>
  <c r="AF70" i="1" s="1"/>
  <c r="W70" i="1"/>
  <c r="U70" i="1" s="1"/>
  <c r="X70" i="1" s="1"/>
  <c r="R70" i="1" s="1"/>
  <c r="S70" i="1" s="1"/>
  <c r="AH70" i="1"/>
  <c r="AB22" i="1"/>
  <c r="AF22" i="1" s="1"/>
  <c r="AI22" i="1"/>
  <c r="AH22" i="1"/>
  <c r="AI61" i="1"/>
  <c r="AB61" i="1"/>
  <c r="AF61" i="1" s="1"/>
  <c r="AH61" i="1"/>
  <c r="AB44" i="1"/>
  <c r="AF44" i="1" s="1"/>
  <c r="AI44" i="1"/>
  <c r="AH44" i="1"/>
  <c r="AB33" i="1"/>
  <c r="AF33" i="1" s="1"/>
  <c r="AI33" i="1"/>
  <c r="AJ33" i="1" s="1"/>
  <c r="AH33" i="1"/>
  <c r="W57" i="1"/>
  <c r="U57" i="1" s="1"/>
  <c r="X57" i="1" s="1"/>
  <c r="R57" i="1" s="1"/>
  <c r="S57" i="1" s="1"/>
  <c r="AB72" i="1"/>
  <c r="AF72" i="1" s="1"/>
  <c r="AH72" i="1"/>
  <c r="AI72" i="1"/>
  <c r="AI36" i="1"/>
  <c r="AB36" i="1"/>
  <c r="AF36" i="1" s="1"/>
  <c r="AH36" i="1"/>
  <c r="W36" i="1"/>
  <c r="U36" i="1" s="1"/>
  <c r="X36" i="1" s="1"/>
  <c r="R36" i="1" s="1"/>
  <c r="S36" i="1" s="1"/>
  <c r="W74" i="1"/>
  <c r="U74" i="1" s="1"/>
  <c r="X74" i="1" s="1"/>
  <c r="R74" i="1" s="1"/>
  <c r="S74" i="1" s="1"/>
  <c r="W30" i="1"/>
  <c r="U30" i="1" s="1"/>
  <c r="X30" i="1" s="1"/>
  <c r="R30" i="1" s="1"/>
  <c r="S30" i="1" s="1"/>
  <c r="W64" i="1"/>
  <c r="U64" i="1" s="1"/>
  <c r="X64" i="1" s="1"/>
  <c r="R64" i="1" s="1"/>
  <c r="S64" i="1" s="1"/>
  <c r="W34" i="1"/>
  <c r="U34" i="1" s="1"/>
  <c r="X34" i="1" s="1"/>
  <c r="R34" i="1" s="1"/>
  <c r="S34" i="1" s="1"/>
  <c r="W43" i="1"/>
  <c r="U43" i="1" s="1"/>
  <c r="X43" i="1" s="1"/>
  <c r="R43" i="1" s="1"/>
  <c r="S43" i="1" s="1"/>
  <c r="AJ37" i="1"/>
  <c r="AI31" i="1"/>
  <c r="AJ31" i="1" s="1"/>
  <c r="AB31" i="1"/>
  <c r="AF31" i="1" s="1"/>
  <c r="AH31" i="1"/>
  <c r="W45" i="1"/>
  <c r="U45" i="1" s="1"/>
  <c r="X45" i="1" s="1"/>
  <c r="R45" i="1" s="1"/>
  <c r="S45" i="1" s="1"/>
  <c r="AB68" i="1"/>
  <c r="AF68" i="1" s="1"/>
  <c r="AI68" i="1"/>
  <c r="AJ68" i="1" s="1"/>
  <c r="AH68" i="1"/>
  <c r="AB41" i="1"/>
  <c r="AF41" i="1" s="1"/>
  <c r="AI41" i="1"/>
  <c r="AJ41" i="1" s="1"/>
  <c r="AH41" i="1"/>
  <c r="AB40" i="1"/>
  <c r="AF40" i="1" s="1"/>
  <c r="AI40" i="1"/>
  <c r="AH40" i="1"/>
  <c r="AI35" i="1"/>
  <c r="AJ35" i="1" s="1"/>
  <c r="AB35" i="1"/>
  <c r="AF35" i="1" s="1"/>
  <c r="AH35" i="1"/>
  <c r="W38" i="1"/>
  <c r="U38" i="1" s="1"/>
  <c r="X38" i="1" s="1"/>
  <c r="R38" i="1" s="1"/>
  <c r="S38" i="1" s="1"/>
  <c r="AJ21" i="1"/>
  <c r="AB55" i="1"/>
  <c r="AF55" i="1" s="1"/>
  <c r="AI55" i="1"/>
  <c r="AH55" i="1"/>
  <c r="W55" i="1"/>
  <c r="U55" i="1" s="1"/>
  <c r="X55" i="1" s="1"/>
  <c r="R55" i="1" s="1"/>
  <c r="S55" i="1" s="1"/>
  <c r="W41" i="1"/>
  <c r="U41" i="1" s="1"/>
  <c r="X41" i="1" s="1"/>
  <c r="R41" i="1" s="1"/>
  <c r="S41" i="1" s="1"/>
  <c r="AB29" i="1"/>
  <c r="AF29" i="1" s="1"/>
  <c r="AI29" i="1"/>
  <c r="AJ29" i="1" s="1"/>
  <c r="AH29" i="1"/>
  <c r="AJ40" i="1" l="1"/>
  <c r="AJ70" i="1"/>
  <c r="AJ42" i="1"/>
  <c r="AJ55" i="1"/>
  <c r="AJ61" i="1"/>
  <c r="AJ25" i="1"/>
  <c r="AJ66" i="1"/>
  <c r="AJ59" i="1"/>
  <c r="AJ22" i="1"/>
  <c r="AJ20" i="1"/>
  <c r="AJ65" i="1"/>
  <c r="AJ34" i="1"/>
  <c r="AJ69" i="1"/>
  <c r="AJ54" i="1"/>
  <c r="AJ36" i="1"/>
  <c r="AJ64" i="1"/>
  <c r="AJ50" i="1"/>
  <c r="AJ72" i="1"/>
  <c r="AJ44" i="1"/>
  <c r="AJ60" i="1"/>
  <c r="AJ28" i="1"/>
</calcChain>
</file>

<file path=xl/sharedStrings.xml><?xml version="1.0" encoding="utf-8"?>
<sst xmlns="http://schemas.openxmlformats.org/spreadsheetml/2006/main" count="1932" uniqueCount="673">
  <si>
    <t>File opened</t>
  </si>
  <si>
    <t>2023-07-14 09:27:15</t>
  </si>
  <si>
    <t>Console s/n</t>
  </si>
  <si>
    <t>68C-022472</t>
  </si>
  <si>
    <t>Console ver</t>
  </si>
  <si>
    <t>Bluestem v.2.0.02</t>
  </si>
  <si>
    <t>Scripts ver</t>
  </si>
  <si>
    <t>2021.06  2.0.01, June 2021</t>
  </si>
  <si>
    <t>Head s/n</t>
  </si>
  <si>
    <t>68H-422462</t>
  </si>
  <si>
    <t>Head ver</t>
  </si>
  <si>
    <t>1.4.7</t>
  </si>
  <si>
    <t>Head cal</t>
  </si>
  <si>
    <t>{"oxygen": "21", "co2azero": "0.933943", "co2aspan1": "1.00149", "co2aspan2": "-0.0286952", "co2aspan2a": "0.311517", "co2aspan2b": "0.309197", "co2aspanconc1": "2490", "co2aspanconc2": "309.1", "co2bzero": "1.13188", "co2bspan1": "1.00132", "co2bspan2": "-0.0292981", "co2bspan2a": "0.308164", "co2bspan2b": "0.30579", "co2bspanconc1": "2490", "co2bspanconc2": "309.1", "h2oazero": "1.03668", "h2oaspan1": "1.00658", "h2oaspan2": "0", "h2oaspan2a": "0.0712022", "h2oaspan2b": "0.0716706", "h2oaspanconc1": "12.54", "h2oaspanconc2": "0", "h2obzero": "1.04434", "h2obspan1": "1.00365", "h2obspan2": "0", "h2obspan2a": "0.0687392", "h2obspan2b": "0.0689903", "h2obspanconc1": "12.54", "h2obspanconc2": "0", "tazero": "0.0761814", "tbzero": "0.12994", "flowmeterzero": "1.00104", "flowazero": "0.31994", "flowbzero": "0.30367", "chamberpressurezero": "2.55079", "ssa_ref": "39026.9", "ssb_ref": "35024.5"}</t>
  </si>
  <si>
    <t>Chamber type</t>
  </si>
  <si>
    <t>6800-01A</t>
  </si>
  <si>
    <t>Chamber s/n</t>
  </si>
  <si>
    <t>MPF-842142</t>
  </si>
  <si>
    <t>Chamber rev</t>
  </si>
  <si>
    <t>01</t>
  </si>
  <si>
    <t>Chamber cal</t>
  </si>
  <si>
    <t>0</t>
  </si>
  <si>
    <t>Fluorometer</t>
  </si>
  <si>
    <t>Flr. Version</t>
  </si>
  <si>
    <t>09:27:15</t>
  </si>
  <si>
    <t>Stability Definition:	A (GasEx): Slp&lt;1 Std&lt;0.2 Per=30	gsw (GasEx): Slp&lt;0.2 Std&lt;0.02 Per=30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</si>
  <si>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</si>
  <si>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</si>
  <si>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</si>
  <si>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</si>
  <si>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</si>
  <si>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</si>
  <si>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</si>
  <si>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</si>
  <si>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</si>
  <si>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</si>
  <si>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</si>
  <si>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</si>
  <si>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</si>
  <si>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</si>
  <si>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</si>
  <si>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</si>
  <si>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</si>
  <si>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</si>
  <si>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</si>
  <si>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</si>
  <si>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</si>
  <si>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</si>
  <si>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</si>
  <si>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</si>
  <si>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</si>
  <si>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</si>
  <si>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</si>
  <si>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</si>
  <si>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</si>
  <si>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</si>
  <si>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</si>
  <si>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</si>
  <si>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</si>
  <si>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</si>
  <si>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</si>
  <si>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</si>
  <si>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</si>
  <si>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</si>
  <si>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</si>
  <si>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</si>
  <si>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</si>
  <si>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</si>
  <si>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</si>
  <si>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</si>
  <si>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</si>
  <si>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</si>
  <si>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</si>
  <si>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</si>
  <si>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</si>
  <si>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</si>
  <si>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</si>
  <si>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</si>
  <si>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</si>
  <si>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</si>
  <si>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3.5462 73.3071 376.228 621.149 873.155 1075.95 1235.63 1369.51</t>
  </si>
  <si>
    <t>Fs_true</t>
  </si>
  <si>
    <t>0.59006 100.254 401.872 601.916 801.244 1002.28 1200.77 1401.65</t>
  </si>
  <si>
    <t>leak_wt</t>
  </si>
  <si>
    <t>SysObs</t>
  </si>
  <si>
    <t>UserDefCon</t>
  </si>
  <si>
    <t>GasEx</t>
  </si>
  <si>
    <t>Leak</t>
  </si>
  <si>
    <t>FLR</t>
  </si>
  <si>
    <t>LeafQ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</si>
  <si>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</si>
  <si>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</si>
  <si>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</si>
  <si>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</si>
  <si>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</si>
  <si>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</si>
  <si>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</si>
  <si>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</si>
  <si>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</si>
  <si>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</si>
  <si>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</si>
  <si>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</si>
  <si>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</si>
  <si>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</si>
  <si>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</si>
  <si>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</si>
  <si>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</si>
  <si>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</si>
  <si>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instrument</t>
  </si>
  <si>
    <t>replicate</t>
  </si>
  <si>
    <t>species</t>
  </si>
  <si>
    <t>plot</t>
  </si>
  <si>
    <t>leaf</t>
  </si>
  <si>
    <t>spad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</si>
  <si>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</si>
  <si>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</si>
  <si>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</si>
  <si>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</si>
  <si>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</si>
  <si>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</si>
  <si>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</si>
  <si>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</si>
  <si>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</si>
  <si>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</si>
  <si>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</si>
  <si>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</si>
  <si>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</si>
  <si>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</si>
  <si>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</si>
  <si>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</si>
  <si>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</si>
  <si>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</si>
  <si>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</si>
  <si>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</si>
  <si>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</si>
  <si>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</si>
  <si>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</si>
  <si>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</si>
  <si>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</si>
  <si>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</si>
  <si>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</si>
  <si>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</si>
  <si>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</si>
  <si>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</si>
  <si>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</si>
  <si>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</si>
  <si>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</si>
  <si>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</si>
  <si>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</si>
  <si>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</si>
  <si>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</si>
  <si>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</si>
  <si>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</si>
  <si>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</si>
  <si>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</si>
  <si>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</si>
  <si>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</si>
  <si>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</si>
  <si>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</si>
  <si>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</si>
  <si>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</si>
  <si>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</si>
  <si>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</si>
  <si>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</si>
  <si>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</si>
  <si>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</si>
  <si>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</si>
  <si>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</si>
  <si>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</si>
  <si>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</si>
  <si>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</si>
  <si>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</si>
  <si>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</si>
  <si>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</si>
  <si>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</si>
  <si>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</si>
  <si>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</si>
  <si>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</si>
  <si>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</si>
  <si>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</si>
  <si>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</si>
  <si>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</si>
  <si>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</si>
  <si>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</si>
  <si>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</si>
  <si>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</si>
  <si>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</si>
  <si>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</si>
  <si>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</si>
  <si>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</si>
  <si>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</si>
  <si>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</si>
  <si>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</si>
  <si>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</si>
  <si>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</si>
  <si>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</si>
  <si>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</si>
  <si>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</si>
  <si>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</si>
  <si>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</si>
  <si>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</si>
  <si>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</si>
  <si>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</si>
  <si>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</si>
  <si>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</si>
  <si>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</si>
  <si>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</si>
  <si>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</si>
  <si>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</si>
  <si>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</si>
  <si>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</si>
  <si>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</si>
  <si>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</si>
  <si>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</si>
  <si>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</si>
  <si>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</si>
  <si>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</si>
  <si>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</si>
  <si>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</si>
  <si>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</si>
  <si>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</si>
  <si>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</si>
  <si>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</si>
  <si>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</si>
  <si>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</si>
  <si>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</si>
  <si>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</si>
  <si>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</si>
  <si>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</si>
  <si>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</si>
  <si>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</si>
  <si>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</si>
  <si>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</si>
  <si>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</si>
  <si>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</si>
  <si>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</si>
  <si>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</si>
  <si>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</si>
  <si>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</si>
  <si>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</si>
  <si>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</si>
  <si>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</si>
  <si>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</si>
  <si>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</si>
  <si>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</si>
  <si>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</si>
  <si>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</si>
  <si>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</si>
  <si>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</si>
  <si>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</si>
  <si>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</si>
  <si>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</si>
  <si>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</si>
  <si>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</si>
  <si>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</si>
  <si>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</si>
  <si>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</si>
  <si>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</si>
  <si>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</si>
  <si>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</si>
  <si>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</si>
  <si>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</si>
  <si>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</si>
  <si>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</si>
  <si>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</si>
  <si>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</si>
  <si>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</si>
  <si>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</si>
  <si>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</si>
  <si>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</si>
  <si>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</si>
  <si>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</si>
  <si>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</si>
  <si>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</si>
  <si>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</si>
  <si>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</si>
  <si>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</si>
  <si>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</si>
  <si>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</si>
  <si>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</si>
  <si>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</si>
  <si>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</si>
  <si>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</si>
  <si>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</si>
  <si>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</si>
  <si>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</si>
  <si>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</si>
  <si>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</si>
  <si>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</si>
  <si>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</si>
  <si>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</si>
  <si>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</si>
  <si>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</si>
  <si>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</si>
  <si>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</si>
  <si>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</si>
  <si>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</si>
  <si>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</si>
  <si>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</si>
  <si>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</si>
  <si>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</si>
  <si>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</si>
  <si>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</si>
  <si>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</si>
  <si>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</si>
  <si>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</si>
  <si>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</si>
  <si>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</si>
  <si>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</si>
  <si>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</si>
  <si>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</si>
  <si>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</si>
  <si>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</si>
  <si>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</si>
  <si>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</si>
  <si>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</si>
  <si>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</si>
  <si>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</si>
  <si>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</si>
  <si>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</si>
  <si>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</si>
  <si>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</si>
  <si>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</si>
  <si>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</si>
  <si>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</si>
  <si>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</si>
  <si>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</si>
  <si>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</si>
  <si>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</si>
  <si>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</si>
  <si>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</si>
  <si>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</si>
  <si>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</si>
  <si>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</si>
  <si>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</si>
  <si>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</si>
  <si>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</si>
  <si>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</si>
  <si>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</si>
  <si>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</si>
  <si>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</si>
  <si>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</si>
  <si>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</si>
  <si>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</si>
  <si>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</si>
  <si>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</si>
  <si>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</si>
  <si>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</si>
  <si>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</si>
  <si>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</si>
  <si>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</si>
  <si>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</si>
  <si>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</si>
  <si>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</si>
  <si>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</si>
  <si>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</si>
  <si>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</si>
  <si>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</si>
  <si>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</si>
  <si>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</si>
  <si>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</si>
  <si>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</si>
  <si>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</si>
  <si>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</si>
  <si>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</si>
  <si>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</si>
  <si>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</si>
  <si>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</si>
  <si>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</si>
  <si>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</si>
  <si>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</si>
  <si>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</si>
  <si>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</si>
  <si>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20230713 09:45:50</t>
  </si>
  <si>
    <t>09:45:50</t>
  </si>
  <si>
    <t>none</t>
  </si>
  <si>
    <t>mcgrath2</t>
  </si>
  <si>
    <t>1</t>
  </si>
  <si>
    <t>maize</t>
  </si>
  <si>
    <t>5</t>
  </si>
  <si>
    <t>10</t>
  </si>
  <si>
    <t>58.8</t>
  </si>
  <si>
    <t>RECT-12243-20210724-05_20_30</t>
  </si>
  <si>
    <t>MPF-713-20230714-09_54_32</t>
  </si>
  <si>
    <t>DARK-714-20230714-09_54_39</t>
  </si>
  <si>
    <t>0: Broadleaf</t>
  </si>
  <si>
    <t>09:45:12</t>
  </si>
  <si>
    <t>2/2</t>
  </si>
  <si>
    <t>11111111</t>
  </si>
  <si>
    <t>oooooooo</t>
  </si>
  <si>
    <t>off</t>
  </si>
  <si>
    <t>20230713 09:48:25</t>
  </si>
  <si>
    <t>09:48:25</t>
  </si>
  <si>
    <t>MPF-715-20230714-09_57_06</t>
  </si>
  <si>
    <t>DARK-716-20230714-09_57_14</t>
  </si>
  <si>
    <t>09:47:47</t>
  </si>
  <si>
    <t>20230713 09:50:45</t>
  </si>
  <si>
    <t>09:50:45</t>
  </si>
  <si>
    <t>MPF-717-20230714-09_59_26</t>
  </si>
  <si>
    <t>DARK-718-20230714-09_59_34</t>
  </si>
  <si>
    <t>09:50:06</t>
  </si>
  <si>
    <t>20230713 09:52:57</t>
  </si>
  <si>
    <t>09:52:57</t>
  </si>
  <si>
    <t>MPF-719-20230714-10_01_38</t>
  </si>
  <si>
    <t>DARK-720-20230714-10_01_46</t>
  </si>
  <si>
    <t>09:52:18</t>
  </si>
  <si>
    <t>20230713 09:55:19</t>
  </si>
  <si>
    <t>09:55:19</t>
  </si>
  <si>
    <t>MPF-721-20230714-10_04_00</t>
  </si>
  <si>
    <t>DARK-722-20230714-10_04_08</t>
  </si>
  <si>
    <t>09:54:40</t>
  </si>
  <si>
    <t>20230713 09:57:23</t>
  </si>
  <si>
    <t>09:57:23</t>
  </si>
  <si>
    <t>MPF-723-20230714-10_06_04</t>
  </si>
  <si>
    <t>DARK-724-20230714-10_06_12</t>
  </si>
  <si>
    <t>09:56:44</t>
  </si>
  <si>
    <t>20230713 09:59:28</t>
  </si>
  <si>
    <t>09:59:28</t>
  </si>
  <si>
    <t>MPF-725-20230714-10_08_09</t>
  </si>
  <si>
    <t>DARK-726-20230714-10_08_17</t>
  </si>
  <si>
    <t>09:58:49</t>
  </si>
  <si>
    <t>20230713 10:02:38</t>
  </si>
  <si>
    <t>10:02:38</t>
  </si>
  <si>
    <t>MPF-727-20230714-10_11_19</t>
  </si>
  <si>
    <t>DARK-728-20230714-10_11_26</t>
  </si>
  <si>
    <t>10:00:52</t>
  </si>
  <si>
    <t>1/2</t>
  </si>
  <si>
    <t>20230713 10:04:48</t>
  </si>
  <si>
    <t>10:04:48</t>
  </si>
  <si>
    <t>MPF-729-20230714-10_13_29</t>
  </si>
  <si>
    <t>DARK-730-20230714-10_13_37</t>
  </si>
  <si>
    <t>10:04:07</t>
  </si>
  <si>
    <t>20230713 10:06:52</t>
  </si>
  <si>
    <t>10:06:52</t>
  </si>
  <si>
    <t>MPF-731-20230714-10_15_33</t>
  </si>
  <si>
    <t>DARK-732-20230714-10_15_41</t>
  </si>
  <si>
    <t>10:06:11</t>
  </si>
  <si>
    <t>20230713 10:09:00</t>
  </si>
  <si>
    <t>10:09:00</t>
  </si>
  <si>
    <t>MPF-733-20230714-10_17_41</t>
  </si>
  <si>
    <t>DARK-734-20230714-10_17_49</t>
  </si>
  <si>
    <t>10:08:19</t>
  </si>
  <si>
    <t>20230713 10:11:06</t>
  </si>
  <si>
    <t>10:11:06</t>
  </si>
  <si>
    <t>MPF-735-20230714-10_19_47</t>
  </si>
  <si>
    <t>DARK-736-20230714-10_19_55</t>
  </si>
  <si>
    <t>10:10:24</t>
  </si>
  <si>
    <t>20230713 10:13:22</t>
  </si>
  <si>
    <t>10:13:22</t>
  </si>
  <si>
    <t>MPF-737-20230714-10_22_03</t>
  </si>
  <si>
    <t>DARK-738-20230714-10_22_11</t>
  </si>
  <si>
    <t>10:12:34</t>
  </si>
  <si>
    <t>20230713 10:15:02</t>
  </si>
  <si>
    <t>10:15:02</t>
  </si>
  <si>
    <t>MPF-739-20230714-10_23_43</t>
  </si>
  <si>
    <t>DARK-740-20230714-10_23_50</t>
  </si>
  <si>
    <t>10:15:42</t>
  </si>
  <si>
    <t>20230713 10:37:02</t>
  </si>
  <si>
    <t>10:37:02</t>
  </si>
  <si>
    <t>2</t>
  </si>
  <si>
    <t>7</t>
  </si>
  <si>
    <t>61.7</t>
  </si>
  <si>
    <t>MPF-741-20230714-10_45_43</t>
  </si>
  <si>
    <t>DARK-742-20230714-10_45_50</t>
  </si>
  <si>
    <t>10:36:21</t>
  </si>
  <si>
    <t>20230713 10:40:11</t>
  </si>
  <si>
    <t>10:40:11</t>
  </si>
  <si>
    <t>MPF-743-20230714-10_48_53</t>
  </si>
  <si>
    <t>DARK-744-20230714-10_49_00</t>
  </si>
  <si>
    <t>10:38:23</t>
  </si>
  <si>
    <t>20230713 10:42:29</t>
  </si>
  <si>
    <t>10:42:29</t>
  </si>
  <si>
    <t>MPF-745-20230714-10_51_10</t>
  </si>
  <si>
    <t>DARK-746-20230714-10_51_18</t>
  </si>
  <si>
    <t>10:41:36</t>
  </si>
  <si>
    <t>20230713 10:44:51</t>
  </si>
  <si>
    <t>10:44:51</t>
  </si>
  <si>
    <t>MPF-747-20230714-10_53_33</t>
  </si>
  <si>
    <t>DARK-748-20230714-10_53_40</t>
  </si>
  <si>
    <t>10:44:11</t>
  </si>
  <si>
    <t>20230713 10:47:09</t>
  </si>
  <si>
    <t>10:47:09</t>
  </si>
  <si>
    <t>MPF-749-20230714-10_55_51</t>
  </si>
  <si>
    <t>DARK-750-20230714-10_55_58</t>
  </si>
  <si>
    <t>10:46:29</t>
  </si>
  <si>
    <t>20230713 10:49:14</t>
  </si>
  <si>
    <t>10:49:14</t>
  </si>
  <si>
    <t>MPF-751-20230714-10_57_56</t>
  </si>
  <si>
    <t>DARK-752-20230714-10_58_03</t>
  </si>
  <si>
    <t>10:48:34</t>
  </si>
  <si>
    <t>20230713 10:51:13</t>
  </si>
  <si>
    <t>10:51:13</t>
  </si>
  <si>
    <t>MPF-753-20230714-10_59_55</t>
  </si>
  <si>
    <t>DARK-754-20230714-11_00_02</t>
  </si>
  <si>
    <t>10:50:33</t>
  </si>
  <si>
    <t>20230713 10:54:19</t>
  </si>
  <si>
    <t>10:54:19</t>
  </si>
  <si>
    <t>MPF-755-20230714-11_03_01</t>
  </si>
  <si>
    <t>DARK-756-20230714-11_03_08</t>
  </si>
  <si>
    <t>10:52:54</t>
  </si>
  <si>
    <t>20230713 10:57:29</t>
  </si>
  <si>
    <t>10:57:29</t>
  </si>
  <si>
    <t>MPF-757-20230714-11_06_10</t>
  </si>
  <si>
    <t>DARK-758-20230714-11_06_18</t>
  </si>
  <si>
    <t>10:55:39</t>
  </si>
  <si>
    <t>20230713 10:59:33</t>
  </si>
  <si>
    <t>10:59:33</t>
  </si>
  <si>
    <t>MPF-759-20230714-11_08_15</t>
  </si>
  <si>
    <t>DARK-760-20230714-11_08_22</t>
  </si>
  <si>
    <t>10:58:51</t>
  </si>
  <si>
    <t>20230713 11:01:51</t>
  </si>
  <si>
    <t>11:01:51</t>
  </si>
  <si>
    <t>MPF-761-20230714-11_10_33</t>
  </si>
  <si>
    <t>DARK-762-20230714-11_10_40</t>
  </si>
  <si>
    <t>11:01:10</t>
  </si>
  <si>
    <t>20230713 11:04:23</t>
  </si>
  <si>
    <t>11:04:23</t>
  </si>
  <si>
    <t>MPF-763-20230714-11_13_05</t>
  </si>
  <si>
    <t>DARK-764-20230714-11_13_12</t>
  </si>
  <si>
    <t>11:03:40</t>
  </si>
  <si>
    <t>20230713 11:06:34</t>
  </si>
  <si>
    <t>11:06:34</t>
  </si>
  <si>
    <t>MPF-765-20230714-11_15_16</t>
  </si>
  <si>
    <t>DARK-766-20230714-11_15_23</t>
  </si>
  <si>
    <t>11:05:50</t>
  </si>
  <si>
    <t>20230713 11:08:34</t>
  </si>
  <si>
    <t>11:08:34</t>
  </si>
  <si>
    <t>MPF-767-20230714-11_17_16</t>
  </si>
  <si>
    <t>DARK-768-20230714-11_17_23</t>
  </si>
  <si>
    <t>11:07:50</t>
  </si>
  <si>
    <t>20230713 11:38:28</t>
  </si>
  <si>
    <t>11:38:28</t>
  </si>
  <si>
    <t>3</t>
  </si>
  <si>
    <t>56.4</t>
  </si>
  <si>
    <t>MPF-769-20230714-11_47_10</t>
  </si>
  <si>
    <t>DARK-770-20230714-11_47_17</t>
  </si>
  <si>
    <t>11:37:49</t>
  </si>
  <si>
    <t>20230713 11:40:51</t>
  </si>
  <si>
    <t>11:40:51</t>
  </si>
  <si>
    <t>MPF-771-20230714-11_49_32</t>
  </si>
  <si>
    <t>DARK-772-20230714-11_49_40</t>
  </si>
  <si>
    <t>11:39:59</t>
  </si>
  <si>
    <t>20230713 11:42:59</t>
  </si>
  <si>
    <t>11:42:59</t>
  </si>
  <si>
    <t>MPF-773-20230714-11_51_40</t>
  </si>
  <si>
    <t>DARK-774-20230714-11_51_48</t>
  </si>
  <si>
    <t>11:42:19</t>
  </si>
  <si>
    <t>20230713 11:45:02</t>
  </si>
  <si>
    <t>11:45:02</t>
  </si>
  <si>
    <t>MPF-775-20230714-11_53_43</t>
  </si>
  <si>
    <t>DARK-776-20230714-11_53_51</t>
  </si>
  <si>
    <t>11:44:22</t>
  </si>
  <si>
    <t>20230713 11:47:32</t>
  </si>
  <si>
    <t>11:47:32</t>
  </si>
  <si>
    <t>MPF-777-20230714-11_56_13</t>
  </si>
  <si>
    <t>DARK-778-20230714-11_56_21</t>
  </si>
  <si>
    <t>11:46:52</t>
  </si>
  <si>
    <t>20230713 11:49:46</t>
  </si>
  <si>
    <t>11:49:46</t>
  </si>
  <si>
    <t>MPF-779-20230714-11_58_27</t>
  </si>
  <si>
    <t>DARK-780-20230714-11_58_35</t>
  </si>
  <si>
    <t>11:49:06</t>
  </si>
  <si>
    <t>20230713 11:51:48</t>
  </si>
  <si>
    <t>11:51:48</t>
  </si>
  <si>
    <t>MPF-781-20230714-12_00_29</t>
  </si>
  <si>
    <t>DARK-782-20230714-12_00_37</t>
  </si>
  <si>
    <t>11:51:09</t>
  </si>
  <si>
    <t>20230713 11:54:39</t>
  </si>
  <si>
    <t>11:54:39</t>
  </si>
  <si>
    <t>MPF-783-20230714-12_03_20</t>
  </si>
  <si>
    <t>DARK-784-20230714-12_03_28</t>
  </si>
  <si>
    <t>11:53:30</t>
  </si>
  <si>
    <t>20230713 11:57:48</t>
  </si>
  <si>
    <t>11:57:48</t>
  </si>
  <si>
    <t>MPF-785-20230714-12_06_30</t>
  </si>
  <si>
    <t>DARK-786-20230714-12_06_37</t>
  </si>
  <si>
    <t>11:56:07</t>
  </si>
  <si>
    <t>20230713 12:00:05</t>
  </si>
  <si>
    <t>12:00:05</t>
  </si>
  <si>
    <t>MPF-787-20230714-12_08_46</t>
  </si>
  <si>
    <t>DARK-788-20230714-12_08_54</t>
  </si>
  <si>
    <t>11:59:25</t>
  </si>
  <si>
    <t>20230713 12:02:14</t>
  </si>
  <si>
    <t>12:02:14</t>
  </si>
  <si>
    <t>MPF-789-20230714-12_10_55</t>
  </si>
  <si>
    <t>DARK-790-20230714-12_11_03</t>
  </si>
  <si>
    <t>12:01:33</t>
  </si>
  <si>
    <t>20230713 12:04:10</t>
  </si>
  <si>
    <t>12:04:10</t>
  </si>
  <si>
    <t>MPF-791-20230714-12_12_51</t>
  </si>
  <si>
    <t>DARK-792-20230714-12_12_59</t>
  </si>
  <si>
    <t>12:03:30</t>
  </si>
  <si>
    <t>20230713 12:06:17</t>
  </si>
  <si>
    <t>12:06:17</t>
  </si>
  <si>
    <t>MPF-793-20230714-12_14_58</t>
  </si>
  <si>
    <t>DARK-794-20230714-12_15_06</t>
  </si>
  <si>
    <t>12:05:34</t>
  </si>
  <si>
    <t>20230713 12:09:06</t>
  </si>
  <si>
    <t>12:09:06</t>
  </si>
  <si>
    <t>MPF-795-20230714-12_17_47</t>
  </si>
  <si>
    <t>DARK-796-20230714-12_17_55</t>
  </si>
  <si>
    <t>12:08:22</t>
  </si>
  <si>
    <t>20230713 12:28:08</t>
  </si>
  <si>
    <t>12:28:08</t>
  </si>
  <si>
    <t>57.7</t>
  </si>
  <si>
    <t>MPF-797-20230714-12_36_49</t>
  </si>
  <si>
    <t>DARK-798-20230714-12_36_57</t>
  </si>
  <si>
    <t>12:27:29</t>
  </si>
  <si>
    <t>20230713 12:31:12</t>
  </si>
  <si>
    <t>12:31:12</t>
  </si>
  <si>
    <t>MPF-799-20230714-12_39_53</t>
  </si>
  <si>
    <t>DARK-800-20230714-12_40_01</t>
  </si>
  <si>
    <t>12:29:33</t>
  </si>
  <si>
    <t>20230713 12:33:47</t>
  </si>
  <si>
    <t>12:33:47</t>
  </si>
  <si>
    <t>MPF-801-20230714-12_42_28</t>
  </si>
  <si>
    <t>DARK-802-20230714-12_42_36</t>
  </si>
  <si>
    <t>12:32:38</t>
  </si>
  <si>
    <t>20230713 12:35:47</t>
  </si>
  <si>
    <t>12:35:47</t>
  </si>
  <si>
    <t>MPF-803-20230714-12_44_28</t>
  </si>
  <si>
    <t>DARK-804-20230714-12_44_36</t>
  </si>
  <si>
    <t>12:35:06</t>
  </si>
  <si>
    <t>20230713 12:37:55</t>
  </si>
  <si>
    <t>12:37:55</t>
  </si>
  <si>
    <t>MPF-805-20230714-12_46_36</t>
  </si>
  <si>
    <t>DARK-806-20230714-12_46_44</t>
  </si>
  <si>
    <t>12:37:15</t>
  </si>
  <si>
    <t>20230713 12:40:22</t>
  </si>
  <si>
    <t>12:40:22</t>
  </si>
  <si>
    <t>MPF-807-20230714-12_49_03</t>
  </si>
  <si>
    <t>DARK-808-20230714-12_49_11</t>
  </si>
  <si>
    <t>12:39:41</t>
  </si>
  <si>
    <t>20230713 12:42:34</t>
  </si>
  <si>
    <t>12:42:34</t>
  </si>
  <si>
    <t>MPF-809-20230714-12_51_16</t>
  </si>
  <si>
    <t>DARK-810-20230714-12_51_23</t>
  </si>
  <si>
    <t>12:41:55</t>
  </si>
  <si>
    <t>20230713 12:45:29</t>
  </si>
  <si>
    <t>12:45:29</t>
  </si>
  <si>
    <t>MPF-811-20230714-12_54_11</t>
  </si>
  <si>
    <t>DARK-812-20230714-12_54_18</t>
  </si>
  <si>
    <t>12:44:01</t>
  </si>
  <si>
    <t>20230713 12:47:20</t>
  </si>
  <si>
    <t>12:47:20</t>
  </si>
  <si>
    <t>MPF-813-20230714-12_56_02</t>
  </si>
  <si>
    <t>DARK-814-20230714-12_56_09</t>
  </si>
  <si>
    <t>12:46:41</t>
  </si>
  <si>
    <t>20230713 12:49:16</t>
  </si>
  <si>
    <t>12:49:16</t>
  </si>
  <si>
    <t>MPF-815-20230714-12_57_58</t>
  </si>
  <si>
    <t>DARK-816-20230714-12_58_05</t>
  </si>
  <si>
    <t>12:48:38</t>
  </si>
  <si>
    <t>20230713 12:51:33</t>
  </si>
  <si>
    <t>12:51:33</t>
  </si>
  <si>
    <t>MPF-817-20230714-13_00_15</t>
  </si>
  <si>
    <t>DARK-818-20230714-13_00_22</t>
  </si>
  <si>
    <t>12:50:54</t>
  </si>
  <si>
    <t>20230713 12:53:41</t>
  </si>
  <si>
    <t>12:53:41</t>
  </si>
  <si>
    <t>MPF-819-20230714-13_02_23</t>
  </si>
  <si>
    <t>DARK-820-20230714-13_02_30</t>
  </si>
  <si>
    <t>12:52:58</t>
  </si>
  <si>
    <t>20230713 12:56:34</t>
  </si>
  <si>
    <t>12:56:34</t>
  </si>
  <si>
    <t>MPF-821-20230714-13_05_16</t>
  </si>
  <si>
    <t>DARK-822-20230714-13_05_23</t>
  </si>
  <si>
    <t>12:54:59</t>
  </si>
  <si>
    <t>20230713 12:59:19</t>
  </si>
  <si>
    <t>12:59:19</t>
  </si>
  <si>
    <t>MPF-823-20230714-13_08_01</t>
  </si>
  <si>
    <t>DARK-824-20230714-13_08_08</t>
  </si>
  <si>
    <t>12:58:34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</si>
</sst>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O74"/>
  <sheetViews>
    <sheetView tabSelected="1" topLeftCell="A9" workbookViewId="0"/>
  </sheetViews>
  <sheetFormatPr defaultRowHeight="14.4" x14ac:dyDescent="0.3"/>
  <sheetData>
    <row r="2" spans="1:249" x14ac:dyDescent="0.3">
      <c r="A2" t="s">
        <v>26</v>
      </c>
      <c r="B2" t="s">
        <v>27</v>
      </c>
      <c r="C2" t="s">
        <v>29</v>
      </c>
    </row>
    <row r="3" spans="1:249" x14ac:dyDescent="0.3">
      <c r="B3" t="s">
        <v>28</v>
      </c>
      <c r="C3">
        <v>21</v>
      </c>
    </row>
    <row r="4" spans="1:249" x14ac:dyDescent="0.3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249" x14ac:dyDescent="0.3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49" x14ac:dyDescent="0.3">
      <c r="A6" t="s">
        <v>42</v>
      </c>
      <c r="B6" t="s">
        <v>43</v>
      </c>
    </row>
    <row r="7" spans="1:249" x14ac:dyDescent="0.3">
      <c r="B7">
        <v>2</v>
      </c>
    </row>
    <row r="8" spans="1:249" x14ac:dyDescent="0.3">
      <c r="A8" t="s">
        <v>44</v>
      </c>
      <c r="B8" t="s">
        <v>45</v>
      </c>
      <c r="C8" t="s">
        <v>46</v>
      </c>
      <c r="D8" t="s">
        <v>47</v>
      </c>
      <c r="E8" t="s">
        <v>48</v>
      </c>
    </row>
    <row r="9" spans="1:249" x14ac:dyDescent="0.3">
      <c r="B9">
        <v>0</v>
      </c>
      <c r="C9">
        <v>1</v>
      </c>
      <c r="D9">
        <v>0</v>
      </c>
      <c r="E9">
        <v>0</v>
      </c>
    </row>
    <row r="10" spans="1:249" x14ac:dyDescent="0.3">
      <c r="A10" t="s">
        <v>49</v>
      </c>
      <c r="B10" t="s">
        <v>50</v>
      </c>
      <c r="C10" t="s">
        <v>52</v>
      </c>
      <c r="D10" t="s">
        <v>54</v>
      </c>
      <c r="E10" t="s">
        <v>55</v>
      </c>
      <c r="F10" t="s">
        <v>56</v>
      </c>
      <c r="G10" t="s">
        <v>57</v>
      </c>
      <c r="H10" t="s">
        <v>58</v>
      </c>
      <c r="I10" t="s">
        <v>59</v>
      </c>
      <c r="J10" t="s">
        <v>60</v>
      </c>
      <c r="K10" t="s">
        <v>61</v>
      </c>
      <c r="L10" t="s">
        <v>62</v>
      </c>
      <c r="M10" t="s">
        <v>63</v>
      </c>
      <c r="N10" t="s">
        <v>64</v>
      </c>
      <c r="O10" t="s">
        <v>65</v>
      </c>
      <c r="P10" t="s">
        <v>66</v>
      </c>
      <c r="Q10" t="s">
        <v>67</v>
      </c>
    </row>
    <row r="11" spans="1:249" x14ac:dyDescent="0.3">
      <c r="B11" t="s">
        <v>51</v>
      </c>
      <c r="C11" t="s">
        <v>53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49" x14ac:dyDescent="0.3">
      <c r="A12" t="s">
        <v>68</v>
      </c>
      <c r="B12" t="s">
        <v>69</v>
      </c>
      <c r="C12" t="s">
        <v>70</v>
      </c>
      <c r="D12" t="s">
        <v>71</v>
      </c>
      <c r="E12" t="s">
        <v>72</v>
      </c>
      <c r="F12" t="s">
        <v>73</v>
      </c>
    </row>
    <row r="13" spans="1:249" x14ac:dyDescent="0.3">
      <c r="B13">
        <v>0</v>
      </c>
      <c r="C13">
        <v>0</v>
      </c>
      <c r="D13">
        <v>0</v>
      </c>
      <c r="E13">
        <v>0</v>
      </c>
      <c r="F13">
        <v>1</v>
      </c>
    </row>
    <row r="14" spans="1:249" x14ac:dyDescent="0.3">
      <c r="A14" t="s">
        <v>74</v>
      </c>
      <c r="B14" t="s">
        <v>75</v>
      </c>
      <c r="C14" t="s">
        <v>76</v>
      </c>
      <c r="D14" t="s">
        <v>77</v>
      </c>
      <c r="E14" t="s">
        <v>78</v>
      </c>
      <c r="F14" t="s">
        <v>79</v>
      </c>
      <c r="G14" t="s">
        <v>81</v>
      </c>
      <c r="H14" t="s">
        <v>83</v>
      </c>
    </row>
    <row r="15" spans="1:249" x14ac:dyDescent="0.3">
      <c r="B15">
        <v>-6276</v>
      </c>
      <c r="C15">
        <v>6.6</v>
      </c>
      <c r="D15">
        <v>1.7090000000000001E-5</v>
      </c>
      <c r="E15">
        <v>3.11</v>
      </c>
      <c r="F15" t="s">
        <v>80</v>
      </c>
      <c r="G15" t="s">
        <v>82</v>
      </c>
      <c r="H15">
        <v>0</v>
      </c>
    </row>
    <row r="16" spans="1:249" x14ac:dyDescent="0.3">
      <c r="A16" t="s">
        <v>84</v>
      </c>
      <c r="B16" t="s">
        <v>84</v>
      </c>
      <c r="C16" t="s">
        <v>84</v>
      </c>
      <c r="D16" t="s">
        <v>84</v>
      </c>
      <c r="E16" t="s">
        <v>84</v>
      </c>
      <c r="F16" t="s">
        <v>84</v>
      </c>
      <c r="G16" t="s">
        <v>85</v>
      </c>
      <c r="H16" t="s">
        <v>85</v>
      </c>
      <c r="I16" t="s">
        <v>85</v>
      </c>
      <c r="J16" t="s">
        <v>85</v>
      </c>
      <c r="K16" t="s">
        <v>85</v>
      </c>
      <c r="L16" t="s">
        <v>85</v>
      </c>
      <c r="M16" t="s">
        <v>86</v>
      </c>
      <c r="N16" t="s">
        <v>86</v>
      </c>
      <c r="O16" t="s">
        <v>86</v>
      </c>
      <c r="P16" t="s">
        <v>86</v>
      </c>
      <c r="Q16" t="s">
        <v>86</v>
      </c>
      <c r="R16" t="s">
        <v>86</v>
      </c>
      <c r="S16" t="s">
        <v>86</v>
      </c>
      <c r="T16" t="s">
        <v>86</v>
      </c>
      <c r="U16" t="s">
        <v>86</v>
      </c>
      <c r="V16" t="s">
        <v>86</v>
      </c>
      <c r="W16" t="s">
        <v>86</v>
      </c>
      <c r="X16" t="s">
        <v>86</v>
      </c>
      <c r="Y16" t="s">
        <v>86</v>
      </c>
      <c r="Z16" t="s">
        <v>86</v>
      </c>
      <c r="AA16" t="s">
        <v>86</v>
      </c>
      <c r="AB16" t="s">
        <v>86</v>
      </c>
      <c r="AC16" t="s">
        <v>86</v>
      </c>
      <c r="AD16" t="s">
        <v>86</v>
      </c>
      <c r="AE16" t="s">
        <v>86</v>
      </c>
      <c r="AF16" t="s">
        <v>86</v>
      </c>
      <c r="AG16" t="s">
        <v>86</v>
      </c>
      <c r="AH16" t="s">
        <v>86</v>
      </c>
      <c r="AI16" t="s">
        <v>86</v>
      </c>
      <c r="AJ16" t="s">
        <v>86</v>
      </c>
      <c r="AK16" t="s">
        <v>87</v>
      </c>
      <c r="AL16" t="s">
        <v>87</v>
      </c>
      <c r="AM16" t="s">
        <v>87</v>
      </c>
      <c r="AN16" t="s">
        <v>87</v>
      </c>
      <c r="AO16" t="s">
        <v>87</v>
      </c>
      <c r="AP16" t="s">
        <v>88</v>
      </c>
      <c r="AQ16" t="s">
        <v>88</v>
      </c>
      <c r="AR16" t="s">
        <v>88</v>
      </c>
      <c r="AS16" t="s">
        <v>88</v>
      </c>
      <c r="AT16" t="s">
        <v>88</v>
      </c>
      <c r="AU16" t="s">
        <v>88</v>
      </c>
      <c r="AV16" t="s">
        <v>88</v>
      </c>
      <c r="AW16" t="s">
        <v>88</v>
      </c>
      <c r="AX16" t="s">
        <v>88</v>
      </c>
      <c r="AY16" t="s">
        <v>88</v>
      </c>
      <c r="AZ16" t="s">
        <v>88</v>
      </c>
      <c r="BA16" t="s">
        <v>88</v>
      </c>
      <c r="BB16" t="s">
        <v>88</v>
      </c>
      <c r="BC16" t="s">
        <v>88</v>
      </c>
      <c r="BD16" t="s">
        <v>88</v>
      </c>
      <c r="BE16" t="s">
        <v>88</v>
      </c>
      <c r="BF16" t="s">
        <v>88</v>
      </c>
      <c r="BG16" t="s">
        <v>88</v>
      </c>
      <c r="BH16" t="s">
        <v>88</v>
      </c>
      <c r="BI16" t="s">
        <v>88</v>
      </c>
      <c r="BJ16" t="s">
        <v>88</v>
      </c>
      <c r="BK16" t="s">
        <v>88</v>
      </c>
      <c r="BL16" t="s">
        <v>88</v>
      </c>
      <c r="BM16" t="s">
        <v>88</v>
      </c>
      <c r="BN16" t="s">
        <v>88</v>
      </c>
      <c r="BO16" t="s">
        <v>88</v>
      </c>
      <c r="BP16" t="s">
        <v>88</v>
      </c>
      <c r="BQ16" t="s">
        <v>88</v>
      </c>
      <c r="BR16" t="s">
        <v>89</v>
      </c>
      <c r="BS16" t="s">
        <v>89</v>
      </c>
      <c r="BT16" t="s">
        <v>89</v>
      </c>
      <c r="BU16" t="s">
        <v>89</v>
      </c>
      <c r="BV16" t="s">
        <v>42</v>
      </c>
      <c r="BW16" t="s">
        <v>42</v>
      </c>
      <c r="BX16" t="s">
        <v>42</v>
      </c>
      <c r="BY16" t="s">
        <v>90</v>
      </c>
      <c r="BZ16" t="s">
        <v>90</v>
      </c>
      <c r="CA16" t="s">
        <v>90</v>
      </c>
      <c r="CB16" t="s">
        <v>90</v>
      </c>
      <c r="CC16" t="s">
        <v>90</v>
      </c>
      <c r="CD16" t="s">
        <v>90</v>
      </c>
      <c r="CE16" t="s">
        <v>90</v>
      </c>
      <c r="CF16" t="s">
        <v>90</v>
      </c>
      <c r="CG16" t="s">
        <v>90</v>
      </c>
      <c r="CH16" t="s">
        <v>90</v>
      </c>
      <c r="CI16" t="s">
        <v>90</v>
      </c>
      <c r="CJ16" t="s">
        <v>90</v>
      </c>
      <c r="CK16" t="s">
        <v>90</v>
      </c>
      <c r="CL16" t="s">
        <v>90</v>
      </c>
      <c r="CM16" t="s">
        <v>90</v>
      </c>
      <c r="CN16" t="s">
        <v>90</v>
      </c>
      <c r="CO16" t="s">
        <v>90</v>
      </c>
      <c r="CP16" t="s">
        <v>90</v>
      </c>
      <c r="CQ16" t="s">
        <v>91</v>
      </c>
      <c r="CR16" t="s">
        <v>91</v>
      </c>
      <c r="CS16" t="s">
        <v>91</v>
      </c>
      <c r="CT16" t="s">
        <v>91</v>
      </c>
      <c r="CU16" t="s">
        <v>91</v>
      </c>
      <c r="CV16" t="s">
        <v>91</v>
      </c>
      <c r="CW16" t="s">
        <v>91</v>
      </c>
      <c r="CX16" t="s">
        <v>91</v>
      </c>
      <c r="CY16" t="s">
        <v>91</v>
      </c>
      <c r="CZ16" t="s">
        <v>91</v>
      </c>
      <c r="DA16" t="s">
        <v>92</v>
      </c>
      <c r="DB16" t="s">
        <v>92</v>
      </c>
      <c r="DC16" t="s">
        <v>92</v>
      </c>
      <c r="DD16" t="s">
        <v>92</v>
      </c>
      <c r="DE16" t="s">
        <v>92</v>
      </c>
      <c r="DF16" t="s">
        <v>92</v>
      </c>
      <c r="DG16" t="s">
        <v>92</v>
      </c>
      <c r="DH16" t="s">
        <v>92</v>
      </c>
      <c r="DI16" t="s">
        <v>92</v>
      </c>
      <c r="DJ16" t="s">
        <v>92</v>
      </c>
      <c r="DK16" t="s">
        <v>92</v>
      </c>
      <c r="DL16" t="s">
        <v>92</v>
      </c>
      <c r="DM16" t="s">
        <v>92</v>
      </c>
      <c r="DN16" t="s">
        <v>92</v>
      </c>
      <c r="DO16" t="s">
        <v>92</v>
      </c>
      <c r="DP16" t="s">
        <v>92</v>
      </c>
      <c r="DQ16" t="s">
        <v>92</v>
      </c>
      <c r="DR16" t="s">
        <v>92</v>
      </c>
      <c r="DS16" t="s">
        <v>93</v>
      </c>
      <c r="DT16" t="s">
        <v>93</v>
      </c>
      <c r="DU16" t="s">
        <v>93</v>
      </c>
      <c r="DV16" t="s">
        <v>93</v>
      </c>
      <c r="DW16" t="s">
        <v>93</v>
      </c>
      <c r="DX16" t="s">
        <v>94</v>
      </c>
      <c r="DY16" t="s">
        <v>94</v>
      </c>
      <c r="DZ16" t="s">
        <v>94</v>
      </c>
      <c r="EA16" t="s">
        <v>94</v>
      </c>
      <c r="EB16" t="s">
        <v>94</v>
      </c>
      <c r="EC16" t="s">
        <v>94</v>
      </c>
      <c r="ED16" t="s">
        <v>94</v>
      </c>
      <c r="EE16" t="s">
        <v>94</v>
      </c>
      <c r="EF16" t="s">
        <v>94</v>
      </c>
      <c r="EG16" t="s">
        <v>94</v>
      </c>
      <c r="EH16" t="s">
        <v>94</v>
      </c>
      <c r="EI16" t="s">
        <v>94</v>
      </c>
      <c r="EJ16" t="s">
        <v>94</v>
      </c>
      <c r="EK16" t="s">
        <v>95</v>
      </c>
      <c r="EL16" t="s">
        <v>95</v>
      </c>
      <c r="EM16" t="s">
        <v>95</v>
      </c>
      <c r="EN16" t="s">
        <v>95</v>
      </c>
      <c r="EO16" t="s">
        <v>95</v>
      </c>
      <c r="EP16" t="s">
        <v>95</v>
      </c>
      <c r="EQ16" t="s">
        <v>95</v>
      </c>
      <c r="ER16" t="s">
        <v>95</v>
      </c>
      <c r="ES16" t="s">
        <v>95</v>
      </c>
      <c r="ET16" t="s">
        <v>95</v>
      </c>
      <c r="EU16" t="s">
        <v>95</v>
      </c>
      <c r="EV16" t="s">
        <v>96</v>
      </c>
      <c r="EW16" t="s">
        <v>96</v>
      </c>
      <c r="EX16" t="s">
        <v>96</v>
      </c>
      <c r="EY16" t="s">
        <v>96</v>
      </c>
      <c r="EZ16" t="s">
        <v>96</v>
      </c>
      <c r="FA16" t="s">
        <v>96</v>
      </c>
      <c r="FB16" t="s">
        <v>96</v>
      </c>
      <c r="FC16" t="s">
        <v>96</v>
      </c>
      <c r="FD16" t="s">
        <v>96</v>
      </c>
      <c r="FE16" t="s">
        <v>96</v>
      </c>
      <c r="FF16" t="s">
        <v>96</v>
      </c>
      <c r="FG16" t="s">
        <v>96</v>
      </c>
      <c r="FH16" t="s">
        <v>96</v>
      </c>
      <c r="FI16" t="s">
        <v>96</v>
      </c>
      <c r="FJ16" t="s">
        <v>96</v>
      </c>
      <c r="FK16" t="s">
        <v>96</v>
      </c>
      <c r="FL16" t="s">
        <v>96</v>
      </c>
      <c r="FM16" t="s">
        <v>96</v>
      </c>
      <c r="FN16" t="s">
        <v>97</v>
      </c>
      <c r="FO16" t="s">
        <v>97</v>
      </c>
      <c r="FP16" t="s">
        <v>97</v>
      </c>
      <c r="FQ16" t="s">
        <v>97</v>
      </c>
      <c r="FR16" t="s">
        <v>97</v>
      </c>
      <c r="FS16" t="s">
        <v>97</v>
      </c>
      <c r="FT16" t="s">
        <v>97</v>
      </c>
      <c r="FU16" t="s">
        <v>97</v>
      </c>
      <c r="FV16" t="s">
        <v>97</v>
      </c>
      <c r="FW16" t="s">
        <v>97</v>
      </c>
      <c r="FX16" t="s">
        <v>97</v>
      </c>
      <c r="FY16" t="s">
        <v>97</v>
      </c>
      <c r="FZ16" t="s">
        <v>97</v>
      </c>
      <c r="GA16" t="s">
        <v>97</v>
      </c>
      <c r="GB16" t="s">
        <v>97</v>
      </c>
      <c r="GC16" t="s">
        <v>97</v>
      </c>
      <c r="GD16" t="s">
        <v>97</v>
      </c>
      <c r="GE16" t="s">
        <v>97</v>
      </c>
      <c r="GF16" t="s">
        <v>97</v>
      </c>
      <c r="GG16" t="s">
        <v>98</v>
      </c>
      <c r="GH16" t="s">
        <v>98</v>
      </c>
      <c r="GI16" t="s">
        <v>98</v>
      </c>
      <c r="GJ16" t="s">
        <v>98</v>
      </c>
      <c r="GK16" t="s">
        <v>98</v>
      </c>
      <c r="GL16" t="s">
        <v>98</v>
      </c>
      <c r="GM16" t="s">
        <v>98</v>
      </c>
      <c r="GN16" t="s">
        <v>98</v>
      </c>
      <c r="GO16" t="s">
        <v>98</v>
      </c>
      <c r="GP16" t="s">
        <v>98</v>
      </c>
      <c r="GQ16" t="s">
        <v>98</v>
      </c>
      <c r="GR16" t="s">
        <v>98</v>
      </c>
      <c r="GS16" t="s">
        <v>98</v>
      </c>
      <c r="GT16" t="s">
        <v>98</v>
      </c>
      <c r="GU16" t="s">
        <v>98</v>
      </c>
      <c r="GV16" t="s">
        <v>98</v>
      </c>
      <c r="GW16" t="s">
        <v>98</v>
      </c>
      <c r="GX16" t="s">
        <v>98</v>
      </c>
      <c r="GY16" t="s">
        <v>98</v>
      </c>
      <c r="GZ16" t="s">
        <v>99</v>
      </c>
      <c r="HA16" t="s">
        <v>99</v>
      </c>
      <c r="HB16" t="s">
        <v>99</v>
      </c>
      <c r="HC16" t="s">
        <v>99</v>
      </c>
      <c r="HD16" t="s">
        <v>99</v>
      </c>
      <c r="HE16" t="s">
        <v>99</v>
      </c>
      <c r="HF16" t="s">
        <v>99</v>
      </c>
      <c r="HG16" t="s">
        <v>99</v>
      </c>
      <c r="HH16" t="s">
        <v>99</v>
      </c>
      <c r="HI16" t="s">
        <v>99</v>
      </c>
      <c r="HJ16" t="s">
        <v>99</v>
      </c>
      <c r="HK16" t="s">
        <v>99</v>
      </c>
      <c r="HL16" t="s">
        <v>99</v>
      </c>
      <c r="HM16" t="s">
        <v>99</v>
      </c>
      <c r="HN16" t="s">
        <v>99</v>
      </c>
      <c r="HO16" t="s">
        <v>99</v>
      </c>
      <c r="HP16" t="s">
        <v>99</v>
      </c>
      <c r="HQ16" t="s">
        <v>99</v>
      </c>
      <c r="HR16" t="s">
        <v>100</v>
      </c>
      <c r="HS16" t="s">
        <v>100</v>
      </c>
      <c r="HT16" t="s">
        <v>100</v>
      </c>
      <c r="HU16" t="s">
        <v>100</v>
      </c>
      <c r="HV16" t="s">
        <v>100</v>
      </c>
      <c r="HW16" t="s">
        <v>100</v>
      </c>
      <c r="HX16" t="s">
        <v>100</v>
      </c>
      <c r="HY16" t="s">
        <v>100</v>
      </c>
      <c r="HZ16" t="s">
        <v>101</v>
      </c>
      <c r="IA16" t="s">
        <v>101</v>
      </c>
      <c r="IB16" t="s">
        <v>101</v>
      </c>
      <c r="IC16" t="s">
        <v>101</v>
      </c>
      <c r="ID16" t="s">
        <v>101</v>
      </c>
      <c r="IE16" t="s">
        <v>101</v>
      </c>
      <c r="IF16" t="s">
        <v>101</v>
      </c>
      <c r="IG16" t="s">
        <v>101</v>
      </c>
      <c r="IH16" t="s">
        <v>101</v>
      </c>
      <c r="II16" t="s">
        <v>101</v>
      </c>
      <c r="IJ16" t="s">
        <v>101</v>
      </c>
      <c r="IK16" t="s">
        <v>101</v>
      </c>
      <c r="IL16" t="s">
        <v>101</v>
      </c>
      <c r="IM16" t="s">
        <v>101</v>
      </c>
      <c r="IN16" t="s">
        <v>101</v>
      </c>
      <c r="IO16" t="s">
        <v>101</v>
      </c>
    </row>
    <row r="17" spans="1:249" x14ac:dyDescent="0.3">
      <c r="A17" t="s">
        <v>102</v>
      </c>
      <c r="B17" t="s">
        <v>103</v>
      </c>
      <c r="C17" t="s">
        <v>104</v>
      </c>
      <c r="D17" t="s">
        <v>105</v>
      </c>
      <c r="E17" t="s">
        <v>106</v>
      </c>
      <c r="F17" t="s">
        <v>107</v>
      </c>
      <c r="G17" t="s">
        <v>108</v>
      </c>
      <c r="H17" t="s">
        <v>109</v>
      </c>
      <c r="I17" t="s">
        <v>110</v>
      </c>
      <c r="J17" t="s">
        <v>111</v>
      </c>
      <c r="K17" t="s">
        <v>112</v>
      </c>
      <c r="L17" t="s">
        <v>113</v>
      </c>
      <c r="M17" t="s">
        <v>114</v>
      </c>
      <c r="N17" t="s">
        <v>115</v>
      </c>
      <c r="O17" t="s">
        <v>116</v>
      </c>
      <c r="P17" t="s">
        <v>117</v>
      </c>
      <c r="Q17" t="s">
        <v>118</v>
      </c>
      <c r="R17" t="s">
        <v>119</v>
      </c>
      <c r="S17" t="s">
        <v>120</v>
      </c>
      <c r="T17" t="s">
        <v>121</v>
      </c>
      <c r="U17" t="s">
        <v>122</v>
      </c>
      <c r="V17" t="s">
        <v>123</v>
      </c>
      <c r="W17" t="s">
        <v>124</v>
      </c>
      <c r="X17" t="s">
        <v>125</v>
      </c>
      <c r="Y17" t="s">
        <v>126</v>
      </c>
      <c r="Z17" t="s">
        <v>127</v>
      </c>
      <c r="AA17" t="s">
        <v>128</v>
      </c>
      <c r="AB17" t="s">
        <v>129</v>
      </c>
      <c r="AC17" t="s">
        <v>130</v>
      </c>
      <c r="AD17" t="s">
        <v>131</v>
      </c>
      <c r="AE17" t="s">
        <v>132</v>
      </c>
      <c r="AF17" t="s">
        <v>133</v>
      </c>
      <c r="AG17" t="s">
        <v>134</v>
      </c>
      <c r="AH17" t="s">
        <v>135</v>
      </c>
      <c r="AI17" t="s">
        <v>136</v>
      </c>
      <c r="AJ17" t="s">
        <v>137</v>
      </c>
      <c r="AK17" t="s">
        <v>87</v>
      </c>
      <c r="AL17" t="s">
        <v>138</v>
      </c>
      <c r="AM17" t="s">
        <v>139</v>
      </c>
      <c r="AN17" t="s">
        <v>140</v>
      </c>
      <c r="AO17" t="s">
        <v>141</v>
      </c>
      <c r="AP17" t="s">
        <v>142</v>
      </c>
      <c r="AQ17" t="s">
        <v>143</v>
      </c>
      <c r="AR17" t="s">
        <v>144</v>
      </c>
      <c r="AS17" t="s">
        <v>145</v>
      </c>
      <c r="AT17" t="s">
        <v>146</v>
      </c>
      <c r="AU17" t="s">
        <v>147</v>
      </c>
      <c r="AV17" t="s">
        <v>148</v>
      </c>
      <c r="AW17" t="s">
        <v>149</v>
      </c>
      <c r="AX17" t="s">
        <v>150</v>
      </c>
      <c r="AY17" t="s">
        <v>151</v>
      </c>
      <c r="AZ17" t="s">
        <v>152</v>
      </c>
      <c r="BA17" t="s">
        <v>153</v>
      </c>
      <c r="BB17" t="s">
        <v>154</v>
      </c>
      <c r="BC17" t="s">
        <v>155</v>
      </c>
      <c r="BD17" t="s">
        <v>156</v>
      </c>
      <c r="BE17" t="s">
        <v>157</v>
      </c>
      <c r="BF17" t="s">
        <v>158</v>
      </c>
      <c r="BG17" t="s">
        <v>159</v>
      </c>
      <c r="BH17" t="s">
        <v>160</v>
      </c>
      <c r="BI17" t="s">
        <v>161</v>
      </c>
      <c r="BJ17" t="s">
        <v>162</v>
      </c>
      <c r="BK17" t="s">
        <v>163</v>
      </c>
      <c r="BL17" t="s">
        <v>164</v>
      </c>
      <c r="BM17" t="s">
        <v>165</v>
      </c>
      <c r="BN17" t="s">
        <v>166</v>
      </c>
      <c r="BO17" t="s">
        <v>167</v>
      </c>
      <c r="BP17" t="s">
        <v>168</v>
      </c>
      <c r="BQ17" t="s">
        <v>169</v>
      </c>
      <c r="BR17" t="s">
        <v>170</v>
      </c>
      <c r="BS17" t="s">
        <v>171</v>
      </c>
      <c r="BT17" t="s">
        <v>172</v>
      </c>
      <c r="BU17" t="s">
        <v>173</v>
      </c>
      <c r="BV17" t="s">
        <v>174</v>
      </c>
      <c r="BW17" t="s">
        <v>175</v>
      </c>
      <c r="BX17" t="s">
        <v>176</v>
      </c>
      <c r="BY17" t="s">
        <v>114</v>
      </c>
      <c r="BZ17" t="s">
        <v>177</v>
      </c>
      <c r="CA17" t="s">
        <v>178</v>
      </c>
      <c r="CB17" t="s">
        <v>179</v>
      </c>
      <c r="CC17" t="s">
        <v>180</v>
      </c>
      <c r="CD17" t="s">
        <v>181</v>
      </c>
      <c r="CE17" t="s">
        <v>182</v>
      </c>
      <c r="CF17" t="s">
        <v>183</v>
      </c>
      <c r="CG17" t="s">
        <v>184</v>
      </c>
      <c r="CH17" t="s">
        <v>185</v>
      </c>
      <c r="CI17" t="s">
        <v>186</v>
      </c>
      <c r="CJ17" t="s">
        <v>187</v>
      </c>
      <c r="CK17" t="s">
        <v>188</v>
      </c>
      <c r="CL17" t="s">
        <v>189</v>
      </c>
      <c r="CM17" t="s">
        <v>190</v>
      </c>
      <c r="CN17" t="s">
        <v>191</v>
      </c>
      <c r="CO17" t="s">
        <v>192</v>
      </c>
      <c r="CP17" t="s">
        <v>193</v>
      </c>
      <c r="CQ17" t="s">
        <v>194</v>
      </c>
      <c r="CR17" t="s">
        <v>195</v>
      </c>
      <c r="CS17" t="s">
        <v>196</v>
      </c>
      <c r="CT17" t="s">
        <v>197</v>
      </c>
      <c r="CU17" t="s">
        <v>198</v>
      </c>
      <c r="CV17" t="s">
        <v>199</v>
      </c>
      <c r="CW17" t="s">
        <v>200</v>
      </c>
      <c r="CX17" t="s">
        <v>201</v>
      </c>
      <c r="CY17" t="s">
        <v>202</v>
      </c>
      <c r="CZ17" t="s">
        <v>203</v>
      </c>
      <c r="DA17" t="s">
        <v>204</v>
      </c>
      <c r="DB17" t="s">
        <v>205</v>
      </c>
      <c r="DC17" t="s">
        <v>206</v>
      </c>
      <c r="DD17" t="s">
        <v>207</v>
      </c>
      <c r="DE17" t="s">
        <v>208</v>
      </c>
      <c r="DF17" t="s">
        <v>209</v>
      </c>
      <c r="DG17" t="s">
        <v>210</v>
      </c>
      <c r="DH17" t="s">
        <v>211</v>
      </c>
      <c r="DI17" t="s">
        <v>212</v>
      </c>
      <c r="DJ17" t="s">
        <v>213</v>
      </c>
      <c r="DK17" t="s">
        <v>214</v>
      </c>
      <c r="DL17" t="s">
        <v>215</v>
      </c>
      <c r="DM17" t="s">
        <v>216</v>
      </c>
      <c r="DN17" t="s">
        <v>217</v>
      </c>
      <c r="DO17" t="s">
        <v>218</v>
      </c>
      <c r="DP17" t="s">
        <v>219</v>
      </c>
      <c r="DQ17" t="s">
        <v>220</v>
      </c>
      <c r="DR17" t="s">
        <v>221</v>
      </c>
      <c r="DS17" t="s">
        <v>222</v>
      </c>
      <c r="DT17" t="s">
        <v>223</v>
      </c>
      <c r="DU17" t="s">
        <v>224</v>
      </c>
      <c r="DV17" t="s">
        <v>225</v>
      </c>
      <c r="DW17" t="s">
        <v>226</v>
      </c>
      <c r="DX17" t="s">
        <v>103</v>
      </c>
      <c r="DY17" t="s">
        <v>106</v>
      </c>
      <c r="DZ17" t="s">
        <v>227</v>
      </c>
      <c r="EA17" t="s">
        <v>228</v>
      </c>
      <c r="EB17" t="s">
        <v>229</v>
      </c>
      <c r="EC17" t="s">
        <v>230</v>
      </c>
      <c r="ED17" t="s">
        <v>231</v>
      </c>
      <c r="EE17" t="s">
        <v>232</v>
      </c>
      <c r="EF17" t="s">
        <v>233</v>
      </c>
      <c r="EG17" t="s">
        <v>234</v>
      </c>
      <c r="EH17" t="s">
        <v>235</v>
      </c>
      <c r="EI17" t="s">
        <v>236</v>
      </c>
      <c r="EJ17" t="s">
        <v>237</v>
      </c>
      <c r="EK17" t="s">
        <v>238</v>
      </c>
      <c r="EL17" t="s">
        <v>239</v>
      </c>
      <c r="EM17" t="s">
        <v>240</v>
      </c>
      <c r="EN17" t="s">
        <v>241</v>
      </c>
      <c r="EO17" t="s">
        <v>242</v>
      </c>
      <c r="EP17" t="s">
        <v>243</v>
      </c>
      <c r="EQ17" t="s">
        <v>244</v>
      </c>
      <c r="ER17" t="s">
        <v>245</v>
      </c>
      <c r="ES17" t="s">
        <v>246</v>
      </c>
      <c r="ET17" t="s">
        <v>247</v>
      </c>
      <c r="EU17" t="s">
        <v>248</v>
      </c>
      <c r="EV17" t="s">
        <v>249</v>
      </c>
      <c r="EW17" t="s">
        <v>250</v>
      </c>
      <c r="EX17" t="s">
        <v>251</v>
      </c>
      <c r="EY17" t="s">
        <v>252</v>
      </c>
      <c r="EZ17" t="s">
        <v>253</v>
      </c>
      <c r="FA17" t="s">
        <v>254</v>
      </c>
      <c r="FB17" t="s">
        <v>255</v>
      </c>
      <c r="FC17" t="s">
        <v>256</v>
      </c>
      <c r="FD17" t="s">
        <v>257</v>
      </c>
      <c r="FE17" t="s">
        <v>258</v>
      </c>
      <c r="FF17" t="s">
        <v>259</v>
      </c>
      <c r="FG17" t="s">
        <v>260</v>
      </c>
      <c r="FH17" t="s">
        <v>261</v>
      </c>
      <c r="FI17" t="s">
        <v>262</v>
      </c>
      <c r="FJ17" t="s">
        <v>263</v>
      </c>
      <c r="FK17" t="s">
        <v>264</v>
      </c>
      <c r="FL17" t="s">
        <v>265</v>
      </c>
      <c r="FM17" t="s">
        <v>266</v>
      </c>
      <c r="FN17" t="s">
        <v>267</v>
      </c>
      <c r="FO17" t="s">
        <v>268</v>
      </c>
      <c r="FP17" t="s">
        <v>269</v>
      </c>
      <c r="FQ17" t="s">
        <v>270</v>
      </c>
      <c r="FR17" t="s">
        <v>271</v>
      </c>
      <c r="FS17" t="s">
        <v>272</v>
      </c>
      <c r="FT17" t="s">
        <v>273</v>
      </c>
      <c r="FU17" t="s">
        <v>274</v>
      </c>
      <c r="FV17" t="s">
        <v>275</v>
      </c>
      <c r="FW17" t="s">
        <v>276</v>
      </c>
      <c r="FX17" t="s">
        <v>277</v>
      </c>
      <c r="FY17" t="s">
        <v>278</v>
      </c>
      <c r="FZ17" t="s">
        <v>279</v>
      </c>
      <c r="GA17" t="s">
        <v>280</v>
      </c>
      <c r="GB17" t="s">
        <v>281</v>
      </c>
      <c r="GC17" t="s">
        <v>282</v>
      </c>
      <c r="GD17" t="s">
        <v>283</v>
      </c>
      <c r="GE17" t="s">
        <v>284</v>
      </c>
      <c r="GF17" t="s">
        <v>285</v>
      </c>
      <c r="GG17" t="s">
        <v>286</v>
      </c>
      <c r="GH17" t="s">
        <v>287</v>
      </c>
      <c r="GI17" t="s">
        <v>288</v>
      </c>
      <c r="GJ17" t="s">
        <v>289</v>
      </c>
      <c r="GK17" t="s">
        <v>290</v>
      </c>
      <c r="GL17" t="s">
        <v>291</v>
      </c>
      <c r="GM17" t="s">
        <v>292</v>
      </c>
      <c r="GN17" t="s">
        <v>293</v>
      </c>
      <c r="GO17" t="s">
        <v>294</v>
      </c>
      <c r="GP17" t="s">
        <v>295</v>
      </c>
      <c r="GQ17" t="s">
        <v>296</v>
      </c>
      <c r="GR17" t="s">
        <v>297</v>
      </c>
      <c r="GS17" t="s">
        <v>298</v>
      </c>
      <c r="GT17" t="s">
        <v>299</v>
      </c>
      <c r="GU17" t="s">
        <v>300</v>
      </c>
      <c r="GV17" t="s">
        <v>301</v>
      </c>
      <c r="GW17" t="s">
        <v>302</v>
      </c>
      <c r="GX17" t="s">
        <v>303</v>
      </c>
      <c r="GY17" t="s">
        <v>304</v>
      </c>
      <c r="GZ17" t="s">
        <v>305</v>
      </c>
      <c r="HA17" t="s">
        <v>306</v>
      </c>
      <c r="HB17" t="s">
        <v>307</v>
      </c>
      <c r="HC17" t="s">
        <v>308</v>
      </c>
      <c r="HD17" t="s">
        <v>309</v>
      </c>
      <c r="HE17" t="s">
        <v>310</v>
      </c>
      <c r="HF17" t="s">
        <v>311</v>
      </c>
      <c r="HG17" t="s">
        <v>312</v>
      </c>
      <c r="HH17" t="s">
        <v>313</v>
      </c>
      <c r="HI17" t="s">
        <v>314</v>
      </c>
      <c r="HJ17" t="s">
        <v>315</v>
      </c>
      <c r="HK17" t="s">
        <v>316</v>
      </c>
      <c r="HL17" t="s">
        <v>317</v>
      </c>
      <c r="HM17" t="s">
        <v>318</v>
      </c>
      <c r="HN17" t="s">
        <v>319</v>
      </c>
      <c r="HO17" t="s">
        <v>320</v>
      </c>
      <c r="HP17" t="s">
        <v>321</v>
      </c>
      <c r="HQ17" t="s">
        <v>322</v>
      </c>
      <c r="HR17" t="s">
        <v>323</v>
      </c>
      <c r="HS17" t="s">
        <v>324</v>
      </c>
      <c r="HT17" t="s">
        <v>325</v>
      </c>
      <c r="HU17" t="s">
        <v>326</v>
      </c>
      <c r="HV17" t="s">
        <v>327</v>
      </c>
      <c r="HW17" t="s">
        <v>328</v>
      </c>
      <c r="HX17" t="s">
        <v>329</v>
      </c>
      <c r="HY17" t="s">
        <v>330</v>
      </c>
      <c r="HZ17" t="s">
        <v>331</v>
      </c>
      <c r="IA17" t="s">
        <v>332</v>
      </c>
      <c r="IB17" t="s">
        <v>333</v>
      </c>
      <c r="IC17" t="s">
        <v>334</v>
      </c>
      <c r="ID17" t="s">
        <v>335</v>
      </c>
      <c r="IE17" t="s">
        <v>336</v>
      </c>
      <c r="IF17" t="s">
        <v>337</v>
      </c>
      <c r="IG17" t="s">
        <v>338</v>
      </c>
      <c r="IH17" t="s">
        <v>339</v>
      </c>
      <c r="II17" t="s">
        <v>340</v>
      </c>
      <c r="IJ17" t="s">
        <v>341</v>
      </c>
      <c r="IK17" t="s">
        <v>342</v>
      </c>
      <c r="IL17" t="s">
        <v>343</v>
      </c>
      <c r="IM17" t="s">
        <v>344</v>
      </c>
      <c r="IN17" t="s">
        <v>345</v>
      </c>
      <c r="IO17" t="s">
        <v>346</v>
      </c>
    </row>
    <row r="18" spans="1:249" x14ac:dyDescent="0.3">
      <c r="B18" t="s">
        <v>347</v>
      </c>
      <c r="C18" t="s">
        <v>347</v>
      </c>
      <c r="F18" t="s">
        <v>347</v>
      </c>
      <c r="M18" t="s">
        <v>347</v>
      </c>
      <c r="N18" t="s">
        <v>348</v>
      </c>
      <c r="O18" t="s">
        <v>349</v>
      </c>
      <c r="P18" t="s">
        <v>350</v>
      </c>
      <c r="Q18" t="s">
        <v>351</v>
      </c>
      <c r="R18" t="s">
        <v>351</v>
      </c>
      <c r="S18" t="s">
        <v>184</v>
      </c>
      <c r="T18" t="s">
        <v>184</v>
      </c>
      <c r="U18" t="s">
        <v>348</v>
      </c>
      <c r="V18" t="s">
        <v>348</v>
      </c>
      <c r="W18" t="s">
        <v>348</v>
      </c>
      <c r="X18" t="s">
        <v>348</v>
      </c>
      <c r="Y18" t="s">
        <v>352</v>
      </c>
      <c r="Z18" t="s">
        <v>353</v>
      </c>
      <c r="AA18" t="s">
        <v>353</v>
      </c>
      <c r="AB18" t="s">
        <v>354</v>
      </c>
      <c r="AC18" t="s">
        <v>355</v>
      </c>
      <c r="AD18" t="s">
        <v>354</v>
      </c>
      <c r="AE18" t="s">
        <v>354</v>
      </c>
      <c r="AF18" t="s">
        <v>354</v>
      </c>
      <c r="AG18" t="s">
        <v>352</v>
      </c>
      <c r="AH18" t="s">
        <v>352</v>
      </c>
      <c r="AI18" t="s">
        <v>352</v>
      </c>
      <c r="AJ18" t="s">
        <v>352</v>
      </c>
      <c r="AK18" t="s">
        <v>356</v>
      </c>
      <c r="AL18" t="s">
        <v>355</v>
      </c>
      <c r="AN18" t="s">
        <v>355</v>
      </c>
      <c r="AO18" t="s">
        <v>356</v>
      </c>
      <c r="AU18" t="s">
        <v>350</v>
      </c>
      <c r="BB18" t="s">
        <v>350</v>
      </c>
      <c r="BC18" t="s">
        <v>350</v>
      </c>
      <c r="BD18" t="s">
        <v>350</v>
      </c>
      <c r="BE18" t="s">
        <v>357</v>
      </c>
      <c r="BR18" t="s">
        <v>350</v>
      </c>
      <c r="BS18" t="s">
        <v>350</v>
      </c>
      <c r="BU18" t="s">
        <v>358</v>
      </c>
      <c r="BV18" t="s">
        <v>359</v>
      </c>
      <c r="BY18" t="s">
        <v>347</v>
      </c>
      <c r="BZ18" t="s">
        <v>351</v>
      </c>
      <c r="CA18" t="s">
        <v>351</v>
      </c>
      <c r="CB18" t="s">
        <v>360</v>
      </c>
      <c r="CC18" t="s">
        <v>360</v>
      </c>
      <c r="CD18" t="s">
        <v>351</v>
      </c>
      <c r="CE18" t="s">
        <v>360</v>
      </c>
      <c r="CF18" t="s">
        <v>356</v>
      </c>
      <c r="CG18" t="s">
        <v>354</v>
      </c>
      <c r="CH18" t="s">
        <v>354</v>
      </c>
      <c r="CI18" t="s">
        <v>353</v>
      </c>
      <c r="CJ18" t="s">
        <v>353</v>
      </c>
      <c r="CK18" t="s">
        <v>353</v>
      </c>
      <c r="CL18" t="s">
        <v>353</v>
      </c>
      <c r="CM18" t="s">
        <v>353</v>
      </c>
      <c r="CN18" t="s">
        <v>361</v>
      </c>
      <c r="CO18" t="s">
        <v>350</v>
      </c>
      <c r="CP18" t="s">
        <v>350</v>
      </c>
      <c r="CQ18" t="s">
        <v>351</v>
      </c>
      <c r="CR18" t="s">
        <v>351</v>
      </c>
      <c r="CS18" t="s">
        <v>351</v>
      </c>
      <c r="CT18" t="s">
        <v>360</v>
      </c>
      <c r="CU18" t="s">
        <v>351</v>
      </c>
      <c r="CV18" t="s">
        <v>360</v>
      </c>
      <c r="CW18" t="s">
        <v>354</v>
      </c>
      <c r="CX18" t="s">
        <v>354</v>
      </c>
      <c r="CY18" t="s">
        <v>353</v>
      </c>
      <c r="CZ18" t="s">
        <v>353</v>
      </c>
      <c r="DA18" t="s">
        <v>350</v>
      </c>
      <c r="DF18" t="s">
        <v>350</v>
      </c>
      <c r="DI18" t="s">
        <v>353</v>
      </c>
      <c r="DJ18" t="s">
        <v>353</v>
      </c>
      <c r="DK18" t="s">
        <v>353</v>
      </c>
      <c r="DL18" t="s">
        <v>353</v>
      </c>
      <c r="DM18" t="s">
        <v>353</v>
      </c>
      <c r="DN18" t="s">
        <v>350</v>
      </c>
      <c r="DO18" t="s">
        <v>350</v>
      </c>
      <c r="DP18" t="s">
        <v>350</v>
      </c>
      <c r="DQ18" t="s">
        <v>347</v>
      </c>
      <c r="DT18" t="s">
        <v>362</v>
      </c>
      <c r="DU18" t="s">
        <v>362</v>
      </c>
      <c r="DW18" t="s">
        <v>347</v>
      </c>
      <c r="DX18" t="s">
        <v>363</v>
      </c>
      <c r="DZ18" t="s">
        <v>347</v>
      </c>
      <c r="EA18" t="s">
        <v>347</v>
      </c>
      <c r="EC18" t="s">
        <v>364</v>
      </c>
      <c r="ED18" t="s">
        <v>365</v>
      </c>
      <c r="EE18" t="s">
        <v>364</v>
      </c>
      <c r="EF18" t="s">
        <v>365</v>
      </c>
      <c r="EG18" t="s">
        <v>364</v>
      </c>
      <c r="EH18" t="s">
        <v>365</v>
      </c>
      <c r="EI18" t="s">
        <v>355</v>
      </c>
      <c r="EJ18" t="s">
        <v>355</v>
      </c>
      <c r="EK18" t="s">
        <v>350</v>
      </c>
      <c r="EL18" t="s">
        <v>366</v>
      </c>
      <c r="EM18" t="s">
        <v>350</v>
      </c>
      <c r="EO18" t="s">
        <v>348</v>
      </c>
      <c r="EP18" t="s">
        <v>367</v>
      </c>
      <c r="EQ18" t="s">
        <v>348</v>
      </c>
      <c r="EV18" t="s">
        <v>368</v>
      </c>
      <c r="EW18" t="s">
        <v>368</v>
      </c>
      <c r="FJ18" t="s">
        <v>368</v>
      </c>
      <c r="FK18" t="s">
        <v>368</v>
      </c>
      <c r="FL18" t="s">
        <v>369</v>
      </c>
      <c r="FM18" t="s">
        <v>369</v>
      </c>
      <c r="FN18" t="s">
        <v>353</v>
      </c>
      <c r="FO18" t="s">
        <v>353</v>
      </c>
      <c r="FP18" t="s">
        <v>355</v>
      </c>
      <c r="FQ18" t="s">
        <v>353</v>
      </c>
      <c r="FR18" t="s">
        <v>360</v>
      </c>
      <c r="FS18" t="s">
        <v>355</v>
      </c>
      <c r="FT18" t="s">
        <v>355</v>
      </c>
      <c r="FV18" t="s">
        <v>368</v>
      </c>
      <c r="FW18" t="s">
        <v>368</v>
      </c>
      <c r="FX18" t="s">
        <v>368</v>
      </c>
      <c r="FY18" t="s">
        <v>368</v>
      </c>
      <c r="FZ18" t="s">
        <v>368</v>
      </c>
      <c r="GA18" t="s">
        <v>368</v>
      </c>
      <c r="GB18" t="s">
        <v>368</v>
      </c>
      <c r="GC18" t="s">
        <v>370</v>
      </c>
      <c r="GD18" t="s">
        <v>370</v>
      </c>
      <c r="GE18" t="s">
        <v>370</v>
      </c>
      <c r="GF18" t="s">
        <v>371</v>
      </c>
      <c r="GG18" t="s">
        <v>368</v>
      </c>
      <c r="GH18" t="s">
        <v>368</v>
      </c>
      <c r="GI18" t="s">
        <v>368</v>
      </c>
      <c r="GJ18" t="s">
        <v>368</v>
      </c>
      <c r="GK18" t="s">
        <v>368</v>
      </c>
      <c r="GL18" t="s">
        <v>368</v>
      </c>
      <c r="GM18" t="s">
        <v>368</v>
      </c>
      <c r="GN18" t="s">
        <v>368</v>
      </c>
      <c r="GO18" t="s">
        <v>368</v>
      </c>
      <c r="GP18" t="s">
        <v>368</v>
      </c>
      <c r="GQ18" t="s">
        <v>368</v>
      </c>
      <c r="GR18" t="s">
        <v>368</v>
      </c>
      <c r="GY18" t="s">
        <v>368</v>
      </c>
      <c r="GZ18" t="s">
        <v>355</v>
      </c>
      <c r="HA18" t="s">
        <v>355</v>
      </c>
      <c r="HB18" t="s">
        <v>364</v>
      </c>
      <c r="HC18" t="s">
        <v>365</v>
      </c>
      <c r="HD18" t="s">
        <v>365</v>
      </c>
      <c r="HH18" t="s">
        <v>365</v>
      </c>
      <c r="HL18" t="s">
        <v>351</v>
      </c>
      <c r="HM18" t="s">
        <v>351</v>
      </c>
      <c r="HN18" t="s">
        <v>360</v>
      </c>
      <c r="HO18" t="s">
        <v>360</v>
      </c>
      <c r="HP18" t="s">
        <v>372</v>
      </c>
      <c r="HQ18" t="s">
        <v>372</v>
      </c>
      <c r="HR18" t="s">
        <v>368</v>
      </c>
      <c r="HS18" t="s">
        <v>368</v>
      </c>
      <c r="HT18" t="s">
        <v>368</v>
      </c>
      <c r="HU18" t="s">
        <v>368</v>
      </c>
      <c r="HV18" t="s">
        <v>368</v>
      </c>
      <c r="HW18" t="s">
        <v>368</v>
      </c>
      <c r="HX18" t="s">
        <v>353</v>
      </c>
      <c r="HY18" t="s">
        <v>368</v>
      </c>
      <c r="IA18" t="s">
        <v>356</v>
      </c>
      <c r="IB18" t="s">
        <v>356</v>
      </c>
      <c r="IC18" t="s">
        <v>353</v>
      </c>
      <c r="ID18" t="s">
        <v>353</v>
      </c>
      <c r="IE18" t="s">
        <v>353</v>
      </c>
      <c r="IF18" t="s">
        <v>353</v>
      </c>
      <c r="IG18" t="s">
        <v>353</v>
      </c>
      <c r="IH18" t="s">
        <v>355</v>
      </c>
      <c r="II18" t="s">
        <v>355</v>
      </c>
      <c r="IJ18" t="s">
        <v>355</v>
      </c>
      <c r="IK18" t="s">
        <v>353</v>
      </c>
      <c r="IL18" t="s">
        <v>351</v>
      </c>
      <c r="IM18" t="s">
        <v>360</v>
      </c>
      <c r="IN18" t="s">
        <v>355</v>
      </c>
      <c r="IO18" t="s">
        <v>355</v>
      </c>
    </row>
    <row r="19" spans="1:249" x14ac:dyDescent="0.3">
      <c r="A19">
        <v>1</v>
      </c>
      <c r="B19">
        <v>1689259550.5</v>
      </c>
      <c r="C19">
        <v>0</v>
      </c>
      <c r="D19" t="s">
        <v>373</v>
      </c>
      <c r="E19" t="s">
        <v>374</v>
      </c>
      <c r="F19" t="s">
        <v>375</v>
      </c>
      <c r="G19" t="s">
        <v>376</v>
      </c>
      <c r="H19" t="s">
        <v>377</v>
      </c>
      <c r="I19" t="s">
        <v>378</v>
      </c>
      <c r="J19" t="s">
        <v>379</v>
      </c>
      <c r="K19" t="s">
        <v>380</v>
      </c>
      <c r="L19" t="s">
        <v>381</v>
      </c>
      <c r="M19">
        <v>1689259550.5</v>
      </c>
      <c r="N19">
        <f t="shared" ref="N19:N50" si="0">(O19)/1000</f>
        <v>8.2011987165418604E-3</v>
      </c>
      <c r="O19">
        <f t="shared" ref="O19:O50" si="1">1000*CF19*AM19*(CB19-CC19)/(100*BV19*(1000-AM19*CB19))</f>
        <v>8.2011987165418603</v>
      </c>
      <c r="P19">
        <f t="shared" ref="P19:P50" si="2">CF19*AM19*(CA19-BZ19*(1000-AM19*CC19)/(1000-AM19*CB19))/(100*BV19)</f>
        <v>56.368026604155467</v>
      </c>
      <c r="Q19">
        <f t="shared" ref="Q19:Q50" si="3">BZ19 - IF(AM19&gt;1, P19*BV19*100/(AO19*CN19), 0)</f>
        <v>329.23200000000003</v>
      </c>
      <c r="R19">
        <f t="shared" ref="R19:R50" si="4">((X19-N19/2)*Q19-P19)/(X19+N19/2)</f>
        <v>117.22124023505022</v>
      </c>
      <c r="S19">
        <f t="shared" ref="S19:S50" si="5">R19*(CG19+CH19)/1000</f>
        <v>11.599462404845175</v>
      </c>
      <c r="T19">
        <f t="shared" ref="T19:T50" si="6">(BZ19 - IF(AM19&gt;1, P19*BV19*100/(AO19*CN19), 0))*(CG19+CH19)/1000</f>
        <v>32.578687947801605</v>
      </c>
      <c r="U19">
        <f t="shared" ref="U19:U50" si="7">2/((1/W19-1/V19)+SIGN(W19)*SQRT((1/W19-1/V19)*(1/W19-1/V19) + 4*BW19/((BW19+1)*(BW19+1))*(2*1/W19*1/V19-1/V19*1/V19)))</f>
        <v>0.47299034248218574</v>
      </c>
      <c r="V19">
        <f t="shared" ref="V19:V50" si="8">IF(LEFT(BX19,1)&lt;&gt;"0",IF(LEFT(BX19,1)="1",3,$B$7),$D$5+$E$5*(CN19*CG19/($K$5*1000))+$F$5*(CN19*CG19/($K$5*1000))*MAX(MIN(BV19,$J$5),$I$5)*MAX(MIN(BV19,$J$5),$I$5)+$G$5*MAX(MIN(BV19,$J$5),$I$5)*(CN19*CG19/($K$5*1000))+$H$5*(CN19*CG19/($K$5*1000))*(CN19*CG19/($K$5*1000)))</f>
        <v>2.9087052517789882</v>
      </c>
      <c r="W19">
        <f t="shared" ref="W19:W50" si="9">N19*(1000-(1000*0.61365*EXP(17.502*AA19/(240.97+AA19))/(CG19+CH19)+CB19)/2)/(1000*0.61365*EXP(17.502*AA19/(240.97+AA19))/(CG19+CH19)-CB19)</f>
        <v>0.43404317353747168</v>
      </c>
      <c r="X19">
        <f t="shared" ref="X19:X50" si="10">1/((BW19+1)/(U19/1.6)+1/(V19/1.37)) + BW19/((BW19+1)/(U19/1.6) + BW19/(V19/1.37))</f>
        <v>0.27450848503672443</v>
      </c>
      <c r="Y19">
        <f t="shared" ref="Y19:Y50" si="11">(BR19*BU19)</f>
        <v>289.53556829211703</v>
      </c>
      <c r="Z19">
        <f t="shared" ref="Z19:Z50" si="12">(CI19+(Y19+2*0.95*0.0000000567*(((CI19+$B$9)+273)^4-(CI19+273)^4)-44100*N19)/(1.84*29.3*V19+8*0.95*0.0000000567*(CI19+273)^3))</f>
        <v>32.147328729366471</v>
      </c>
      <c r="AA19">
        <f t="shared" ref="AA19:AA50" si="13">($C$9*CJ19+$D$9*CK19+$E$9*Z19)</f>
        <v>31.939599999999999</v>
      </c>
      <c r="AB19">
        <f t="shared" ref="AB19:AB50" si="14">0.61365*EXP(17.502*AA19/(240.97+AA19))</f>
        <v>4.7587830442359254</v>
      </c>
      <c r="AC19">
        <f t="shared" ref="AC19:AC50" si="15">(AD19/AE19*100)</f>
        <v>60.052014710978405</v>
      </c>
      <c r="AD19">
        <f t="shared" ref="AD19:AD50" si="16">CB19*(CG19+CH19)/1000</f>
        <v>2.9620074596270403</v>
      </c>
      <c r="AE19">
        <f t="shared" ref="AE19:AE50" si="17">0.61365*EXP(17.502*CI19/(240.97+CI19))</f>
        <v>4.93240314064857</v>
      </c>
      <c r="AF19">
        <f t="shared" ref="AF19:AF50" si="18">(AB19-CB19*(CG19+CH19)/1000)</f>
        <v>1.7967755846088851</v>
      </c>
      <c r="AG19">
        <f t="shared" ref="AG19:AG50" si="19">(-N19*44100)</f>
        <v>-361.67286339949607</v>
      </c>
      <c r="AH19">
        <f t="shared" ref="AH19:AH50" si="20">2*29.3*V19*0.92*(CI19-AA19)</f>
        <v>99.467194751758868</v>
      </c>
      <c r="AI19">
        <f t="shared" ref="AI19:AI50" si="21">2*0.95*0.0000000567*(((CI19+$B$9)+273)^4-(AA19+273)^4)</f>
        <v>7.774771958066764</v>
      </c>
      <c r="AJ19">
        <f t="shared" ref="AJ19:AJ50" si="22">Y19+AI19+AG19+AH19</f>
        <v>35.104671602446601</v>
      </c>
      <c r="AK19">
        <v>0</v>
      </c>
      <c r="AL19">
        <v>0</v>
      </c>
      <c r="AM19">
        <f t="shared" ref="AM19:AM50" si="23">IF(AK19*$H$15&gt;=AO19,1,(AO19/(AO19-AK19*$H$15)))</f>
        <v>1</v>
      </c>
      <c r="AN19">
        <f t="shared" ref="AN19:AN50" si="24">(AM19-1)*100</f>
        <v>0</v>
      </c>
      <c r="AO19">
        <f t="shared" ref="AO19:AO50" si="25">MAX(0,($B$15+$C$15*CN19)/(1+$D$15*CN19)*CG19/(CI19+273)*$E$15)</f>
        <v>51299.066480213318</v>
      </c>
      <c r="AP19" t="s">
        <v>382</v>
      </c>
      <c r="AQ19">
        <v>10238.9</v>
      </c>
      <c r="AR19">
        <v>302.21199999999999</v>
      </c>
      <c r="AS19">
        <v>4052.3</v>
      </c>
      <c r="AT19">
        <f t="shared" ref="AT19:AT50" si="26">1-AR19/AS19</f>
        <v>0.92542210596451402</v>
      </c>
      <c r="AU19">
        <v>-0.32343011824092421</v>
      </c>
      <c r="AV19" t="s">
        <v>383</v>
      </c>
      <c r="AW19">
        <v>10253.799999999999</v>
      </c>
      <c r="AX19">
        <v>769.97361538461541</v>
      </c>
      <c r="AY19">
        <v>1335.98</v>
      </c>
      <c r="AZ19">
        <f t="shared" ref="AZ19:AZ50" si="27">1-AX19/AY19</f>
        <v>0.4236638157872008</v>
      </c>
      <c r="BA19">
        <v>0.5</v>
      </c>
      <c r="BB19">
        <f t="shared" ref="BB19:BB50" si="28">BS19</f>
        <v>1513.0248001513557</v>
      </c>
      <c r="BC19">
        <f t="shared" ref="BC19:BC50" si="29">P19</f>
        <v>56.368026604155467</v>
      </c>
      <c r="BD19">
        <f t="shared" ref="BD19:BD50" si="30">AZ19*BA19*BB19</f>
        <v>320.50693010639515</v>
      </c>
      <c r="BE19">
        <f t="shared" ref="BE19:BE50" si="31">(BC19-AU19)/BB19</f>
        <v>3.7468954055958133E-2</v>
      </c>
      <c r="BF19">
        <f t="shared" ref="BF19:BF50" si="32">(AS19-AY19)/AY19</f>
        <v>2.0332040898815853</v>
      </c>
      <c r="BG19">
        <f t="shared" ref="BG19:BG50" si="33">AR19/(AT19+AR19/AY19)</f>
        <v>262.42061632948884</v>
      </c>
      <c r="BH19" t="s">
        <v>384</v>
      </c>
      <c r="BI19">
        <v>610.14</v>
      </c>
      <c r="BJ19">
        <f t="shared" ref="BJ19:BJ50" si="34">IF(BI19&lt;&gt;0, BI19, BG19)</f>
        <v>610.14</v>
      </c>
      <c r="BK19">
        <f t="shared" ref="BK19:BK50" si="35">1-BJ19/AY19</f>
        <v>0.54330154643033579</v>
      </c>
      <c r="BL19">
        <f t="shared" ref="BL19:BL50" si="36">(AY19-AX19)/(AY19-BJ19)</f>
        <v>0.77979497494679895</v>
      </c>
      <c r="BM19">
        <f t="shared" ref="BM19:BM50" si="37">(AS19-AY19)/(AS19-BJ19)</f>
        <v>0.78913240523392281</v>
      </c>
      <c r="BN19">
        <f t="shared" ref="BN19:BN50" si="38">(AY19-AX19)/(AY19-AR19)</f>
        <v>0.54751780342918777</v>
      </c>
      <c r="BO19">
        <f t="shared" ref="BO19:BO50" si="39">(AS19-AY19)/(AS19-AR19)</f>
        <v>0.72433500227194669</v>
      </c>
      <c r="BP19">
        <f t="shared" ref="BP19:BP50" si="40">(BL19*BJ19/AX19)</f>
        <v>0.61792260995381942</v>
      </c>
      <c r="BQ19">
        <f t="shared" ref="BQ19:BQ50" si="41">(1-BP19)</f>
        <v>0.38207739004618058</v>
      </c>
      <c r="BR19">
        <f t="shared" ref="BR19:BR50" si="42">$B$13*CO19+$C$13*CP19+$F$13*DA19*(1-DD19)</f>
        <v>1799.81</v>
      </c>
      <c r="BS19">
        <f t="shared" ref="BS19:BS50" si="43">BR19*BT19</f>
        <v>1513.0248001513557</v>
      </c>
      <c r="BT19">
        <f t="shared" ref="BT19:BT50" si="44">($B$13*$D$11+$C$13*$D$11+$F$13*((DN19+DF19)/MAX(DN19+DF19+DO19, 0.1)*$I$11+DO19/MAX(DN19+DF19+DO19, 0.1)*$J$11))/($B$13+$C$13+$F$13)</f>
        <v>0.84065806954698319</v>
      </c>
      <c r="BU19">
        <f t="shared" ref="BU19:BU50" si="45">($B$13*$K$11+$C$13*$K$11+$F$13*((DN19+DF19)/MAX(DN19+DF19+DO19, 0.1)*$P$11+DO19/MAX(DN19+DF19+DO19, 0.1)*$Q$11))/($B$13+$C$13+$F$13)</f>
        <v>0.16087007422567773</v>
      </c>
      <c r="BV19">
        <v>6</v>
      </c>
      <c r="BW19">
        <v>0.5</v>
      </c>
      <c r="BX19" t="s">
        <v>385</v>
      </c>
      <c r="BY19">
        <v>1689259550.5</v>
      </c>
      <c r="BZ19">
        <v>329.23200000000003</v>
      </c>
      <c r="CA19">
        <v>400.1</v>
      </c>
      <c r="CB19">
        <v>29.933299999999999</v>
      </c>
      <c r="CC19">
        <v>20.388300000000001</v>
      </c>
      <c r="CD19">
        <v>333.20100000000002</v>
      </c>
      <c r="CE19">
        <v>29.561699999999998</v>
      </c>
      <c r="CF19">
        <v>500.09699999999998</v>
      </c>
      <c r="CG19">
        <v>98.8536</v>
      </c>
      <c r="CH19">
        <v>9.9988800000000003E-2</v>
      </c>
      <c r="CI19">
        <v>32.573900000000002</v>
      </c>
      <c r="CJ19">
        <v>31.939599999999999</v>
      </c>
      <c r="CK19">
        <v>999.9</v>
      </c>
      <c r="CL19">
        <v>0</v>
      </c>
      <c r="CM19">
        <v>0</v>
      </c>
      <c r="CN19">
        <v>9996.25</v>
      </c>
      <c r="CO19">
        <v>0</v>
      </c>
      <c r="CP19">
        <v>1.91117E-3</v>
      </c>
      <c r="CQ19">
        <v>-70.867999999999995</v>
      </c>
      <c r="CR19">
        <v>339.39100000000002</v>
      </c>
      <c r="CS19">
        <v>408.42700000000002</v>
      </c>
      <c r="CT19">
        <v>9.54495</v>
      </c>
      <c r="CU19">
        <v>400.1</v>
      </c>
      <c r="CV19">
        <v>20.388300000000001</v>
      </c>
      <c r="CW19">
        <v>2.9590100000000001</v>
      </c>
      <c r="CX19">
        <v>2.01546</v>
      </c>
      <c r="CY19">
        <v>23.798999999999999</v>
      </c>
      <c r="CZ19">
        <v>17.566299999999998</v>
      </c>
      <c r="DA19">
        <v>1799.81</v>
      </c>
      <c r="DB19">
        <v>0.97800500000000001</v>
      </c>
      <c r="DC19">
        <v>2.1995199999999999E-2</v>
      </c>
      <c r="DD19">
        <v>0</v>
      </c>
      <c r="DE19">
        <v>770.08</v>
      </c>
      <c r="DF19">
        <v>4.9997699999999998</v>
      </c>
      <c r="DG19">
        <v>15445.2</v>
      </c>
      <c r="DH19">
        <v>15782.9</v>
      </c>
      <c r="DI19">
        <v>43.561999999999998</v>
      </c>
      <c r="DJ19">
        <v>44.561999999999998</v>
      </c>
      <c r="DK19">
        <v>43.311999999999998</v>
      </c>
      <c r="DL19">
        <v>43.25</v>
      </c>
      <c r="DM19">
        <v>44.561999999999998</v>
      </c>
      <c r="DN19">
        <v>1755.33</v>
      </c>
      <c r="DO19">
        <v>39.479999999999997</v>
      </c>
      <c r="DP19">
        <v>0</v>
      </c>
      <c r="DQ19">
        <v>1689259542.5</v>
      </c>
      <c r="DR19">
        <v>0</v>
      </c>
      <c r="DS19">
        <v>769.97361538461541</v>
      </c>
      <c r="DT19">
        <v>1.8556581066427129</v>
      </c>
      <c r="DU19">
        <v>9.3538460681570346</v>
      </c>
      <c r="DV19">
        <v>15448.723076923079</v>
      </c>
      <c r="DW19">
        <v>15</v>
      </c>
      <c r="DX19">
        <v>1689259512.5</v>
      </c>
      <c r="DY19" t="s">
        <v>386</v>
      </c>
      <c r="DZ19">
        <v>1689259501.5</v>
      </c>
      <c r="EA19">
        <v>1689259512.5</v>
      </c>
      <c r="EB19">
        <v>2</v>
      </c>
      <c r="EC19">
        <v>0.26600000000000001</v>
      </c>
      <c r="ED19">
        <v>0</v>
      </c>
      <c r="EE19">
        <v>-3.9159999999999999</v>
      </c>
      <c r="EF19">
        <v>0.157</v>
      </c>
      <c r="EG19">
        <v>400</v>
      </c>
      <c r="EH19">
        <v>21</v>
      </c>
      <c r="EI19">
        <v>0.04</v>
      </c>
      <c r="EJ19">
        <v>0.01</v>
      </c>
      <c r="EK19">
        <v>56.264608554303322</v>
      </c>
      <c r="EL19">
        <v>-0.11903685441895789</v>
      </c>
      <c r="EM19">
        <v>6.4902708976354986E-2</v>
      </c>
      <c r="EN19">
        <v>1</v>
      </c>
      <c r="EO19">
        <v>0.47520283637654892</v>
      </c>
      <c r="EP19">
        <v>3.4607504952408288E-2</v>
      </c>
      <c r="EQ19">
        <v>1.6382892473982471E-2</v>
      </c>
      <c r="ER19">
        <v>1</v>
      </c>
      <c r="ES19">
        <v>2</v>
      </c>
      <c r="ET19">
        <v>2</v>
      </c>
      <c r="EU19" t="s">
        <v>387</v>
      </c>
      <c r="EV19">
        <v>2.96401</v>
      </c>
      <c r="EW19">
        <v>2.6991900000000002</v>
      </c>
      <c r="EX19">
        <v>8.3467399999999997E-2</v>
      </c>
      <c r="EY19">
        <v>9.5614599999999994E-2</v>
      </c>
      <c r="EZ19">
        <v>0.13272</v>
      </c>
      <c r="FA19">
        <v>9.8585900000000004E-2</v>
      </c>
      <c r="FB19">
        <v>31406.3</v>
      </c>
      <c r="FC19">
        <v>19814.7</v>
      </c>
      <c r="FD19">
        <v>32163.7</v>
      </c>
      <c r="FE19">
        <v>25041.200000000001</v>
      </c>
      <c r="FF19">
        <v>38583</v>
      </c>
      <c r="FG19">
        <v>39107.4</v>
      </c>
      <c r="FH19">
        <v>46204.7</v>
      </c>
      <c r="FI19">
        <v>45400.3</v>
      </c>
      <c r="FJ19">
        <v>1.9423699999999999</v>
      </c>
      <c r="FK19">
        <v>1.8149200000000001</v>
      </c>
      <c r="FL19">
        <v>6.4719499999999999E-2</v>
      </c>
      <c r="FM19">
        <v>0</v>
      </c>
      <c r="FN19">
        <v>30.8888</v>
      </c>
      <c r="FO19">
        <v>999.9</v>
      </c>
      <c r="FP19">
        <v>59.6</v>
      </c>
      <c r="FQ19">
        <v>37</v>
      </c>
      <c r="FR19">
        <v>38.016100000000002</v>
      </c>
      <c r="FS19">
        <v>64.214600000000004</v>
      </c>
      <c r="FT19">
        <v>14.7796</v>
      </c>
      <c r="FU19">
        <v>1</v>
      </c>
      <c r="FV19">
        <v>0.39468999999999999</v>
      </c>
      <c r="FW19">
        <v>0.15176500000000001</v>
      </c>
      <c r="FX19">
        <v>20.2745</v>
      </c>
      <c r="FY19">
        <v>5.2297200000000004</v>
      </c>
      <c r="FZ19">
        <v>11.950100000000001</v>
      </c>
      <c r="GA19">
        <v>4.9848499999999998</v>
      </c>
      <c r="GB19">
        <v>3.2893300000000001</v>
      </c>
      <c r="GC19">
        <v>9999</v>
      </c>
      <c r="GD19">
        <v>9999</v>
      </c>
      <c r="GE19">
        <v>9999</v>
      </c>
      <c r="GF19">
        <v>213</v>
      </c>
      <c r="GG19">
        <v>1.8663000000000001</v>
      </c>
      <c r="GH19">
        <v>1.86859</v>
      </c>
      <c r="GI19">
        <v>1.8663000000000001</v>
      </c>
      <c r="GJ19">
        <v>1.8667400000000001</v>
      </c>
      <c r="GK19">
        <v>1.86189</v>
      </c>
      <c r="GL19">
        <v>1.8646199999999999</v>
      </c>
      <c r="GM19">
        <v>1.86809</v>
      </c>
      <c r="GN19">
        <v>1.8684099999999999</v>
      </c>
      <c r="GO19">
        <v>5</v>
      </c>
      <c r="GP19">
        <v>0</v>
      </c>
      <c r="GQ19">
        <v>0</v>
      </c>
      <c r="GR19">
        <v>0</v>
      </c>
      <c r="GS19" t="s">
        <v>388</v>
      </c>
      <c r="GT19" t="s">
        <v>389</v>
      </c>
      <c r="GU19" t="s">
        <v>390</v>
      </c>
      <c r="GV19" t="s">
        <v>390</v>
      </c>
      <c r="GW19" t="s">
        <v>390</v>
      </c>
      <c r="GX19" t="s">
        <v>390</v>
      </c>
      <c r="GY19">
        <v>0</v>
      </c>
      <c r="GZ19">
        <v>100</v>
      </c>
      <c r="HA19">
        <v>100</v>
      </c>
      <c r="HB19">
        <v>-3.9689999999999999</v>
      </c>
      <c r="HC19">
        <v>0.37159999999999999</v>
      </c>
      <c r="HD19">
        <v>-4.3672126678153926</v>
      </c>
      <c r="HE19">
        <v>1.6145137170229321E-3</v>
      </c>
      <c r="HF19">
        <v>-1.407043735234338E-6</v>
      </c>
      <c r="HG19">
        <v>4.3622850327847239E-10</v>
      </c>
      <c r="HH19">
        <v>0.37158750148010489</v>
      </c>
      <c r="HI19">
        <v>0</v>
      </c>
      <c r="HJ19">
        <v>0</v>
      </c>
      <c r="HK19">
        <v>0</v>
      </c>
      <c r="HL19">
        <v>2</v>
      </c>
      <c r="HM19">
        <v>2094</v>
      </c>
      <c r="HN19">
        <v>1</v>
      </c>
      <c r="HO19">
        <v>26</v>
      </c>
      <c r="HP19">
        <v>0.8</v>
      </c>
      <c r="HQ19">
        <v>0.6</v>
      </c>
      <c r="HR19">
        <v>1.0498000000000001</v>
      </c>
      <c r="HS19">
        <v>2.5500500000000001</v>
      </c>
      <c r="HT19">
        <v>1.4978</v>
      </c>
      <c r="HU19">
        <v>2.2973599999999998</v>
      </c>
      <c r="HV19">
        <v>1.49902</v>
      </c>
      <c r="HW19">
        <v>2.2985799999999998</v>
      </c>
      <c r="HX19">
        <v>40.222000000000001</v>
      </c>
      <c r="HY19">
        <v>15.2265</v>
      </c>
      <c r="HZ19">
        <v>18</v>
      </c>
      <c r="IA19">
        <v>508.10700000000003</v>
      </c>
      <c r="IB19">
        <v>464.09800000000001</v>
      </c>
      <c r="IC19">
        <v>30.4316</v>
      </c>
      <c r="ID19">
        <v>32.345199999999998</v>
      </c>
      <c r="IE19">
        <v>30.0001</v>
      </c>
      <c r="IF19">
        <v>32.195099999999996</v>
      </c>
      <c r="IG19">
        <v>32.1004</v>
      </c>
      <c r="IH19">
        <v>21.007999999999999</v>
      </c>
      <c r="II19">
        <v>54.875399999999999</v>
      </c>
      <c r="IJ19">
        <v>0</v>
      </c>
      <c r="IK19">
        <v>30.462599999999998</v>
      </c>
      <c r="IL19">
        <v>400</v>
      </c>
      <c r="IM19">
        <v>20.413900000000002</v>
      </c>
      <c r="IN19">
        <v>100.40300000000001</v>
      </c>
      <c r="IO19">
        <v>100.56</v>
      </c>
    </row>
    <row r="20" spans="1:249" x14ac:dyDescent="0.3">
      <c r="A20">
        <v>2</v>
      </c>
      <c r="B20">
        <v>1689259705.5</v>
      </c>
      <c r="C20">
        <v>155</v>
      </c>
      <c r="D20" t="s">
        <v>391</v>
      </c>
      <c r="E20" t="s">
        <v>392</v>
      </c>
      <c r="F20" t="s">
        <v>375</v>
      </c>
      <c r="G20" t="s">
        <v>376</v>
      </c>
      <c r="H20" t="s">
        <v>377</v>
      </c>
      <c r="I20" t="s">
        <v>378</v>
      </c>
      <c r="J20" t="s">
        <v>379</v>
      </c>
      <c r="K20" t="s">
        <v>380</v>
      </c>
      <c r="L20" t="s">
        <v>381</v>
      </c>
      <c r="M20">
        <v>1689259705.5</v>
      </c>
      <c r="N20">
        <f t="shared" si="0"/>
        <v>8.6739888211350685E-3</v>
      </c>
      <c r="O20">
        <f t="shared" si="1"/>
        <v>8.6739888211350689</v>
      </c>
      <c r="P20">
        <f t="shared" si="2"/>
        <v>46.874308157622721</v>
      </c>
      <c r="Q20">
        <f t="shared" si="3"/>
        <v>241.404</v>
      </c>
      <c r="R20">
        <f t="shared" si="4"/>
        <v>76.557745833934533</v>
      </c>
      <c r="S20">
        <f t="shared" si="5"/>
        <v>7.5763121601248331</v>
      </c>
      <c r="T20">
        <f t="shared" si="6"/>
        <v>23.889836890835998</v>
      </c>
      <c r="U20">
        <f t="shared" si="7"/>
        <v>0.50695841125359609</v>
      </c>
      <c r="V20">
        <f t="shared" si="8"/>
        <v>2.9069947956555482</v>
      </c>
      <c r="W20">
        <f t="shared" si="9"/>
        <v>0.46247402148694405</v>
      </c>
      <c r="X20">
        <f t="shared" si="10"/>
        <v>0.29271703331195253</v>
      </c>
      <c r="Y20">
        <f t="shared" si="11"/>
        <v>289.60695029219357</v>
      </c>
      <c r="Z20">
        <f t="shared" si="12"/>
        <v>32.153708842032479</v>
      </c>
      <c r="AA20">
        <f t="shared" si="13"/>
        <v>32.017299999999999</v>
      </c>
      <c r="AB20">
        <f t="shared" si="14"/>
        <v>4.779760934559012</v>
      </c>
      <c r="AC20">
        <f t="shared" si="15"/>
        <v>60.311545714541637</v>
      </c>
      <c r="AD20">
        <f t="shared" si="16"/>
        <v>2.9965909389317997</v>
      </c>
      <c r="AE20">
        <f t="shared" si="17"/>
        <v>4.9685195486695939</v>
      </c>
      <c r="AF20">
        <f t="shared" si="18"/>
        <v>1.7831699956272122</v>
      </c>
      <c r="AG20">
        <f t="shared" si="19"/>
        <v>-382.52290701205652</v>
      </c>
      <c r="AH20">
        <f t="shared" si="20"/>
        <v>107.52689793878284</v>
      </c>
      <c r="AI20">
        <f t="shared" si="21"/>
        <v>8.418264223331887</v>
      </c>
      <c r="AJ20">
        <f t="shared" si="22"/>
        <v>23.029205442251794</v>
      </c>
      <c r="AK20">
        <v>0</v>
      </c>
      <c r="AL20">
        <v>0</v>
      </c>
      <c r="AM20">
        <f t="shared" si="23"/>
        <v>1</v>
      </c>
      <c r="AN20">
        <f t="shared" si="24"/>
        <v>0</v>
      </c>
      <c r="AO20">
        <f t="shared" si="25"/>
        <v>51229.375741105323</v>
      </c>
      <c r="AP20" t="s">
        <v>382</v>
      </c>
      <c r="AQ20">
        <v>10238.9</v>
      </c>
      <c r="AR20">
        <v>302.21199999999999</v>
      </c>
      <c r="AS20">
        <v>4052.3</v>
      </c>
      <c r="AT20">
        <f t="shared" si="26"/>
        <v>0.92542210596451402</v>
      </c>
      <c r="AU20">
        <v>-0.32343011824092421</v>
      </c>
      <c r="AV20" t="s">
        <v>393</v>
      </c>
      <c r="AW20">
        <v>10252.299999999999</v>
      </c>
      <c r="AX20">
        <v>750.54088000000002</v>
      </c>
      <c r="AY20">
        <v>1203.74</v>
      </c>
      <c r="AZ20">
        <f t="shared" si="27"/>
        <v>0.37649253160981611</v>
      </c>
      <c r="BA20">
        <v>0.5</v>
      </c>
      <c r="BB20">
        <f t="shared" si="28"/>
        <v>1513.3950001513956</v>
      </c>
      <c r="BC20">
        <f t="shared" si="29"/>
        <v>46.874308157622721</v>
      </c>
      <c r="BD20">
        <f t="shared" si="30"/>
        <v>284.89095746631847</v>
      </c>
      <c r="BE20">
        <f t="shared" si="31"/>
        <v>3.1186661956159573E-2</v>
      </c>
      <c r="BF20">
        <f t="shared" si="32"/>
        <v>2.3664246431953746</v>
      </c>
      <c r="BG20">
        <f t="shared" si="33"/>
        <v>256.87749730433029</v>
      </c>
      <c r="BH20" t="s">
        <v>394</v>
      </c>
      <c r="BI20">
        <v>615.6</v>
      </c>
      <c r="BJ20">
        <f t="shared" si="34"/>
        <v>615.6</v>
      </c>
      <c r="BK20">
        <f t="shared" si="35"/>
        <v>0.4885938823998538</v>
      </c>
      <c r="BL20">
        <f t="shared" si="36"/>
        <v>0.77056333526031218</v>
      </c>
      <c r="BM20">
        <f t="shared" si="37"/>
        <v>0.82886489946751252</v>
      </c>
      <c r="BN20">
        <f t="shared" si="38"/>
        <v>0.5027011030162124</v>
      </c>
      <c r="BO20">
        <f t="shared" si="39"/>
        <v>0.75959817476283231</v>
      </c>
      <c r="BP20">
        <f t="shared" si="40"/>
        <v>0.63202258774531805</v>
      </c>
      <c r="BQ20">
        <f t="shared" si="41"/>
        <v>0.36797741225468195</v>
      </c>
      <c r="BR20">
        <f t="shared" si="42"/>
        <v>1800.25</v>
      </c>
      <c r="BS20">
        <f t="shared" si="43"/>
        <v>1513.3950001513956</v>
      </c>
      <c r="BT20">
        <f t="shared" si="44"/>
        <v>0.84065824199494266</v>
      </c>
      <c r="BU20">
        <f t="shared" si="45"/>
        <v>0.16087040705023944</v>
      </c>
      <c r="BV20">
        <v>6</v>
      </c>
      <c r="BW20">
        <v>0.5</v>
      </c>
      <c r="BX20" t="s">
        <v>385</v>
      </c>
      <c r="BY20">
        <v>1689259705.5</v>
      </c>
      <c r="BZ20">
        <v>241.404</v>
      </c>
      <c r="CA20">
        <v>300.13499999999999</v>
      </c>
      <c r="CB20">
        <v>30.280200000000001</v>
      </c>
      <c r="CC20">
        <v>20.1919</v>
      </c>
      <c r="CD20">
        <v>245.107</v>
      </c>
      <c r="CE20">
        <v>29.909199999999998</v>
      </c>
      <c r="CF20">
        <v>500.26299999999998</v>
      </c>
      <c r="CG20">
        <v>98.861999999999995</v>
      </c>
      <c r="CH20">
        <v>0.100059</v>
      </c>
      <c r="CI20">
        <v>32.703400000000002</v>
      </c>
      <c r="CJ20">
        <v>32.017299999999999</v>
      </c>
      <c r="CK20">
        <v>999.9</v>
      </c>
      <c r="CL20">
        <v>0</v>
      </c>
      <c r="CM20">
        <v>0</v>
      </c>
      <c r="CN20">
        <v>9985.6200000000008</v>
      </c>
      <c r="CO20">
        <v>0</v>
      </c>
      <c r="CP20">
        <v>1.91117E-3</v>
      </c>
      <c r="CQ20">
        <v>-58.731000000000002</v>
      </c>
      <c r="CR20">
        <v>248.94200000000001</v>
      </c>
      <c r="CS20">
        <v>306.32</v>
      </c>
      <c r="CT20">
        <v>10.0883</v>
      </c>
      <c r="CU20">
        <v>300.13499999999999</v>
      </c>
      <c r="CV20">
        <v>20.1919</v>
      </c>
      <c r="CW20">
        <v>2.99356</v>
      </c>
      <c r="CX20">
        <v>1.9962200000000001</v>
      </c>
      <c r="CY20">
        <v>23.992100000000001</v>
      </c>
      <c r="CZ20">
        <v>17.414400000000001</v>
      </c>
      <c r="DA20">
        <v>1800.25</v>
      </c>
      <c r="DB20">
        <v>0.97799599999999998</v>
      </c>
      <c r="DC20">
        <v>2.2003700000000001E-2</v>
      </c>
      <c r="DD20">
        <v>0</v>
      </c>
      <c r="DE20">
        <v>750.577</v>
      </c>
      <c r="DF20">
        <v>4.9997699999999998</v>
      </c>
      <c r="DG20">
        <v>15095.6</v>
      </c>
      <c r="DH20">
        <v>15786.6</v>
      </c>
      <c r="DI20">
        <v>43.75</v>
      </c>
      <c r="DJ20">
        <v>44.75</v>
      </c>
      <c r="DK20">
        <v>43.436999999999998</v>
      </c>
      <c r="DL20">
        <v>43.5</v>
      </c>
      <c r="DM20">
        <v>44.75</v>
      </c>
      <c r="DN20">
        <v>1755.75</v>
      </c>
      <c r="DO20">
        <v>39.5</v>
      </c>
      <c r="DP20">
        <v>0</v>
      </c>
      <c r="DQ20">
        <v>154.60000014305109</v>
      </c>
      <c r="DR20">
        <v>0</v>
      </c>
      <c r="DS20">
        <v>750.54088000000002</v>
      </c>
      <c r="DT20">
        <v>0.52753846155333484</v>
      </c>
      <c r="DU20">
        <v>6.6615384589400124</v>
      </c>
      <c r="DV20">
        <v>15095.164000000001</v>
      </c>
      <c r="DW20">
        <v>15</v>
      </c>
      <c r="DX20">
        <v>1689259667</v>
      </c>
      <c r="DY20" t="s">
        <v>395</v>
      </c>
      <c r="DZ20">
        <v>1689259660.5</v>
      </c>
      <c r="EA20">
        <v>1689259667</v>
      </c>
      <c r="EB20">
        <v>3</v>
      </c>
      <c r="EC20">
        <v>0.34699999999999998</v>
      </c>
      <c r="ED20">
        <v>-1E-3</v>
      </c>
      <c r="EE20">
        <v>-3.6480000000000001</v>
      </c>
      <c r="EF20">
        <v>0.155</v>
      </c>
      <c r="EG20">
        <v>300</v>
      </c>
      <c r="EH20">
        <v>21</v>
      </c>
      <c r="EI20">
        <v>7.0000000000000007E-2</v>
      </c>
      <c r="EJ20">
        <v>0.01</v>
      </c>
      <c r="EK20">
        <v>46.621760904752392</v>
      </c>
      <c r="EL20">
        <v>0.32484691439720381</v>
      </c>
      <c r="EM20">
        <v>9.0049577693969304E-2</v>
      </c>
      <c r="EN20">
        <v>1</v>
      </c>
      <c r="EO20">
        <v>0.50849266215741473</v>
      </c>
      <c r="EP20">
        <v>1.6584250206316192E-2</v>
      </c>
      <c r="EQ20">
        <v>1.6680744051135201E-2</v>
      </c>
      <c r="ER20">
        <v>1</v>
      </c>
      <c r="ES20">
        <v>2</v>
      </c>
      <c r="ET20">
        <v>2</v>
      </c>
      <c r="EU20" t="s">
        <v>387</v>
      </c>
      <c r="EV20">
        <v>2.9643700000000002</v>
      </c>
      <c r="EW20">
        <v>2.6991700000000001</v>
      </c>
      <c r="EX20">
        <v>6.4664899999999997E-2</v>
      </c>
      <c r="EY20">
        <v>7.60879E-2</v>
      </c>
      <c r="EZ20">
        <v>0.13376399999999999</v>
      </c>
      <c r="FA20">
        <v>9.7898499999999999E-2</v>
      </c>
      <c r="FB20">
        <v>32042.3</v>
      </c>
      <c r="FC20">
        <v>20239.8</v>
      </c>
      <c r="FD20">
        <v>32155.7</v>
      </c>
      <c r="FE20">
        <v>25038.2</v>
      </c>
      <c r="FF20">
        <v>38528.1</v>
      </c>
      <c r="FG20">
        <v>39133.599999999999</v>
      </c>
      <c r="FH20">
        <v>46194.5</v>
      </c>
      <c r="FI20">
        <v>45396.2</v>
      </c>
      <c r="FJ20">
        <v>1.9417</v>
      </c>
      <c r="FK20">
        <v>1.8097000000000001</v>
      </c>
      <c r="FL20">
        <v>5.4389199999999999E-2</v>
      </c>
      <c r="FM20">
        <v>0</v>
      </c>
      <c r="FN20">
        <v>31.134399999999999</v>
      </c>
      <c r="FO20">
        <v>999.9</v>
      </c>
      <c r="FP20">
        <v>59.7</v>
      </c>
      <c r="FQ20">
        <v>37.4</v>
      </c>
      <c r="FR20">
        <v>38.910499999999999</v>
      </c>
      <c r="FS20">
        <v>64.524600000000007</v>
      </c>
      <c r="FT20">
        <v>13.9704</v>
      </c>
      <c r="FU20">
        <v>1</v>
      </c>
      <c r="FV20">
        <v>0.403526</v>
      </c>
      <c r="FW20">
        <v>0.75985000000000003</v>
      </c>
      <c r="FX20">
        <v>20.272400000000001</v>
      </c>
      <c r="FY20">
        <v>5.2295699999999998</v>
      </c>
      <c r="FZ20">
        <v>11.950100000000001</v>
      </c>
      <c r="GA20">
        <v>4.9843999999999999</v>
      </c>
      <c r="GB20">
        <v>3.2892299999999999</v>
      </c>
      <c r="GC20">
        <v>9999</v>
      </c>
      <c r="GD20">
        <v>9999</v>
      </c>
      <c r="GE20">
        <v>9999</v>
      </c>
      <c r="GF20">
        <v>213</v>
      </c>
      <c r="GG20">
        <v>1.8663099999999999</v>
      </c>
      <c r="GH20">
        <v>1.86859</v>
      </c>
      <c r="GI20">
        <v>1.8663099999999999</v>
      </c>
      <c r="GJ20">
        <v>1.8667100000000001</v>
      </c>
      <c r="GK20">
        <v>1.86188</v>
      </c>
      <c r="GL20">
        <v>1.8646199999999999</v>
      </c>
      <c r="GM20">
        <v>1.8680300000000001</v>
      </c>
      <c r="GN20">
        <v>1.8684099999999999</v>
      </c>
      <c r="GO20">
        <v>5</v>
      </c>
      <c r="GP20">
        <v>0</v>
      </c>
      <c r="GQ20">
        <v>0</v>
      </c>
      <c r="GR20">
        <v>0</v>
      </c>
      <c r="GS20" t="s">
        <v>388</v>
      </c>
      <c r="GT20" t="s">
        <v>389</v>
      </c>
      <c r="GU20" t="s">
        <v>390</v>
      </c>
      <c r="GV20" t="s">
        <v>390</v>
      </c>
      <c r="GW20" t="s">
        <v>390</v>
      </c>
      <c r="GX20" t="s">
        <v>390</v>
      </c>
      <c r="GY20">
        <v>0</v>
      </c>
      <c r="GZ20">
        <v>100</v>
      </c>
      <c r="HA20">
        <v>100</v>
      </c>
      <c r="HB20">
        <v>-3.7029999999999998</v>
      </c>
      <c r="HC20">
        <v>0.371</v>
      </c>
      <c r="HD20">
        <v>-4.0205909569050116</v>
      </c>
      <c r="HE20">
        <v>1.6145137170229321E-3</v>
      </c>
      <c r="HF20">
        <v>-1.407043735234338E-6</v>
      </c>
      <c r="HG20">
        <v>4.3622850327847239E-10</v>
      </c>
      <c r="HH20">
        <v>0.37102439348251592</v>
      </c>
      <c r="HI20">
        <v>0</v>
      </c>
      <c r="HJ20">
        <v>0</v>
      </c>
      <c r="HK20">
        <v>0</v>
      </c>
      <c r="HL20">
        <v>2</v>
      </c>
      <c r="HM20">
        <v>2094</v>
      </c>
      <c r="HN20">
        <v>1</v>
      </c>
      <c r="HO20">
        <v>26</v>
      </c>
      <c r="HP20">
        <v>0.8</v>
      </c>
      <c r="HQ20">
        <v>0.6</v>
      </c>
      <c r="HR20">
        <v>0.83740199999999998</v>
      </c>
      <c r="HS20">
        <v>2.5573700000000001</v>
      </c>
      <c r="HT20">
        <v>1.4978</v>
      </c>
      <c r="HU20">
        <v>2.2961399999999998</v>
      </c>
      <c r="HV20">
        <v>1.49902</v>
      </c>
      <c r="HW20">
        <v>2.2558600000000002</v>
      </c>
      <c r="HX20">
        <v>40.4255</v>
      </c>
      <c r="HY20">
        <v>15.209</v>
      </c>
      <c r="HZ20">
        <v>18</v>
      </c>
      <c r="IA20">
        <v>508.47699999999998</v>
      </c>
      <c r="IB20">
        <v>461.45499999999998</v>
      </c>
      <c r="IC20">
        <v>30.091799999999999</v>
      </c>
      <c r="ID20">
        <v>32.441299999999998</v>
      </c>
      <c r="IE20">
        <v>30.000599999999999</v>
      </c>
      <c r="IF20">
        <v>32.2986</v>
      </c>
      <c r="IG20">
        <v>32.207700000000003</v>
      </c>
      <c r="IH20">
        <v>16.7684</v>
      </c>
      <c r="II20">
        <v>56.553600000000003</v>
      </c>
      <c r="IJ20">
        <v>0</v>
      </c>
      <c r="IK20">
        <v>30.056100000000001</v>
      </c>
      <c r="IL20">
        <v>300</v>
      </c>
      <c r="IM20">
        <v>20.0733</v>
      </c>
      <c r="IN20">
        <v>100.38</v>
      </c>
      <c r="IO20">
        <v>100.55</v>
      </c>
    </row>
    <row r="21" spans="1:249" x14ac:dyDescent="0.3">
      <c r="A21">
        <v>3</v>
      </c>
      <c r="B21">
        <v>1689259845.5</v>
      </c>
      <c r="C21">
        <v>295</v>
      </c>
      <c r="D21" t="s">
        <v>396</v>
      </c>
      <c r="E21" t="s">
        <v>397</v>
      </c>
      <c r="F21" t="s">
        <v>375</v>
      </c>
      <c r="G21" t="s">
        <v>376</v>
      </c>
      <c r="H21" t="s">
        <v>377</v>
      </c>
      <c r="I21" t="s">
        <v>378</v>
      </c>
      <c r="J21" t="s">
        <v>379</v>
      </c>
      <c r="K21" t="s">
        <v>380</v>
      </c>
      <c r="L21" t="s">
        <v>381</v>
      </c>
      <c r="M21">
        <v>1689259845.5</v>
      </c>
      <c r="N21">
        <f t="shared" si="0"/>
        <v>9.3948399030718832E-3</v>
      </c>
      <c r="O21">
        <f t="shared" si="1"/>
        <v>9.3948399030718832</v>
      </c>
      <c r="P21">
        <f t="shared" si="2"/>
        <v>34.364634646629895</v>
      </c>
      <c r="Q21">
        <f t="shared" si="3"/>
        <v>156.988</v>
      </c>
      <c r="R21">
        <f t="shared" si="4"/>
        <v>48.120469232356662</v>
      </c>
      <c r="S21">
        <f t="shared" si="5"/>
        <v>4.7622057526404058</v>
      </c>
      <c r="T21">
        <f t="shared" si="6"/>
        <v>15.536198391698401</v>
      </c>
      <c r="U21">
        <f t="shared" si="7"/>
        <v>0.56703573598590984</v>
      </c>
      <c r="V21">
        <f t="shared" si="8"/>
        <v>2.9080236982080665</v>
      </c>
      <c r="W21">
        <f t="shared" si="9"/>
        <v>0.51201284340029229</v>
      </c>
      <c r="X21">
        <f t="shared" si="10"/>
        <v>0.32450552532170485</v>
      </c>
      <c r="Y21">
        <f t="shared" si="11"/>
        <v>289.55268629224884</v>
      </c>
      <c r="Z21">
        <f t="shared" si="12"/>
        <v>31.991676708480526</v>
      </c>
      <c r="AA21">
        <f t="shared" si="13"/>
        <v>31.924399999999999</v>
      </c>
      <c r="AB21">
        <f t="shared" si="14"/>
        <v>4.7546886484994948</v>
      </c>
      <c r="AC21">
        <f t="shared" si="15"/>
        <v>60.493406519599077</v>
      </c>
      <c r="AD21">
        <f t="shared" si="16"/>
        <v>3.0100468964679004</v>
      </c>
      <c r="AE21">
        <f t="shared" si="17"/>
        <v>4.9758264076146617</v>
      </c>
      <c r="AF21">
        <f t="shared" si="18"/>
        <v>1.7446417520315944</v>
      </c>
      <c r="AG21">
        <f t="shared" si="19"/>
        <v>-414.31243972547003</v>
      </c>
      <c r="AH21">
        <f t="shared" si="20"/>
        <v>126.22146349968587</v>
      </c>
      <c r="AI21">
        <f t="shared" si="21"/>
        <v>9.8751261230725529</v>
      </c>
      <c r="AJ21">
        <f t="shared" si="22"/>
        <v>11.336836189537237</v>
      </c>
      <c r="AK21">
        <v>0</v>
      </c>
      <c r="AL21">
        <v>0</v>
      </c>
      <c r="AM21">
        <f t="shared" si="23"/>
        <v>1</v>
      </c>
      <c r="AN21">
        <f t="shared" si="24"/>
        <v>0</v>
      </c>
      <c r="AO21">
        <f t="shared" si="25"/>
        <v>51254.0068628882</v>
      </c>
      <c r="AP21" t="s">
        <v>382</v>
      </c>
      <c r="AQ21">
        <v>10238.9</v>
      </c>
      <c r="AR21">
        <v>302.21199999999999</v>
      </c>
      <c r="AS21">
        <v>4052.3</v>
      </c>
      <c r="AT21">
        <f t="shared" si="26"/>
        <v>0.92542210596451402</v>
      </c>
      <c r="AU21">
        <v>-0.32343011824092421</v>
      </c>
      <c r="AV21" t="s">
        <v>398</v>
      </c>
      <c r="AW21">
        <v>10251.6</v>
      </c>
      <c r="AX21">
        <v>743.53332</v>
      </c>
      <c r="AY21">
        <v>1058.07</v>
      </c>
      <c r="AZ21">
        <f t="shared" si="27"/>
        <v>0.29727397998242078</v>
      </c>
      <c r="BA21">
        <v>0.5</v>
      </c>
      <c r="BB21">
        <f t="shared" si="28"/>
        <v>1513.1094001514241</v>
      </c>
      <c r="BC21">
        <f t="shared" si="29"/>
        <v>34.364634646629895</v>
      </c>
      <c r="BD21">
        <f t="shared" si="30"/>
        <v>224.90402676591358</v>
      </c>
      <c r="BE21">
        <f t="shared" si="31"/>
        <v>2.2925020994119406E-2</v>
      </c>
      <c r="BF21">
        <f t="shared" si="32"/>
        <v>2.8298978328465987</v>
      </c>
      <c r="BG21">
        <f t="shared" si="33"/>
        <v>249.54588483797508</v>
      </c>
      <c r="BH21" t="s">
        <v>399</v>
      </c>
      <c r="BI21">
        <v>622.64</v>
      </c>
      <c r="BJ21">
        <f t="shared" si="34"/>
        <v>622.64</v>
      </c>
      <c r="BK21">
        <f t="shared" si="35"/>
        <v>0.41153231827761871</v>
      </c>
      <c r="BL21">
        <f t="shared" si="36"/>
        <v>0.72235877178880636</v>
      </c>
      <c r="BM21">
        <f t="shared" si="37"/>
        <v>0.87303989316725283</v>
      </c>
      <c r="BN21">
        <f t="shared" si="38"/>
        <v>0.41613197187831569</v>
      </c>
      <c r="BO21">
        <f t="shared" si="39"/>
        <v>0.79844259654706773</v>
      </c>
      <c r="BP21">
        <f t="shared" si="40"/>
        <v>0.6049082853026444</v>
      </c>
      <c r="BQ21">
        <f t="shared" si="41"/>
        <v>0.3950917146973556</v>
      </c>
      <c r="BR21">
        <f t="shared" si="42"/>
        <v>1799.91</v>
      </c>
      <c r="BS21">
        <f t="shared" si="43"/>
        <v>1513.1094001514241</v>
      </c>
      <c r="BT21">
        <f t="shared" si="44"/>
        <v>0.84065836633577462</v>
      </c>
      <c r="BU21">
        <f t="shared" si="45"/>
        <v>0.16087064702804518</v>
      </c>
      <c r="BV21">
        <v>6</v>
      </c>
      <c r="BW21">
        <v>0.5</v>
      </c>
      <c r="BX21" t="s">
        <v>385</v>
      </c>
      <c r="BY21">
        <v>1689259845.5</v>
      </c>
      <c r="BZ21">
        <v>156.988</v>
      </c>
      <c r="CA21">
        <v>199.982</v>
      </c>
      <c r="CB21">
        <v>30.415500000000002</v>
      </c>
      <c r="CC21">
        <v>19.488</v>
      </c>
      <c r="CD21">
        <v>160.52099999999999</v>
      </c>
      <c r="CE21">
        <v>30.04</v>
      </c>
      <c r="CF21">
        <v>500.15600000000001</v>
      </c>
      <c r="CG21">
        <v>98.864500000000007</v>
      </c>
      <c r="CH21">
        <v>9.9741800000000005E-2</v>
      </c>
      <c r="CI21">
        <v>32.729500000000002</v>
      </c>
      <c r="CJ21">
        <v>31.924399999999999</v>
      </c>
      <c r="CK21">
        <v>999.9</v>
      </c>
      <c r="CL21">
        <v>0</v>
      </c>
      <c r="CM21">
        <v>0</v>
      </c>
      <c r="CN21">
        <v>9991.25</v>
      </c>
      <c r="CO21">
        <v>0</v>
      </c>
      <c r="CP21">
        <v>1.91117E-3</v>
      </c>
      <c r="CQ21">
        <v>-42.994799999999998</v>
      </c>
      <c r="CR21">
        <v>161.91200000000001</v>
      </c>
      <c r="CS21">
        <v>203.95699999999999</v>
      </c>
      <c r="CT21">
        <v>10.9275</v>
      </c>
      <c r="CU21">
        <v>199.982</v>
      </c>
      <c r="CV21">
        <v>19.488</v>
      </c>
      <c r="CW21">
        <v>3.0070199999999998</v>
      </c>
      <c r="CX21">
        <v>1.9266700000000001</v>
      </c>
      <c r="CY21">
        <v>24.066800000000001</v>
      </c>
      <c r="CZ21">
        <v>16.854299999999999</v>
      </c>
      <c r="DA21">
        <v>1799.91</v>
      </c>
      <c r="DB21">
        <v>0.977993</v>
      </c>
      <c r="DC21">
        <v>2.20073E-2</v>
      </c>
      <c r="DD21">
        <v>0</v>
      </c>
      <c r="DE21">
        <v>743.74199999999996</v>
      </c>
      <c r="DF21">
        <v>4.9997699999999998</v>
      </c>
      <c r="DG21">
        <v>14980.4</v>
      </c>
      <c r="DH21">
        <v>15783.7</v>
      </c>
      <c r="DI21">
        <v>43.811999999999998</v>
      </c>
      <c r="DJ21">
        <v>44.936999999999998</v>
      </c>
      <c r="DK21">
        <v>43.561999999999998</v>
      </c>
      <c r="DL21">
        <v>43.561999999999998</v>
      </c>
      <c r="DM21">
        <v>44.811999999999998</v>
      </c>
      <c r="DN21">
        <v>1755.41</v>
      </c>
      <c r="DO21">
        <v>39.5</v>
      </c>
      <c r="DP21">
        <v>0</v>
      </c>
      <c r="DQ21">
        <v>139.39999985694891</v>
      </c>
      <c r="DR21">
        <v>0</v>
      </c>
      <c r="DS21">
        <v>743.53332</v>
      </c>
      <c r="DT21">
        <v>0.23830769325261961</v>
      </c>
      <c r="DU21">
        <v>82.807692203192104</v>
      </c>
      <c r="DV21">
        <v>14976.64</v>
      </c>
      <c r="DW21">
        <v>15</v>
      </c>
      <c r="DX21">
        <v>1689259806</v>
      </c>
      <c r="DY21" t="s">
        <v>400</v>
      </c>
      <c r="DZ21">
        <v>1689259800</v>
      </c>
      <c r="EA21">
        <v>1689259806</v>
      </c>
      <c r="EB21">
        <v>4</v>
      </c>
      <c r="EC21">
        <v>0.26200000000000001</v>
      </c>
      <c r="ED21">
        <v>4.0000000000000001E-3</v>
      </c>
      <c r="EE21">
        <v>-3.4849999999999999</v>
      </c>
      <c r="EF21">
        <v>0.13400000000000001</v>
      </c>
      <c r="EG21">
        <v>200</v>
      </c>
      <c r="EH21">
        <v>20</v>
      </c>
      <c r="EI21">
        <v>0.03</v>
      </c>
      <c r="EJ21">
        <v>0.01</v>
      </c>
      <c r="EK21">
        <v>34.258541684563617</v>
      </c>
      <c r="EL21">
        <v>0.34464670016754401</v>
      </c>
      <c r="EM21">
        <v>9.300916160593499E-2</v>
      </c>
      <c r="EN21">
        <v>1</v>
      </c>
      <c r="EO21">
        <v>0.56369806017345414</v>
      </c>
      <c r="EP21">
        <v>2.243795157018794E-2</v>
      </c>
      <c r="EQ21">
        <v>1.5227752166986601E-2</v>
      </c>
      <c r="ER21">
        <v>1</v>
      </c>
      <c r="ES21">
        <v>2</v>
      </c>
      <c r="ET21">
        <v>2</v>
      </c>
      <c r="EU21" t="s">
        <v>387</v>
      </c>
      <c r="EV21">
        <v>2.9640300000000002</v>
      </c>
      <c r="EW21">
        <v>2.6989000000000001</v>
      </c>
      <c r="EX21">
        <v>4.4349300000000001E-2</v>
      </c>
      <c r="EY21">
        <v>5.3776900000000002E-2</v>
      </c>
      <c r="EZ21">
        <v>0.13414499999999999</v>
      </c>
      <c r="FA21">
        <v>9.5457700000000006E-2</v>
      </c>
      <c r="FB21">
        <v>32733.9</v>
      </c>
      <c r="FC21">
        <v>20727.599999999999</v>
      </c>
      <c r="FD21">
        <v>32151.9</v>
      </c>
      <c r="FE21">
        <v>25037.599999999999</v>
      </c>
      <c r="FF21">
        <v>38506.6</v>
      </c>
      <c r="FG21">
        <v>39238.699999999997</v>
      </c>
      <c r="FH21">
        <v>46189.1</v>
      </c>
      <c r="FI21">
        <v>45395.5</v>
      </c>
      <c r="FJ21">
        <v>1.9415800000000001</v>
      </c>
      <c r="FK21">
        <v>1.8049200000000001</v>
      </c>
      <c r="FL21">
        <v>5.5432299999999997E-2</v>
      </c>
      <c r="FM21">
        <v>0</v>
      </c>
      <c r="FN21">
        <v>31.0244</v>
      </c>
      <c r="FO21">
        <v>999.9</v>
      </c>
      <c r="FP21">
        <v>59.7</v>
      </c>
      <c r="FQ21">
        <v>37.700000000000003</v>
      </c>
      <c r="FR21">
        <v>39.5486</v>
      </c>
      <c r="FS21">
        <v>64.474599999999995</v>
      </c>
      <c r="FT21">
        <v>14.182700000000001</v>
      </c>
      <c r="FU21">
        <v>1</v>
      </c>
      <c r="FV21">
        <v>0.40812500000000002</v>
      </c>
      <c r="FW21">
        <v>0.35277199999999997</v>
      </c>
      <c r="FX21">
        <v>20.232399999999998</v>
      </c>
      <c r="FY21">
        <v>5.2301700000000002</v>
      </c>
      <c r="FZ21">
        <v>11.950100000000001</v>
      </c>
      <c r="GA21">
        <v>4.9848999999999997</v>
      </c>
      <c r="GB21">
        <v>3.2893300000000001</v>
      </c>
      <c r="GC21">
        <v>9999</v>
      </c>
      <c r="GD21">
        <v>9999</v>
      </c>
      <c r="GE21">
        <v>9999</v>
      </c>
      <c r="GF21">
        <v>213</v>
      </c>
      <c r="GG21">
        <v>1.86669</v>
      </c>
      <c r="GH21">
        <v>1.8689</v>
      </c>
      <c r="GI21">
        <v>1.86663</v>
      </c>
      <c r="GJ21">
        <v>1.86707</v>
      </c>
      <c r="GK21">
        <v>1.8622300000000001</v>
      </c>
      <c r="GL21">
        <v>1.8649899999999999</v>
      </c>
      <c r="GM21">
        <v>1.8684400000000001</v>
      </c>
      <c r="GN21">
        <v>1.86873</v>
      </c>
      <c r="GO21">
        <v>5</v>
      </c>
      <c r="GP21">
        <v>0</v>
      </c>
      <c r="GQ21">
        <v>0</v>
      </c>
      <c r="GR21">
        <v>0</v>
      </c>
      <c r="GS21" t="s">
        <v>388</v>
      </c>
      <c r="GT21" t="s">
        <v>389</v>
      </c>
      <c r="GU21" t="s">
        <v>390</v>
      </c>
      <c r="GV21" t="s">
        <v>390</v>
      </c>
      <c r="GW21" t="s">
        <v>390</v>
      </c>
      <c r="GX21" t="s">
        <v>390</v>
      </c>
      <c r="GY21">
        <v>0</v>
      </c>
      <c r="GZ21">
        <v>100</v>
      </c>
      <c r="HA21">
        <v>100</v>
      </c>
      <c r="HB21">
        <v>-3.5329999999999999</v>
      </c>
      <c r="HC21">
        <v>0.3755</v>
      </c>
      <c r="HD21">
        <v>-3.7585605798551129</v>
      </c>
      <c r="HE21">
        <v>1.6145137170229321E-3</v>
      </c>
      <c r="HF21">
        <v>-1.407043735234338E-6</v>
      </c>
      <c r="HG21">
        <v>4.3622850327847239E-10</v>
      </c>
      <c r="HH21">
        <v>0.37549371695653549</v>
      </c>
      <c r="HI21">
        <v>0</v>
      </c>
      <c r="HJ21">
        <v>0</v>
      </c>
      <c r="HK21">
        <v>0</v>
      </c>
      <c r="HL21">
        <v>2</v>
      </c>
      <c r="HM21">
        <v>2094</v>
      </c>
      <c r="HN21">
        <v>1</v>
      </c>
      <c r="HO21">
        <v>26</v>
      </c>
      <c r="HP21">
        <v>0.8</v>
      </c>
      <c r="HQ21">
        <v>0.7</v>
      </c>
      <c r="HR21">
        <v>0.61523399999999995</v>
      </c>
      <c r="HS21">
        <v>2.5622600000000002</v>
      </c>
      <c r="HT21">
        <v>1.4978</v>
      </c>
      <c r="HU21">
        <v>2.2961399999999998</v>
      </c>
      <c r="HV21">
        <v>1.49902</v>
      </c>
      <c r="HW21">
        <v>2.34131</v>
      </c>
      <c r="HX21">
        <v>40.8093</v>
      </c>
      <c r="HY21">
        <v>23.982399999999998</v>
      </c>
      <c r="HZ21">
        <v>18</v>
      </c>
      <c r="IA21">
        <v>508.94600000000003</v>
      </c>
      <c r="IB21">
        <v>458.84899999999999</v>
      </c>
      <c r="IC21">
        <v>30.2834</v>
      </c>
      <c r="ID21">
        <v>32.499499999999998</v>
      </c>
      <c r="IE21">
        <v>30.0001</v>
      </c>
      <c r="IF21">
        <v>32.369199999999999</v>
      </c>
      <c r="IG21">
        <v>32.278500000000001</v>
      </c>
      <c r="IH21">
        <v>12.3413</v>
      </c>
      <c r="II21">
        <v>58.390700000000002</v>
      </c>
      <c r="IJ21">
        <v>0</v>
      </c>
      <c r="IK21">
        <v>30.3324</v>
      </c>
      <c r="IL21">
        <v>200</v>
      </c>
      <c r="IM21">
        <v>19.450099999999999</v>
      </c>
      <c r="IN21">
        <v>100.36799999999999</v>
      </c>
      <c r="IO21">
        <v>100.548</v>
      </c>
    </row>
    <row r="22" spans="1:249" x14ac:dyDescent="0.3">
      <c r="A22">
        <v>4</v>
      </c>
      <c r="B22">
        <v>1689259977.5</v>
      </c>
      <c r="C22">
        <v>427</v>
      </c>
      <c r="D22" t="s">
        <v>401</v>
      </c>
      <c r="E22" t="s">
        <v>402</v>
      </c>
      <c r="F22" t="s">
        <v>375</v>
      </c>
      <c r="G22" t="s">
        <v>376</v>
      </c>
      <c r="H22" t="s">
        <v>377</v>
      </c>
      <c r="I22" t="s">
        <v>378</v>
      </c>
      <c r="J22" t="s">
        <v>379</v>
      </c>
      <c r="K22" t="s">
        <v>380</v>
      </c>
      <c r="L22" t="s">
        <v>381</v>
      </c>
      <c r="M22">
        <v>1689259977.5</v>
      </c>
      <c r="N22">
        <f t="shared" si="0"/>
        <v>9.7775235820259567E-3</v>
      </c>
      <c r="O22">
        <f t="shared" si="1"/>
        <v>9.7775235820259567</v>
      </c>
      <c r="P22">
        <f t="shared" si="2"/>
        <v>21.851820104538994</v>
      </c>
      <c r="Q22">
        <f t="shared" si="3"/>
        <v>92.7102</v>
      </c>
      <c r="R22">
        <f t="shared" si="4"/>
        <v>25.992161295191938</v>
      </c>
      <c r="S22">
        <f t="shared" si="5"/>
        <v>2.5722688082807261</v>
      </c>
      <c r="T22">
        <f t="shared" si="6"/>
        <v>9.1749028855704005</v>
      </c>
      <c r="U22">
        <f t="shared" si="7"/>
        <v>0.58949926121138607</v>
      </c>
      <c r="V22">
        <f t="shared" si="8"/>
        <v>2.90581035657828</v>
      </c>
      <c r="W22">
        <f t="shared" si="9"/>
        <v>0.53023350754321552</v>
      </c>
      <c r="X22">
        <f t="shared" si="10"/>
        <v>0.33622282831472633</v>
      </c>
      <c r="Y22">
        <f t="shared" si="11"/>
        <v>289.60375829219686</v>
      </c>
      <c r="Z22">
        <f t="shared" si="12"/>
        <v>32.011953606724077</v>
      </c>
      <c r="AA22">
        <f t="shared" si="13"/>
        <v>32.012300000000003</v>
      </c>
      <c r="AB22">
        <f t="shared" si="14"/>
        <v>4.7784085865685464</v>
      </c>
      <c r="AC22">
        <f t="shared" si="15"/>
        <v>60.393226041061965</v>
      </c>
      <c r="AD22">
        <f t="shared" si="16"/>
        <v>3.0254748511683998</v>
      </c>
      <c r="AE22">
        <f t="shared" si="17"/>
        <v>5.0096261609064383</v>
      </c>
      <c r="AF22">
        <f t="shared" si="18"/>
        <v>1.7529337354001466</v>
      </c>
      <c r="AG22">
        <f t="shared" si="19"/>
        <v>-431.18878996734469</v>
      </c>
      <c r="AH22">
        <f t="shared" si="20"/>
        <v>131.20111515297268</v>
      </c>
      <c r="AI22">
        <f t="shared" si="21"/>
        <v>10.283047424253633</v>
      </c>
      <c r="AJ22">
        <f t="shared" si="22"/>
        <v>-0.10086909792150323</v>
      </c>
      <c r="AK22">
        <v>0</v>
      </c>
      <c r="AL22">
        <v>0</v>
      </c>
      <c r="AM22">
        <f t="shared" si="23"/>
        <v>1</v>
      </c>
      <c r="AN22">
        <f t="shared" si="24"/>
        <v>0</v>
      </c>
      <c r="AO22">
        <f t="shared" si="25"/>
        <v>51171.567453460935</v>
      </c>
      <c r="AP22" t="s">
        <v>382</v>
      </c>
      <c r="AQ22">
        <v>10238.9</v>
      </c>
      <c r="AR22">
        <v>302.21199999999999</v>
      </c>
      <c r="AS22">
        <v>4052.3</v>
      </c>
      <c r="AT22">
        <f t="shared" si="26"/>
        <v>0.92542210596451402</v>
      </c>
      <c r="AU22">
        <v>-0.32343011824092421</v>
      </c>
      <c r="AV22" t="s">
        <v>403</v>
      </c>
      <c r="AW22">
        <v>10251.5</v>
      </c>
      <c r="AX22">
        <v>750.94219230769227</v>
      </c>
      <c r="AY22">
        <v>962.86900000000003</v>
      </c>
      <c r="AZ22">
        <f t="shared" si="27"/>
        <v>0.22009931537136174</v>
      </c>
      <c r="BA22">
        <v>0.5</v>
      </c>
      <c r="BB22">
        <f t="shared" si="28"/>
        <v>1513.3782001513973</v>
      </c>
      <c r="BC22">
        <f t="shared" si="29"/>
        <v>21.851820104538994</v>
      </c>
      <c r="BD22">
        <f t="shared" si="30"/>
        <v>166.5467528756331</v>
      </c>
      <c r="BE22">
        <f t="shared" si="31"/>
        <v>1.4652814623972726E-2</v>
      </c>
      <c r="BF22">
        <f t="shared" si="32"/>
        <v>3.2085683514579864</v>
      </c>
      <c r="BG22">
        <f t="shared" si="33"/>
        <v>243.85932408852312</v>
      </c>
      <c r="BH22" t="s">
        <v>404</v>
      </c>
      <c r="BI22">
        <v>637.24</v>
      </c>
      <c r="BJ22">
        <f t="shared" si="34"/>
        <v>637.24</v>
      </c>
      <c r="BK22">
        <f t="shared" si="35"/>
        <v>0.33818619147568363</v>
      </c>
      <c r="BL22">
        <f t="shared" si="36"/>
        <v>0.65082289259343529</v>
      </c>
      <c r="BM22">
        <f t="shared" si="37"/>
        <v>0.90464911304633</v>
      </c>
      <c r="BN22">
        <f t="shared" si="38"/>
        <v>0.32078189997579343</v>
      </c>
      <c r="BO22">
        <f t="shared" si="39"/>
        <v>0.82382893414767866</v>
      </c>
      <c r="BP22">
        <f t="shared" si="40"/>
        <v>0.5522800347677207</v>
      </c>
      <c r="BQ22">
        <f t="shared" si="41"/>
        <v>0.4477199652322793</v>
      </c>
      <c r="BR22">
        <f t="shared" si="42"/>
        <v>1800.23</v>
      </c>
      <c r="BS22">
        <f t="shared" si="43"/>
        <v>1513.3782001513973</v>
      </c>
      <c r="BT22">
        <f t="shared" si="44"/>
        <v>0.84065824930780919</v>
      </c>
      <c r="BU22">
        <f t="shared" si="45"/>
        <v>0.16087042116407174</v>
      </c>
      <c r="BV22">
        <v>6</v>
      </c>
      <c r="BW22">
        <v>0.5</v>
      </c>
      <c r="BX22" t="s">
        <v>385</v>
      </c>
      <c r="BY22">
        <v>1689259977.5</v>
      </c>
      <c r="BZ22">
        <v>92.7102</v>
      </c>
      <c r="CA22">
        <v>120.01</v>
      </c>
      <c r="CB22">
        <v>30.5717</v>
      </c>
      <c r="CC22">
        <v>19.201599999999999</v>
      </c>
      <c r="CD22">
        <v>95.939800000000005</v>
      </c>
      <c r="CE22">
        <v>30.196200000000001</v>
      </c>
      <c r="CF22">
        <v>500.18599999999998</v>
      </c>
      <c r="CG22">
        <v>98.863</v>
      </c>
      <c r="CH22">
        <v>0.10025199999999999</v>
      </c>
      <c r="CI22">
        <v>32.849800000000002</v>
      </c>
      <c r="CJ22">
        <v>32.012300000000003</v>
      </c>
      <c r="CK22">
        <v>999.9</v>
      </c>
      <c r="CL22">
        <v>0</v>
      </c>
      <c r="CM22">
        <v>0</v>
      </c>
      <c r="CN22">
        <v>9978.75</v>
      </c>
      <c r="CO22">
        <v>0</v>
      </c>
      <c r="CP22">
        <v>1.91117E-3</v>
      </c>
      <c r="CQ22">
        <v>-27.299700000000001</v>
      </c>
      <c r="CR22">
        <v>95.633899999999997</v>
      </c>
      <c r="CS22">
        <v>122.35899999999999</v>
      </c>
      <c r="CT22">
        <v>11.370200000000001</v>
      </c>
      <c r="CU22">
        <v>120.01</v>
      </c>
      <c r="CV22">
        <v>19.201599999999999</v>
      </c>
      <c r="CW22">
        <v>3.0224099999999998</v>
      </c>
      <c r="CX22">
        <v>1.8983300000000001</v>
      </c>
      <c r="CY22">
        <v>24.151900000000001</v>
      </c>
      <c r="CZ22">
        <v>16.620799999999999</v>
      </c>
      <c r="DA22">
        <v>1800.23</v>
      </c>
      <c r="DB22">
        <v>0.97799599999999998</v>
      </c>
      <c r="DC22">
        <v>2.2003700000000001E-2</v>
      </c>
      <c r="DD22">
        <v>0</v>
      </c>
      <c r="DE22">
        <v>750.875</v>
      </c>
      <c r="DF22">
        <v>4.9997699999999998</v>
      </c>
      <c r="DG22">
        <v>15090.6</v>
      </c>
      <c r="DH22">
        <v>15786.5</v>
      </c>
      <c r="DI22">
        <v>43.875</v>
      </c>
      <c r="DJ22">
        <v>44.875</v>
      </c>
      <c r="DK22">
        <v>43.561999999999998</v>
      </c>
      <c r="DL22">
        <v>43.561999999999998</v>
      </c>
      <c r="DM22">
        <v>44.875</v>
      </c>
      <c r="DN22">
        <v>1755.73</v>
      </c>
      <c r="DO22">
        <v>39.5</v>
      </c>
      <c r="DP22">
        <v>0</v>
      </c>
      <c r="DQ22">
        <v>131.70000004768369</v>
      </c>
      <c r="DR22">
        <v>0</v>
      </c>
      <c r="DS22">
        <v>750.94219230769227</v>
      </c>
      <c r="DT22">
        <v>-2.1594187916650629</v>
      </c>
      <c r="DU22">
        <v>-44.98803393732976</v>
      </c>
      <c r="DV22">
        <v>15097.034615384609</v>
      </c>
      <c r="DW22">
        <v>15</v>
      </c>
      <c r="DX22">
        <v>1689259938.5</v>
      </c>
      <c r="DY22" t="s">
        <v>405</v>
      </c>
      <c r="DZ22">
        <v>1689259917</v>
      </c>
      <c r="EA22">
        <v>1689259806</v>
      </c>
      <c r="EB22">
        <v>5</v>
      </c>
      <c r="EC22">
        <v>0.38700000000000001</v>
      </c>
      <c r="ED22">
        <v>4.0000000000000001E-3</v>
      </c>
      <c r="EE22">
        <v>-3.1930000000000001</v>
      </c>
      <c r="EF22">
        <v>0.13400000000000001</v>
      </c>
      <c r="EG22">
        <v>120</v>
      </c>
      <c r="EH22">
        <v>20</v>
      </c>
      <c r="EI22">
        <v>0.09</v>
      </c>
      <c r="EJ22">
        <v>0.01</v>
      </c>
      <c r="EK22">
        <v>21.80543920724762</v>
      </c>
      <c r="EL22">
        <v>-5.0890449661940389E-2</v>
      </c>
      <c r="EM22">
        <v>5.317248994310269E-2</v>
      </c>
      <c r="EN22">
        <v>1</v>
      </c>
      <c r="EO22">
        <v>0.59052682404789636</v>
      </c>
      <c r="EP22">
        <v>8.0878677360870632E-3</v>
      </c>
      <c r="EQ22">
        <v>1.730973525371008E-2</v>
      </c>
      <c r="ER22">
        <v>1</v>
      </c>
      <c r="ES22">
        <v>2</v>
      </c>
      <c r="ET22">
        <v>2</v>
      </c>
      <c r="EU22" t="s">
        <v>387</v>
      </c>
      <c r="EV22">
        <v>2.96408</v>
      </c>
      <c r="EW22">
        <v>2.6993</v>
      </c>
      <c r="EX22">
        <v>2.7231600000000002E-2</v>
      </c>
      <c r="EY22">
        <v>3.3590000000000002E-2</v>
      </c>
      <c r="EZ22">
        <v>0.134605</v>
      </c>
      <c r="FA22">
        <v>9.4448500000000005E-2</v>
      </c>
      <c r="FB22">
        <v>33316.5</v>
      </c>
      <c r="FC22">
        <v>21169.599999999999</v>
      </c>
      <c r="FD22">
        <v>32148.6</v>
      </c>
      <c r="FE22">
        <v>25037.7</v>
      </c>
      <c r="FF22">
        <v>38482.699999999997</v>
      </c>
      <c r="FG22">
        <v>39282.800000000003</v>
      </c>
      <c r="FH22">
        <v>46185.1</v>
      </c>
      <c r="FI22">
        <v>45396</v>
      </c>
      <c r="FJ22">
        <v>1.9414199999999999</v>
      </c>
      <c r="FK22">
        <v>1.8011699999999999</v>
      </c>
      <c r="FL22">
        <v>5.1442500000000002E-2</v>
      </c>
      <c r="FM22">
        <v>0</v>
      </c>
      <c r="FN22">
        <v>31.177299999999999</v>
      </c>
      <c r="FO22">
        <v>999.9</v>
      </c>
      <c r="FP22">
        <v>59.4</v>
      </c>
      <c r="FQ22">
        <v>38</v>
      </c>
      <c r="FR22">
        <v>40.000100000000003</v>
      </c>
      <c r="FS22">
        <v>63.994599999999998</v>
      </c>
      <c r="FT22">
        <v>14.4231</v>
      </c>
      <c r="FU22">
        <v>1</v>
      </c>
      <c r="FV22">
        <v>0.410607</v>
      </c>
      <c r="FW22">
        <v>0.64896200000000004</v>
      </c>
      <c r="FX22">
        <v>20.231200000000001</v>
      </c>
      <c r="FY22">
        <v>5.2301700000000002</v>
      </c>
      <c r="FZ22">
        <v>11.950100000000001</v>
      </c>
      <c r="GA22">
        <v>4.9850000000000003</v>
      </c>
      <c r="GB22">
        <v>3.2893300000000001</v>
      </c>
      <c r="GC22">
        <v>9999</v>
      </c>
      <c r="GD22">
        <v>9999</v>
      </c>
      <c r="GE22">
        <v>9999</v>
      </c>
      <c r="GF22">
        <v>213.1</v>
      </c>
      <c r="GG22">
        <v>1.8668100000000001</v>
      </c>
      <c r="GH22">
        <v>1.8690500000000001</v>
      </c>
      <c r="GI22">
        <v>1.86676</v>
      </c>
      <c r="GJ22">
        <v>1.86721</v>
      </c>
      <c r="GK22">
        <v>1.86236</v>
      </c>
      <c r="GL22">
        <v>1.86517</v>
      </c>
      <c r="GM22">
        <v>1.86856</v>
      </c>
      <c r="GN22">
        <v>1.86886</v>
      </c>
      <c r="GO22">
        <v>5</v>
      </c>
      <c r="GP22">
        <v>0</v>
      </c>
      <c r="GQ22">
        <v>0</v>
      </c>
      <c r="GR22">
        <v>0</v>
      </c>
      <c r="GS22" t="s">
        <v>388</v>
      </c>
      <c r="GT22" t="s">
        <v>389</v>
      </c>
      <c r="GU22" t="s">
        <v>390</v>
      </c>
      <c r="GV22" t="s">
        <v>390</v>
      </c>
      <c r="GW22" t="s">
        <v>390</v>
      </c>
      <c r="GX22" t="s">
        <v>390</v>
      </c>
      <c r="GY22">
        <v>0</v>
      </c>
      <c r="GZ22">
        <v>100</v>
      </c>
      <c r="HA22">
        <v>100</v>
      </c>
      <c r="HB22">
        <v>-3.23</v>
      </c>
      <c r="HC22">
        <v>0.3755</v>
      </c>
      <c r="HD22">
        <v>-3.37186434586354</v>
      </c>
      <c r="HE22">
        <v>1.6145137170229321E-3</v>
      </c>
      <c r="HF22">
        <v>-1.407043735234338E-6</v>
      </c>
      <c r="HG22">
        <v>4.3622850327847239E-10</v>
      </c>
      <c r="HH22">
        <v>0.37549371695653549</v>
      </c>
      <c r="HI22">
        <v>0</v>
      </c>
      <c r="HJ22">
        <v>0</v>
      </c>
      <c r="HK22">
        <v>0</v>
      </c>
      <c r="HL22">
        <v>2</v>
      </c>
      <c r="HM22">
        <v>2094</v>
      </c>
      <c r="HN22">
        <v>1</v>
      </c>
      <c r="HO22">
        <v>26</v>
      </c>
      <c r="HP22">
        <v>1</v>
      </c>
      <c r="HQ22">
        <v>2.9</v>
      </c>
      <c r="HR22">
        <v>0.43212899999999999</v>
      </c>
      <c r="HS22">
        <v>2.5732400000000002</v>
      </c>
      <c r="HT22">
        <v>1.4978</v>
      </c>
      <c r="HU22">
        <v>2.2973599999999998</v>
      </c>
      <c r="HV22">
        <v>1.49902</v>
      </c>
      <c r="HW22">
        <v>2.3791500000000001</v>
      </c>
      <c r="HX22">
        <v>41.456200000000003</v>
      </c>
      <c r="HY22">
        <v>23.982399999999998</v>
      </c>
      <c r="HZ22">
        <v>18</v>
      </c>
      <c r="IA22">
        <v>509.18900000000002</v>
      </c>
      <c r="IB22">
        <v>456.73700000000002</v>
      </c>
      <c r="IC22">
        <v>30.327200000000001</v>
      </c>
      <c r="ID22">
        <v>32.531799999999997</v>
      </c>
      <c r="IE22">
        <v>30.0001</v>
      </c>
      <c r="IF22">
        <v>32.412700000000001</v>
      </c>
      <c r="IG22">
        <v>32.323900000000002</v>
      </c>
      <c r="IH22">
        <v>8.6633099999999992</v>
      </c>
      <c r="II22">
        <v>59.450699999999998</v>
      </c>
      <c r="IJ22">
        <v>0</v>
      </c>
      <c r="IK22">
        <v>30.327300000000001</v>
      </c>
      <c r="IL22">
        <v>120</v>
      </c>
      <c r="IM22">
        <v>19.056999999999999</v>
      </c>
      <c r="IN22">
        <v>100.35899999999999</v>
      </c>
      <c r="IO22">
        <v>100.54900000000001</v>
      </c>
    </row>
    <row r="23" spans="1:249" x14ac:dyDescent="0.3">
      <c r="A23">
        <v>5</v>
      </c>
      <c r="B23">
        <v>1689260119.5</v>
      </c>
      <c r="C23">
        <v>569</v>
      </c>
      <c r="D23" t="s">
        <v>406</v>
      </c>
      <c r="E23" t="s">
        <v>407</v>
      </c>
      <c r="F23" t="s">
        <v>375</v>
      </c>
      <c r="G23" t="s">
        <v>376</v>
      </c>
      <c r="H23" t="s">
        <v>377</v>
      </c>
      <c r="I23" t="s">
        <v>378</v>
      </c>
      <c r="J23" t="s">
        <v>379</v>
      </c>
      <c r="K23" t="s">
        <v>380</v>
      </c>
      <c r="L23" t="s">
        <v>381</v>
      </c>
      <c r="M23">
        <v>1689260119.5</v>
      </c>
      <c r="N23">
        <f t="shared" si="0"/>
        <v>1.0070143507147918E-2</v>
      </c>
      <c r="O23">
        <f t="shared" si="1"/>
        <v>10.070143507147918</v>
      </c>
      <c r="P23">
        <f t="shared" si="2"/>
        <v>13.519213365631483</v>
      </c>
      <c r="Q23">
        <f t="shared" si="3"/>
        <v>53.094000000000001</v>
      </c>
      <c r="R23">
        <f t="shared" si="4"/>
        <v>13.198421915740642</v>
      </c>
      <c r="S23">
        <f t="shared" si="5"/>
        <v>1.3062208420661401</v>
      </c>
      <c r="T23">
        <f t="shared" si="6"/>
        <v>5.2546046664828001</v>
      </c>
      <c r="U23">
        <f t="shared" si="7"/>
        <v>0.61050179124891302</v>
      </c>
      <c r="V23">
        <f t="shared" si="8"/>
        <v>2.9155195179203139</v>
      </c>
      <c r="W23">
        <f t="shared" si="9"/>
        <v>0.54736767017902077</v>
      </c>
      <c r="X23">
        <f t="shared" si="10"/>
        <v>0.34723147606579197</v>
      </c>
      <c r="Y23">
        <f t="shared" si="11"/>
        <v>289.56066629224068</v>
      </c>
      <c r="Z23">
        <f t="shared" si="12"/>
        <v>31.941560490781121</v>
      </c>
      <c r="AA23">
        <f t="shared" si="13"/>
        <v>31.992999999999999</v>
      </c>
      <c r="AB23">
        <f t="shared" si="14"/>
        <v>4.7731916471489759</v>
      </c>
      <c r="AC23">
        <f t="shared" si="15"/>
        <v>60.355512242309693</v>
      </c>
      <c r="AD23">
        <f t="shared" si="16"/>
        <v>3.0241638376033997</v>
      </c>
      <c r="AE23">
        <f t="shared" si="17"/>
        <v>5.0105843281758062</v>
      </c>
      <c r="AF23">
        <f t="shared" si="18"/>
        <v>1.7490278095455762</v>
      </c>
      <c r="AG23">
        <f t="shared" si="19"/>
        <v>-444.09332866522317</v>
      </c>
      <c r="AH23">
        <f t="shared" si="20"/>
        <v>135.20751619275359</v>
      </c>
      <c r="AI23">
        <f t="shared" si="21"/>
        <v>10.560940436448519</v>
      </c>
      <c r="AJ23">
        <f t="shared" si="22"/>
        <v>-8.7642057437803942</v>
      </c>
      <c r="AK23">
        <v>0</v>
      </c>
      <c r="AL23">
        <v>0</v>
      </c>
      <c r="AM23">
        <f t="shared" si="23"/>
        <v>1</v>
      </c>
      <c r="AN23">
        <f t="shared" si="24"/>
        <v>0</v>
      </c>
      <c r="AO23">
        <f t="shared" si="25"/>
        <v>51444.389417557548</v>
      </c>
      <c r="AP23" t="s">
        <v>382</v>
      </c>
      <c r="AQ23">
        <v>10238.9</v>
      </c>
      <c r="AR23">
        <v>302.21199999999999</v>
      </c>
      <c r="AS23">
        <v>4052.3</v>
      </c>
      <c r="AT23">
        <f t="shared" si="26"/>
        <v>0.92542210596451402</v>
      </c>
      <c r="AU23">
        <v>-0.32343011824092421</v>
      </c>
      <c r="AV23" t="s">
        <v>408</v>
      </c>
      <c r="AW23">
        <v>10251.4</v>
      </c>
      <c r="AX23">
        <v>759.16059999999993</v>
      </c>
      <c r="AY23">
        <v>889.23599999999999</v>
      </c>
      <c r="AZ23">
        <f t="shared" si="27"/>
        <v>0.14627770355676117</v>
      </c>
      <c r="BA23">
        <v>0.5</v>
      </c>
      <c r="BB23">
        <f t="shared" si="28"/>
        <v>1513.1514001514199</v>
      </c>
      <c r="BC23">
        <f t="shared" si="29"/>
        <v>13.519213365631483</v>
      </c>
      <c r="BD23">
        <f t="shared" si="30"/>
        <v>110.67015597392376</v>
      </c>
      <c r="BE23">
        <f t="shared" si="31"/>
        <v>9.1482210454863835E-3</v>
      </c>
      <c r="BF23">
        <f t="shared" si="32"/>
        <v>3.5570579688631594</v>
      </c>
      <c r="BG23">
        <f t="shared" si="33"/>
        <v>238.85029671658245</v>
      </c>
      <c r="BH23" t="s">
        <v>409</v>
      </c>
      <c r="BI23">
        <v>643.57000000000005</v>
      </c>
      <c r="BJ23">
        <f t="shared" si="34"/>
        <v>643.57000000000005</v>
      </c>
      <c r="BK23">
        <f t="shared" si="35"/>
        <v>0.27626636798330251</v>
      </c>
      <c r="BL23">
        <f t="shared" si="36"/>
        <v>0.52948067701676294</v>
      </c>
      <c r="BM23">
        <f t="shared" si="37"/>
        <v>0.92793034355903825</v>
      </c>
      <c r="BN23">
        <f t="shared" si="38"/>
        <v>0.22158446673389853</v>
      </c>
      <c r="BO23">
        <f t="shared" si="39"/>
        <v>0.84346394004620695</v>
      </c>
      <c r="BP23">
        <f t="shared" si="40"/>
        <v>0.44886138625697669</v>
      </c>
      <c r="BQ23">
        <f t="shared" si="41"/>
        <v>0.55113861374302331</v>
      </c>
      <c r="BR23">
        <f t="shared" si="42"/>
        <v>1799.96</v>
      </c>
      <c r="BS23">
        <f t="shared" si="43"/>
        <v>1513.1514001514199</v>
      </c>
      <c r="BT23">
        <f t="shared" si="44"/>
        <v>0.84065834804741213</v>
      </c>
      <c r="BU23">
        <f t="shared" si="45"/>
        <v>0.16087061173150552</v>
      </c>
      <c r="BV23">
        <v>6</v>
      </c>
      <c r="BW23">
        <v>0.5</v>
      </c>
      <c r="BX23" t="s">
        <v>385</v>
      </c>
      <c r="BY23">
        <v>1689260119.5</v>
      </c>
      <c r="BZ23">
        <v>53.094000000000001</v>
      </c>
      <c r="CA23">
        <v>69.950999999999993</v>
      </c>
      <c r="CB23">
        <v>30.556999999999999</v>
      </c>
      <c r="CC23">
        <v>18.8474</v>
      </c>
      <c r="CD23">
        <v>56.251300000000001</v>
      </c>
      <c r="CE23">
        <v>30.176600000000001</v>
      </c>
      <c r="CF23">
        <v>500.22699999999998</v>
      </c>
      <c r="CG23">
        <v>98.868200000000002</v>
      </c>
      <c r="CH23">
        <v>9.9756200000000003E-2</v>
      </c>
      <c r="CI23">
        <v>32.853200000000001</v>
      </c>
      <c r="CJ23">
        <v>31.992999999999999</v>
      </c>
      <c r="CK23">
        <v>999.9</v>
      </c>
      <c r="CL23">
        <v>0</v>
      </c>
      <c r="CM23">
        <v>0</v>
      </c>
      <c r="CN23">
        <v>10033.799999999999</v>
      </c>
      <c r="CO23">
        <v>0</v>
      </c>
      <c r="CP23">
        <v>1.91117E-3</v>
      </c>
      <c r="CQ23">
        <v>-16.856999999999999</v>
      </c>
      <c r="CR23">
        <v>54.767499999999998</v>
      </c>
      <c r="CS23">
        <v>71.294700000000006</v>
      </c>
      <c r="CT23">
        <v>11.7097</v>
      </c>
      <c r="CU23">
        <v>69.950999999999993</v>
      </c>
      <c r="CV23">
        <v>18.8474</v>
      </c>
      <c r="CW23">
        <v>3.0211199999999998</v>
      </c>
      <c r="CX23">
        <v>1.8633999999999999</v>
      </c>
      <c r="CY23">
        <v>24.1448</v>
      </c>
      <c r="CZ23">
        <v>16.3291</v>
      </c>
      <c r="DA23">
        <v>1799.96</v>
      </c>
      <c r="DB23">
        <v>0.977993</v>
      </c>
      <c r="DC23">
        <v>2.20073E-2</v>
      </c>
      <c r="DD23">
        <v>0</v>
      </c>
      <c r="DE23">
        <v>759.08699999999999</v>
      </c>
      <c r="DF23">
        <v>4.9997699999999998</v>
      </c>
      <c r="DG23">
        <v>15200.1</v>
      </c>
      <c r="DH23">
        <v>15784.1</v>
      </c>
      <c r="DI23">
        <v>43.936999999999998</v>
      </c>
      <c r="DJ23">
        <v>44.875</v>
      </c>
      <c r="DK23">
        <v>43.686999999999998</v>
      </c>
      <c r="DL23">
        <v>43.625</v>
      </c>
      <c r="DM23">
        <v>44.936999999999998</v>
      </c>
      <c r="DN23">
        <v>1755.46</v>
      </c>
      <c r="DO23">
        <v>39.5</v>
      </c>
      <c r="DP23">
        <v>0</v>
      </c>
      <c r="DQ23">
        <v>141.89999985694891</v>
      </c>
      <c r="DR23">
        <v>0</v>
      </c>
      <c r="DS23">
        <v>759.16059999999993</v>
      </c>
      <c r="DT23">
        <v>-2.7842307651184681</v>
      </c>
      <c r="DU23">
        <v>-36.046154365902503</v>
      </c>
      <c r="DV23">
        <v>15222.495999999999</v>
      </c>
      <c r="DW23">
        <v>15</v>
      </c>
      <c r="DX23">
        <v>1689260080</v>
      </c>
      <c r="DY23" t="s">
        <v>410</v>
      </c>
      <c r="DZ23">
        <v>1689260063</v>
      </c>
      <c r="EA23">
        <v>1689260080</v>
      </c>
      <c r="EB23">
        <v>6</v>
      </c>
      <c r="EC23">
        <v>0.128</v>
      </c>
      <c r="ED23">
        <v>5.0000000000000001E-3</v>
      </c>
      <c r="EE23">
        <v>-3.133</v>
      </c>
      <c r="EF23">
        <v>0.104</v>
      </c>
      <c r="EG23">
        <v>70</v>
      </c>
      <c r="EH23">
        <v>19</v>
      </c>
      <c r="EI23">
        <v>0.14000000000000001</v>
      </c>
      <c r="EJ23">
        <v>0.01</v>
      </c>
      <c r="EK23">
        <v>13.547082017636569</v>
      </c>
      <c r="EL23">
        <v>-0.13327759504994779</v>
      </c>
      <c r="EM23">
        <v>4.6658551850523082E-2</v>
      </c>
      <c r="EN23">
        <v>1</v>
      </c>
      <c r="EO23">
        <v>0.61759815763842252</v>
      </c>
      <c r="EP23">
        <v>-1.8779368432224389E-2</v>
      </c>
      <c r="EQ23">
        <v>1.3140036303649971E-2</v>
      </c>
      <c r="ER23">
        <v>1</v>
      </c>
      <c r="ES23">
        <v>2</v>
      </c>
      <c r="ET23">
        <v>2</v>
      </c>
      <c r="EU23" t="s">
        <v>387</v>
      </c>
      <c r="EV23">
        <v>2.96414</v>
      </c>
      <c r="EW23">
        <v>2.69929</v>
      </c>
      <c r="EX23">
        <v>1.6123599999999998E-2</v>
      </c>
      <c r="EY23">
        <v>1.9908800000000001E-2</v>
      </c>
      <c r="EZ23">
        <v>0.13453399999999999</v>
      </c>
      <c r="FA23">
        <v>9.3198199999999995E-2</v>
      </c>
      <c r="FB23">
        <v>33692.300000000003</v>
      </c>
      <c r="FC23">
        <v>21467.5</v>
      </c>
      <c r="FD23">
        <v>32144.7</v>
      </c>
      <c r="FE23">
        <v>25036.400000000001</v>
      </c>
      <c r="FF23">
        <v>38482.1</v>
      </c>
      <c r="FG23">
        <v>39335.800000000003</v>
      </c>
      <c r="FH23">
        <v>46180.5</v>
      </c>
      <c r="FI23">
        <v>45394.7</v>
      </c>
      <c r="FJ23">
        <v>1.94123</v>
      </c>
      <c r="FK23">
        <v>1.7963</v>
      </c>
      <c r="FL23">
        <v>4.3217100000000001E-2</v>
      </c>
      <c r="FM23">
        <v>0</v>
      </c>
      <c r="FN23">
        <v>31.291599999999999</v>
      </c>
      <c r="FO23">
        <v>999.9</v>
      </c>
      <c r="FP23">
        <v>59.2</v>
      </c>
      <c r="FQ23">
        <v>38.299999999999997</v>
      </c>
      <c r="FR23">
        <v>40.513100000000001</v>
      </c>
      <c r="FS23">
        <v>63.804600000000001</v>
      </c>
      <c r="FT23">
        <v>14.431100000000001</v>
      </c>
      <c r="FU23">
        <v>1</v>
      </c>
      <c r="FV23">
        <v>0.41572700000000001</v>
      </c>
      <c r="FW23">
        <v>7.3722800000000005E-2</v>
      </c>
      <c r="FX23">
        <v>20.232099999999999</v>
      </c>
      <c r="FY23">
        <v>5.2300199999999997</v>
      </c>
      <c r="FZ23">
        <v>11.950100000000001</v>
      </c>
      <c r="GA23">
        <v>4.9844999999999997</v>
      </c>
      <c r="GB23">
        <v>3.2892299999999999</v>
      </c>
      <c r="GC23">
        <v>9999</v>
      </c>
      <c r="GD23">
        <v>9999</v>
      </c>
      <c r="GE23">
        <v>9999</v>
      </c>
      <c r="GF23">
        <v>213.1</v>
      </c>
      <c r="GG23">
        <v>1.8669100000000001</v>
      </c>
      <c r="GH23">
        <v>1.8691500000000001</v>
      </c>
      <c r="GI23">
        <v>1.86683</v>
      </c>
      <c r="GJ23">
        <v>1.8672200000000001</v>
      </c>
      <c r="GK23">
        <v>1.8624799999999999</v>
      </c>
      <c r="GL23">
        <v>1.8652299999999999</v>
      </c>
      <c r="GM23">
        <v>1.86859</v>
      </c>
      <c r="GN23">
        <v>1.8689</v>
      </c>
      <c r="GO23">
        <v>5</v>
      </c>
      <c r="GP23">
        <v>0</v>
      </c>
      <c r="GQ23">
        <v>0</v>
      </c>
      <c r="GR23">
        <v>0</v>
      </c>
      <c r="GS23" t="s">
        <v>388</v>
      </c>
      <c r="GT23" t="s">
        <v>389</v>
      </c>
      <c r="GU23" t="s">
        <v>390</v>
      </c>
      <c r="GV23" t="s">
        <v>390</v>
      </c>
      <c r="GW23" t="s">
        <v>390</v>
      </c>
      <c r="GX23" t="s">
        <v>390</v>
      </c>
      <c r="GY23">
        <v>0</v>
      </c>
      <c r="GZ23">
        <v>100</v>
      </c>
      <c r="HA23">
        <v>100</v>
      </c>
      <c r="HB23">
        <v>-3.157</v>
      </c>
      <c r="HC23">
        <v>0.38040000000000002</v>
      </c>
      <c r="HD23">
        <v>-3.2438034813427912</v>
      </c>
      <c r="HE23">
        <v>1.6145137170229321E-3</v>
      </c>
      <c r="HF23">
        <v>-1.407043735234338E-6</v>
      </c>
      <c r="HG23">
        <v>4.3622850327847239E-10</v>
      </c>
      <c r="HH23">
        <v>0.38044760042277298</v>
      </c>
      <c r="HI23">
        <v>0</v>
      </c>
      <c r="HJ23">
        <v>0</v>
      </c>
      <c r="HK23">
        <v>0</v>
      </c>
      <c r="HL23">
        <v>2</v>
      </c>
      <c r="HM23">
        <v>2094</v>
      </c>
      <c r="HN23">
        <v>1</v>
      </c>
      <c r="HO23">
        <v>26</v>
      </c>
      <c r="HP23">
        <v>0.9</v>
      </c>
      <c r="HQ23">
        <v>0.7</v>
      </c>
      <c r="HR23">
        <v>0.31738300000000003</v>
      </c>
      <c r="HS23">
        <v>2.6086399999999998</v>
      </c>
      <c r="HT23">
        <v>1.4978</v>
      </c>
      <c r="HU23">
        <v>2.2973599999999998</v>
      </c>
      <c r="HV23">
        <v>1.49902</v>
      </c>
      <c r="HW23">
        <v>2.2216800000000001</v>
      </c>
      <c r="HX23">
        <v>42.0593</v>
      </c>
      <c r="HY23">
        <v>23.982399999999998</v>
      </c>
      <c r="HZ23">
        <v>18</v>
      </c>
      <c r="IA23">
        <v>509.52199999999999</v>
      </c>
      <c r="IB23">
        <v>454.00400000000002</v>
      </c>
      <c r="IC23">
        <v>30.142700000000001</v>
      </c>
      <c r="ID23">
        <v>32.592500000000001</v>
      </c>
      <c r="IE23">
        <v>29.9998</v>
      </c>
      <c r="IF23">
        <v>32.472299999999997</v>
      </c>
      <c r="IG23">
        <v>32.383699999999997</v>
      </c>
      <c r="IH23">
        <v>6.3555200000000003</v>
      </c>
      <c r="II23">
        <v>60.491500000000002</v>
      </c>
      <c r="IJ23">
        <v>0</v>
      </c>
      <c r="IK23">
        <v>30.278600000000001</v>
      </c>
      <c r="IL23">
        <v>70</v>
      </c>
      <c r="IM23">
        <v>18.826799999999999</v>
      </c>
      <c r="IN23">
        <v>100.348</v>
      </c>
      <c r="IO23">
        <v>100.545</v>
      </c>
    </row>
    <row r="24" spans="1:249" x14ac:dyDescent="0.3">
      <c r="A24">
        <v>6</v>
      </c>
      <c r="B24">
        <v>1689260243.5</v>
      </c>
      <c r="C24">
        <v>693</v>
      </c>
      <c r="D24" t="s">
        <v>411</v>
      </c>
      <c r="E24" t="s">
        <v>412</v>
      </c>
      <c r="F24" t="s">
        <v>375</v>
      </c>
      <c r="G24" t="s">
        <v>376</v>
      </c>
      <c r="H24" t="s">
        <v>377</v>
      </c>
      <c r="I24" t="s">
        <v>378</v>
      </c>
      <c r="J24" t="s">
        <v>379</v>
      </c>
      <c r="K24" t="s">
        <v>380</v>
      </c>
      <c r="L24" t="s">
        <v>381</v>
      </c>
      <c r="M24">
        <v>1689260243.5</v>
      </c>
      <c r="N24">
        <f t="shared" si="0"/>
        <v>1.0300677811839045E-2</v>
      </c>
      <c r="O24">
        <f t="shared" si="1"/>
        <v>10.300677811839044</v>
      </c>
      <c r="P24">
        <f t="shared" si="2"/>
        <v>6.5498555214040088</v>
      </c>
      <c r="Q24">
        <f t="shared" si="3"/>
        <v>21.901499999999999</v>
      </c>
      <c r="R24">
        <f t="shared" si="4"/>
        <v>3.1013952266338207</v>
      </c>
      <c r="S24">
        <f t="shared" si="5"/>
        <v>0.30693927666668974</v>
      </c>
      <c r="T24">
        <f t="shared" si="6"/>
        <v>2.1675504334904998</v>
      </c>
      <c r="U24">
        <f t="shared" si="7"/>
        <v>0.62615368424140017</v>
      </c>
      <c r="V24">
        <f t="shared" si="8"/>
        <v>2.9087483271389476</v>
      </c>
      <c r="W24">
        <f t="shared" si="9"/>
        <v>0.55979163299069579</v>
      </c>
      <c r="X24">
        <f t="shared" si="10"/>
        <v>0.35524423858062126</v>
      </c>
      <c r="Y24">
        <f t="shared" si="11"/>
        <v>289.56864629223259</v>
      </c>
      <c r="Z24">
        <f t="shared" si="12"/>
        <v>31.925066484955167</v>
      </c>
      <c r="AA24">
        <f t="shared" si="13"/>
        <v>32.022500000000001</v>
      </c>
      <c r="AB24">
        <f t="shared" si="14"/>
        <v>4.7811677298989448</v>
      </c>
      <c r="AC24">
        <f t="shared" si="15"/>
        <v>60.356223734721034</v>
      </c>
      <c r="AD24">
        <f t="shared" si="16"/>
        <v>3.0319479515211998</v>
      </c>
      <c r="AE24">
        <f t="shared" si="17"/>
        <v>5.023422215490621</v>
      </c>
      <c r="AF24">
        <f t="shared" si="18"/>
        <v>1.749219778377745</v>
      </c>
      <c r="AG24">
        <f t="shared" si="19"/>
        <v>-454.25989150210188</v>
      </c>
      <c r="AH24">
        <f t="shared" si="20"/>
        <v>137.40256456390043</v>
      </c>
      <c r="AI24">
        <f t="shared" si="21"/>
        <v>10.761341036974075</v>
      </c>
      <c r="AJ24">
        <f t="shared" si="22"/>
        <v>-16.527339608994765</v>
      </c>
      <c r="AK24">
        <v>0</v>
      </c>
      <c r="AL24">
        <v>0</v>
      </c>
      <c r="AM24">
        <f t="shared" si="23"/>
        <v>1</v>
      </c>
      <c r="AN24">
        <f t="shared" si="24"/>
        <v>0</v>
      </c>
      <c r="AO24">
        <f t="shared" si="25"/>
        <v>51246.122151369636</v>
      </c>
      <c r="AP24" t="s">
        <v>382</v>
      </c>
      <c r="AQ24">
        <v>10238.9</v>
      </c>
      <c r="AR24">
        <v>302.21199999999999</v>
      </c>
      <c r="AS24">
        <v>4052.3</v>
      </c>
      <c r="AT24">
        <f t="shared" si="26"/>
        <v>0.92542210596451402</v>
      </c>
      <c r="AU24">
        <v>-0.32343011824092421</v>
      </c>
      <c r="AV24" t="s">
        <v>413</v>
      </c>
      <c r="AW24">
        <v>10251.5</v>
      </c>
      <c r="AX24">
        <v>772.23648000000003</v>
      </c>
      <c r="AY24">
        <v>850.07100000000003</v>
      </c>
      <c r="AZ24">
        <f t="shared" si="27"/>
        <v>9.1562375378056671E-2</v>
      </c>
      <c r="BA24">
        <v>0.5</v>
      </c>
      <c r="BB24">
        <f t="shared" si="28"/>
        <v>1513.193400151416</v>
      </c>
      <c r="BC24">
        <f t="shared" si="29"/>
        <v>6.5498555214040088</v>
      </c>
      <c r="BD24">
        <f t="shared" si="30"/>
        <v>69.275791062130935</v>
      </c>
      <c r="BE24">
        <f t="shared" si="31"/>
        <v>4.5422387111635331E-3</v>
      </c>
      <c r="BF24">
        <f t="shared" si="32"/>
        <v>3.7670135788657655</v>
      </c>
      <c r="BG24">
        <f t="shared" si="33"/>
        <v>235.93061188872002</v>
      </c>
      <c r="BH24" t="s">
        <v>414</v>
      </c>
      <c r="BI24">
        <v>657.81</v>
      </c>
      <c r="BJ24">
        <f t="shared" si="34"/>
        <v>657.81</v>
      </c>
      <c r="BK24">
        <f t="shared" si="35"/>
        <v>0.22617051987422232</v>
      </c>
      <c r="BL24">
        <f t="shared" si="36"/>
        <v>0.40483779861750413</v>
      </c>
      <c r="BM24">
        <f t="shared" si="37"/>
        <v>0.94336085833217953</v>
      </c>
      <c r="BN24">
        <f t="shared" si="38"/>
        <v>0.142070350217848</v>
      </c>
      <c r="BO24">
        <f t="shared" si="39"/>
        <v>0.85390769496609153</v>
      </c>
      <c r="BP24">
        <f t="shared" si="40"/>
        <v>0.34485077978779294</v>
      </c>
      <c r="BQ24">
        <f t="shared" si="41"/>
        <v>0.65514922021220712</v>
      </c>
      <c r="BR24">
        <f t="shared" si="42"/>
        <v>1800.01</v>
      </c>
      <c r="BS24">
        <f t="shared" si="43"/>
        <v>1513.193400151416</v>
      </c>
      <c r="BT24">
        <f t="shared" si="44"/>
        <v>0.84065832976006571</v>
      </c>
      <c r="BU24">
        <f t="shared" si="45"/>
        <v>0.16087057643692679</v>
      </c>
      <c r="BV24">
        <v>6</v>
      </c>
      <c r="BW24">
        <v>0.5</v>
      </c>
      <c r="BX24" t="s">
        <v>385</v>
      </c>
      <c r="BY24">
        <v>1689260243.5</v>
      </c>
      <c r="BZ24">
        <v>21.901499999999999</v>
      </c>
      <c r="CA24">
        <v>30.0306</v>
      </c>
      <c r="CB24">
        <v>30.6356</v>
      </c>
      <c r="CC24">
        <v>18.6556</v>
      </c>
      <c r="CD24">
        <v>25.0625</v>
      </c>
      <c r="CE24">
        <v>30.254000000000001</v>
      </c>
      <c r="CF24">
        <v>500.089</v>
      </c>
      <c r="CG24">
        <v>98.868399999999994</v>
      </c>
      <c r="CH24">
        <v>9.9726999999999996E-2</v>
      </c>
      <c r="CI24">
        <v>32.898699999999998</v>
      </c>
      <c r="CJ24">
        <v>32.022500000000001</v>
      </c>
      <c r="CK24">
        <v>999.9</v>
      </c>
      <c r="CL24">
        <v>0</v>
      </c>
      <c r="CM24">
        <v>0</v>
      </c>
      <c r="CN24">
        <v>9995</v>
      </c>
      <c r="CO24">
        <v>0</v>
      </c>
      <c r="CP24">
        <v>1.91117E-3</v>
      </c>
      <c r="CQ24">
        <v>-8.1290800000000001</v>
      </c>
      <c r="CR24">
        <v>22.593699999999998</v>
      </c>
      <c r="CS24">
        <v>30.601500000000001</v>
      </c>
      <c r="CT24">
        <v>11.98</v>
      </c>
      <c r="CU24">
        <v>30.0306</v>
      </c>
      <c r="CV24">
        <v>18.6556</v>
      </c>
      <c r="CW24">
        <v>3.0288900000000001</v>
      </c>
      <c r="CX24">
        <v>1.8444499999999999</v>
      </c>
      <c r="CY24">
        <v>24.1876</v>
      </c>
      <c r="CZ24">
        <v>16.168700000000001</v>
      </c>
      <c r="DA24">
        <v>1800.01</v>
      </c>
      <c r="DB24">
        <v>0.977993</v>
      </c>
      <c r="DC24">
        <v>2.20073E-2</v>
      </c>
      <c r="DD24">
        <v>0</v>
      </c>
      <c r="DE24">
        <v>772.26300000000003</v>
      </c>
      <c r="DF24">
        <v>4.9997699999999998</v>
      </c>
      <c r="DG24">
        <v>15472.1</v>
      </c>
      <c r="DH24">
        <v>15784.6</v>
      </c>
      <c r="DI24">
        <v>44</v>
      </c>
      <c r="DJ24">
        <v>44.875</v>
      </c>
      <c r="DK24">
        <v>43.686999999999998</v>
      </c>
      <c r="DL24">
        <v>43.625</v>
      </c>
      <c r="DM24">
        <v>44.936999999999998</v>
      </c>
      <c r="DN24">
        <v>1755.51</v>
      </c>
      <c r="DO24">
        <v>39.5</v>
      </c>
      <c r="DP24">
        <v>0</v>
      </c>
      <c r="DQ24">
        <v>123.3999998569489</v>
      </c>
      <c r="DR24">
        <v>0</v>
      </c>
      <c r="DS24">
        <v>772.23648000000003</v>
      </c>
      <c r="DT24">
        <v>-2.6873846332204439</v>
      </c>
      <c r="DU24">
        <v>-74.146153892457761</v>
      </c>
      <c r="DV24">
        <v>15482.183999999999</v>
      </c>
      <c r="DW24">
        <v>15</v>
      </c>
      <c r="DX24">
        <v>1689260204</v>
      </c>
      <c r="DY24" t="s">
        <v>415</v>
      </c>
      <c r="DZ24">
        <v>1689260182</v>
      </c>
      <c r="EA24">
        <v>1689260204</v>
      </c>
      <c r="EB24">
        <v>7</v>
      </c>
      <c r="EC24">
        <v>4.2999999999999997E-2</v>
      </c>
      <c r="ED24">
        <v>1E-3</v>
      </c>
      <c r="EE24">
        <v>-3.149</v>
      </c>
      <c r="EF24">
        <v>9.9000000000000005E-2</v>
      </c>
      <c r="EG24">
        <v>30</v>
      </c>
      <c r="EH24">
        <v>19</v>
      </c>
      <c r="EI24">
        <v>0.24</v>
      </c>
      <c r="EJ24">
        <v>0.01</v>
      </c>
      <c r="EK24">
        <v>6.5383897634063226</v>
      </c>
      <c r="EL24">
        <v>-0.14305549673625689</v>
      </c>
      <c r="EM24">
        <v>3.901213375131788E-2</v>
      </c>
      <c r="EN24">
        <v>1</v>
      </c>
      <c r="EO24">
        <v>0.63329820411794036</v>
      </c>
      <c r="EP24">
        <v>-1.8113936880556712E-2</v>
      </c>
      <c r="EQ24">
        <v>1.5137792183768499E-2</v>
      </c>
      <c r="ER24">
        <v>1</v>
      </c>
      <c r="ES24">
        <v>2</v>
      </c>
      <c r="ET24">
        <v>2</v>
      </c>
      <c r="EU24" t="s">
        <v>387</v>
      </c>
      <c r="EV24">
        <v>2.9637199999999999</v>
      </c>
      <c r="EW24">
        <v>2.6989200000000002</v>
      </c>
      <c r="EX24">
        <v>7.2027699999999998E-3</v>
      </c>
      <c r="EY24">
        <v>8.59649E-3</v>
      </c>
      <c r="EZ24">
        <v>0.13475400000000001</v>
      </c>
      <c r="FA24">
        <v>9.2510400000000007E-2</v>
      </c>
      <c r="FB24">
        <v>33991</v>
      </c>
      <c r="FC24">
        <v>21714</v>
      </c>
      <c r="FD24">
        <v>32138.799999999999</v>
      </c>
      <c r="FE24">
        <v>25035.5</v>
      </c>
      <c r="FF24">
        <v>38465.4</v>
      </c>
      <c r="FG24">
        <v>39364.1</v>
      </c>
      <c r="FH24">
        <v>46172</v>
      </c>
      <c r="FI24">
        <v>45393.1</v>
      </c>
      <c r="FJ24">
        <v>1.9405300000000001</v>
      </c>
      <c r="FK24">
        <v>1.7927999999999999</v>
      </c>
      <c r="FL24">
        <v>3.5218899999999997E-2</v>
      </c>
      <c r="FM24">
        <v>0</v>
      </c>
      <c r="FN24">
        <v>31.451000000000001</v>
      </c>
      <c r="FO24">
        <v>999.9</v>
      </c>
      <c r="FP24">
        <v>58.9</v>
      </c>
      <c r="FQ24">
        <v>38.6</v>
      </c>
      <c r="FR24">
        <v>40.9709</v>
      </c>
      <c r="FS24">
        <v>64.0946</v>
      </c>
      <c r="FT24">
        <v>15.224399999999999</v>
      </c>
      <c r="FU24">
        <v>1</v>
      </c>
      <c r="FV24">
        <v>0.42107</v>
      </c>
      <c r="FW24">
        <v>1.1098399999999999</v>
      </c>
      <c r="FX24">
        <v>20.228200000000001</v>
      </c>
      <c r="FY24">
        <v>5.2295699999999998</v>
      </c>
      <c r="FZ24">
        <v>11.950100000000001</v>
      </c>
      <c r="GA24">
        <v>4.9844999999999997</v>
      </c>
      <c r="GB24">
        <v>3.28925</v>
      </c>
      <c r="GC24">
        <v>9999</v>
      </c>
      <c r="GD24">
        <v>9999</v>
      </c>
      <c r="GE24">
        <v>9999</v>
      </c>
      <c r="GF24">
        <v>213.2</v>
      </c>
      <c r="GG24">
        <v>1.86693</v>
      </c>
      <c r="GH24">
        <v>1.8691899999999999</v>
      </c>
      <c r="GI24">
        <v>1.8669100000000001</v>
      </c>
      <c r="GJ24">
        <v>1.8672299999999999</v>
      </c>
      <c r="GK24">
        <v>1.86249</v>
      </c>
      <c r="GL24">
        <v>1.8652299999999999</v>
      </c>
      <c r="GM24">
        <v>1.8686100000000001</v>
      </c>
      <c r="GN24">
        <v>1.8689</v>
      </c>
      <c r="GO24">
        <v>5</v>
      </c>
      <c r="GP24">
        <v>0</v>
      </c>
      <c r="GQ24">
        <v>0</v>
      </c>
      <c r="GR24">
        <v>0</v>
      </c>
      <c r="GS24" t="s">
        <v>388</v>
      </c>
      <c r="GT24" t="s">
        <v>389</v>
      </c>
      <c r="GU24" t="s">
        <v>390</v>
      </c>
      <c r="GV24" t="s">
        <v>390</v>
      </c>
      <c r="GW24" t="s">
        <v>390</v>
      </c>
      <c r="GX24" t="s">
        <v>390</v>
      </c>
      <c r="GY24">
        <v>0</v>
      </c>
      <c r="GZ24">
        <v>100</v>
      </c>
      <c r="HA24">
        <v>100</v>
      </c>
      <c r="HB24">
        <v>-3.161</v>
      </c>
      <c r="HC24">
        <v>0.38159999999999999</v>
      </c>
      <c r="HD24">
        <v>-3.200577427983728</v>
      </c>
      <c r="HE24">
        <v>1.6145137170229321E-3</v>
      </c>
      <c r="HF24">
        <v>-1.407043735234338E-6</v>
      </c>
      <c r="HG24">
        <v>4.3622850327847239E-10</v>
      </c>
      <c r="HH24">
        <v>0.38161957261565332</v>
      </c>
      <c r="HI24">
        <v>0</v>
      </c>
      <c r="HJ24">
        <v>0</v>
      </c>
      <c r="HK24">
        <v>0</v>
      </c>
      <c r="HL24">
        <v>2</v>
      </c>
      <c r="HM24">
        <v>2094</v>
      </c>
      <c r="HN24">
        <v>1</v>
      </c>
      <c r="HO24">
        <v>26</v>
      </c>
      <c r="HP24">
        <v>1</v>
      </c>
      <c r="HQ24">
        <v>0.7</v>
      </c>
      <c r="HR24">
        <v>0.227051</v>
      </c>
      <c r="HS24">
        <v>2.6135299999999999</v>
      </c>
      <c r="HT24">
        <v>1.4978</v>
      </c>
      <c r="HU24">
        <v>2.2961399999999998</v>
      </c>
      <c r="HV24">
        <v>1.49902</v>
      </c>
      <c r="HW24">
        <v>2.3754900000000001</v>
      </c>
      <c r="HX24">
        <v>42.483699999999999</v>
      </c>
      <c r="HY24">
        <v>23.991199999999999</v>
      </c>
      <c r="HZ24">
        <v>18</v>
      </c>
      <c r="IA24">
        <v>509.47199999999998</v>
      </c>
      <c r="IB24">
        <v>452.12799999999999</v>
      </c>
      <c r="IC24">
        <v>29.8779</v>
      </c>
      <c r="ID24">
        <v>32.649000000000001</v>
      </c>
      <c r="IE24">
        <v>30.000299999999999</v>
      </c>
      <c r="IF24">
        <v>32.524500000000003</v>
      </c>
      <c r="IG24">
        <v>32.437899999999999</v>
      </c>
      <c r="IH24">
        <v>4.5439699999999998</v>
      </c>
      <c r="II24">
        <v>61.338999999999999</v>
      </c>
      <c r="IJ24">
        <v>0</v>
      </c>
      <c r="IK24">
        <v>29.859500000000001</v>
      </c>
      <c r="IL24">
        <v>30</v>
      </c>
      <c r="IM24">
        <v>18.540900000000001</v>
      </c>
      <c r="IN24">
        <v>100.32899999999999</v>
      </c>
      <c r="IO24">
        <v>100.542</v>
      </c>
    </row>
    <row r="25" spans="1:249" x14ac:dyDescent="0.3">
      <c r="A25">
        <v>7</v>
      </c>
      <c r="B25">
        <v>1689260368.5</v>
      </c>
      <c r="C25">
        <v>818</v>
      </c>
      <c r="D25" t="s">
        <v>416</v>
      </c>
      <c r="E25" t="s">
        <v>417</v>
      </c>
      <c r="F25" t="s">
        <v>375</v>
      </c>
      <c r="G25" t="s">
        <v>376</v>
      </c>
      <c r="H25" t="s">
        <v>377</v>
      </c>
      <c r="I25" t="s">
        <v>378</v>
      </c>
      <c r="J25" t="s">
        <v>379</v>
      </c>
      <c r="K25" t="s">
        <v>380</v>
      </c>
      <c r="L25" t="s">
        <v>381</v>
      </c>
      <c r="M25">
        <v>1689260368.5</v>
      </c>
      <c r="N25">
        <f t="shared" si="0"/>
        <v>1.0438302521771784E-2</v>
      </c>
      <c r="O25">
        <f t="shared" si="1"/>
        <v>10.438302521771783</v>
      </c>
      <c r="P25">
        <f t="shared" si="2"/>
        <v>2.812101652845195</v>
      </c>
      <c r="Q25">
        <f t="shared" si="3"/>
        <v>6.5531199999999998</v>
      </c>
      <c r="R25">
        <f t="shared" si="4"/>
        <v>-1.2965137601267225</v>
      </c>
      <c r="S25">
        <f t="shared" si="5"/>
        <v>-0.12831583563254917</v>
      </c>
      <c r="T25">
        <f t="shared" si="6"/>
        <v>0.64856162322425603</v>
      </c>
      <c r="U25">
        <f t="shared" si="7"/>
        <v>0.63884693522119196</v>
      </c>
      <c r="V25">
        <f t="shared" si="8"/>
        <v>2.9059322465398694</v>
      </c>
      <c r="W25">
        <f t="shared" si="9"/>
        <v>0.56986607043237625</v>
      </c>
      <c r="X25">
        <f t="shared" si="10"/>
        <v>0.3617412942695265</v>
      </c>
      <c r="Y25">
        <f t="shared" si="11"/>
        <v>289.52278759089222</v>
      </c>
      <c r="Z25">
        <f t="shared" si="12"/>
        <v>31.87579878227163</v>
      </c>
      <c r="AA25">
        <f t="shared" si="13"/>
        <v>31.963999999999999</v>
      </c>
      <c r="AB25">
        <f t="shared" si="14"/>
        <v>4.7653620454806838</v>
      </c>
      <c r="AC25">
        <f t="shared" si="15"/>
        <v>60.236469417986861</v>
      </c>
      <c r="AD25">
        <f t="shared" si="16"/>
        <v>3.0238570090060399</v>
      </c>
      <c r="AE25">
        <f t="shared" si="17"/>
        <v>5.0199771637065824</v>
      </c>
      <c r="AF25">
        <f t="shared" si="18"/>
        <v>1.7415050364746438</v>
      </c>
      <c r="AG25">
        <f t="shared" si="19"/>
        <v>-460.32914121013567</v>
      </c>
      <c r="AH25">
        <f t="shared" si="20"/>
        <v>144.5231112816094</v>
      </c>
      <c r="AI25">
        <f t="shared" si="21"/>
        <v>11.326059285583892</v>
      </c>
      <c r="AJ25">
        <f t="shared" si="22"/>
        <v>-14.957183052050169</v>
      </c>
      <c r="AK25">
        <v>0</v>
      </c>
      <c r="AL25">
        <v>0</v>
      </c>
      <c r="AM25">
        <f t="shared" si="23"/>
        <v>1</v>
      </c>
      <c r="AN25">
        <f t="shared" si="24"/>
        <v>0</v>
      </c>
      <c r="AO25">
        <f t="shared" si="25"/>
        <v>51168.998949663408</v>
      </c>
      <c r="AP25" t="s">
        <v>382</v>
      </c>
      <c r="AQ25">
        <v>10238.9</v>
      </c>
      <c r="AR25">
        <v>302.21199999999999</v>
      </c>
      <c r="AS25">
        <v>4052.3</v>
      </c>
      <c r="AT25">
        <f t="shared" si="26"/>
        <v>0.92542210596451402</v>
      </c>
      <c r="AU25">
        <v>-0.32343011824092421</v>
      </c>
      <c r="AV25" t="s">
        <v>418</v>
      </c>
      <c r="AW25">
        <v>10251.700000000001</v>
      </c>
      <c r="AX25">
        <v>780.99411538461527</v>
      </c>
      <c r="AY25">
        <v>843.02099999999996</v>
      </c>
      <c r="AZ25">
        <f t="shared" si="27"/>
        <v>7.357691518406384E-2</v>
      </c>
      <c r="BA25">
        <v>0.5</v>
      </c>
      <c r="BB25">
        <f t="shared" si="28"/>
        <v>1512.9575935704104</v>
      </c>
      <c r="BC25">
        <f t="shared" si="29"/>
        <v>2.812101652845195</v>
      </c>
      <c r="BD25">
        <f t="shared" si="30"/>
        <v>55.659376269607705</v>
      </c>
      <c r="BE25">
        <f t="shared" si="31"/>
        <v>2.0724518548379243E-3</v>
      </c>
      <c r="BF25">
        <f t="shared" si="32"/>
        <v>3.8068790694419246</v>
      </c>
      <c r="BG25">
        <f t="shared" si="33"/>
        <v>235.38427909365078</v>
      </c>
      <c r="BH25" t="s">
        <v>419</v>
      </c>
      <c r="BI25">
        <v>665.88</v>
      </c>
      <c r="BJ25">
        <f t="shared" si="34"/>
        <v>665.88</v>
      </c>
      <c r="BK25">
        <f t="shared" si="35"/>
        <v>0.21012643813143439</v>
      </c>
      <c r="BL25">
        <f t="shared" si="36"/>
        <v>0.35015543897451579</v>
      </c>
      <c r="BM25">
        <f t="shared" si="37"/>
        <v>0.94769077669042834</v>
      </c>
      <c r="BN25">
        <f t="shared" si="38"/>
        <v>0.11469277437206979</v>
      </c>
      <c r="BO25">
        <f t="shared" si="39"/>
        <v>0.85578765084979347</v>
      </c>
      <c r="BP25">
        <f t="shared" si="40"/>
        <v>0.2985445077131289</v>
      </c>
      <c r="BQ25">
        <f t="shared" si="41"/>
        <v>0.7014554922868711</v>
      </c>
      <c r="BR25">
        <f t="shared" si="42"/>
        <v>1799.73</v>
      </c>
      <c r="BS25">
        <f t="shared" si="43"/>
        <v>1512.9575935704104</v>
      </c>
      <c r="BT25">
        <f t="shared" si="44"/>
        <v>0.84065809514227707</v>
      </c>
      <c r="BU25">
        <f t="shared" si="45"/>
        <v>0.16087012362459491</v>
      </c>
      <c r="BV25">
        <v>6</v>
      </c>
      <c r="BW25">
        <v>0.5</v>
      </c>
      <c r="BX25" t="s">
        <v>385</v>
      </c>
      <c r="BY25">
        <v>1689260368.5</v>
      </c>
      <c r="BZ25">
        <v>6.5531199999999998</v>
      </c>
      <c r="CA25">
        <v>10.008800000000001</v>
      </c>
      <c r="CB25">
        <v>30.5533</v>
      </c>
      <c r="CC25">
        <v>18.4133</v>
      </c>
      <c r="CD25">
        <v>9.6154499999999992</v>
      </c>
      <c r="CE25">
        <v>30.175599999999999</v>
      </c>
      <c r="CF25">
        <v>500.13400000000001</v>
      </c>
      <c r="CG25">
        <v>98.869900000000001</v>
      </c>
      <c r="CH25">
        <v>9.9998799999999999E-2</v>
      </c>
      <c r="CI25">
        <v>32.886499999999998</v>
      </c>
      <c r="CJ25">
        <v>31.963999999999999</v>
      </c>
      <c r="CK25">
        <v>999.9</v>
      </c>
      <c r="CL25">
        <v>0</v>
      </c>
      <c r="CM25">
        <v>0</v>
      </c>
      <c r="CN25">
        <v>9978.75</v>
      </c>
      <c r="CO25">
        <v>0</v>
      </c>
      <c r="CP25">
        <v>1.91117E-3</v>
      </c>
      <c r="CQ25">
        <v>-3.4556300000000002</v>
      </c>
      <c r="CR25">
        <v>6.7596499999999997</v>
      </c>
      <c r="CS25">
        <v>10.1965</v>
      </c>
      <c r="CT25">
        <v>12.14</v>
      </c>
      <c r="CU25">
        <v>10.008800000000001</v>
      </c>
      <c r="CV25">
        <v>18.4133</v>
      </c>
      <c r="CW25">
        <v>3.0207999999999999</v>
      </c>
      <c r="CX25">
        <v>1.8205199999999999</v>
      </c>
      <c r="CY25">
        <v>24.143000000000001</v>
      </c>
      <c r="CZ25">
        <v>15.9641</v>
      </c>
      <c r="DA25">
        <v>1799.73</v>
      </c>
      <c r="DB25">
        <v>0.97800500000000001</v>
      </c>
      <c r="DC25">
        <v>2.1995199999999999E-2</v>
      </c>
      <c r="DD25">
        <v>0</v>
      </c>
      <c r="DE25">
        <v>780.73400000000004</v>
      </c>
      <c r="DF25">
        <v>4.9997699999999998</v>
      </c>
      <c r="DG25">
        <v>15622.2</v>
      </c>
      <c r="DH25">
        <v>15782.1</v>
      </c>
      <c r="DI25">
        <v>44</v>
      </c>
      <c r="DJ25">
        <v>44.936999999999998</v>
      </c>
      <c r="DK25">
        <v>43.75</v>
      </c>
      <c r="DL25">
        <v>43.625</v>
      </c>
      <c r="DM25">
        <v>45</v>
      </c>
      <c r="DN25">
        <v>1755.26</v>
      </c>
      <c r="DO25">
        <v>39.479999999999997</v>
      </c>
      <c r="DP25">
        <v>0</v>
      </c>
      <c r="DQ25">
        <v>124.3999998569489</v>
      </c>
      <c r="DR25">
        <v>0</v>
      </c>
      <c r="DS25">
        <v>780.99411538461527</v>
      </c>
      <c r="DT25">
        <v>-0.26403418041751098</v>
      </c>
      <c r="DU25">
        <v>-17.494017084388108</v>
      </c>
      <c r="DV25">
        <v>15627.98846153846</v>
      </c>
      <c r="DW25">
        <v>15</v>
      </c>
      <c r="DX25">
        <v>1689260329</v>
      </c>
      <c r="DY25" t="s">
        <v>420</v>
      </c>
      <c r="DZ25">
        <v>1689260324.5</v>
      </c>
      <c r="EA25">
        <v>1689260329</v>
      </c>
      <c r="EB25">
        <v>8</v>
      </c>
      <c r="EC25">
        <v>0.123</v>
      </c>
      <c r="ED25">
        <v>-4.0000000000000001E-3</v>
      </c>
      <c r="EE25">
        <v>-3.0569999999999999</v>
      </c>
      <c r="EF25">
        <v>8.7999999999999995E-2</v>
      </c>
      <c r="EG25">
        <v>10</v>
      </c>
      <c r="EH25">
        <v>18</v>
      </c>
      <c r="EI25">
        <v>0.38</v>
      </c>
      <c r="EJ25">
        <v>0.01</v>
      </c>
      <c r="EK25">
        <v>2.8298066322457172</v>
      </c>
      <c r="EL25">
        <v>-0.16494381394409391</v>
      </c>
      <c r="EM25">
        <v>4.3012646181766298E-2</v>
      </c>
      <c r="EN25">
        <v>1</v>
      </c>
      <c r="EO25">
        <v>0.64754769446219373</v>
      </c>
      <c r="EP25">
        <v>-3.243175211377549E-2</v>
      </c>
      <c r="EQ25">
        <v>1.4705078738586839E-2</v>
      </c>
      <c r="ER25">
        <v>1</v>
      </c>
      <c r="ES25">
        <v>2</v>
      </c>
      <c r="ET25">
        <v>2</v>
      </c>
      <c r="EU25" t="s">
        <v>387</v>
      </c>
      <c r="EV25">
        <v>2.9637799999999999</v>
      </c>
      <c r="EW25">
        <v>2.6990500000000002</v>
      </c>
      <c r="EX25">
        <v>2.7615600000000001E-3</v>
      </c>
      <c r="EY25">
        <v>2.8642400000000001E-3</v>
      </c>
      <c r="EZ25">
        <v>0.13450000000000001</v>
      </c>
      <c r="FA25">
        <v>9.1641299999999995E-2</v>
      </c>
      <c r="FB25">
        <v>34138</v>
      </c>
      <c r="FC25">
        <v>21837.8</v>
      </c>
      <c r="FD25">
        <v>32134.6</v>
      </c>
      <c r="FE25">
        <v>25034.1</v>
      </c>
      <c r="FF25">
        <v>38472.1</v>
      </c>
      <c r="FG25">
        <v>39399.699999999997</v>
      </c>
      <c r="FH25">
        <v>46166.400000000001</v>
      </c>
      <c r="FI25">
        <v>45390.7</v>
      </c>
      <c r="FJ25">
        <v>1.9401299999999999</v>
      </c>
      <c r="FK25">
        <v>1.7882499999999999</v>
      </c>
      <c r="FL25">
        <v>3.7576999999999999E-2</v>
      </c>
      <c r="FM25">
        <v>0</v>
      </c>
      <c r="FN25">
        <v>31.354099999999999</v>
      </c>
      <c r="FO25">
        <v>999.9</v>
      </c>
      <c r="FP25">
        <v>58.8</v>
      </c>
      <c r="FQ25">
        <v>38.9</v>
      </c>
      <c r="FR25">
        <v>41.566000000000003</v>
      </c>
      <c r="FS25">
        <v>64.404499999999999</v>
      </c>
      <c r="FT25">
        <v>14.695499999999999</v>
      </c>
      <c r="FU25">
        <v>1</v>
      </c>
      <c r="FV25">
        <v>0.42522599999999999</v>
      </c>
      <c r="FW25">
        <v>0.50175700000000001</v>
      </c>
      <c r="FX25">
        <v>20.231400000000001</v>
      </c>
      <c r="FY25">
        <v>5.22987</v>
      </c>
      <c r="FZ25">
        <v>11.950100000000001</v>
      </c>
      <c r="GA25">
        <v>4.9847999999999999</v>
      </c>
      <c r="GB25">
        <v>3.28925</v>
      </c>
      <c r="GC25">
        <v>9999</v>
      </c>
      <c r="GD25">
        <v>9999</v>
      </c>
      <c r="GE25">
        <v>9999</v>
      </c>
      <c r="GF25">
        <v>213.2</v>
      </c>
      <c r="GG25">
        <v>1.86696</v>
      </c>
      <c r="GH25">
        <v>1.8691899999999999</v>
      </c>
      <c r="GI25">
        <v>1.8669100000000001</v>
      </c>
      <c r="GJ25">
        <v>1.8672299999999999</v>
      </c>
      <c r="GK25">
        <v>1.86249</v>
      </c>
      <c r="GL25">
        <v>1.8652299999999999</v>
      </c>
      <c r="GM25">
        <v>1.86859</v>
      </c>
      <c r="GN25">
        <v>1.8689100000000001</v>
      </c>
      <c r="GO25">
        <v>5</v>
      </c>
      <c r="GP25">
        <v>0</v>
      </c>
      <c r="GQ25">
        <v>0</v>
      </c>
      <c r="GR25">
        <v>0</v>
      </c>
      <c r="GS25" t="s">
        <v>388</v>
      </c>
      <c r="GT25" t="s">
        <v>389</v>
      </c>
      <c r="GU25" t="s">
        <v>390</v>
      </c>
      <c r="GV25" t="s">
        <v>390</v>
      </c>
      <c r="GW25" t="s">
        <v>390</v>
      </c>
      <c r="GX25" t="s">
        <v>390</v>
      </c>
      <c r="GY25">
        <v>0</v>
      </c>
      <c r="GZ25">
        <v>100</v>
      </c>
      <c r="HA25">
        <v>100</v>
      </c>
      <c r="HB25">
        <v>-3.0619999999999998</v>
      </c>
      <c r="HC25">
        <v>0.37769999999999998</v>
      </c>
      <c r="HD25">
        <v>-3.077728206347492</v>
      </c>
      <c r="HE25">
        <v>1.6145137170229321E-3</v>
      </c>
      <c r="HF25">
        <v>-1.407043735234338E-6</v>
      </c>
      <c r="HG25">
        <v>4.3622850327847239E-10</v>
      </c>
      <c r="HH25">
        <v>0.37763799753282412</v>
      </c>
      <c r="HI25">
        <v>0</v>
      </c>
      <c r="HJ25">
        <v>0</v>
      </c>
      <c r="HK25">
        <v>0</v>
      </c>
      <c r="HL25">
        <v>2</v>
      </c>
      <c r="HM25">
        <v>2094</v>
      </c>
      <c r="HN25">
        <v>1</v>
      </c>
      <c r="HO25">
        <v>26</v>
      </c>
      <c r="HP25">
        <v>0.7</v>
      </c>
      <c r="HQ25">
        <v>0.7</v>
      </c>
      <c r="HR25">
        <v>0.18310499999999999</v>
      </c>
      <c r="HS25">
        <v>2.6415999999999999</v>
      </c>
      <c r="HT25">
        <v>1.4978</v>
      </c>
      <c r="HU25">
        <v>2.2961399999999998</v>
      </c>
      <c r="HV25">
        <v>1.49902</v>
      </c>
      <c r="HW25">
        <v>2.2290000000000001</v>
      </c>
      <c r="HX25">
        <v>42.8583</v>
      </c>
      <c r="HY25">
        <v>23.991199999999999</v>
      </c>
      <c r="HZ25">
        <v>18</v>
      </c>
      <c r="IA25">
        <v>509.65899999999999</v>
      </c>
      <c r="IB25">
        <v>449.59800000000001</v>
      </c>
      <c r="IC25">
        <v>30.406400000000001</v>
      </c>
      <c r="ID25">
        <v>32.7121</v>
      </c>
      <c r="IE25">
        <v>30.0002</v>
      </c>
      <c r="IF25">
        <v>32.5822</v>
      </c>
      <c r="IG25">
        <v>32.494399999999999</v>
      </c>
      <c r="IH25">
        <v>3.6554199999999999</v>
      </c>
      <c r="II25">
        <v>62.617400000000004</v>
      </c>
      <c r="IJ25">
        <v>0</v>
      </c>
      <c r="IK25">
        <v>30.422699999999999</v>
      </c>
      <c r="IL25">
        <v>10</v>
      </c>
      <c r="IM25">
        <v>18.284700000000001</v>
      </c>
      <c r="IN25">
        <v>100.31699999999999</v>
      </c>
      <c r="IO25">
        <v>100.53700000000001</v>
      </c>
    </row>
    <row r="26" spans="1:249" x14ac:dyDescent="0.3">
      <c r="A26">
        <v>8</v>
      </c>
      <c r="B26">
        <v>1689260558</v>
      </c>
      <c r="C26">
        <v>1007.5</v>
      </c>
      <c r="D26" t="s">
        <v>421</v>
      </c>
      <c r="E26" t="s">
        <v>422</v>
      </c>
      <c r="F26" t="s">
        <v>375</v>
      </c>
      <c r="G26" t="s">
        <v>376</v>
      </c>
      <c r="H26" t="s">
        <v>377</v>
      </c>
      <c r="I26" t="s">
        <v>378</v>
      </c>
      <c r="J26" t="s">
        <v>379</v>
      </c>
      <c r="K26" t="s">
        <v>380</v>
      </c>
      <c r="L26" t="s">
        <v>381</v>
      </c>
      <c r="M26">
        <v>1689260558</v>
      </c>
      <c r="N26">
        <f t="shared" si="0"/>
        <v>9.8223300552472397E-3</v>
      </c>
      <c r="O26">
        <f t="shared" si="1"/>
        <v>9.8223300552472406</v>
      </c>
      <c r="P26">
        <f t="shared" si="2"/>
        <v>55.943582123473981</v>
      </c>
      <c r="Q26">
        <f t="shared" si="3"/>
        <v>328.995</v>
      </c>
      <c r="R26">
        <f t="shared" si="4"/>
        <v>156.52808720408115</v>
      </c>
      <c r="S26">
        <f t="shared" si="5"/>
        <v>15.491948092278314</v>
      </c>
      <c r="T26">
        <f t="shared" si="6"/>
        <v>32.561398747395003</v>
      </c>
      <c r="U26">
        <f t="shared" si="7"/>
        <v>0.59328751428249837</v>
      </c>
      <c r="V26">
        <f t="shared" si="8"/>
        <v>2.9061898808685922</v>
      </c>
      <c r="W26">
        <f t="shared" si="9"/>
        <v>0.53330599896456721</v>
      </c>
      <c r="X26">
        <f t="shared" si="10"/>
        <v>0.3381985865223579</v>
      </c>
      <c r="Y26">
        <f t="shared" si="11"/>
        <v>289.55587829224555</v>
      </c>
      <c r="Z26">
        <f t="shared" si="12"/>
        <v>32.104743756547244</v>
      </c>
      <c r="AA26">
        <f t="shared" si="13"/>
        <v>31.988199999999999</v>
      </c>
      <c r="AB26">
        <f t="shared" si="14"/>
        <v>4.7718949401934507</v>
      </c>
      <c r="AC26">
        <f t="shared" si="15"/>
        <v>59.946366001694173</v>
      </c>
      <c r="AD26">
        <f t="shared" si="16"/>
        <v>3.0208034898657004</v>
      </c>
      <c r="AE26">
        <f t="shared" si="17"/>
        <v>5.0391770032904546</v>
      </c>
      <c r="AF26">
        <f t="shared" si="18"/>
        <v>1.7510914503277504</v>
      </c>
      <c r="AG26">
        <f t="shared" si="19"/>
        <v>-433.16475543640325</v>
      </c>
      <c r="AH26">
        <f t="shared" si="20"/>
        <v>151.38277525800794</v>
      </c>
      <c r="AI26">
        <f t="shared" si="21"/>
        <v>11.867958253599603</v>
      </c>
      <c r="AJ26">
        <f t="shared" si="22"/>
        <v>19.641856367449861</v>
      </c>
      <c r="AK26">
        <v>0</v>
      </c>
      <c r="AL26">
        <v>0</v>
      </c>
      <c r="AM26">
        <f t="shared" si="23"/>
        <v>1</v>
      </c>
      <c r="AN26">
        <f t="shared" si="24"/>
        <v>0</v>
      </c>
      <c r="AO26">
        <f t="shared" si="25"/>
        <v>51164.931128293232</v>
      </c>
      <c r="AP26" t="s">
        <v>382</v>
      </c>
      <c r="AQ26">
        <v>10238.9</v>
      </c>
      <c r="AR26">
        <v>302.21199999999999</v>
      </c>
      <c r="AS26">
        <v>4052.3</v>
      </c>
      <c r="AT26">
        <f t="shared" si="26"/>
        <v>0.92542210596451402</v>
      </c>
      <c r="AU26">
        <v>-0.32343011824092421</v>
      </c>
      <c r="AV26" t="s">
        <v>423</v>
      </c>
      <c r="AW26">
        <v>10252.4</v>
      </c>
      <c r="AX26">
        <v>762.6843076923077</v>
      </c>
      <c r="AY26">
        <v>1344.91</v>
      </c>
      <c r="AZ26">
        <f t="shared" si="27"/>
        <v>0.43291052360952953</v>
      </c>
      <c r="BA26">
        <v>0.5</v>
      </c>
      <c r="BB26">
        <f t="shared" si="28"/>
        <v>1513.1262001514226</v>
      </c>
      <c r="BC26">
        <f t="shared" si="29"/>
        <v>55.943582123473981</v>
      </c>
      <c r="BD26">
        <f t="shared" si="30"/>
        <v>327.52412779742508</v>
      </c>
      <c r="BE26">
        <f t="shared" si="31"/>
        <v>3.7185934812366685E-2</v>
      </c>
      <c r="BF26">
        <f t="shared" si="32"/>
        <v>2.0130640712017907</v>
      </c>
      <c r="BG26">
        <f t="shared" si="33"/>
        <v>262.7633217502879</v>
      </c>
      <c r="BH26" t="s">
        <v>424</v>
      </c>
      <c r="BI26">
        <v>594.34</v>
      </c>
      <c r="BJ26">
        <f t="shared" si="34"/>
        <v>594.34</v>
      </c>
      <c r="BK26">
        <f t="shared" si="35"/>
        <v>0.55808195343926359</v>
      </c>
      <c r="BL26">
        <f t="shared" si="36"/>
        <v>0.77571138242627913</v>
      </c>
      <c r="BM26">
        <f t="shared" si="37"/>
        <v>0.78294427928605315</v>
      </c>
      <c r="BN26">
        <f t="shared" si="38"/>
        <v>0.55838381996291575</v>
      </c>
      <c r="BO26">
        <f t="shared" si="39"/>
        <v>0.72195372481925757</v>
      </c>
      <c r="BP26">
        <f t="shared" si="40"/>
        <v>0.60449165976184238</v>
      </c>
      <c r="BQ26">
        <f t="shared" si="41"/>
        <v>0.39550834023815762</v>
      </c>
      <c r="BR26">
        <f t="shared" si="42"/>
        <v>1799.93</v>
      </c>
      <c r="BS26">
        <f t="shared" si="43"/>
        <v>1513.1262001514226</v>
      </c>
      <c r="BT26">
        <f t="shared" si="44"/>
        <v>0.84065835902030772</v>
      </c>
      <c r="BU26">
        <f t="shared" si="45"/>
        <v>0.16087063290919398</v>
      </c>
      <c r="BV26">
        <v>6</v>
      </c>
      <c r="BW26">
        <v>0.5</v>
      </c>
      <c r="BX26" t="s">
        <v>385</v>
      </c>
      <c r="BY26">
        <v>1689260558</v>
      </c>
      <c r="BZ26">
        <v>328.995</v>
      </c>
      <c r="CA26">
        <v>399.97500000000002</v>
      </c>
      <c r="CB26">
        <v>30.521699999999999</v>
      </c>
      <c r="CC26">
        <v>19.099499999999999</v>
      </c>
      <c r="CD26">
        <v>332.95800000000003</v>
      </c>
      <c r="CE26">
        <v>30.14</v>
      </c>
      <c r="CF26">
        <v>500.21199999999999</v>
      </c>
      <c r="CG26">
        <v>98.872100000000003</v>
      </c>
      <c r="CH26">
        <v>0.100221</v>
      </c>
      <c r="CI26">
        <v>32.9544</v>
      </c>
      <c r="CJ26">
        <v>31.988199999999999</v>
      </c>
      <c r="CK26">
        <v>999.9</v>
      </c>
      <c r="CL26">
        <v>0</v>
      </c>
      <c r="CM26">
        <v>0</v>
      </c>
      <c r="CN26">
        <v>9980</v>
      </c>
      <c r="CO26">
        <v>0</v>
      </c>
      <c r="CP26">
        <v>1.91117E-3</v>
      </c>
      <c r="CQ26">
        <v>-70.979900000000001</v>
      </c>
      <c r="CR26">
        <v>339.35300000000001</v>
      </c>
      <c r="CS26">
        <v>407.76299999999998</v>
      </c>
      <c r="CT26">
        <v>11.4222</v>
      </c>
      <c r="CU26">
        <v>399.97500000000002</v>
      </c>
      <c r="CV26">
        <v>19.099499999999999</v>
      </c>
      <c r="CW26">
        <v>3.0177399999999999</v>
      </c>
      <c r="CX26">
        <v>1.8884099999999999</v>
      </c>
      <c r="CY26">
        <v>24.126100000000001</v>
      </c>
      <c r="CZ26">
        <v>16.538499999999999</v>
      </c>
      <c r="DA26">
        <v>1799.93</v>
      </c>
      <c r="DB26">
        <v>0.977993</v>
      </c>
      <c r="DC26">
        <v>2.20073E-2</v>
      </c>
      <c r="DD26">
        <v>0</v>
      </c>
      <c r="DE26">
        <v>763.197</v>
      </c>
      <c r="DF26">
        <v>4.9997699999999998</v>
      </c>
      <c r="DG26">
        <v>15359.6</v>
      </c>
      <c r="DH26">
        <v>15783.8</v>
      </c>
      <c r="DI26">
        <v>44.186999999999998</v>
      </c>
      <c r="DJ26">
        <v>45.186999999999998</v>
      </c>
      <c r="DK26">
        <v>43.875</v>
      </c>
      <c r="DL26">
        <v>43.875</v>
      </c>
      <c r="DM26">
        <v>45.125</v>
      </c>
      <c r="DN26">
        <v>1755.43</v>
      </c>
      <c r="DO26">
        <v>39.5</v>
      </c>
      <c r="DP26">
        <v>0</v>
      </c>
      <c r="DQ26">
        <v>189.20000004768369</v>
      </c>
      <c r="DR26">
        <v>0</v>
      </c>
      <c r="DS26">
        <v>762.6843076923077</v>
      </c>
      <c r="DT26">
        <v>4.4821880304458626</v>
      </c>
      <c r="DU26">
        <v>117.16239346565121</v>
      </c>
      <c r="DV26">
        <v>15343.04615384615</v>
      </c>
      <c r="DW26">
        <v>15</v>
      </c>
      <c r="DX26">
        <v>1689260452.5</v>
      </c>
      <c r="DY26" t="s">
        <v>425</v>
      </c>
      <c r="DZ26">
        <v>1689260452.5</v>
      </c>
      <c r="EA26">
        <v>1689260447</v>
      </c>
      <c r="EB26">
        <v>9</v>
      </c>
      <c r="EC26">
        <v>-1.282</v>
      </c>
      <c r="ED26">
        <v>4.0000000000000001E-3</v>
      </c>
      <c r="EE26">
        <v>-3.9079999999999999</v>
      </c>
      <c r="EF26">
        <v>8.8999999999999996E-2</v>
      </c>
      <c r="EG26">
        <v>401</v>
      </c>
      <c r="EH26">
        <v>18</v>
      </c>
      <c r="EI26">
        <v>0.04</v>
      </c>
      <c r="EJ26">
        <v>0.01</v>
      </c>
      <c r="EK26">
        <v>55.594844623251213</v>
      </c>
      <c r="EL26">
        <v>1.2740911888602211</v>
      </c>
      <c r="EM26">
        <v>0.18896591819412739</v>
      </c>
      <c r="EN26">
        <v>0</v>
      </c>
      <c r="EO26">
        <v>0.60347627323561592</v>
      </c>
      <c r="EP26">
        <v>-1.347087612195738E-2</v>
      </c>
      <c r="EQ26">
        <v>2.310310403718722E-3</v>
      </c>
      <c r="ER26">
        <v>1</v>
      </c>
      <c r="ES26">
        <v>1</v>
      </c>
      <c r="ET26">
        <v>2</v>
      </c>
      <c r="EU26" t="s">
        <v>426</v>
      </c>
      <c r="EV26">
        <v>2.96387</v>
      </c>
      <c r="EW26">
        <v>2.6992799999999999</v>
      </c>
      <c r="EX26">
        <v>8.3332299999999998E-2</v>
      </c>
      <c r="EY26">
        <v>9.5479300000000003E-2</v>
      </c>
      <c r="EZ26">
        <v>0.13436699999999999</v>
      </c>
      <c r="FA26">
        <v>9.4041100000000002E-2</v>
      </c>
      <c r="FB26">
        <v>31373.8</v>
      </c>
      <c r="FC26">
        <v>19806.099999999999</v>
      </c>
      <c r="FD26">
        <v>32128</v>
      </c>
      <c r="FE26">
        <v>25030</v>
      </c>
      <c r="FF26">
        <v>38472.199999999997</v>
      </c>
      <c r="FG26">
        <v>39291.1</v>
      </c>
      <c r="FH26">
        <v>46158.3</v>
      </c>
      <c r="FI26">
        <v>45384.9</v>
      </c>
      <c r="FJ26">
        <v>1.9389700000000001</v>
      </c>
      <c r="FK26">
        <v>1.78522</v>
      </c>
      <c r="FL26">
        <v>3.1791600000000003E-2</v>
      </c>
      <c r="FM26">
        <v>0</v>
      </c>
      <c r="FN26">
        <v>31.472300000000001</v>
      </c>
      <c r="FO26">
        <v>999.9</v>
      </c>
      <c r="FP26">
        <v>58.2</v>
      </c>
      <c r="FQ26">
        <v>39.4</v>
      </c>
      <c r="FR26">
        <v>42.262</v>
      </c>
      <c r="FS26">
        <v>64.394499999999994</v>
      </c>
      <c r="FT26">
        <v>14.7356</v>
      </c>
      <c r="FU26">
        <v>1</v>
      </c>
      <c r="FV26">
        <v>0.43314999999999998</v>
      </c>
      <c r="FW26">
        <v>0.47763299999999997</v>
      </c>
      <c r="FX26">
        <v>20.2286</v>
      </c>
      <c r="FY26">
        <v>5.2340600000000004</v>
      </c>
      <c r="FZ26">
        <v>11.950100000000001</v>
      </c>
      <c r="GA26">
        <v>4.9856499999999997</v>
      </c>
      <c r="GB26">
        <v>3.29</v>
      </c>
      <c r="GC26">
        <v>9999</v>
      </c>
      <c r="GD26">
        <v>9999</v>
      </c>
      <c r="GE26">
        <v>9999</v>
      </c>
      <c r="GF26">
        <v>213.2</v>
      </c>
      <c r="GG26">
        <v>1.86707</v>
      </c>
      <c r="GH26">
        <v>1.8692200000000001</v>
      </c>
      <c r="GI26">
        <v>1.8669199999999999</v>
      </c>
      <c r="GJ26">
        <v>1.8673599999999999</v>
      </c>
      <c r="GK26">
        <v>1.86253</v>
      </c>
      <c r="GL26">
        <v>1.8653299999999999</v>
      </c>
      <c r="GM26">
        <v>1.8686799999999999</v>
      </c>
      <c r="GN26">
        <v>1.8689800000000001</v>
      </c>
      <c r="GO26">
        <v>5</v>
      </c>
      <c r="GP26">
        <v>0</v>
      </c>
      <c r="GQ26">
        <v>0</v>
      </c>
      <c r="GR26">
        <v>0</v>
      </c>
      <c r="GS26" t="s">
        <v>388</v>
      </c>
      <c r="GT26" t="s">
        <v>389</v>
      </c>
      <c r="GU26" t="s">
        <v>390</v>
      </c>
      <c r="GV26" t="s">
        <v>390</v>
      </c>
      <c r="GW26" t="s">
        <v>390</v>
      </c>
      <c r="GX26" t="s">
        <v>390</v>
      </c>
      <c r="GY26">
        <v>0</v>
      </c>
      <c r="GZ26">
        <v>100</v>
      </c>
      <c r="HA26">
        <v>100</v>
      </c>
      <c r="HB26">
        <v>-3.9630000000000001</v>
      </c>
      <c r="HC26">
        <v>0.38169999999999998</v>
      </c>
      <c r="HD26">
        <v>-4.3599865845790831</v>
      </c>
      <c r="HE26">
        <v>1.6145137170229321E-3</v>
      </c>
      <c r="HF26">
        <v>-1.407043735234338E-6</v>
      </c>
      <c r="HG26">
        <v>4.3622850327847239E-10</v>
      </c>
      <c r="HH26">
        <v>0.38167748786433681</v>
      </c>
      <c r="HI26">
        <v>0</v>
      </c>
      <c r="HJ26">
        <v>0</v>
      </c>
      <c r="HK26">
        <v>0</v>
      </c>
      <c r="HL26">
        <v>2</v>
      </c>
      <c r="HM26">
        <v>2094</v>
      </c>
      <c r="HN26">
        <v>1</v>
      </c>
      <c r="HO26">
        <v>26</v>
      </c>
      <c r="HP26">
        <v>1.8</v>
      </c>
      <c r="HQ26">
        <v>1.9</v>
      </c>
      <c r="HR26">
        <v>1.0485800000000001</v>
      </c>
      <c r="HS26">
        <v>2.5891099999999998</v>
      </c>
      <c r="HT26">
        <v>1.4978</v>
      </c>
      <c r="HU26">
        <v>2.2936999999999999</v>
      </c>
      <c r="HV26">
        <v>1.49902</v>
      </c>
      <c r="HW26">
        <v>2.2448700000000001</v>
      </c>
      <c r="HX26">
        <v>43.399099999999997</v>
      </c>
      <c r="HY26">
        <v>23.991199999999999</v>
      </c>
      <c r="HZ26">
        <v>18</v>
      </c>
      <c r="IA26">
        <v>509.61099999999999</v>
      </c>
      <c r="IB26">
        <v>448.32499999999999</v>
      </c>
      <c r="IC26">
        <v>29.923500000000001</v>
      </c>
      <c r="ID26">
        <v>32.804400000000001</v>
      </c>
      <c r="IE26">
        <v>30.0002</v>
      </c>
      <c r="IF26">
        <v>32.672699999999999</v>
      </c>
      <c r="IG26">
        <v>32.5901</v>
      </c>
      <c r="IH26">
        <v>20.998000000000001</v>
      </c>
      <c r="II26">
        <v>61.339300000000001</v>
      </c>
      <c r="IJ26">
        <v>0</v>
      </c>
      <c r="IK26">
        <v>30.332899999999999</v>
      </c>
      <c r="IL26">
        <v>400</v>
      </c>
      <c r="IM26">
        <v>19.066099999999999</v>
      </c>
      <c r="IN26">
        <v>100.298</v>
      </c>
      <c r="IO26">
        <v>100.52200000000001</v>
      </c>
    </row>
    <row r="27" spans="1:249" x14ac:dyDescent="0.3">
      <c r="A27">
        <v>9</v>
      </c>
      <c r="B27">
        <v>1689260688.5</v>
      </c>
      <c r="C27">
        <v>1138</v>
      </c>
      <c r="D27" t="s">
        <v>427</v>
      </c>
      <c r="E27" t="s">
        <v>428</v>
      </c>
      <c r="F27" t="s">
        <v>375</v>
      </c>
      <c r="G27" t="s">
        <v>376</v>
      </c>
      <c r="H27" t="s">
        <v>377</v>
      </c>
      <c r="I27" t="s">
        <v>378</v>
      </c>
      <c r="J27" t="s">
        <v>379</v>
      </c>
      <c r="K27" t="s">
        <v>380</v>
      </c>
      <c r="L27" t="s">
        <v>381</v>
      </c>
      <c r="M27">
        <v>1689260688.5</v>
      </c>
      <c r="N27">
        <f t="shared" si="0"/>
        <v>9.6875791777554163E-3</v>
      </c>
      <c r="O27">
        <f t="shared" si="1"/>
        <v>9.687579177755417</v>
      </c>
      <c r="P27">
        <f t="shared" si="2"/>
        <v>59.035120876304703</v>
      </c>
      <c r="Q27">
        <f t="shared" si="3"/>
        <v>325.35899999999998</v>
      </c>
      <c r="R27">
        <f t="shared" si="4"/>
        <v>142.00257065150586</v>
      </c>
      <c r="S27">
        <f t="shared" si="5"/>
        <v>14.055075340947337</v>
      </c>
      <c r="T27">
        <f t="shared" si="6"/>
        <v>32.203256862708002</v>
      </c>
      <c r="U27">
        <f t="shared" si="7"/>
        <v>0.58594337447366529</v>
      </c>
      <c r="V27">
        <f t="shared" si="8"/>
        <v>2.900361326099107</v>
      </c>
      <c r="W27">
        <f t="shared" si="9"/>
        <v>0.52725419088149572</v>
      </c>
      <c r="X27">
        <f t="shared" si="10"/>
        <v>0.33431563978572559</v>
      </c>
      <c r="Y27">
        <f t="shared" si="11"/>
        <v>289.58779829221311</v>
      </c>
      <c r="Z27">
        <f t="shared" si="12"/>
        <v>32.112259147296655</v>
      </c>
      <c r="AA27">
        <f t="shared" si="13"/>
        <v>32.010599999999997</v>
      </c>
      <c r="AB27">
        <f t="shared" si="14"/>
        <v>4.7779488641361194</v>
      </c>
      <c r="AC27">
        <f t="shared" si="15"/>
        <v>60.23988909746992</v>
      </c>
      <c r="AD27">
        <f t="shared" si="16"/>
        <v>3.0311101854103999</v>
      </c>
      <c r="AE27">
        <f t="shared" si="17"/>
        <v>5.0317326788334125</v>
      </c>
      <c r="AF27">
        <f t="shared" si="18"/>
        <v>1.7468386787257195</v>
      </c>
      <c r="AG27">
        <f t="shared" si="19"/>
        <v>-427.22224173901384</v>
      </c>
      <c r="AH27">
        <f t="shared" si="20"/>
        <v>143.46422672811164</v>
      </c>
      <c r="AI27">
        <f t="shared" si="21"/>
        <v>11.269551328547038</v>
      </c>
      <c r="AJ27">
        <f t="shared" si="22"/>
        <v>17.099334609857948</v>
      </c>
      <c r="AK27">
        <v>0</v>
      </c>
      <c r="AL27">
        <v>0</v>
      </c>
      <c r="AM27">
        <f t="shared" si="23"/>
        <v>1</v>
      </c>
      <c r="AN27">
        <f t="shared" si="24"/>
        <v>0</v>
      </c>
      <c r="AO27">
        <f t="shared" si="25"/>
        <v>51005.670605276588</v>
      </c>
      <c r="AP27" t="s">
        <v>382</v>
      </c>
      <c r="AQ27">
        <v>10238.9</v>
      </c>
      <c r="AR27">
        <v>302.21199999999999</v>
      </c>
      <c r="AS27">
        <v>4052.3</v>
      </c>
      <c r="AT27">
        <f t="shared" si="26"/>
        <v>0.92542210596451402</v>
      </c>
      <c r="AU27">
        <v>-0.32343011824092421</v>
      </c>
      <c r="AV27" t="s">
        <v>429</v>
      </c>
      <c r="AW27">
        <v>10252.1</v>
      </c>
      <c r="AX27">
        <v>777.45880769230769</v>
      </c>
      <c r="AY27">
        <v>1397.55</v>
      </c>
      <c r="AZ27">
        <f t="shared" si="27"/>
        <v>0.44369875303759598</v>
      </c>
      <c r="BA27">
        <v>0.5</v>
      </c>
      <c r="BB27">
        <f t="shared" si="28"/>
        <v>1513.2942001514057</v>
      </c>
      <c r="BC27">
        <f t="shared" si="29"/>
        <v>59.035120876304703</v>
      </c>
      <c r="BD27">
        <f t="shared" si="30"/>
        <v>335.72337479310244</v>
      </c>
      <c r="BE27">
        <f t="shared" si="31"/>
        <v>3.9224726420418965E-2</v>
      </c>
      <c r="BF27">
        <f t="shared" si="32"/>
        <v>1.8995742549461558</v>
      </c>
      <c r="BG27">
        <f t="shared" si="33"/>
        <v>264.71133806603382</v>
      </c>
      <c r="BH27" t="s">
        <v>430</v>
      </c>
      <c r="BI27">
        <v>599.62</v>
      </c>
      <c r="BJ27">
        <f t="shared" si="34"/>
        <v>599.62</v>
      </c>
      <c r="BK27">
        <f t="shared" si="35"/>
        <v>0.5709491610318056</v>
      </c>
      <c r="BL27">
        <f t="shared" si="36"/>
        <v>0.77712480080670276</v>
      </c>
      <c r="BM27">
        <f t="shared" si="37"/>
        <v>0.76889546670991804</v>
      </c>
      <c r="BN27">
        <f t="shared" si="38"/>
        <v>0.56611857920358122</v>
      </c>
      <c r="BO27">
        <f t="shared" si="39"/>
        <v>0.70791672088761648</v>
      </c>
      <c r="BP27">
        <f t="shared" si="40"/>
        <v>0.59936239508670441</v>
      </c>
      <c r="BQ27">
        <f t="shared" si="41"/>
        <v>0.40063760491329559</v>
      </c>
      <c r="BR27">
        <f t="shared" si="42"/>
        <v>1800.13</v>
      </c>
      <c r="BS27">
        <f t="shared" si="43"/>
        <v>1513.2942001514057</v>
      </c>
      <c r="BT27">
        <f t="shared" si="44"/>
        <v>0.8406582858745788</v>
      </c>
      <c r="BU27">
        <f t="shared" si="45"/>
        <v>0.1608704917379373</v>
      </c>
      <c r="BV27">
        <v>6</v>
      </c>
      <c r="BW27">
        <v>0.5</v>
      </c>
      <c r="BX27" t="s">
        <v>385</v>
      </c>
      <c r="BY27">
        <v>1689260688.5</v>
      </c>
      <c r="BZ27">
        <v>325.35899999999998</v>
      </c>
      <c r="CA27">
        <v>399.96899999999999</v>
      </c>
      <c r="CB27">
        <v>30.624199999999998</v>
      </c>
      <c r="CC27">
        <v>19.357299999999999</v>
      </c>
      <c r="CD27">
        <v>329.25900000000001</v>
      </c>
      <c r="CE27">
        <v>30.2471</v>
      </c>
      <c r="CF27">
        <v>500.09699999999998</v>
      </c>
      <c r="CG27">
        <v>98.876900000000006</v>
      </c>
      <c r="CH27">
        <v>0.100712</v>
      </c>
      <c r="CI27">
        <v>32.928100000000001</v>
      </c>
      <c r="CJ27">
        <v>32.010599999999997</v>
      </c>
      <c r="CK27">
        <v>999.9</v>
      </c>
      <c r="CL27">
        <v>0</v>
      </c>
      <c r="CM27">
        <v>0</v>
      </c>
      <c r="CN27">
        <v>9946.25</v>
      </c>
      <c r="CO27">
        <v>0</v>
      </c>
      <c r="CP27">
        <v>1.91117E-3</v>
      </c>
      <c r="CQ27">
        <v>-74.610100000000003</v>
      </c>
      <c r="CR27">
        <v>335.63799999999998</v>
      </c>
      <c r="CS27">
        <v>407.86399999999998</v>
      </c>
      <c r="CT27">
        <v>11.2669</v>
      </c>
      <c r="CU27">
        <v>399.96899999999999</v>
      </c>
      <c r="CV27">
        <v>19.357299999999999</v>
      </c>
      <c r="CW27">
        <v>3.0280300000000002</v>
      </c>
      <c r="CX27">
        <v>1.9139900000000001</v>
      </c>
      <c r="CY27">
        <v>24.1829</v>
      </c>
      <c r="CZ27">
        <v>16.7502</v>
      </c>
      <c r="DA27">
        <v>1800.13</v>
      </c>
      <c r="DB27">
        <v>0.97799599999999998</v>
      </c>
      <c r="DC27">
        <v>2.2003700000000001E-2</v>
      </c>
      <c r="DD27">
        <v>0</v>
      </c>
      <c r="DE27">
        <v>777.49</v>
      </c>
      <c r="DF27">
        <v>4.9997699999999998</v>
      </c>
      <c r="DG27">
        <v>15509.9</v>
      </c>
      <c r="DH27">
        <v>15785.6</v>
      </c>
      <c r="DI27">
        <v>44.25</v>
      </c>
      <c r="DJ27">
        <v>45.25</v>
      </c>
      <c r="DK27">
        <v>44</v>
      </c>
      <c r="DL27">
        <v>43.936999999999998</v>
      </c>
      <c r="DM27">
        <v>45.25</v>
      </c>
      <c r="DN27">
        <v>1755.63</v>
      </c>
      <c r="DO27">
        <v>39.5</v>
      </c>
      <c r="DP27">
        <v>0</v>
      </c>
      <c r="DQ27">
        <v>130</v>
      </c>
      <c r="DR27">
        <v>0</v>
      </c>
      <c r="DS27">
        <v>777.45880769230769</v>
      </c>
      <c r="DT27">
        <v>3.2632136782668968</v>
      </c>
      <c r="DU27">
        <v>78.553846523109428</v>
      </c>
      <c r="DV27">
        <v>15509.380769230769</v>
      </c>
      <c r="DW27">
        <v>15</v>
      </c>
      <c r="DX27">
        <v>1689260647.5</v>
      </c>
      <c r="DY27" t="s">
        <v>431</v>
      </c>
      <c r="DZ27">
        <v>1689260638</v>
      </c>
      <c r="EA27">
        <v>1689260647.5</v>
      </c>
      <c r="EB27">
        <v>10</v>
      </c>
      <c r="EC27">
        <v>6.5000000000000002E-2</v>
      </c>
      <c r="ED27">
        <v>-5.0000000000000001E-3</v>
      </c>
      <c r="EE27">
        <v>-3.843</v>
      </c>
      <c r="EF27">
        <v>0.108</v>
      </c>
      <c r="EG27">
        <v>400</v>
      </c>
      <c r="EH27">
        <v>19</v>
      </c>
      <c r="EI27">
        <v>0.04</v>
      </c>
      <c r="EJ27">
        <v>0.01</v>
      </c>
      <c r="EK27">
        <v>58.801085558939761</v>
      </c>
      <c r="EL27">
        <v>0.89472519430051112</v>
      </c>
      <c r="EM27">
        <v>0.1838543030992591</v>
      </c>
      <c r="EN27">
        <v>1</v>
      </c>
      <c r="EO27">
        <v>0.59691711133648895</v>
      </c>
      <c r="EP27">
        <v>-5.7243948577846523E-2</v>
      </c>
      <c r="EQ27">
        <v>9.2217397303012358E-3</v>
      </c>
      <c r="ER27">
        <v>1</v>
      </c>
      <c r="ES27">
        <v>2</v>
      </c>
      <c r="ET27">
        <v>2</v>
      </c>
      <c r="EU27" t="s">
        <v>387</v>
      </c>
      <c r="EV27">
        <v>2.9635099999999999</v>
      </c>
      <c r="EW27">
        <v>2.6994799999999999</v>
      </c>
      <c r="EX27">
        <v>8.2578799999999994E-2</v>
      </c>
      <c r="EY27">
        <v>9.5473000000000002E-2</v>
      </c>
      <c r="EZ27">
        <v>0.134682</v>
      </c>
      <c r="FA27">
        <v>9.4934599999999994E-2</v>
      </c>
      <c r="FB27">
        <v>31394</v>
      </c>
      <c r="FC27">
        <v>19804.5</v>
      </c>
      <c r="FD27">
        <v>32122.5</v>
      </c>
      <c r="FE27">
        <v>25028.2</v>
      </c>
      <c r="FF27">
        <v>38451.599999999999</v>
      </c>
      <c r="FG27">
        <v>39250</v>
      </c>
      <c r="FH27">
        <v>46150.2</v>
      </c>
      <c r="FI27">
        <v>45382.3</v>
      </c>
      <c r="FJ27">
        <v>1.9377500000000001</v>
      </c>
      <c r="FK27">
        <v>1.7825800000000001</v>
      </c>
      <c r="FL27">
        <v>3.34121E-2</v>
      </c>
      <c r="FM27">
        <v>0</v>
      </c>
      <c r="FN27">
        <v>31.468399999999999</v>
      </c>
      <c r="FO27">
        <v>999.9</v>
      </c>
      <c r="FP27">
        <v>57.8</v>
      </c>
      <c r="FQ27">
        <v>39.700000000000003</v>
      </c>
      <c r="FR27">
        <v>42.6449</v>
      </c>
      <c r="FS27">
        <v>64.384600000000006</v>
      </c>
      <c r="FT27">
        <v>15.5128</v>
      </c>
      <c r="FU27">
        <v>1</v>
      </c>
      <c r="FV27">
        <v>0.43764999999999998</v>
      </c>
      <c r="FW27">
        <v>1.0288900000000001</v>
      </c>
      <c r="FX27">
        <v>20.2288</v>
      </c>
      <c r="FY27">
        <v>5.2339099999999998</v>
      </c>
      <c r="FZ27">
        <v>11.950100000000001</v>
      </c>
      <c r="GA27">
        <v>4.9855</v>
      </c>
      <c r="GB27">
        <v>3.29</v>
      </c>
      <c r="GC27">
        <v>9999</v>
      </c>
      <c r="GD27">
        <v>9999</v>
      </c>
      <c r="GE27">
        <v>9999</v>
      </c>
      <c r="GF27">
        <v>213.3</v>
      </c>
      <c r="GG27">
        <v>1.86707</v>
      </c>
      <c r="GH27">
        <v>1.8692500000000001</v>
      </c>
      <c r="GI27">
        <v>1.86694</v>
      </c>
      <c r="GJ27">
        <v>1.8673500000000001</v>
      </c>
      <c r="GK27">
        <v>1.8626</v>
      </c>
      <c r="GL27">
        <v>1.8653599999999999</v>
      </c>
      <c r="GM27">
        <v>1.8687100000000001</v>
      </c>
      <c r="GN27">
        <v>1.8689899999999999</v>
      </c>
      <c r="GO27">
        <v>5</v>
      </c>
      <c r="GP27">
        <v>0</v>
      </c>
      <c r="GQ27">
        <v>0</v>
      </c>
      <c r="GR27">
        <v>0</v>
      </c>
      <c r="GS27" t="s">
        <v>388</v>
      </c>
      <c r="GT27" t="s">
        <v>389</v>
      </c>
      <c r="GU27" t="s">
        <v>390</v>
      </c>
      <c r="GV27" t="s">
        <v>390</v>
      </c>
      <c r="GW27" t="s">
        <v>390</v>
      </c>
      <c r="GX27" t="s">
        <v>390</v>
      </c>
      <c r="GY27">
        <v>0</v>
      </c>
      <c r="GZ27">
        <v>100</v>
      </c>
      <c r="HA27">
        <v>100</v>
      </c>
      <c r="HB27">
        <v>-3.9</v>
      </c>
      <c r="HC27">
        <v>0.37709999999999999</v>
      </c>
      <c r="HD27">
        <v>-4.2946423215575331</v>
      </c>
      <c r="HE27">
        <v>1.6145137170229321E-3</v>
      </c>
      <c r="HF27">
        <v>-1.407043735234338E-6</v>
      </c>
      <c r="HG27">
        <v>4.3622850327847239E-10</v>
      </c>
      <c r="HH27">
        <v>0.37708972237330651</v>
      </c>
      <c r="HI27">
        <v>0</v>
      </c>
      <c r="HJ27">
        <v>0</v>
      </c>
      <c r="HK27">
        <v>0</v>
      </c>
      <c r="HL27">
        <v>2</v>
      </c>
      <c r="HM27">
        <v>2094</v>
      </c>
      <c r="HN27">
        <v>1</v>
      </c>
      <c r="HO27">
        <v>26</v>
      </c>
      <c r="HP27">
        <v>0.8</v>
      </c>
      <c r="HQ27">
        <v>0.7</v>
      </c>
      <c r="HR27">
        <v>1.0485800000000001</v>
      </c>
      <c r="HS27">
        <v>2.5781200000000002</v>
      </c>
      <c r="HT27">
        <v>1.4978</v>
      </c>
      <c r="HU27">
        <v>2.2936999999999999</v>
      </c>
      <c r="HV27">
        <v>1.49902</v>
      </c>
      <c r="HW27">
        <v>2.3913600000000002</v>
      </c>
      <c r="HX27">
        <v>43.6995</v>
      </c>
      <c r="HY27">
        <v>23.991199999999999</v>
      </c>
      <c r="HZ27">
        <v>18</v>
      </c>
      <c r="IA27">
        <v>509.25400000000002</v>
      </c>
      <c r="IB27">
        <v>446.98700000000002</v>
      </c>
      <c r="IC27">
        <v>29.8841</v>
      </c>
      <c r="ID27">
        <v>32.856999999999999</v>
      </c>
      <c r="IE27">
        <v>30.0001</v>
      </c>
      <c r="IF27">
        <v>32.730200000000004</v>
      </c>
      <c r="IG27">
        <v>32.641599999999997</v>
      </c>
      <c r="IH27">
        <v>20.998999999999999</v>
      </c>
      <c r="II27">
        <v>61.279000000000003</v>
      </c>
      <c r="IJ27">
        <v>0</v>
      </c>
      <c r="IK27">
        <v>29.8809</v>
      </c>
      <c r="IL27">
        <v>400</v>
      </c>
      <c r="IM27">
        <v>19.261299999999999</v>
      </c>
      <c r="IN27">
        <v>100.28</v>
      </c>
      <c r="IO27">
        <v>100.51600000000001</v>
      </c>
    </row>
    <row r="28" spans="1:249" x14ac:dyDescent="0.3">
      <c r="A28">
        <v>10</v>
      </c>
      <c r="B28">
        <v>1689260812.5</v>
      </c>
      <c r="C28">
        <v>1262</v>
      </c>
      <c r="D28" t="s">
        <v>432</v>
      </c>
      <c r="E28" t="s">
        <v>433</v>
      </c>
      <c r="F28" t="s">
        <v>375</v>
      </c>
      <c r="G28" t="s">
        <v>376</v>
      </c>
      <c r="H28" t="s">
        <v>377</v>
      </c>
      <c r="I28" t="s">
        <v>378</v>
      </c>
      <c r="J28" t="s">
        <v>379</v>
      </c>
      <c r="K28" t="s">
        <v>380</v>
      </c>
      <c r="L28" t="s">
        <v>381</v>
      </c>
      <c r="M28">
        <v>1689260812.5</v>
      </c>
      <c r="N28">
        <f t="shared" si="0"/>
        <v>9.5714726171990637E-3</v>
      </c>
      <c r="O28">
        <f t="shared" si="1"/>
        <v>9.5714726171990634</v>
      </c>
      <c r="P28">
        <f t="shared" si="2"/>
        <v>63.267064370032386</v>
      </c>
      <c r="Q28">
        <f t="shared" si="3"/>
        <v>419.35199999999998</v>
      </c>
      <c r="R28">
        <f t="shared" si="4"/>
        <v>218.80194845627517</v>
      </c>
      <c r="S28">
        <f t="shared" si="5"/>
        <v>21.657193868978414</v>
      </c>
      <c r="T28">
        <f t="shared" si="6"/>
        <v>41.507800215767993</v>
      </c>
      <c r="U28">
        <f t="shared" si="7"/>
        <v>0.5788737552017279</v>
      </c>
      <c r="V28">
        <f t="shared" si="8"/>
        <v>2.9074318825666472</v>
      </c>
      <c r="W28">
        <f t="shared" si="9"/>
        <v>0.52164292199012763</v>
      </c>
      <c r="X28">
        <f t="shared" si="10"/>
        <v>0.33069600521731157</v>
      </c>
      <c r="Y28">
        <f t="shared" si="11"/>
        <v>289.54630229225523</v>
      </c>
      <c r="Z28">
        <f t="shared" si="12"/>
        <v>32.078098591433893</v>
      </c>
      <c r="AA28">
        <f t="shared" si="13"/>
        <v>31.9877</v>
      </c>
      <c r="AB28">
        <f t="shared" si="14"/>
        <v>4.7717598841901507</v>
      </c>
      <c r="AC28">
        <f t="shared" si="15"/>
        <v>60.38467354692235</v>
      </c>
      <c r="AD28">
        <f t="shared" si="16"/>
        <v>3.0271399797279002</v>
      </c>
      <c r="AE28">
        <f t="shared" si="17"/>
        <v>5.0130932270017805</v>
      </c>
      <c r="AF28">
        <f t="shared" si="18"/>
        <v>1.7446199044622506</v>
      </c>
      <c r="AG28">
        <f t="shared" si="19"/>
        <v>-422.1019424184787</v>
      </c>
      <c r="AH28">
        <f t="shared" si="20"/>
        <v>137.05823691572436</v>
      </c>
      <c r="AI28">
        <f t="shared" si="21"/>
        <v>10.735468725065243</v>
      </c>
      <c r="AJ28">
        <f t="shared" si="22"/>
        <v>15.238065514566131</v>
      </c>
      <c r="AK28">
        <v>0</v>
      </c>
      <c r="AL28">
        <v>0</v>
      </c>
      <c r="AM28">
        <f t="shared" si="23"/>
        <v>1</v>
      </c>
      <c r="AN28">
        <f t="shared" si="24"/>
        <v>0</v>
      </c>
      <c r="AO28">
        <f t="shared" si="25"/>
        <v>51215.47641318052</v>
      </c>
      <c r="AP28" t="s">
        <v>382</v>
      </c>
      <c r="AQ28">
        <v>10238.9</v>
      </c>
      <c r="AR28">
        <v>302.21199999999999</v>
      </c>
      <c r="AS28">
        <v>4052.3</v>
      </c>
      <c r="AT28">
        <f t="shared" si="26"/>
        <v>0.92542210596451402</v>
      </c>
      <c r="AU28">
        <v>-0.32343011824092421</v>
      </c>
      <c r="AV28" t="s">
        <v>434</v>
      </c>
      <c r="AW28">
        <v>10252.200000000001</v>
      </c>
      <c r="AX28">
        <v>789.36380000000008</v>
      </c>
      <c r="AY28">
        <v>1436.7</v>
      </c>
      <c r="AZ28">
        <f t="shared" si="27"/>
        <v>0.45057158766617944</v>
      </c>
      <c r="BA28">
        <v>0.5</v>
      </c>
      <c r="BB28">
        <f t="shared" si="28"/>
        <v>1513.0758001514275</v>
      </c>
      <c r="BC28">
        <f t="shared" si="29"/>
        <v>63.267064370032386</v>
      </c>
      <c r="BD28">
        <f t="shared" si="30"/>
        <v>340.87448276675178</v>
      </c>
      <c r="BE28">
        <f t="shared" si="31"/>
        <v>4.2027302585838207E-2</v>
      </c>
      <c r="BF28">
        <f t="shared" si="32"/>
        <v>1.820561007865247</v>
      </c>
      <c r="BG28">
        <f t="shared" si="33"/>
        <v>266.08471831198949</v>
      </c>
      <c r="BH28" t="s">
        <v>435</v>
      </c>
      <c r="BI28">
        <v>606.51</v>
      </c>
      <c r="BJ28">
        <f t="shared" si="34"/>
        <v>606.51</v>
      </c>
      <c r="BK28">
        <f t="shared" si="35"/>
        <v>0.57784506159949889</v>
      </c>
      <c r="BL28">
        <f t="shared" si="36"/>
        <v>0.77974463676989592</v>
      </c>
      <c r="BM28">
        <f t="shared" si="37"/>
        <v>0.75907121443848879</v>
      </c>
      <c r="BN28">
        <f t="shared" si="38"/>
        <v>0.57059766167645665</v>
      </c>
      <c r="BO28">
        <f t="shared" si="39"/>
        <v>0.69747696587386754</v>
      </c>
      <c r="BP28">
        <f t="shared" si="40"/>
        <v>0.59911908760866606</v>
      </c>
      <c r="BQ28">
        <f t="shared" si="41"/>
        <v>0.40088091239133394</v>
      </c>
      <c r="BR28">
        <f t="shared" si="42"/>
        <v>1799.87</v>
      </c>
      <c r="BS28">
        <f t="shared" si="43"/>
        <v>1513.0758001514275</v>
      </c>
      <c r="BT28">
        <f t="shared" si="44"/>
        <v>0.84065838096719625</v>
      </c>
      <c r="BU28">
        <f t="shared" si="45"/>
        <v>0.16087067526668886</v>
      </c>
      <c r="BV28">
        <v>6</v>
      </c>
      <c r="BW28">
        <v>0.5</v>
      </c>
      <c r="BX28" t="s">
        <v>385</v>
      </c>
      <c r="BY28">
        <v>1689260812.5</v>
      </c>
      <c r="BZ28">
        <v>419.35199999999998</v>
      </c>
      <c r="CA28">
        <v>500.05500000000001</v>
      </c>
      <c r="CB28">
        <v>30.583100000000002</v>
      </c>
      <c r="CC28">
        <v>19.453299999999999</v>
      </c>
      <c r="CD28">
        <v>423.42500000000001</v>
      </c>
      <c r="CE28">
        <v>30.208200000000001</v>
      </c>
      <c r="CF28">
        <v>500.21100000000001</v>
      </c>
      <c r="CG28">
        <v>98.880499999999998</v>
      </c>
      <c r="CH28">
        <v>0.100309</v>
      </c>
      <c r="CI28">
        <v>32.862099999999998</v>
      </c>
      <c r="CJ28">
        <v>31.9877</v>
      </c>
      <c r="CK28">
        <v>999.9</v>
      </c>
      <c r="CL28">
        <v>0</v>
      </c>
      <c r="CM28">
        <v>0</v>
      </c>
      <c r="CN28">
        <v>9986.25</v>
      </c>
      <c r="CO28">
        <v>0</v>
      </c>
      <c r="CP28">
        <v>1.91117E-3</v>
      </c>
      <c r="CQ28">
        <v>-80.702500000000001</v>
      </c>
      <c r="CR28">
        <v>432.58199999999999</v>
      </c>
      <c r="CS28">
        <v>509.97500000000002</v>
      </c>
      <c r="CT28">
        <v>11.129899999999999</v>
      </c>
      <c r="CU28">
        <v>500.05500000000001</v>
      </c>
      <c r="CV28">
        <v>19.453299999999999</v>
      </c>
      <c r="CW28">
        <v>3.0240800000000001</v>
      </c>
      <c r="CX28">
        <v>1.9235500000000001</v>
      </c>
      <c r="CY28">
        <v>24.161100000000001</v>
      </c>
      <c r="CZ28">
        <v>16.828700000000001</v>
      </c>
      <c r="DA28">
        <v>1799.87</v>
      </c>
      <c r="DB28">
        <v>0.977993</v>
      </c>
      <c r="DC28">
        <v>2.20073E-2</v>
      </c>
      <c r="DD28">
        <v>0</v>
      </c>
      <c r="DE28">
        <v>788.97500000000002</v>
      </c>
      <c r="DF28">
        <v>4.9997699999999998</v>
      </c>
      <c r="DG28">
        <v>15868</v>
      </c>
      <c r="DH28">
        <v>15783.3</v>
      </c>
      <c r="DI28">
        <v>44.311999999999998</v>
      </c>
      <c r="DJ28">
        <v>45.311999999999998</v>
      </c>
      <c r="DK28">
        <v>44.061999999999998</v>
      </c>
      <c r="DL28">
        <v>44.061999999999998</v>
      </c>
      <c r="DM28">
        <v>45.311999999999998</v>
      </c>
      <c r="DN28">
        <v>1755.37</v>
      </c>
      <c r="DO28">
        <v>39.5</v>
      </c>
      <c r="DP28">
        <v>0</v>
      </c>
      <c r="DQ28">
        <v>123.7999999523163</v>
      </c>
      <c r="DR28">
        <v>0</v>
      </c>
      <c r="DS28">
        <v>789.36380000000008</v>
      </c>
      <c r="DT28">
        <v>-1.8003845943885881</v>
      </c>
      <c r="DU28">
        <v>-47.307692009123457</v>
      </c>
      <c r="DV28">
        <v>15876.892</v>
      </c>
      <c r="DW28">
        <v>15</v>
      </c>
      <c r="DX28">
        <v>1689260771</v>
      </c>
      <c r="DY28" t="s">
        <v>436</v>
      </c>
      <c r="DZ28">
        <v>1689260768.5</v>
      </c>
      <c r="EA28">
        <v>1689260771</v>
      </c>
      <c r="EB28">
        <v>11</v>
      </c>
      <c r="EC28">
        <v>-0.24199999999999999</v>
      </c>
      <c r="ED28">
        <v>-2E-3</v>
      </c>
      <c r="EE28">
        <v>-4.0250000000000004</v>
      </c>
      <c r="EF28">
        <v>0.113</v>
      </c>
      <c r="EG28">
        <v>500</v>
      </c>
      <c r="EH28">
        <v>19</v>
      </c>
      <c r="EI28">
        <v>0.04</v>
      </c>
      <c r="EJ28">
        <v>0.01</v>
      </c>
      <c r="EK28">
        <v>63.180549205688763</v>
      </c>
      <c r="EL28">
        <v>-6.1793174709603632E-2</v>
      </c>
      <c r="EM28">
        <v>0.13881197241306481</v>
      </c>
      <c r="EN28">
        <v>1</v>
      </c>
      <c r="EO28">
        <v>0.59093084031720522</v>
      </c>
      <c r="EP28">
        <v>-6.5969200075581047E-2</v>
      </c>
      <c r="EQ28">
        <v>1.0110371784856419E-2</v>
      </c>
      <c r="ER28">
        <v>1</v>
      </c>
      <c r="ES28">
        <v>2</v>
      </c>
      <c r="ET28">
        <v>2</v>
      </c>
      <c r="EU28" t="s">
        <v>387</v>
      </c>
      <c r="EV28">
        <v>2.96373</v>
      </c>
      <c r="EW28">
        <v>2.6994199999999999</v>
      </c>
      <c r="EX28">
        <v>0.10056</v>
      </c>
      <c r="EY28">
        <v>0.112874</v>
      </c>
      <c r="EZ28">
        <v>0.134548</v>
      </c>
      <c r="FA28">
        <v>9.5256400000000005E-2</v>
      </c>
      <c r="FB28">
        <v>30774</v>
      </c>
      <c r="FC28">
        <v>19421.099999999999</v>
      </c>
      <c r="FD28">
        <v>32118.400000000001</v>
      </c>
      <c r="FE28">
        <v>25026.1</v>
      </c>
      <c r="FF28">
        <v>38453.599999999999</v>
      </c>
      <c r="FG28">
        <v>39233.4</v>
      </c>
      <c r="FH28">
        <v>46145</v>
      </c>
      <c r="FI28">
        <v>45379.1</v>
      </c>
      <c r="FJ28">
        <v>1.9368000000000001</v>
      </c>
      <c r="FK28">
        <v>1.7794300000000001</v>
      </c>
      <c r="FL28">
        <v>2.52947E-2</v>
      </c>
      <c r="FM28">
        <v>0</v>
      </c>
      <c r="FN28">
        <v>31.577200000000001</v>
      </c>
      <c r="FO28">
        <v>999.9</v>
      </c>
      <c r="FP28">
        <v>57.4</v>
      </c>
      <c r="FQ28">
        <v>40</v>
      </c>
      <c r="FR28">
        <v>43.036700000000003</v>
      </c>
      <c r="FS28">
        <v>64.134600000000006</v>
      </c>
      <c r="FT28">
        <v>14.883800000000001</v>
      </c>
      <c r="FU28">
        <v>1</v>
      </c>
      <c r="FV28">
        <v>0.44277899999999998</v>
      </c>
      <c r="FW28">
        <v>0.81521500000000002</v>
      </c>
      <c r="FX28">
        <v>20.230399999999999</v>
      </c>
      <c r="FY28">
        <v>5.2322600000000001</v>
      </c>
      <c r="FZ28">
        <v>11.950100000000001</v>
      </c>
      <c r="GA28">
        <v>4.9856999999999996</v>
      </c>
      <c r="GB28">
        <v>3.29</v>
      </c>
      <c r="GC28">
        <v>9999</v>
      </c>
      <c r="GD28">
        <v>9999</v>
      </c>
      <c r="GE28">
        <v>9999</v>
      </c>
      <c r="GF28">
        <v>213.3</v>
      </c>
      <c r="GG28">
        <v>1.86707</v>
      </c>
      <c r="GH28">
        <v>1.86924</v>
      </c>
      <c r="GI28">
        <v>1.8669199999999999</v>
      </c>
      <c r="GJ28">
        <v>1.86731</v>
      </c>
      <c r="GK28">
        <v>1.8625499999999999</v>
      </c>
      <c r="GL28">
        <v>1.86531</v>
      </c>
      <c r="GM28">
        <v>1.8686700000000001</v>
      </c>
      <c r="GN28">
        <v>1.8689899999999999</v>
      </c>
      <c r="GO28">
        <v>5</v>
      </c>
      <c r="GP28">
        <v>0</v>
      </c>
      <c r="GQ28">
        <v>0</v>
      </c>
      <c r="GR28">
        <v>0</v>
      </c>
      <c r="GS28" t="s">
        <v>388</v>
      </c>
      <c r="GT28" t="s">
        <v>389</v>
      </c>
      <c r="GU28" t="s">
        <v>390</v>
      </c>
      <c r="GV28" t="s">
        <v>390</v>
      </c>
      <c r="GW28" t="s">
        <v>390</v>
      </c>
      <c r="GX28" t="s">
        <v>390</v>
      </c>
      <c r="GY28">
        <v>0</v>
      </c>
      <c r="GZ28">
        <v>100</v>
      </c>
      <c r="HA28">
        <v>100</v>
      </c>
      <c r="HB28">
        <v>-4.0730000000000004</v>
      </c>
      <c r="HC28">
        <v>0.37490000000000001</v>
      </c>
      <c r="HD28">
        <v>-4.5370069665557766</v>
      </c>
      <c r="HE28">
        <v>1.6145137170229321E-3</v>
      </c>
      <c r="HF28">
        <v>-1.407043735234338E-6</v>
      </c>
      <c r="HG28">
        <v>4.3622850327847239E-10</v>
      </c>
      <c r="HH28">
        <v>0.37495777434559219</v>
      </c>
      <c r="HI28">
        <v>0</v>
      </c>
      <c r="HJ28">
        <v>0</v>
      </c>
      <c r="HK28">
        <v>0</v>
      </c>
      <c r="HL28">
        <v>2</v>
      </c>
      <c r="HM28">
        <v>2094</v>
      </c>
      <c r="HN28">
        <v>1</v>
      </c>
      <c r="HO28">
        <v>26</v>
      </c>
      <c r="HP28">
        <v>0.7</v>
      </c>
      <c r="HQ28">
        <v>0.7</v>
      </c>
      <c r="HR28">
        <v>1.25244</v>
      </c>
      <c r="HS28">
        <v>2.5732400000000002</v>
      </c>
      <c r="HT28">
        <v>1.4978</v>
      </c>
      <c r="HU28">
        <v>2.2936999999999999</v>
      </c>
      <c r="HV28">
        <v>1.49902</v>
      </c>
      <c r="HW28">
        <v>2.3840300000000001</v>
      </c>
      <c r="HX28">
        <v>44.029499999999999</v>
      </c>
      <c r="HY28">
        <v>23.9999</v>
      </c>
      <c r="HZ28">
        <v>18</v>
      </c>
      <c r="IA28">
        <v>509.173</v>
      </c>
      <c r="IB28">
        <v>445.45100000000002</v>
      </c>
      <c r="IC28">
        <v>29.730699999999999</v>
      </c>
      <c r="ID28">
        <v>32.939</v>
      </c>
      <c r="IE28">
        <v>30.0002</v>
      </c>
      <c r="IF28">
        <v>32.799799999999998</v>
      </c>
      <c r="IG28">
        <v>32.710700000000003</v>
      </c>
      <c r="IH28">
        <v>25.072700000000001</v>
      </c>
      <c r="II28">
        <v>61.439500000000002</v>
      </c>
      <c r="IJ28">
        <v>0</v>
      </c>
      <c r="IK28">
        <v>29.698399999999999</v>
      </c>
      <c r="IL28">
        <v>500</v>
      </c>
      <c r="IM28">
        <v>19.432700000000001</v>
      </c>
      <c r="IN28">
        <v>100.26900000000001</v>
      </c>
      <c r="IO28">
        <v>100.509</v>
      </c>
    </row>
    <row r="29" spans="1:249" x14ac:dyDescent="0.3">
      <c r="A29">
        <v>11</v>
      </c>
      <c r="B29">
        <v>1689260940.5</v>
      </c>
      <c r="C29">
        <v>1390</v>
      </c>
      <c r="D29" t="s">
        <v>437</v>
      </c>
      <c r="E29" t="s">
        <v>438</v>
      </c>
      <c r="F29" t="s">
        <v>375</v>
      </c>
      <c r="G29" t="s">
        <v>376</v>
      </c>
      <c r="H29" t="s">
        <v>377</v>
      </c>
      <c r="I29" t="s">
        <v>378</v>
      </c>
      <c r="J29" t="s">
        <v>379</v>
      </c>
      <c r="K29" t="s">
        <v>380</v>
      </c>
      <c r="L29" t="s">
        <v>381</v>
      </c>
      <c r="M29">
        <v>1689260940.5</v>
      </c>
      <c r="N29">
        <f t="shared" si="0"/>
        <v>9.4595603209603769E-3</v>
      </c>
      <c r="O29">
        <f t="shared" si="1"/>
        <v>9.4595603209603762</v>
      </c>
      <c r="P29">
        <f t="shared" si="2"/>
        <v>64.147531471988444</v>
      </c>
      <c r="Q29">
        <f t="shared" si="3"/>
        <v>517.10900000000004</v>
      </c>
      <c r="R29">
        <f t="shared" si="4"/>
        <v>306.20888179427482</v>
      </c>
      <c r="S29">
        <f t="shared" si="5"/>
        <v>30.3087494707746</v>
      </c>
      <c r="T29">
        <f t="shared" si="6"/>
        <v>51.183777029082307</v>
      </c>
      <c r="U29">
        <f t="shared" si="7"/>
        <v>0.56335004109982878</v>
      </c>
      <c r="V29">
        <f t="shared" si="8"/>
        <v>2.9137694046592797</v>
      </c>
      <c r="W29">
        <f t="shared" si="9"/>
        <v>0.50909961088369049</v>
      </c>
      <c r="X29">
        <f t="shared" si="10"/>
        <v>0.3226249687953967</v>
      </c>
      <c r="Y29">
        <f t="shared" si="11"/>
        <v>289.58676858415328</v>
      </c>
      <c r="Z29">
        <f t="shared" si="12"/>
        <v>32.092941102555741</v>
      </c>
      <c r="AA29">
        <f t="shared" si="13"/>
        <v>32.019799999999996</v>
      </c>
      <c r="AB29">
        <f t="shared" si="14"/>
        <v>4.7804372334894385</v>
      </c>
      <c r="AC29">
        <f t="shared" si="15"/>
        <v>60.170903665177086</v>
      </c>
      <c r="AD29">
        <f t="shared" si="16"/>
        <v>3.0136930789013099</v>
      </c>
      <c r="AE29">
        <f t="shared" si="17"/>
        <v>5.0085554567554791</v>
      </c>
      <c r="AF29">
        <f t="shared" si="18"/>
        <v>1.7667441545881286</v>
      </c>
      <c r="AG29">
        <f t="shared" si="19"/>
        <v>-417.16661015435261</v>
      </c>
      <c r="AH29">
        <f t="shared" si="20"/>
        <v>129.78539188216547</v>
      </c>
      <c r="AI29">
        <f t="shared" si="21"/>
        <v>10.144486845530803</v>
      </c>
      <c r="AJ29">
        <f t="shared" si="22"/>
        <v>12.350037157496956</v>
      </c>
      <c r="AK29">
        <v>0</v>
      </c>
      <c r="AL29">
        <v>0</v>
      </c>
      <c r="AM29">
        <f t="shared" si="23"/>
        <v>1</v>
      </c>
      <c r="AN29">
        <f t="shared" si="24"/>
        <v>0</v>
      </c>
      <c r="AO29">
        <f t="shared" si="25"/>
        <v>51396.566050958994</v>
      </c>
      <c r="AP29" t="s">
        <v>382</v>
      </c>
      <c r="AQ29">
        <v>10238.9</v>
      </c>
      <c r="AR29">
        <v>302.21199999999999</v>
      </c>
      <c r="AS29">
        <v>4052.3</v>
      </c>
      <c r="AT29">
        <f t="shared" si="26"/>
        <v>0.92542210596451402</v>
      </c>
      <c r="AU29">
        <v>-0.32343011824092421</v>
      </c>
      <c r="AV29" t="s">
        <v>439</v>
      </c>
      <c r="AW29">
        <v>10252.1</v>
      </c>
      <c r="AX29">
        <v>787.27853846153835</v>
      </c>
      <c r="AY29">
        <v>1440.32</v>
      </c>
      <c r="AZ29">
        <f t="shared" si="27"/>
        <v>0.45340025934407746</v>
      </c>
      <c r="BA29">
        <v>0.5</v>
      </c>
      <c r="BB29">
        <f t="shared" si="28"/>
        <v>1513.2860935669189</v>
      </c>
      <c r="BC29">
        <f t="shared" si="29"/>
        <v>64.147531471988444</v>
      </c>
      <c r="BD29">
        <f t="shared" si="30"/>
        <v>343.06215364251347</v>
      </c>
      <c r="BE29">
        <f t="shared" si="31"/>
        <v>4.2603286889570824E-2</v>
      </c>
      <c r="BF29">
        <f t="shared" si="32"/>
        <v>1.8134720062208403</v>
      </c>
      <c r="BG29">
        <f t="shared" si="33"/>
        <v>266.20863379016504</v>
      </c>
      <c r="BH29" t="s">
        <v>440</v>
      </c>
      <c r="BI29">
        <v>605.57000000000005</v>
      </c>
      <c r="BJ29">
        <f t="shared" si="34"/>
        <v>605.57000000000005</v>
      </c>
      <c r="BK29">
        <f t="shared" si="35"/>
        <v>0.5795587091757386</v>
      </c>
      <c r="BL29">
        <f t="shared" si="36"/>
        <v>0.78231981016886698</v>
      </c>
      <c r="BM29">
        <f t="shared" si="37"/>
        <v>0.75781392798391534</v>
      </c>
      <c r="BN29">
        <f t="shared" si="38"/>
        <v>0.57379568682274584</v>
      </c>
      <c r="BO29">
        <f t="shared" si="39"/>
        <v>0.69651165519315827</v>
      </c>
      <c r="BP29">
        <f t="shared" si="40"/>
        <v>0.60175577549686421</v>
      </c>
      <c r="BQ29">
        <f t="shared" si="41"/>
        <v>0.39824422450313579</v>
      </c>
      <c r="BR29">
        <f t="shared" si="42"/>
        <v>1800.12</v>
      </c>
      <c r="BS29">
        <f t="shared" si="43"/>
        <v>1513.2860935669189</v>
      </c>
      <c r="BT29">
        <f t="shared" si="44"/>
        <v>0.84065845252923077</v>
      </c>
      <c r="BU29">
        <f t="shared" si="45"/>
        <v>0.16087081338141529</v>
      </c>
      <c r="BV29">
        <v>6</v>
      </c>
      <c r="BW29">
        <v>0.5</v>
      </c>
      <c r="BX29" t="s">
        <v>385</v>
      </c>
      <c r="BY29">
        <v>1689260940.5</v>
      </c>
      <c r="BZ29">
        <v>517.10900000000004</v>
      </c>
      <c r="CA29">
        <v>599.92700000000002</v>
      </c>
      <c r="CB29">
        <v>30.447299999999998</v>
      </c>
      <c r="CC29">
        <v>19.4453</v>
      </c>
      <c r="CD29">
        <v>521.375</v>
      </c>
      <c r="CE29">
        <v>30.069700000000001</v>
      </c>
      <c r="CF29">
        <v>500.17500000000001</v>
      </c>
      <c r="CG29">
        <v>98.880700000000004</v>
      </c>
      <c r="CH29">
        <v>9.9934700000000001E-2</v>
      </c>
      <c r="CI29">
        <v>32.845999999999997</v>
      </c>
      <c r="CJ29">
        <v>32.019799999999996</v>
      </c>
      <c r="CK29">
        <v>999.9</v>
      </c>
      <c r="CL29">
        <v>0</v>
      </c>
      <c r="CM29">
        <v>0</v>
      </c>
      <c r="CN29">
        <v>10022.5</v>
      </c>
      <c r="CO29">
        <v>0</v>
      </c>
      <c r="CP29">
        <v>1.91117E-3</v>
      </c>
      <c r="CQ29">
        <v>-82.818100000000001</v>
      </c>
      <c r="CR29">
        <v>533.34799999999996</v>
      </c>
      <c r="CS29">
        <v>611.82399999999996</v>
      </c>
      <c r="CT29">
        <v>11.002000000000001</v>
      </c>
      <c r="CU29">
        <v>599.92700000000002</v>
      </c>
      <c r="CV29">
        <v>19.4453</v>
      </c>
      <c r="CW29">
        <v>3.01065</v>
      </c>
      <c r="CX29">
        <v>1.92276</v>
      </c>
      <c r="CY29">
        <v>24.0869</v>
      </c>
      <c r="CZ29">
        <v>16.822199999999999</v>
      </c>
      <c r="DA29">
        <v>1800.12</v>
      </c>
      <c r="DB29">
        <v>0.977993</v>
      </c>
      <c r="DC29">
        <v>2.20073E-2</v>
      </c>
      <c r="DD29">
        <v>0</v>
      </c>
      <c r="DE29">
        <v>787.29399999999998</v>
      </c>
      <c r="DF29">
        <v>4.9997699999999998</v>
      </c>
      <c r="DG29">
        <v>15776</v>
      </c>
      <c r="DH29">
        <v>15785.5</v>
      </c>
      <c r="DI29">
        <v>44.375</v>
      </c>
      <c r="DJ29">
        <v>45.375</v>
      </c>
      <c r="DK29">
        <v>44.061999999999998</v>
      </c>
      <c r="DL29">
        <v>44.061999999999998</v>
      </c>
      <c r="DM29">
        <v>45.311999999999998</v>
      </c>
      <c r="DN29">
        <v>1755.62</v>
      </c>
      <c r="DO29">
        <v>39.51</v>
      </c>
      <c r="DP29">
        <v>0</v>
      </c>
      <c r="DQ29">
        <v>127.5999999046326</v>
      </c>
      <c r="DR29">
        <v>0</v>
      </c>
      <c r="DS29">
        <v>787.27853846153835</v>
      </c>
      <c r="DT29">
        <v>-0.6548376071266826</v>
      </c>
      <c r="DU29">
        <v>91.285470073980193</v>
      </c>
      <c r="DV29">
        <v>15760.073076923079</v>
      </c>
      <c r="DW29">
        <v>15</v>
      </c>
      <c r="DX29">
        <v>1689260899</v>
      </c>
      <c r="DY29" t="s">
        <v>441</v>
      </c>
      <c r="DZ29">
        <v>1689260886.5</v>
      </c>
      <c r="EA29">
        <v>1689260899</v>
      </c>
      <c r="EB29">
        <v>12</v>
      </c>
      <c r="EC29">
        <v>-0.251</v>
      </c>
      <c r="ED29">
        <v>3.0000000000000001E-3</v>
      </c>
      <c r="EE29">
        <v>-4.2300000000000004</v>
      </c>
      <c r="EF29">
        <v>0.114</v>
      </c>
      <c r="EG29">
        <v>600</v>
      </c>
      <c r="EH29">
        <v>19</v>
      </c>
      <c r="EI29">
        <v>0.03</v>
      </c>
      <c r="EJ29">
        <v>0.01</v>
      </c>
      <c r="EK29">
        <v>64.122999789220614</v>
      </c>
      <c r="EL29">
        <v>0.105443213109623</v>
      </c>
      <c r="EM29">
        <v>0.1898956273150918</v>
      </c>
      <c r="EN29">
        <v>1</v>
      </c>
      <c r="EO29">
        <v>0.57636377932548055</v>
      </c>
      <c r="EP29">
        <v>-6.5763373607032771E-2</v>
      </c>
      <c r="EQ29">
        <v>1.008398942526199E-2</v>
      </c>
      <c r="ER29">
        <v>1</v>
      </c>
      <c r="ES29">
        <v>2</v>
      </c>
      <c r="ET29">
        <v>2</v>
      </c>
      <c r="EU29" t="s">
        <v>387</v>
      </c>
      <c r="EV29">
        <v>2.9635799999999999</v>
      </c>
      <c r="EW29">
        <v>2.69937</v>
      </c>
      <c r="EX29">
        <v>0.1174</v>
      </c>
      <c r="EY29">
        <v>0.12862599999999999</v>
      </c>
      <c r="EZ29">
        <v>0.13411000000000001</v>
      </c>
      <c r="FA29">
        <v>9.5215599999999997E-2</v>
      </c>
      <c r="FB29">
        <v>30193.4</v>
      </c>
      <c r="FC29">
        <v>19074</v>
      </c>
      <c r="FD29">
        <v>32114.5</v>
      </c>
      <c r="FE29">
        <v>25024.1</v>
      </c>
      <c r="FF29">
        <v>38468.800000000003</v>
      </c>
      <c r="FG29">
        <v>39232.699999999997</v>
      </c>
      <c r="FH29">
        <v>46139.4</v>
      </c>
      <c r="FI29">
        <v>45376.2</v>
      </c>
      <c r="FJ29">
        <v>1.9358</v>
      </c>
      <c r="FK29">
        <v>1.7763500000000001</v>
      </c>
      <c r="FL29">
        <v>2.4624199999999999E-2</v>
      </c>
      <c r="FM29">
        <v>0</v>
      </c>
      <c r="FN29">
        <v>31.6203</v>
      </c>
      <c r="FO29">
        <v>999.9</v>
      </c>
      <c r="FP29">
        <v>57.1</v>
      </c>
      <c r="FQ29">
        <v>40.299999999999997</v>
      </c>
      <c r="FR29">
        <v>43.506</v>
      </c>
      <c r="FS29">
        <v>64.204599999999999</v>
      </c>
      <c r="FT29">
        <v>15.613</v>
      </c>
      <c r="FU29">
        <v>1</v>
      </c>
      <c r="FV29">
        <v>0.448938</v>
      </c>
      <c r="FW29">
        <v>1.4454800000000001</v>
      </c>
      <c r="FX29">
        <v>20.225100000000001</v>
      </c>
      <c r="FY29">
        <v>5.23271</v>
      </c>
      <c r="FZ29">
        <v>11.950100000000001</v>
      </c>
      <c r="GA29">
        <v>4.9855999999999998</v>
      </c>
      <c r="GB29">
        <v>3.29</v>
      </c>
      <c r="GC29">
        <v>9999</v>
      </c>
      <c r="GD29">
        <v>9999</v>
      </c>
      <c r="GE29">
        <v>9999</v>
      </c>
      <c r="GF29">
        <v>213.3</v>
      </c>
      <c r="GG29">
        <v>1.86707</v>
      </c>
      <c r="GH29">
        <v>1.8692200000000001</v>
      </c>
      <c r="GI29">
        <v>1.8669100000000001</v>
      </c>
      <c r="GJ29">
        <v>1.8672299999999999</v>
      </c>
      <c r="GK29">
        <v>1.8625400000000001</v>
      </c>
      <c r="GL29">
        <v>1.8652899999999999</v>
      </c>
      <c r="GM29">
        <v>1.86863</v>
      </c>
      <c r="GN29">
        <v>1.8689100000000001</v>
      </c>
      <c r="GO29">
        <v>5</v>
      </c>
      <c r="GP29">
        <v>0</v>
      </c>
      <c r="GQ29">
        <v>0</v>
      </c>
      <c r="GR29">
        <v>0</v>
      </c>
      <c r="GS29" t="s">
        <v>388</v>
      </c>
      <c r="GT29" t="s">
        <v>389</v>
      </c>
      <c r="GU29" t="s">
        <v>390</v>
      </c>
      <c r="GV29" t="s">
        <v>390</v>
      </c>
      <c r="GW29" t="s">
        <v>390</v>
      </c>
      <c r="GX29" t="s">
        <v>390</v>
      </c>
      <c r="GY29">
        <v>0</v>
      </c>
      <c r="GZ29">
        <v>100</v>
      </c>
      <c r="HA29">
        <v>100</v>
      </c>
      <c r="HB29">
        <v>-4.266</v>
      </c>
      <c r="HC29">
        <v>0.37759999999999999</v>
      </c>
      <c r="HD29">
        <v>-4.7878283856613351</v>
      </c>
      <c r="HE29">
        <v>1.6145137170229321E-3</v>
      </c>
      <c r="HF29">
        <v>-1.407043735234338E-6</v>
      </c>
      <c r="HG29">
        <v>4.3622850327847239E-10</v>
      </c>
      <c r="HH29">
        <v>0.37760095361420742</v>
      </c>
      <c r="HI29">
        <v>0</v>
      </c>
      <c r="HJ29">
        <v>0</v>
      </c>
      <c r="HK29">
        <v>0</v>
      </c>
      <c r="HL29">
        <v>2</v>
      </c>
      <c r="HM29">
        <v>2094</v>
      </c>
      <c r="HN29">
        <v>1</v>
      </c>
      <c r="HO29">
        <v>26</v>
      </c>
      <c r="HP29">
        <v>0.9</v>
      </c>
      <c r="HQ29">
        <v>0.7</v>
      </c>
      <c r="HR29">
        <v>1.4501999999999999</v>
      </c>
      <c r="HS29">
        <v>2.5720200000000002</v>
      </c>
      <c r="HT29">
        <v>1.4978</v>
      </c>
      <c r="HU29">
        <v>2.2924799999999999</v>
      </c>
      <c r="HV29">
        <v>1.49902</v>
      </c>
      <c r="HW29">
        <v>2.4011200000000001</v>
      </c>
      <c r="HX29">
        <v>44.334200000000003</v>
      </c>
      <c r="HY29">
        <v>23.9999</v>
      </c>
      <c r="HZ29">
        <v>18</v>
      </c>
      <c r="IA29">
        <v>508.97300000000001</v>
      </c>
      <c r="IB29">
        <v>443.90499999999997</v>
      </c>
      <c r="IC29">
        <v>29.3537</v>
      </c>
      <c r="ID29">
        <v>32.994</v>
      </c>
      <c r="IE29">
        <v>30.0001</v>
      </c>
      <c r="IF29">
        <v>32.858699999999999</v>
      </c>
      <c r="IG29">
        <v>32.770699999999998</v>
      </c>
      <c r="IH29">
        <v>29.0214</v>
      </c>
      <c r="II29">
        <v>61.8996</v>
      </c>
      <c r="IJ29">
        <v>0</v>
      </c>
      <c r="IK29">
        <v>29.363800000000001</v>
      </c>
      <c r="IL29">
        <v>600</v>
      </c>
      <c r="IM29">
        <v>19.531199999999998</v>
      </c>
      <c r="IN29">
        <v>100.256</v>
      </c>
      <c r="IO29">
        <v>100.502</v>
      </c>
    </row>
    <row r="30" spans="1:249" x14ac:dyDescent="0.3">
      <c r="A30">
        <v>12</v>
      </c>
      <c r="B30">
        <v>1689261066.5</v>
      </c>
      <c r="C30">
        <v>1516</v>
      </c>
      <c r="D30" t="s">
        <v>442</v>
      </c>
      <c r="E30" t="s">
        <v>443</v>
      </c>
      <c r="F30" t="s">
        <v>375</v>
      </c>
      <c r="G30" t="s">
        <v>376</v>
      </c>
      <c r="H30" t="s">
        <v>377</v>
      </c>
      <c r="I30" t="s">
        <v>378</v>
      </c>
      <c r="J30" t="s">
        <v>379</v>
      </c>
      <c r="K30" t="s">
        <v>380</v>
      </c>
      <c r="L30" t="s">
        <v>381</v>
      </c>
      <c r="M30">
        <v>1689261066.5</v>
      </c>
      <c r="N30">
        <f t="shared" si="0"/>
        <v>9.0464237654599503E-3</v>
      </c>
      <c r="O30">
        <f t="shared" si="1"/>
        <v>9.0464237654599504</v>
      </c>
      <c r="P30">
        <f t="shared" si="2"/>
        <v>64.462009437789646</v>
      </c>
      <c r="Q30">
        <f t="shared" si="3"/>
        <v>715.06899999999996</v>
      </c>
      <c r="R30">
        <f t="shared" si="4"/>
        <v>486.61088668672198</v>
      </c>
      <c r="S30">
        <f t="shared" si="5"/>
        <v>48.164567951278102</v>
      </c>
      <c r="T30">
        <f t="shared" si="6"/>
        <v>70.777268619815004</v>
      </c>
      <c r="U30">
        <f t="shared" si="7"/>
        <v>0.53186211529337202</v>
      </c>
      <c r="V30">
        <f t="shared" si="8"/>
        <v>2.9063170677931969</v>
      </c>
      <c r="W30">
        <f t="shared" si="9"/>
        <v>0.48311436800094992</v>
      </c>
      <c r="X30">
        <f t="shared" si="10"/>
        <v>0.30595307457800924</v>
      </c>
      <c r="Y30">
        <f t="shared" si="11"/>
        <v>289.52236229227969</v>
      </c>
      <c r="Z30">
        <f t="shared" si="12"/>
        <v>32.119030969475475</v>
      </c>
      <c r="AA30">
        <f t="shared" si="13"/>
        <v>32.037599999999998</v>
      </c>
      <c r="AB30">
        <f t="shared" si="14"/>
        <v>4.7852548903992185</v>
      </c>
      <c r="AC30">
        <f t="shared" si="15"/>
        <v>60.261798147570659</v>
      </c>
      <c r="AD30">
        <f t="shared" si="16"/>
        <v>3.0047742695125002</v>
      </c>
      <c r="AE30">
        <f t="shared" si="17"/>
        <v>4.9862008135806555</v>
      </c>
      <c r="AF30">
        <f t="shared" si="18"/>
        <v>1.7804806208867183</v>
      </c>
      <c r="AG30">
        <f t="shared" si="19"/>
        <v>-398.9472880567838</v>
      </c>
      <c r="AH30">
        <f t="shared" si="20"/>
        <v>114.2079631016385</v>
      </c>
      <c r="AI30">
        <f t="shared" si="21"/>
        <v>8.9470747059897544</v>
      </c>
      <c r="AJ30">
        <f t="shared" si="22"/>
        <v>13.730112043124123</v>
      </c>
      <c r="AK30">
        <v>0</v>
      </c>
      <c r="AL30">
        <v>0</v>
      </c>
      <c r="AM30">
        <f t="shared" si="23"/>
        <v>1</v>
      </c>
      <c r="AN30">
        <f t="shared" si="24"/>
        <v>0</v>
      </c>
      <c r="AO30">
        <f t="shared" si="25"/>
        <v>51200.101252859327</v>
      </c>
      <c r="AP30" t="s">
        <v>382</v>
      </c>
      <c r="AQ30">
        <v>10238.9</v>
      </c>
      <c r="AR30">
        <v>302.21199999999999</v>
      </c>
      <c r="AS30">
        <v>4052.3</v>
      </c>
      <c r="AT30">
        <f t="shared" si="26"/>
        <v>0.92542210596451402</v>
      </c>
      <c r="AU30">
        <v>-0.32343011824092421</v>
      </c>
      <c r="AV30" t="s">
        <v>444</v>
      </c>
      <c r="AW30">
        <v>10251.6</v>
      </c>
      <c r="AX30">
        <v>779.91630769230756</v>
      </c>
      <c r="AY30">
        <v>1429</v>
      </c>
      <c r="AZ30">
        <f t="shared" si="27"/>
        <v>0.45422231792000867</v>
      </c>
      <c r="BA30">
        <v>0.5</v>
      </c>
      <c r="BB30">
        <f t="shared" si="28"/>
        <v>1512.9498001514403</v>
      </c>
      <c r="BC30">
        <f t="shared" si="29"/>
        <v>64.462009437789646</v>
      </c>
      <c r="BD30">
        <f t="shared" si="30"/>
        <v>343.60778256070057</v>
      </c>
      <c r="BE30">
        <f t="shared" si="31"/>
        <v>4.2820614107319223E-2</v>
      </c>
      <c r="BF30">
        <f t="shared" si="32"/>
        <v>1.8357592722183347</v>
      </c>
      <c r="BG30">
        <f t="shared" si="33"/>
        <v>265.81944162867262</v>
      </c>
      <c r="BH30" t="s">
        <v>445</v>
      </c>
      <c r="BI30">
        <v>600.14</v>
      </c>
      <c r="BJ30">
        <f t="shared" si="34"/>
        <v>600.14</v>
      </c>
      <c r="BK30">
        <f t="shared" si="35"/>
        <v>0.58002799160251928</v>
      </c>
      <c r="BL30">
        <f t="shared" si="36"/>
        <v>0.78310413375925059</v>
      </c>
      <c r="BM30">
        <f t="shared" si="37"/>
        <v>0.75990104746014087</v>
      </c>
      <c r="BN30">
        <f t="shared" si="38"/>
        <v>0.57604775016036058</v>
      </c>
      <c r="BO30">
        <f t="shared" si="39"/>
        <v>0.69953025102344268</v>
      </c>
      <c r="BP30">
        <f t="shared" si="40"/>
        <v>0.60259300927413095</v>
      </c>
      <c r="BQ30">
        <f t="shared" si="41"/>
        <v>0.39740699072586905</v>
      </c>
      <c r="BR30">
        <f t="shared" si="42"/>
        <v>1799.72</v>
      </c>
      <c r="BS30">
        <f t="shared" si="43"/>
        <v>1512.9498001514403</v>
      </c>
      <c r="BT30">
        <f t="shared" si="44"/>
        <v>0.84065843584081978</v>
      </c>
      <c r="BU30">
        <f t="shared" si="45"/>
        <v>0.16087078117278225</v>
      </c>
      <c r="BV30">
        <v>6</v>
      </c>
      <c r="BW30">
        <v>0.5</v>
      </c>
      <c r="BX30" t="s">
        <v>385</v>
      </c>
      <c r="BY30">
        <v>1689261066.5</v>
      </c>
      <c r="BZ30">
        <v>715.06899999999996</v>
      </c>
      <c r="CA30">
        <v>800.154</v>
      </c>
      <c r="CB30">
        <v>30.357500000000002</v>
      </c>
      <c r="CC30">
        <v>19.8353</v>
      </c>
      <c r="CD30">
        <v>719.673</v>
      </c>
      <c r="CE30">
        <v>29.979900000000001</v>
      </c>
      <c r="CF30">
        <v>500.18799999999999</v>
      </c>
      <c r="CG30">
        <v>98.879300000000001</v>
      </c>
      <c r="CH30">
        <v>0.10033499999999999</v>
      </c>
      <c r="CI30">
        <v>32.766500000000001</v>
      </c>
      <c r="CJ30">
        <v>32.037599999999998</v>
      </c>
      <c r="CK30">
        <v>999.9</v>
      </c>
      <c r="CL30">
        <v>0</v>
      </c>
      <c r="CM30">
        <v>0</v>
      </c>
      <c r="CN30">
        <v>9980</v>
      </c>
      <c r="CO30">
        <v>0</v>
      </c>
      <c r="CP30">
        <v>1.91117E-3</v>
      </c>
      <c r="CQ30">
        <v>-85.084500000000006</v>
      </c>
      <c r="CR30">
        <v>737.45699999999999</v>
      </c>
      <c r="CS30">
        <v>816.346</v>
      </c>
      <c r="CT30">
        <v>10.5222</v>
      </c>
      <c r="CU30">
        <v>800.154</v>
      </c>
      <c r="CV30">
        <v>19.8353</v>
      </c>
      <c r="CW30">
        <v>3.0017299999999998</v>
      </c>
      <c r="CX30">
        <v>1.9613</v>
      </c>
      <c r="CY30">
        <v>24.037500000000001</v>
      </c>
      <c r="CZ30">
        <v>17.135300000000001</v>
      </c>
      <c r="DA30">
        <v>1799.72</v>
      </c>
      <c r="DB30">
        <v>0.977993</v>
      </c>
      <c r="DC30">
        <v>2.20073E-2</v>
      </c>
      <c r="DD30">
        <v>0</v>
      </c>
      <c r="DE30">
        <v>779.34100000000001</v>
      </c>
      <c r="DF30">
        <v>4.9997699999999998</v>
      </c>
      <c r="DG30">
        <v>15725</v>
      </c>
      <c r="DH30">
        <v>15782</v>
      </c>
      <c r="DI30">
        <v>44.436999999999998</v>
      </c>
      <c r="DJ30">
        <v>45.5</v>
      </c>
      <c r="DK30">
        <v>44.125</v>
      </c>
      <c r="DL30">
        <v>44.25</v>
      </c>
      <c r="DM30">
        <v>45.436999999999998</v>
      </c>
      <c r="DN30">
        <v>1755.22</v>
      </c>
      <c r="DO30">
        <v>39.5</v>
      </c>
      <c r="DP30">
        <v>0</v>
      </c>
      <c r="DQ30">
        <v>125.5999999046326</v>
      </c>
      <c r="DR30">
        <v>0</v>
      </c>
      <c r="DS30">
        <v>779.91630769230756</v>
      </c>
      <c r="DT30">
        <v>-3.9192478666981398</v>
      </c>
      <c r="DU30">
        <v>-109.0153847539767</v>
      </c>
      <c r="DV30">
        <v>15739.457692307689</v>
      </c>
      <c r="DW30">
        <v>15</v>
      </c>
      <c r="DX30">
        <v>1689261024.5</v>
      </c>
      <c r="DY30" t="s">
        <v>446</v>
      </c>
      <c r="DZ30">
        <v>1689261016</v>
      </c>
      <c r="EA30">
        <v>1689260899</v>
      </c>
      <c r="EB30">
        <v>13</v>
      </c>
      <c r="EC30">
        <v>-0.41199999999999998</v>
      </c>
      <c r="ED30">
        <v>3.0000000000000001E-3</v>
      </c>
      <c r="EE30">
        <v>-4.5839999999999996</v>
      </c>
      <c r="EF30">
        <v>0.114</v>
      </c>
      <c r="EG30">
        <v>800</v>
      </c>
      <c r="EH30">
        <v>19</v>
      </c>
      <c r="EI30">
        <v>0.03</v>
      </c>
      <c r="EJ30">
        <v>0.01</v>
      </c>
      <c r="EK30">
        <v>64.173003616790396</v>
      </c>
      <c r="EL30">
        <v>0.37529845351658481</v>
      </c>
      <c r="EM30">
        <v>0.17535757913762889</v>
      </c>
      <c r="EN30">
        <v>1</v>
      </c>
      <c r="EO30">
        <v>0.54389371655630181</v>
      </c>
      <c r="EP30">
        <v>-7.560413205587492E-2</v>
      </c>
      <c r="EQ30">
        <v>1.1730047759114071E-2</v>
      </c>
      <c r="ER30">
        <v>1</v>
      </c>
      <c r="ES30">
        <v>2</v>
      </c>
      <c r="ET30">
        <v>2</v>
      </c>
      <c r="EU30" t="s">
        <v>387</v>
      </c>
      <c r="EV30">
        <v>2.9634999999999998</v>
      </c>
      <c r="EW30">
        <v>2.6993999999999998</v>
      </c>
      <c r="EX30">
        <v>0.14730299999999999</v>
      </c>
      <c r="EY30">
        <v>0.15668699999999999</v>
      </c>
      <c r="EZ30">
        <v>0.13380900000000001</v>
      </c>
      <c r="FA30">
        <v>9.6544400000000002E-2</v>
      </c>
      <c r="FB30">
        <v>29163.1</v>
      </c>
      <c r="FC30">
        <v>18455</v>
      </c>
      <c r="FD30">
        <v>32108.6</v>
      </c>
      <c r="FE30">
        <v>25019.599999999999</v>
      </c>
      <c r="FF30">
        <v>38476</v>
      </c>
      <c r="FG30">
        <v>39169.1</v>
      </c>
      <c r="FH30">
        <v>46131.4</v>
      </c>
      <c r="FI30">
        <v>45369.2</v>
      </c>
      <c r="FJ30">
        <v>1.93438</v>
      </c>
      <c r="FK30">
        <v>1.7735799999999999</v>
      </c>
      <c r="FL30">
        <v>2.48477E-2</v>
      </c>
      <c r="FM30">
        <v>0</v>
      </c>
      <c r="FN30">
        <v>31.634399999999999</v>
      </c>
      <c r="FO30">
        <v>999.9</v>
      </c>
      <c r="FP30">
        <v>56.8</v>
      </c>
      <c r="FQ30">
        <v>40.6</v>
      </c>
      <c r="FR30">
        <v>43.967399999999998</v>
      </c>
      <c r="FS30">
        <v>64.654600000000002</v>
      </c>
      <c r="FT30">
        <v>14.915900000000001</v>
      </c>
      <c r="FU30">
        <v>1</v>
      </c>
      <c r="FV30">
        <v>0.458125</v>
      </c>
      <c r="FW30">
        <v>1.98943</v>
      </c>
      <c r="FX30">
        <v>20.2195</v>
      </c>
      <c r="FY30">
        <v>5.2339099999999998</v>
      </c>
      <c r="FZ30">
        <v>11.950100000000001</v>
      </c>
      <c r="GA30">
        <v>4.9857500000000003</v>
      </c>
      <c r="GB30">
        <v>3.29</v>
      </c>
      <c r="GC30">
        <v>9999</v>
      </c>
      <c r="GD30">
        <v>9999</v>
      </c>
      <c r="GE30">
        <v>9999</v>
      </c>
      <c r="GF30">
        <v>213.4</v>
      </c>
      <c r="GG30">
        <v>1.86707</v>
      </c>
      <c r="GH30">
        <v>1.8692</v>
      </c>
      <c r="GI30">
        <v>1.86693</v>
      </c>
      <c r="GJ30">
        <v>1.8672800000000001</v>
      </c>
      <c r="GK30">
        <v>1.86252</v>
      </c>
      <c r="GL30">
        <v>1.8652500000000001</v>
      </c>
      <c r="GM30">
        <v>1.86863</v>
      </c>
      <c r="GN30">
        <v>1.8689199999999999</v>
      </c>
      <c r="GO30">
        <v>5</v>
      </c>
      <c r="GP30">
        <v>0</v>
      </c>
      <c r="GQ30">
        <v>0</v>
      </c>
      <c r="GR30">
        <v>0</v>
      </c>
      <c r="GS30" t="s">
        <v>388</v>
      </c>
      <c r="GT30" t="s">
        <v>389</v>
      </c>
      <c r="GU30" t="s">
        <v>390</v>
      </c>
      <c r="GV30" t="s">
        <v>390</v>
      </c>
      <c r="GW30" t="s">
        <v>390</v>
      </c>
      <c r="GX30" t="s">
        <v>390</v>
      </c>
      <c r="GY30">
        <v>0</v>
      </c>
      <c r="GZ30">
        <v>100</v>
      </c>
      <c r="HA30">
        <v>100</v>
      </c>
      <c r="HB30">
        <v>-4.6040000000000001</v>
      </c>
      <c r="HC30">
        <v>0.37759999999999999</v>
      </c>
      <c r="HD30">
        <v>-5.1997479474585244</v>
      </c>
      <c r="HE30">
        <v>1.6145137170229321E-3</v>
      </c>
      <c r="HF30">
        <v>-1.407043735234338E-6</v>
      </c>
      <c r="HG30">
        <v>4.3622850327847239E-10</v>
      </c>
      <c r="HH30">
        <v>0.37760095361420742</v>
      </c>
      <c r="HI30">
        <v>0</v>
      </c>
      <c r="HJ30">
        <v>0</v>
      </c>
      <c r="HK30">
        <v>0</v>
      </c>
      <c r="HL30">
        <v>2</v>
      </c>
      <c r="HM30">
        <v>2094</v>
      </c>
      <c r="HN30">
        <v>1</v>
      </c>
      <c r="HO30">
        <v>26</v>
      </c>
      <c r="HP30">
        <v>0.8</v>
      </c>
      <c r="HQ30">
        <v>2.8</v>
      </c>
      <c r="HR30">
        <v>1.8286100000000001</v>
      </c>
      <c r="HS30">
        <v>2.5793499999999998</v>
      </c>
      <c r="HT30">
        <v>1.4978</v>
      </c>
      <c r="HU30">
        <v>2.2924799999999999</v>
      </c>
      <c r="HV30">
        <v>1.49902</v>
      </c>
      <c r="HW30">
        <v>2.2595200000000002</v>
      </c>
      <c r="HX30">
        <v>44.697299999999998</v>
      </c>
      <c r="HY30">
        <v>23.991199999999999</v>
      </c>
      <c r="HZ30">
        <v>18</v>
      </c>
      <c r="IA30">
        <v>508.70600000000002</v>
      </c>
      <c r="IB30">
        <v>442.73</v>
      </c>
      <c r="IC30">
        <v>28.695599999999999</v>
      </c>
      <c r="ID30">
        <v>33.089799999999997</v>
      </c>
      <c r="IE30">
        <v>30.000499999999999</v>
      </c>
      <c r="IF30">
        <v>32.944899999999997</v>
      </c>
      <c r="IG30">
        <v>32.857100000000003</v>
      </c>
      <c r="IH30">
        <v>36.6021</v>
      </c>
      <c r="II30">
        <v>61.6479</v>
      </c>
      <c r="IJ30">
        <v>0</v>
      </c>
      <c r="IK30">
        <v>28.677099999999999</v>
      </c>
      <c r="IL30">
        <v>800</v>
      </c>
      <c r="IM30">
        <v>19.783300000000001</v>
      </c>
      <c r="IN30">
        <v>100.239</v>
      </c>
      <c r="IO30">
        <v>100.485</v>
      </c>
    </row>
    <row r="31" spans="1:249" x14ac:dyDescent="0.3">
      <c r="A31">
        <v>13</v>
      </c>
      <c r="B31">
        <v>1689261202.5</v>
      </c>
      <c r="C31">
        <v>1652</v>
      </c>
      <c r="D31" t="s">
        <v>447</v>
      </c>
      <c r="E31" t="s">
        <v>448</v>
      </c>
      <c r="F31" t="s">
        <v>375</v>
      </c>
      <c r="G31" t="s">
        <v>376</v>
      </c>
      <c r="H31" t="s">
        <v>377</v>
      </c>
      <c r="I31" t="s">
        <v>378</v>
      </c>
      <c r="J31" t="s">
        <v>379</v>
      </c>
      <c r="K31" t="s">
        <v>380</v>
      </c>
      <c r="L31" t="s">
        <v>381</v>
      </c>
      <c r="M31">
        <v>1689261202.5</v>
      </c>
      <c r="N31">
        <f t="shared" si="0"/>
        <v>8.5059065332565836E-3</v>
      </c>
      <c r="O31">
        <f t="shared" si="1"/>
        <v>8.5059065332565833</v>
      </c>
      <c r="P31">
        <f t="shared" si="2"/>
        <v>62.650032585128201</v>
      </c>
      <c r="Q31">
        <f t="shared" si="3"/>
        <v>1113.82</v>
      </c>
      <c r="R31">
        <f t="shared" si="4"/>
        <v>862.14328055625526</v>
      </c>
      <c r="S31">
        <f t="shared" si="5"/>
        <v>85.334937598741746</v>
      </c>
      <c r="T31">
        <f t="shared" si="6"/>
        <v>110.24589803090001</v>
      </c>
      <c r="U31">
        <f t="shared" si="7"/>
        <v>0.48751248840312322</v>
      </c>
      <c r="V31">
        <f t="shared" si="8"/>
        <v>2.9087277161654415</v>
      </c>
      <c r="W31">
        <f t="shared" si="9"/>
        <v>0.44624898247057104</v>
      </c>
      <c r="X31">
        <f t="shared" si="10"/>
        <v>0.28232135348454251</v>
      </c>
      <c r="Y31">
        <f t="shared" si="11"/>
        <v>289.55587829224555</v>
      </c>
      <c r="Z31">
        <f t="shared" si="12"/>
        <v>32.095201292208344</v>
      </c>
      <c r="AA31">
        <f t="shared" si="13"/>
        <v>32.000500000000002</v>
      </c>
      <c r="AB31">
        <f t="shared" si="14"/>
        <v>4.7752183658741423</v>
      </c>
      <c r="AC31">
        <f t="shared" si="15"/>
        <v>59.966212384213414</v>
      </c>
      <c r="AD31">
        <f t="shared" si="16"/>
        <v>2.9623128823579998</v>
      </c>
      <c r="AE31">
        <f t="shared" si="17"/>
        <v>4.9399699673842541</v>
      </c>
      <c r="AF31">
        <f t="shared" si="18"/>
        <v>1.8129054835161424</v>
      </c>
      <c r="AG31">
        <f t="shared" si="19"/>
        <v>-375.11047811661535</v>
      </c>
      <c r="AH31">
        <f t="shared" si="20"/>
        <v>94.183286377527125</v>
      </c>
      <c r="AI31">
        <f t="shared" si="21"/>
        <v>7.3648893459227267</v>
      </c>
      <c r="AJ31">
        <f t="shared" si="22"/>
        <v>15.993575899080057</v>
      </c>
      <c r="AK31">
        <v>0</v>
      </c>
      <c r="AL31">
        <v>0</v>
      </c>
      <c r="AM31">
        <f t="shared" si="23"/>
        <v>1</v>
      </c>
      <c r="AN31">
        <f t="shared" si="24"/>
        <v>0</v>
      </c>
      <c r="AO31">
        <f t="shared" si="25"/>
        <v>51295.682897834915</v>
      </c>
      <c r="AP31" t="s">
        <v>382</v>
      </c>
      <c r="AQ31">
        <v>10238.9</v>
      </c>
      <c r="AR31">
        <v>302.21199999999999</v>
      </c>
      <c r="AS31">
        <v>4052.3</v>
      </c>
      <c r="AT31">
        <f t="shared" si="26"/>
        <v>0.92542210596451402</v>
      </c>
      <c r="AU31">
        <v>-0.32343011824092421</v>
      </c>
      <c r="AV31" t="s">
        <v>449</v>
      </c>
      <c r="AW31">
        <v>10251</v>
      </c>
      <c r="AX31">
        <v>770.13203999999996</v>
      </c>
      <c r="AY31">
        <v>1412.03</v>
      </c>
      <c r="AZ31">
        <f t="shared" si="27"/>
        <v>0.45459229619767283</v>
      </c>
      <c r="BA31">
        <v>0.5</v>
      </c>
      <c r="BB31">
        <f t="shared" si="28"/>
        <v>1513.1262001514226</v>
      </c>
      <c r="BC31">
        <f t="shared" si="29"/>
        <v>62.650032585128201</v>
      </c>
      <c r="BD31">
        <f t="shared" si="30"/>
        <v>343.92775688184736</v>
      </c>
      <c r="BE31">
        <f t="shared" si="31"/>
        <v>4.1618116649534714E-2</v>
      </c>
      <c r="BF31">
        <f t="shared" si="32"/>
        <v>1.8698398759233164</v>
      </c>
      <c r="BG31">
        <f t="shared" si="33"/>
        <v>265.22650353719968</v>
      </c>
      <c r="BH31" t="s">
        <v>450</v>
      </c>
      <c r="BI31">
        <v>606.39</v>
      </c>
      <c r="BJ31">
        <f t="shared" si="34"/>
        <v>606.39</v>
      </c>
      <c r="BK31">
        <f t="shared" si="35"/>
        <v>0.57055444997627536</v>
      </c>
      <c r="BL31">
        <f t="shared" si="36"/>
        <v>0.79675532495903878</v>
      </c>
      <c r="BM31">
        <f t="shared" si="37"/>
        <v>0.76620399255929494</v>
      </c>
      <c r="BN31">
        <f t="shared" si="38"/>
        <v>0.57838128413848033</v>
      </c>
      <c r="BO31">
        <f t="shared" si="39"/>
        <v>0.70405547816477909</v>
      </c>
      <c r="BP31">
        <f t="shared" si="40"/>
        <v>0.62735276083554647</v>
      </c>
      <c r="BQ31">
        <f t="shared" si="41"/>
        <v>0.37264723916445353</v>
      </c>
      <c r="BR31">
        <f t="shared" si="42"/>
        <v>1799.93</v>
      </c>
      <c r="BS31">
        <f t="shared" si="43"/>
        <v>1513.1262001514226</v>
      </c>
      <c r="BT31">
        <f t="shared" si="44"/>
        <v>0.84065835902030772</v>
      </c>
      <c r="BU31">
        <f t="shared" si="45"/>
        <v>0.16087063290919398</v>
      </c>
      <c r="BV31">
        <v>6</v>
      </c>
      <c r="BW31">
        <v>0.5</v>
      </c>
      <c r="BX31" t="s">
        <v>385</v>
      </c>
      <c r="BY31">
        <v>1689261202.5</v>
      </c>
      <c r="BZ31">
        <v>1113.82</v>
      </c>
      <c r="CA31">
        <v>1200.3399999999999</v>
      </c>
      <c r="CB31">
        <v>29.9284</v>
      </c>
      <c r="CC31">
        <v>20.030100000000001</v>
      </c>
      <c r="CD31">
        <v>1118.96</v>
      </c>
      <c r="CE31">
        <v>29.5593</v>
      </c>
      <c r="CF31">
        <v>500.16699999999997</v>
      </c>
      <c r="CG31">
        <v>98.879599999999996</v>
      </c>
      <c r="CH31">
        <v>0.100395</v>
      </c>
      <c r="CI31">
        <v>32.601100000000002</v>
      </c>
      <c r="CJ31">
        <v>32.000500000000002</v>
      </c>
      <c r="CK31">
        <v>999.9</v>
      </c>
      <c r="CL31">
        <v>0</v>
      </c>
      <c r="CM31">
        <v>0</v>
      </c>
      <c r="CN31">
        <v>9993.75</v>
      </c>
      <c r="CO31">
        <v>0</v>
      </c>
      <c r="CP31">
        <v>1.91117E-3</v>
      </c>
      <c r="CQ31">
        <v>-86.517799999999994</v>
      </c>
      <c r="CR31">
        <v>1148.18</v>
      </c>
      <c r="CS31">
        <v>1224.8699999999999</v>
      </c>
      <c r="CT31">
        <v>9.8982799999999997</v>
      </c>
      <c r="CU31">
        <v>1200.3399999999999</v>
      </c>
      <c r="CV31">
        <v>20.030100000000001</v>
      </c>
      <c r="CW31">
        <v>2.9592999999999998</v>
      </c>
      <c r="CX31">
        <v>1.9805699999999999</v>
      </c>
      <c r="CY31">
        <v>23.800699999999999</v>
      </c>
      <c r="CZ31">
        <v>17.2898</v>
      </c>
      <c r="DA31">
        <v>1799.93</v>
      </c>
      <c r="DB31">
        <v>0.97799599999999998</v>
      </c>
      <c r="DC31">
        <v>2.2003700000000001E-2</v>
      </c>
      <c r="DD31">
        <v>0</v>
      </c>
      <c r="DE31">
        <v>769.64599999999996</v>
      </c>
      <c r="DF31">
        <v>4.9997699999999998</v>
      </c>
      <c r="DG31">
        <v>15542.2</v>
      </c>
      <c r="DH31">
        <v>15783.8</v>
      </c>
      <c r="DI31">
        <v>44.625</v>
      </c>
      <c r="DJ31">
        <v>45.811999999999998</v>
      </c>
      <c r="DK31">
        <v>44.375</v>
      </c>
      <c r="DL31">
        <v>44.5</v>
      </c>
      <c r="DM31">
        <v>45.625</v>
      </c>
      <c r="DN31">
        <v>1755.43</v>
      </c>
      <c r="DO31">
        <v>39.5</v>
      </c>
      <c r="DP31">
        <v>0</v>
      </c>
      <c r="DQ31">
        <v>135.89999985694891</v>
      </c>
      <c r="DR31">
        <v>0</v>
      </c>
      <c r="DS31">
        <v>770.13203999999996</v>
      </c>
      <c r="DT31">
        <v>-4.1302307586995948</v>
      </c>
      <c r="DU31">
        <v>-37.384615561205877</v>
      </c>
      <c r="DV31">
        <v>15521.656000000001</v>
      </c>
      <c r="DW31">
        <v>15</v>
      </c>
      <c r="DX31">
        <v>1689261154.5</v>
      </c>
      <c r="DY31" t="s">
        <v>451</v>
      </c>
      <c r="DZ31">
        <v>1689261154.5</v>
      </c>
      <c r="EA31">
        <v>1689261150</v>
      </c>
      <c r="EB31">
        <v>14</v>
      </c>
      <c r="EC31">
        <v>-0.59499999999999997</v>
      </c>
      <c r="ED31">
        <v>-8.9999999999999993E-3</v>
      </c>
      <c r="EE31">
        <v>-5.1280000000000001</v>
      </c>
      <c r="EF31">
        <v>0.124</v>
      </c>
      <c r="EG31">
        <v>1200</v>
      </c>
      <c r="EH31">
        <v>20</v>
      </c>
      <c r="EI31">
        <v>0.03</v>
      </c>
      <c r="EJ31">
        <v>0.01</v>
      </c>
      <c r="EK31">
        <v>62.342293989681217</v>
      </c>
      <c r="EL31">
        <v>0.52074146457922876</v>
      </c>
      <c r="EM31">
        <v>0.19770220211501999</v>
      </c>
      <c r="EN31">
        <v>1</v>
      </c>
      <c r="EO31">
        <v>0.4982593915516228</v>
      </c>
      <c r="EP31">
        <v>-5.1449570173250997E-2</v>
      </c>
      <c r="EQ31">
        <v>7.5482294068842026E-3</v>
      </c>
      <c r="ER31">
        <v>1</v>
      </c>
      <c r="ES31">
        <v>2</v>
      </c>
      <c r="ET31">
        <v>2</v>
      </c>
      <c r="EU31" t="s">
        <v>387</v>
      </c>
      <c r="EV31">
        <v>2.96326</v>
      </c>
      <c r="EW31">
        <v>2.69957</v>
      </c>
      <c r="EX31">
        <v>0.19683800000000001</v>
      </c>
      <c r="EY31">
        <v>0.203573</v>
      </c>
      <c r="EZ31">
        <v>0.13247900000000001</v>
      </c>
      <c r="FA31">
        <v>9.7180799999999998E-2</v>
      </c>
      <c r="FB31">
        <v>27453</v>
      </c>
      <c r="FC31">
        <v>17419.599999999999</v>
      </c>
      <c r="FD31">
        <v>32095.3</v>
      </c>
      <c r="FE31">
        <v>25011.200000000001</v>
      </c>
      <c r="FF31">
        <v>38521.300000000003</v>
      </c>
      <c r="FG31">
        <v>39130.300000000003</v>
      </c>
      <c r="FH31">
        <v>46113.599999999999</v>
      </c>
      <c r="FI31">
        <v>45356.1</v>
      </c>
      <c r="FJ31">
        <v>1.93255</v>
      </c>
      <c r="FK31">
        <v>1.76925</v>
      </c>
      <c r="FL31">
        <v>3.3415899999999998E-2</v>
      </c>
      <c r="FM31">
        <v>0</v>
      </c>
      <c r="FN31">
        <v>31.458200000000001</v>
      </c>
      <c r="FO31">
        <v>999.9</v>
      </c>
      <c r="FP31">
        <v>56.4</v>
      </c>
      <c r="FQ31">
        <v>41</v>
      </c>
      <c r="FR31">
        <v>44.601100000000002</v>
      </c>
      <c r="FS31">
        <v>64.584599999999995</v>
      </c>
      <c r="FT31">
        <v>15.012</v>
      </c>
      <c r="FU31">
        <v>1</v>
      </c>
      <c r="FV31">
        <v>0.47217999999999999</v>
      </c>
      <c r="FW31">
        <v>1.6569400000000001</v>
      </c>
      <c r="FX31">
        <v>20.222899999999999</v>
      </c>
      <c r="FY31">
        <v>5.2340600000000004</v>
      </c>
      <c r="FZ31">
        <v>11.950100000000001</v>
      </c>
      <c r="GA31">
        <v>4.9855499999999999</v>
      </c>
      <c r="GB31">
        <v>3.29</v>
      </c>
      <c r="GC31">
        <v>9999</v>
      </c>
      <c r="GD31">
        <v>9999</v>
      </c>
      <c r="GE31">
        <v>9999</v>
      </c>
      <c r="GF31">
        <v>213.4</v>
      </c>
      <c r="GG31">
        <v>1.86707</v>
      </c>
      <c r="GH31">
        <v>1.8692</v>
      </c>
      <c r="GI31">
        <v>1.8669199999999999</v>
      </c>
      <c r="GJ31">
        <v>1.8672500000000001</v>
      </c>
      <c r="GK31">
        <v>1.8625400000000001</v>
      </c>
      <c r="GL31">
        <v>1.8652500000000001</v>
      </c>
      <c r="GM31">
        <v>1.86859</v>
      </c>
      <c r="GN31">
        <v>1.8689</v>
      </c>
      <c r="GO31">
        <v>5</v>
      </c>
      <c r="GP31">
        <v>0</v>
      </c>
      <c r="GQ31">
        <v>0</v>
      </c>
      <c r="GR31">
        <v>0</v>
      </c>
      <c r="GS31" t="s">
        <v>388</v>
      </c>
      <c r="GT31" t="s">
        <v>389</v>
      </c>
      <c r="GU31" t="s">
        <v>390</v>
      </c>
      <c r="GV31" t="s">
        <v>390</v>
      </c>
      <c r="GW31" t="s">
        <v>390</v>
      </c>
      <c r="GX31" t="s">
        <v>390</v>
      </c>
      <c r="GY31">
        <v>0</v>
      </c>
      <c r="GZ31">
        <v>100</v>
      </c>
      <c r="HA31">
        <v>100</v>
      </c>
      <c r="HB31">
        <v>-5.14</v>
      </c>
      <c r="HC31">
        <v>0.36909999999999998</v>
      </c>
      <c r="HD31">
        <v>-5.7938449793537972</v>
      </c>
      <c r="HE31">
        <v>1.6145137170229321E-3</v>
      </c>
      <c r="HF31">
        <v>-1.407043735234338E-6</v>
      </c>
      <c r="HG31">
        <v>4.3622850327847239E-10</v>
      </c>
      <c r="HH31">
        <v>0.36901486329265842</v>
      </c>
      <c r="HI31">
        <v>0</v>
      </c>
      <c r="HJ31">
        <v>0</v>
      </c>
      <c r="HK31">
        <v>0</v>
      </c>
      <c r="HL31">
        <v>2</v>
      </c>
      <c r="HM31">
        <v>2094</v>
      </c>
      <c r="HN31">
        <v>1</v>
      </c>
      <c r="HO31">
        <v>26</v>
      </c>
      <c r="HP31">
        <v>0.8</v>
      </c>
      <c r="HQ31">
        <v>0.9</v>
      </c>
      <c r="HR31">
        <v>2.5427200000000001</v>
      </c>
      <c r="HS31">
        <v>2.5732400000000002</v>
      </c>
      <c r="HT31">
        <v>1.4978</v>
      </c>
      <c r="HU31">
        <v>2.2924799999999999</v>
      </c>
      <c r="HV31">
        <v>1.49902</v>
      </c>
      <c r="HW31">
        <v>2.2766099999999998</v>
      </c>
      <c r="HX31">
        <v>45.035200000000003</v>
      </c>
      <c r="HY31">
        <v>23.991199999999999</v>
      </c>
      <c r="HZ31">
        <v>18</v>
      </c>
      <c r="IA31">
        <v>508.69799999999998</v>
      </c>
      <c r="IB31">
        <v>440.995</v>
      </c>
      <c r="IC31">
        <v>28.7178</v>
      </c>
      <c r="ID31">
        <v>33.263100000000001</v>
      </c>
      <c r="IE31">
        <v>30.000499999999999</v>
      </c>
      <c r="IF31">
        <v>33.0989</v>
      </c>
      <c r="IG31">
        <v>33.005800000000001</v>
      </c>
      <c r="IH31">
        <v>50.869700000000002</v>
      </c>
      <c r="II31">
        <v>61.740600000000001</v>
      </c>
      <c r="IJ31">
        <v>0</v>
      </c>
      <c r="IK31">
        <v>28.717600000000001</v>
      </c>
      <c r="IL31">
        <v>1200</v>
      </c>
      <c r="IM31">
        <v>20.135400000000001</v>
      </c>
      <c r="IN31">
        <v>100.199</v>
      </c>
      <c r="IO31">
        <v>100.45399999999999</v>
      </c>
    </row>
    <row r="32" spans="1:249" x14ac:dyDescent="0.3">
      <c r="A32">
        <v>14</v>
      </c>
      <c r="B32">
        <v>1689261302.0999999</v>
      </c>
      <c r="C32">
        <v>1751.599999904633</v>
      </c>
      <c r="D32" t="s">
        <v>452</v>
      </c>
      <c r="E32" t="s">
        <v>453</v>
      </c>
      <c r="F32" t="s">
        <v>375</v>
      </c>
      <c r="G32" t="s">
        <v>376</v>
      </c>
      <c r="H32" t="s">
        <v>377</v>
      </c>
      <c r="I32" t="s">
        <v>378</v>
      </c>
      <c r="J32" t="s">
        <v>379</v>
      </c>
      <c r="K32" t="s">
        <v>380</v>
      </c>
      <c r="L32" t="s">
        <v>381</v>
      </c>
      <c r="M32">
        <v>1689261302.0999999</v>
      </c>
      <c r="N32">
        <f t="shared" si="0"/>
        <v>7.7129525098461188E-3</v>
      </c>
      <c r="O32">
        <f t="shared" si="1"/>
        <v>7.7129525098461187</v>
      </c>
      <c r="P32">
        <f t="shared" si="2"/>
        <v>61.454829264322058</v>
      </c>
      <c r="Q32">
        <f t="shared" si="3"/>
        <v>1413.212</v>
      </c>
      <c r="R32">
        <f t="shared" si="4"/>
        <v>1128.87154580128</v>
      </c>
      <c r="S32">
        <f t="shared" si="5"/>
        <v>111.72929124240031</v>
      </c>
      <c r="T32">
        <f t="shared" si="6"/>
        <v>139.8716937480948</v>
      </c>
      <c r="U32">
        <f t="shared" si="7"/>
        <v>0.42889030373291281</v>
      </c>
      <c r="V32">
        <f t="shared" si="8"/>
        <v>2.9149682666241929</v>
      </c>
      <c r="W32">
        <f t="shared" si="9"/>
        <v>0.3966654885041645</v>
      </c>
      <c r="X32">
        <f t="shared" si="10"/>
        <v>0.2506091308658257</v>
      </c>
      <c r="Y32">
        <f t="shared" si="11"/>
        <v>289.55051129217645</v>
      </c>
      <c r="Z32">
        <f t="shared" si="12"/>
        <v>32.219825103505968</v>
      </c>
      <c r="AA32">
        <f t="shared" si="13"/>
        <v>32.021599999999999</v>
      </c>
      <c r="AB32">
        <f t="shared" si="14"/>
        <v>4.780924220299215</v>
      </c>
      <c r="AC32">
        <f t="shared" si="15"/>
        <v>59.617748165278947</v>
      </c>
      <c r="AD32">
        <f t="shared" si="16"/>
        <v>2.9314015526986199</v>
      </c>
      <c r="AE32">
        <f t="shared" si="17"/>
        <v>4.9169947589631571</v>
      </c>
      <c r="AF32">
        <f t="shared" si="18"/>
        <v>1.8495226676005951</v>
      </c>
      <c r="AG32">
        <f t="shared" si="19"/>
        <v>-340.14120568421384</v>
      </c>
      <c r="AH32">
        <f t="shared" si="20"/>
        <v>78.072998933713023</v>
      </c>
      <c r="AI32">
        <f t="shared" si="21"/>
        <v>6.0901908991693388</v>
      </c>
      <c r="AJ32">
        <f t="shared" si="22"/>
        <v>33.572495440844961</v>
      </c>
      <c r="AK32">
        <v>0</v>
      </c>
      <c r="AL32">
        <v>0</v>
      </c>
      <c r="AM32">
        <f t="shared" si="23"/>
        <v>1</v>
      </c>
      <c r="AN32">
        <f t="shared" si="24"/>
        <v>0</v>
      </c>
      <c r="AO32">
        <f t="shared" si="25"/>
        <v>51485.352492402533</v>
      </c>
      <c r="AP32" t="s">
        <v>382</v>
      </c>
      <c r="AQ32">
        <v>10238.9</v>
      </c>
      <c r="AR32">
        <v>302.21199999999999</v>
      </c>
      <c r="AS32">
        <v>4052.3</v>
      </c>
      <c r="AT32">
        <f t="shared" si="26"/>
        <v>0.92542210596451402</v>
      </c>
      <c r="AU32">
        <v>-0.32343011824092421</v>
      </c>
      <c r="AV32" t="s">
        <v>454</v>
      </c>
      <c r="AW32">
        <v>10250.700000000001</v>
      </c>
      <c r="AX32">
        <v>765.28124000000014</v>
      </c>
      <c r="AY32">
        <v>1403.27</v>
      </c>
      <c r="AZ32">
        <f t="shared" si="27"/>
        <v>0.45464433786797964</v>
      </c>
      <c r="BA32">
        <v>0.5</v>
      </c>
      <c r="BB32">
        <f t="shared" si="28"/>
        <v>1513.1007001513869</v>
      </c>
      <c r="BC32">
        <f t="shared" si="29"/>
        <v>61.454829264322058</v>
      </c>
      <c r="BD32">
        <f t="shared" si="30"/>
        <v>343.96133297395187</v>
      </c>
      <c r="BE32">
        <f t="shared" si="31"/>
        <v>4.0828914675924755E-2</v>
      </c>
      <c r="BF32">
        <f t="shared" si="32"/>
        <v>1.8877550293243639</v>
      </c>
      <c r="BG32">
        <f t="shared" si="33"/>
        <v>264.91587321809959</v>
      </c>
      <c r="BH32" t="s">
        <v>455</v>
      </c>
      <c r="BI32">
        <v>603.49</v>
      </c>
      <c r="BJ32">
        <f t="shared" si="34"/>
        <v>603.49</v>
      </c>
      <c r="BK32">
        <f t="shared" si="35"/>
        <v>0.56994021107840975</v>
      </c>
      <c r="BL32">
        <f t="shared" si="36"/>
        <v>0.79770531896271457</v>
      </c>
      <c r="BM32">
        <f t="shared" si="37"/>
        <v>0.7680997213531624</v>
      </c>
      <c r="BN32">
        <f t="shared" si="38"/>
        <v>0.57943247313038904</v>
      </c>
      <c r="BO32">
        <f t="shared" si="39"/>
        <v>0.70639142334793215</v>
      </c>
      <c r="BP32">
        <f t="shared" si="40"/>
        <v>0.62905917168544279</v>
      </c>
      <c r="BQ32">
        <f t="shared" si="41"/>
        <v>0.37094082831455721</v>
      </c>
      <c r="BR32">
        <f t="shared" si="42"/>
        <v>1799.9</v>
      </c>
      <c r="BS32">
        <f t="shared" si="43"/>
        <v>1513.1007001513869</v>
      </c>
      <c r="BT32">
        <f t="shared" si="44"/>
        <v>0.84065820331762142</v>
      </c>
      <c r="BU32">
        <f t="shared" si="45"/>
        <v>0.1608703324030093</v>
      </c>
      <c r="BV32">
        <v>6</v>
      </c>
      <c r="BW32">
        <v>0.5</v>
      </c>
      <c r="BX32" t="s">
        <v>385</v>
      </c>
      <c r="BY32">
        <v>1689261302.0999999</v>
      </c>
      <c r="BZ32">
        <v>1413.212</v>
      </c>
      <c r="CA32">
        <v>1500</v>
      </c>
      <c r="CB32">
        <v>29.617799999999999</v>
      </c>
      <c r="CC32">
        <v>20.6403</v>
      </c>
      <c r="CD32">
        <v>1418.34</v>
      </c>
      <c r="CE32">
        <v>29.468800000000002</v>
      </c>
      <c r="CF32">
        <v>500.21800000000002</v>
      </c>
      <c r="CG32">
        <v>98.874499999999998</v>
      </c>
      <c r="CH32">
        <v>9.9817900000000001E-2</v>
      </c>
      <c r="CI32">
        <v>32.5184</v>
      </c>
      <c r="CJ32">
        <v>32.021599999999999</v>
      </c>
      <c r="CK32">
        <v>999.9</v>
      </c>
      <c r="CL32">
        <v>0</v>
      </c>
      <c r="CM32">
        <v>0</v>
      </c>
      <c r="CN32">
        <v>10030</v>
      </c>
      <c r="CO32">
        <v>0</v>
      </c>
      <c r="CP32">
        <v>1.91117E-3</v>
      </c>
      <c r="CQ32">
        <v>-86.749499999999998</v>
      </c>
      <c r="CR32">
        <v>1456.71</v>
      </c>
      <c r="CS32">
        <v>1531.61</v>
      </c>
      <c r="CT32">
        <v>9.1974900000000002</v>
      </c>
      <c r="CU32">
        <v>1500</v>
      </c>
      <c r="CV32">
        <v>20.6403</v>
      </c>
      <c r="CW32">
        <v>2.9501900000000001</v>
      </c>
      <c r="CX32">
        <v>2.0407999999999999</v>
      </c>
      <c r="CY32">
        <v>23.749500000000001</v>
      </c>
      <c r="CZ32">
        <v>17.764500000000002</v>
      </c>
      <c r="DA32">
        <v>1799.9</v>
      </c>
      <c r="DB32">
        <v>0.97799599999999998</v>
      </c>
      <c r="DC32">
        <v>2.2003700000000001E-2</v>
      </c>
      <c r="DD32">
        <v>0</v>
      </c>
      <c r="DE32">
        <v>765.09500000000003</v>
      </c>
      <c r="DF32">
        <v>4.9997699999999998</v>
      </c>
      <c r="DG32">
        <v>15453.3</v>
      </c>
      <c r="DH32">
        <v>15783.6</v>
      </c>
      <c r="DI32">
        <v>44.686999999999998</v>
      </c>
      <c r="DJ32">
        <v>45.811999999999998</v>
      </c>
      <c r="DK32">
        <v>44.436999999999998</v>
      </c>
      <c r="DL32">
        <v>44.561999999999998</v>
      </c>
      <c r="DM32">
        <v>45.625</v>
      </c>
      <c r="DN32">
        <v>1755.41</v>
      </c>
      <c r="DO32">
        <v>39.49</v>
      </c>
      <c r="DP32">
        <v>0</v>
      </c>
      <c r="DQ32">
        <v>99.5</v>
      </c>
      <c r="DR32">
        <v>0</v>
      </c>
      <c r="DS32">
        <v>765.28124000000014</v>
      </c>
      <c r="DT32">
        <v>-1.2740769260042479</v>
      </c>
      <c r="DU32">
        <v>-55.261538312970877</v>
      </c>
      <c r="DV32">
        <v>15468.227999999999</v>
      </c>
      <c r="DW32">
        <v>15</v>
      </c>
      <c r="DX32">
        <v>1689261342.5999999</v>
      </c>
      <c r="DY32" t="s">
        <v>456</v>
      </c>
      <c r="DZ32">
        <v>1689261154.5</v>
      </c>
      <c r="EA32">
        <v>1689261340.0999999</v>
      </c>
      <c r="EB32">
        <v>15</v>
      </c>
      <c r="EC32">
        <v>-0.59499999999999997</v>
      </c>
      <c r="ED32">
        <v>-6.0000000000000001E-3</v>
      </c>
      <c r="EE32">
        <v>-5.1280000000000001</v>
      </c>
      <c r="EF32">
        <v>0.14899999999999999</v>
      </c>
      <c r="EG32">
        <v>1200</v>
      </c>
      <c r="EH32">
        <v>21</v>
      </c>
      <c r="EI32">
        <v>0.03</v>
      </c>
      <c r="EJ32">
        <v>0.01</v>
      </c>
      <c r="EK32">
        <v>61.275923099938687</v>
      </c>
      <c r="EL32">
        <v>-0.57230512080864815</v>
      </c>
      <c r="EM32">
        <v>0.18496405398909679</v>
      </c>
      <c r="EN32">
        <v>1</v>
      </c>
      <c r="EO32">
        <v>0.44775202825229399</v>
      </c>
      <c r="EP32">
        <v>-2.2601947237267011E-3</v>
      </c>
      <c r="EQ32">
        <v>1.30559274607735E-3</v>
      </c>
      <c r="ER32">
        <v>1</v>
      </c>
      <c r="ES32">
        <v>2</v>
      </c>
      <c r="ET32">
        <v>2</v>
      </c>
      <c r="EU32" t="s">
        <v>387</v>
      </c>
      <c r="EV32">
        <v>2.9632900000000002</v>
      </c>
      <c r="EW32">
        <v>2.6993100000000001</v>
      </c>
      <c r="EX32">
        <v>0.22811300000000001</v>
      </c>
      <c r="EY32">
        <v>0.23341799999999999</v>
      </c>
      <c r="EZ32">
        <v>0.13217000000000001</v>
      </c>
      <c r="FA32">
        <v>9.9236699999999997E-2</v>
      </c>
      <c r="FB32">
        <v>26375.5</v>
      </c>
      <c r="FC32">
        <v>16761.599999999999</v>
      </c>
      <c r="FD32">
        <v>32089.7</v>
      </c>
      <c r="FE32">
        <v>25007.3</v>
      </c>
      <c r="FF32">
        <v>38529.199999999997</v>
      </c>
      <c r="FG32">
        <v>39035.9</v>
      </c>
      <c r="FH32">
        <v>46105.9</v>
      </c>
      <c r="FI32">
        <v>45349.7</v>
      </c>
      <c r="FJ32">
        <v>1.931</v>
      </c>
      <c r="FK32">
        <v>1.7682500000000001</v>
      </c>
      <c r="FL32">
        <v>3.1456400000000002E-2</v>
      </c>
      <c r="FM32">
        <v>0</v>
      </c>
      <c r="FN32">
        <v>31.511199999999999</v>
      </c>
      <c r="FO32">
        <v>999.9</v>
      </c>
      <c r="FP32">
        <v>56.1</v>
      </c>
      <c r="FQ32">
        <v>41.2</v>
      </c>
      <c r="FR32">
        <v>44.837200000000003</v>
      </c>
      <c r="FS32">
        <v>64.435500000000005</v>
      </c>
      <c r="FT32">
        <v>15.504799999999999</v>
      </c>
      <c r="FU32">
        <v>1</v>
      </c>
      <c r="FV32">
        <v>0.482576</v>
      </c>
      <c r="FW32">
        <v>2.38286</v>
      </c>
      <c r="FX32">
        <v>20.214500000000001</v>
      </c>
      <c r="FY32">
        <v>5.23271</v>
      </c>
      <c r="FZ32">
        <v>11.950100000000001</v>
      </c>
      <c r="GA32">
        <v>4.9855499999999999</v>
      </c>
      <c r="GB32">
        <v>3.2898999999999998</v>
      </c>
      <c r="GC32">
        <v>9999</v>
      </c>
      <c r="GD32">
        <v>9999</v>
      </c>
      <c r="GE32">
        <v>9999</v>
      </c>
      <c r="GF32">
        <v>213.4</v>
      </c>
      <c r="GG32">
        <v>1.8670800000000001</v>
      </c>
      <c r="GH32">
        <v>1.8692800000000001</v>
      </c>
      <c r="GI32">
        <v>1.8670199999999999</v>
      </c>
      <c r="GJ32">
        <v>1.8673</v>
      </c>
      <c r="GK32">
        <v>1.8626199999999999</v>
      </c>
      <c r="GL32">
        <v>1.8653299999999999</v>
      </c>
      <c r="GM32">
        <v>1.8686700000000001</v>
      </c>
      <c r="GN32">
        <v>1.86894</v>
      </c>
      <c r="GO32">
        <v>5</v>
      </c>
      <c r="GP32">
        <v>0</v>
      </c>
      <c r="GQ32">
        <v>0</v>
      </c>
      <c r="GR32">
        <v>0</v>
      </c>
      <c r="GS32" t="s">
        <v>388</v>
      </c>
      <c r="GT32" t="s">
        <v>389</v>
      </c>
      <c r="GU32" t="s">
        <v>390</v>
      </c>
      <c r="GV32" t="s">
        <v>390</v>
      </c>
      <c r="GW32" t="s">
        <v>390</v>
      </c>
      <c r="GX32" t="s">
        <v>390</v>
      </c>
      <c r="GY32">
        <v>0</v>
      </c>
      <c r="GZ32">
        <v>100</v>
      </c>
      <c r="HA32">
        <v>100</v>
      </c>
      <c r="HB32">
        <v>-5.1280000000000001</v>
      </c>
      <c r="HC32">
        <v>0.14899999999999999</v>
      </c>
      <c r="HD32">
        <v>-5.7938449793537972</v>
      </c>
      <c r="HE32">
        <v>1.6145137170229321E-3</v>
      </c>
      <c r="HF32">
        <v>-1.407043735234338E-6</v>
      </c>
      <c r="HG32">
        <v>4.3622850327847239E-10</v>
      </c>
      <c r="HH32">
        <v>0.36901486329265842</v>
      </c>
      <c r="HI32">
        <v>0</v>
      </c>
      <c r="HJ32">
        <v>0</v>
      </c>
      <c r="HK32">
        <v>0</v>
      </c>
      <c r="HL32">
        <v>2</v>
      </c>
      <c r="HM32">
        <v>2094</v>
      </c>
      <c r="HN32">
        <v>1</v>
      </c>
      <c r="HO32">
        <v>26</v>
      </c>
      <c r="HP32">
        <v>2.5</v>
      </c>
      <c r="HQ32">
        <v>2.5</v>
      </c>
      <c r="HR32">
        <v>3.0480999999999998</v>
      </c>
      <c r="HS32">
        <v>2.5488300000000002</v>
      </c>
      <c r="HT32">
        <v>1.4978</v>
      </c>
      <c r="HU32">
        <v>2.2924799999999999</v>
      </c>
      <c r="HV32">
        <v>1.49902</v>
      </c>
      <c r="HW32">
        <v>2.3791500000000001</v>
      </c>
      <c r="HX32">
        <v>45.261899999999997</v>
      </c>
      <c r="HY32">
        <v>23.991199999999999</v>
      </c>
      <c r="HZ32">
        <v>18</v>
      </c>
      <c r="IA32">
        <v>508.34300000000002</v>
      </c>
      <c r="IB32">
        <v>440.94600000000003</v>
      </c>
      <c r="IC32">
        <v>28.024000000000001</v>
      </c>
      <c r="ID32">
        <v>33.3506</v>
      </c>
      <c r="IE32">
        <v>30.0001</v>
      </c>
      <c r="IF32">
        <v>33.184800000000003</v>
      </c>
      <c r="IG32">
        <v>33.092300000000002</v>
      </c>
      <c r="IH32">
        <v>60.994700000000002</v>
      </c>
      <c r="II32">
        <v>60.938200000000002</v>
      </c>
      <c r="IJ32">
        <v>0</v>
      </c>
      <c r="IK32">
        <v>28.006799999999998</v>
      </c>
      <c r="IL32">
        <v>1500</v>
      </c>
      <c r="IM32">
        <v>20.578499999999998</v>
      </c>
      <c r="IN32">
        <v>100.182</v>
      </c>
      <c r="IO32">
        <v>100.44</v>
      </c>
    </row>
    <row r="33" spans="1:249" x14ac:dyDescent="0.3">
      <c r="A33">
        <v>15</v>
      </c>
      <c r="B33">
        <v>1689262622.0999999</v>
      </c>
      <c r="C33">
        <v>3071.599999904633</v>
      </c>
      <c r="D33" t="s">
        <v>457</v>
      </c>
      <c r="E33" t="s">
        <v>458</v>
      </c>
      <c r="F33" t="s">
        <v>375</v>
      </c>
      <c r="G33" t="s">
        <v>376</v>
      </c>
      <c r="H33" t="s">
        <v>459</v>
      </c>
      <c r="I33" t="s">
        <v>378</v>
      </c>
      <c r="J33" t="s">
        <v>28</v>
      </c>
      <c r="K33" t="s">
        <v>460</v>
      </c>
      <c r="L33" t="s">
        <v>461</v>
      </c>
      <c r="M33">
        <v>1689262622.0999999</v>
      </c>
      <c r="N33">
        <f t="shared" si="0"/>
        <v>8.2244695021547881E-3</v>
      </c>
      <c r="O33">
        <f t="shared" si="1"/>
        <v>8.224469502154788</v>
      </c>
      <c r="P33">
        <f t="shared" si="2"/>
        <v>59.113538569774001</v>
      </c>
      <c r="Q33">
        <f t="shared" si="3"/>
        <v>325.87900000000002</v>
      </c>
      <c r="R33">
        <f t="shared" si="4"/>
        <v>107.6004919939619</v>
      </c>
      <c r="S33">
        <f t="shared" si="5"/>
        <v>10.650508885732561</v>
      </c>
      <c r="T33">
        <f t="shared" si="6"/>
        <v>32.256146053388001</v>
      </c>
      <c r="U33">
        <f t="shared" si="7"/>
        <v>0.48131409228189215</v>
      </c>
      <c r="V33">
        <f t="shared" si="8"/>
        <v>2.9076717536865644</v>
      </c>
      <c r="W33">
        <f t="shared" si="9"/>
        <v>0.44103349721239876</v>
      </c>
      <c r="X33">
        <f t="shared" si="10"/>
        <v>0.2789835268571032</v>
      </c>
      <c r="Y33">
        <f t="shared" si="11"/>
        <v>289.53933929218778</v>
      </c>
      <c r="Z33">
        <f t="shared" si="12"/>
        <v>32.298288508043804</v>
      </c>
      <c r="AA33">
        <f t="shared" si="13"/>
        <v>32.009900000000002</v>
      </c>
      <c r="AB33">
        <f t="shared" si="14"/>
        <v>4.7777595778555755</v>
      </c>
      <c r="AC33">
        <f t="shared" si="15"/>
        <v>60.376607223833034</v>
      </c>
      <c r="AD33">
        <f t="shared" si="16"/>
        <v>3.0044888798908</v>
      </c>
      <c r="AE33">
        <f t="shared" si="17"/>
        <v>4.9762466260356701</v>
      </c>
      <c r="AF33">
        <f t="shared" si="18"/>
        <v>1.7732706979647754</v>
      </c>
      <c r="AG33">
        <f t="shared" si="19"/>
        <v>-362.69910504502616</v>
      </c>
      <c r="AH33">
        <f t="shared" si="20"/>
        <v>113.03848194056324</v>
      </c>
      <c r="AI33">
        <f t="shared" si="21"/>
        <v>8.8485840274891316</v>
      </c>
      <c r="AJ33">
        <f t="shared" si="22"/>
        <v>48.727300215214015</v>
      </c>
      <c r="AK33">
        <v>0</v>
      </c>
      <c r="AL33">
        <v>0</v>
      </c>
      <c r="AM33">
        <f t="shared" si="23"/>
        <v>1</v>
      </c>
      <c r="AN33">
        <f t="shared" si="24"/>
        <v>0</v>
      </c>
      <c r="AO33">
        <f t="shared" si="25"/>
        <v>51244.213295285932</v>
      </c>
      <c r="AP33" t="s">
        <v>382</v>
      </c>
      <c r="AQ33">
        <v>10238.9</v>
      </c>
      <c r="AR33">
        <v>302.21199999999999</v>
      </c>
      <c r="AS33">
        <v>4052.3</v>
      </c>
      <c r="AT33">
        <f t="shared" si="26"/>
        <v>0.92542210596451402</v>
      </c>
      <c r="AU33">
        <v>-0.32343011824092421</v>
      </c>
      <c r="AV33" t="s">
        <v>462</v>
      </c>
      <c r="AW33">
        <v>10263.9</v>
      </c>
      <c r="AX33">
        <v>810.00355999999999</v>
      </c>
      <c r="AY33">
        <v>1438.32</v>
      </c>
      <c r="AZ33">
        <f t="shared" si="27"/>
        <v>0.43684050837087707</v>
      </c>
      <c r="BA33">
        <v>0.5</v>
      </c>
      <c r="BB33">
        <f t="shared" si="28"/>
        <v>1513.0419001513924</v>
      </c>
      <c r="BC33">
        <f t="shared" si="29"/>
        <v>59.113538569774001</v>
      </c>
      <c r="BD33">
        <f t="shared" si="30"/>
        <v>330.47899642428604</v>
      </c>
      <c r="BE33">
        <f t="shared" si="31"/>
        <v>3.9283094990342146E-2</v>
      </c>
      <c r="BF33">
        <f t="shared" si="32"/>
        <v>1.8173841704210472</v>
      </c>
      <c r="BG33">
        <f t="shared" si="33"/>
        <v>266.14023504131529</v>
      </c>
      <c r="BH33" t="s">
        <v>463</v>
      </c>
      <c r="BI33">
        <v>623.25</v>
      </c>
      <c r="BJ33">
        <f t="shared" si="34"/>
        <v>623.25</v>
      </c>
      <c r="BK33">
        <f t="shared" si="35"/>
        <v>0.56668196228933754</v>
      </c>
      <c r="BL33">
        <f t="shared" si="36"/>
        <v>0.77087420712331456</v>
      </c>
      <c r="BM33">
        <f t="shared" si="37"/>
        <v>0.76230442834021095</v>
      </c>
      <c r="BN33">
        <f t="shared" si="38"/>
        <v>0.55304287972622324</v>
      </c>
      <c r="BO33">
        <f t="shared" si="39"/>
        <v>0.69704497601122972</v>
      </c>
      <c r="BP33">
        <f t="shared" si="40"/>
        <v>0.59314226913966372</v>
      </c>
      <c r="BQ33">
        <f t="shared" si="41"/>
        <v>0.40685773086033628</v>
      </c>
      <c r="BR33">
        <f t="shared" si="42"/>
        <v>1799.83</v>
      </c>
      <c r="BS33">
        <f t="shared" si="43"/>
        <v>1513.0419001513924</v>
      </c>
      <c r="BT33">
        <f t="shared" si="44"/>
        <v>0.84065822891683795</v>
      </c>
      <c r="BU33">
        <f t="shared" si="45"/>
        <v>0.16087038180949745</v>
      </c>
      <c r="BV33">
        <v>6</v>
      </c>
      <c r="BW33">
        <v>0.5</v>
      </c>
      <c r="BX33" t="s">
        <v>385</v>
      </c>
      <c r="BY33">
        <v>1689262622.0999999</v>
      </c>
      <c r="BZ33">
        <v>325.87900000000002</v>
      </c>
      <c r="CA33">
        <v>399.99900000000002</v>
      </c>
      <c r="CB33">
        <v>30.353899999999999</v>
      </c>
      <c r="CC33">
        <v>20.7883</v>
      </c>
      <c r="CD33">
        <v>329.846</v>
      </c>
      <c r="CE33">
        <v>30.005099999999999</v>
      </c>
      <c r="CF33">
        <v>500.21899999999999</v>
      </c>
      <c r="CG33">
        <v>98.881699999999995</v>
      </c>
      <c r="CH33">
        <v>0.100272</v>
      </c>
      <c r="CI33">
        <v>32.731000000000002</v>
      </c>
      <c r="CJ33">
        <v>32.009900000000002</v>
      </c>
      <c r="CK33">
        <v>999.9</v>
      </c>
      <c r="CL33">
        <v>0</v>
      </c>
      <c r="CM33">
        <v>0</v>
      </c>
      <c r="CN33">
        <v>9987.5</v>
      </c>
      <c r="CO33">
        <v>0</v>
      </c>
      <c r="CP33">
        <v>1.91117E-3</v>
      </c>
      <c r="CQ33">
        <v>-74.120900000000006</v>
      </c>
      <c r="CR33">
        <v>336.08</v>
      </c>
      <c r="CS33">
        <v>408.49099999999999</v>
      </c>
      <c r="CT33">
        <v>9.5655300000000008</v>
      </c>
      <c r="CU33">
        <v>399.99900000000002</v>
      </c>
      <c r="CV33">
        <v>20.7883</v>
      </c>
      <c r="CW33">
        <v>3.0014400000000001</v>
      </c>
      <c r="CX33">
        <v>2.05559</v>
      </c>
      <c r="CY33">
        <v>24.035900000000002</v>
      </c>
      <c r="CZ33">
        <v>17.879100000000001</v>
      </c>
      <c r="DA33">
        <v>1799.83</v>
      </c>
      <c r="DB33">
        <v>0.97799899999999995</v>
      </c>
      <c r="DC33">
        <v>2.2001099999999999E-2</v>
      </c>
      <c r="DD33">
        <v>0</v>
      </c>
      <c r="DE33">
        <v>809.86300000000006</v>
      </c>
      <c r="DF33">
        <v>4.9997699999999998</v>
      </c>
      <c r="DG33">
        <v>16023.3</v>
      </c>
      <c r="DH33">
        <v>15782.9</v>
      </c>
      <c r="DI33">
        <v>45.186999999999998</v>
      </c>
      <c r="DJ33">
        <v>46.5</v>
      </c>
      <c r="DK33">
        <v>44.936999999999998</v>
      </c>
      <c r="DL33">
        <v>45.311999999999998</v>
      </c>
      <c r="DM33">
        <v>46.125</v>
      </c>
      <c r="DN33">
        <v>1755.34</v>
      </c>
      <c r="DO33">
        <v>39.49</v>
      </c>
      <c r="DP33">
        <v>0</v>
      </c>
      <c r="DQ33">
        <v>1319.7999999523161</v>
      </c>
      <c r="DR33">
        <v>0</v>
      </c>
      <c r="DS33">
        <v>810.00355999999999</v>
      </c>
      <c r="DT33">
        <v>0.50007691477056304</v>
      </c>
      <c r="DU33">
        <v>0.71538486944948809</v>
      </c>
      <c r="DV33">
        <v>16020.876</v>
      </c>
      <c r="DW33">
        <v>15</v>
      </c>
      <c r="DX33">
        <v>1689262581.0999999</v>
      </c>
      <c r="DY33" t="s">
        <v>464</v>
      </c>
      <c r="DZ33">
        <v>1689262581.0999999</v>
      </c>
      <c r="EA33">
        <v>1689262577.0999999</v>
      </c>
      <c r="EB33">
        <v>18</v>
      </c>
      <c r="EC33">
        <v>-0.04</v>
      </c>
      <c r="ED33">
        <v>1.0999999999999999E-2</v>
      </c>
      <c r="EE33">
        <v>-3.911</v>
      </c>
      <c r="EF33">
        <v>0.127</v>
      </c>
      <c r="EG33">
        <v>400</v>
      </c>
      <c r="EH33">
        <v>20</v>
      </c>
      <c r="EI33">
        <v>0.03</v>
      </c>
      <c r="EJ33">
        <v>0.01</v>
      </c>
      <c r="EK33">
        <v>59.115095033830109</v>
      </c>
      <c r="EL33">
        <v>-0.48802144561799099</v>
      </c>
      <c r="EM33">
        <v>0.1690894869411676</v>
      </c>
      <c r="EN33">
        <v>1</v>
      </c>
      <c r="EO33">
        <v>0.48794427779015898</v>
      </c>
      <c r="EP33">
        <v>-1.7733916109712929E-2</v>
      </c>
      <c r="EQ33">
        <v>1.224617907977465E-2</v>
      </c>
      <c r="ER33">
        <v>1</v>
      </c>
      <c r="ES33">
        <v>2</v>
      </c>
      <c r="ET33">
        <v>2</v>
      </c>
      <c r="EU33" t="s">
        <v>387</v>
      </c>
      <c r="EV33">
        <v>2.9630800000000002</v>
      </c>
      <c r="EW33">
        <v>2.6993900000000002</v>
      </c>
      <c r="EX33">
        <v>8.2545199999999999E-2</v>
      </c>
      <c r="EY33">
        <v>9.5322699999999996E-2</v>
      </c>
      <c r="EZ33">
        <v>0.133741</v>
      </c>
      <c r="FA33">
        <v>9.9682199999999999E-2</v>
      </c>
      <c r="FB33">
        <v>31343</v>
      </c>
      <c r="FC33">
        <v>19785.8</v>
      </c>
      <c r="FD33">
        <v>32072.400000000001</v>
      </c>
      <c r="FE33">
        <v>25005.200000000001</v>
      </c>
      <c r="FF33">
        <v>38439.599999999999</v>
      </c>
      <c r="FG33">
        <v>39014.800000000003</v>
      </c>
      <c r="FH33">
        <v>46083.1</v>
      </c>
      <c r="FI33">
        <v>45348.7</v>
      </c>
      <c r="FJ33">
        <v>1.92913</v>
      </c>
      <c r="FK33">
        <v>1.74762</v>
      </c>
      <c r="FL33">
        <v>-1.8179400000000001E-3</v>
      </c>
      <c r="FM33">
        <v>0</v>
      </c>
      <c r="FN33">
        <v>32.039299999999997</v>
      </c>
      <c r="FO33">
        <v>999.9</v>
      </c>
      <c r="FP33">
        <v>48.1</v>
      </c>
      <c r="FQ33">
        <v>44</v>
      </c>
      <c r="FR33">
        <v>44.521700000000003</v>
      </c>
      <c r="FS33">
        <v>64.525400000000005</v>
      </c>
      <c r="FT33">
        <v>16.125800000000002</v>
      </c>
      <c r="FU33">
        <v>1</v>
      </c>
      <c r="FV33">
        <v>0.49673</v>
      </c>
      <c r="FW33">
        <v>2.06738</v>
      </c>
      <c r="FX33">
        <v>20.217400000000001</v>
      </c>
      <c r="FY33">
        <v>5.2325600000000003</v>
      </c>
      <c r="FZ33">
        <v>11.950100000000001</v>
      </c>
      <c r="GA33">
        <v>4.9855</v>
      </c>
      <c r="GB33">
        <v>3.2898499999999999</v>
      </c>
      <c r="GC33">
        <v>9999</v>
      </c>
      <c r="GD33">
        <v>9999</v>
      </c>
      <c r="GE33">
        <v>9999</v>
      </c>
      <c r="GF33">
        <v>213.8</v>
      </c>
      <c r="GG33">
        <v>1.8672200000000001</v>
      </c>
      <c r="GH33">
        <v>1.8693500000000001</v>
      </c>
      <c r="GI33">
        <v>1.86707</v>
      </c>
      <c r="GJ33">
        <v>1.86738</v>
      </c>
      <c r="GK33">
        <v>1.8626499999999999</v>
      </c>
      <c r="GL33">
        <v>1.8653900000000001</v>
      </c>
      <c r="GM33">
        <v>1.8687400000000001</v>
      </c>
      <c r="GN33">
        <v>1.8690500000000001</v>
      </c>
      <c r="GO33">
        <v>5</v>
      </c>
      <c r="GP33">
        <v>0</v>
      </c>
      <c r="GQ33">
        <v>0</v>
      </c>
      <c r="GR33">
        <v>0</v>
      </c>
      <c r="GS33" t="s">
        <v>388</v>
      </c>
      <c r="GT33" t="s">
        <v>389</v>
      </c>
      <c r="GU33" t="s">
        <v>390</v>
      </c>
      <c r="GV33" t="s">
        <v>390</v>
      </c>
      <c r="GW33" t="s">
        <v>390</v>
      </c>
      <c r="GX33" t="s">
        <v>390</v>
      </c>
      <c r="GY33">
        <v>0</v>
      </c>
      <c r="GZ33">
        <v>100</v>
      </c>
      <c r="HA33">
        <v>100</v>
      </c>
      <c r="HB33">
        <v>-3.9670000000000001</v>
      </c>
      <c r="HC33">
        <v>0.3488</v>
      </c>
      <c r="HD33">
        <v>-4.3622438101160022</v>
      </c>
      <c r="HE33">
        <v>1.6145137170229321E-3</v>
      </c>
      <c r="HF33">
        <v>-1.407043735234338E-6</v>
      </c>
      <c r="HG33">
        <v>4.3622850327847239E-10</v>
      </c>
      <c r="HH33">
        <v>0.3487396336897754</v>
      </c>
      <c r="HI33">
        <v>0</v>
      </c>
      <c r="HJ33">
        <v>0</v>
      </c>
      <c r="HK33">
        <v>0</v>
      </c>
      <c r="HL33">
        <v>2</v>
      </c>
      <c r="HM33">
        <v>2094</v>
      </c>
      <c r="HN33">
        <v>1</v>
      </c>
      <c r="HO33">
        <v>26</v>
      </c>
      <c r="HP33">
        <v>0.7</v>
      </c>
      <c r="HQ33">
        <v>0.8</v>
      </c>
      <c r="HR33">
        <v>1.0559099999999999</v>
      </c>
      <c r="HS33">
        <v>2.5891099999999998</v>
      </c>
      <c r="HT33">
        <v>1.4978</v>
      </c>
      <c r="HU33">
        <v>2.2888199999999999</v>
      </c>
      <c r="HV33">
        <v>1.49902</v>
      </c>
      <c r="HW33">
        <v>2.3022499999999999</v>
      </c>
      <c r="HX33">
        <v>47.271999999999998</v>
      </c>
      <c r="HY33">
        <v>23.991199999999999</v>
      </c>
      <c r="HZ33">
        <v>18</v>
      </c>
      <c r="IA33">
        <v>509.08300000000003</v>
      </c>
      <c r="IB33">
        <v>429.798</v>
      </c>
      <c r="IC33">
        <v>28.443999999999999</v>
      </c>
      <c r="ID33">
        <v>33.517899999999997</v>
      </c>
      <c r="IE33">
        <v>30.0001</v>
      </c>
      <c r="IF33">
        <v>33.441299999999998</v>
      </c>
      <c r="IG33">
        <v>33.365200000000002</v>
      </c>
      <c r="IH33">
        <v>21.154299999999999</v>
      </c>
      <c r="II33">
        <v>59.5916</v>
      </c>
      <c r="IJ33">
        <v>0</v>
      </c>
      <c r="IK33">
        <v>28.443899999999999</v>
      </c>
      <c r="IL33">
        <v>400</v>
      </c>
      <c r="IM33">
        <v>20.7347</v>
      </c>
      <c r="IN33">
        <v>100.13</v>
      </c>
      <c r="IO33">
        <v>100.435</v>
      </c>
    </row>
    <row r="34" spans="1:249" x14ac:dyDescent="0.3">
      <c r="A34">
        <v>16</v>
      </c>
      <c r="B34">
        <v>1689262811.5999999</v>
      </c>
      <c r="C34">
        <v>3261.099999904633</v>
      </c>
      <c r="D34" t="s">
        <v>465</v>
      </c>
      <c r="E34" t="s">
        <v>466</v>
      </c>
      <c r="F34" t="s">
        <v>375</v>
      </c>
      <c r="G34" t="s">
        <v>376</v>
      </c>
      <c r="H34" t="s">
        <v>459</v>
      </c>
      <c r="I34" t="s">
        <v>378</v>
      </c>
      <c r="J34" t="s">
        <v>28</v>
      </c>
      <c r="K34" t="s">
        <v>460</v>
      </c>
      <c r="L34" t="s">
        <v>461</v>
      </c>
      <c r="M34">
        <v>1689262811.5999999</v>
      </c>
      <c r="N34">
        <f t="shared" si="0"/>
        <v>9.1376815515847379E-3</v>
      </c>
      <c r="O34">
        <f t="shared" si="1"/>
        <v>9.1376815515847376</v>
      </c>
      <c r="P34">
        <f t="shared" si="2"/>
        <v>49.368225246767018</v>
      </c>
      <c r="Q34">
        <f t="shared" si="3"/>
        <v>238.10900000000001</v>
      </c>
      <c r="R34">
        <f t="shared" si="4"/>
        <v>75.370006356692997</v>
      </c>
      <c r="S34">
        <f t="shared" si="5"/>
        <v>7.4603418022039056</v>
      </c>
      <c r="T34">
        <f t="shared" si="6"/>
        <v>23.568719336099999</v>
      </c>
      <c r="U34">
        <f t="shared" si="7"/>
        <v>0.54361477497464461</v>
      </c>
      <c r="V34">
        <f t="shared" si="8"/>
        <v>2.9052795121206447</v>
      </c>
      <c r="W34">
        <f t="shared" si="9"/>
        <v>0.49278257079546656</v>
      </c>
      <c r="X34">
        <f t="shared" si="10"/>
        <v>0.31215911918878725</v>
      </c>
      <c r="Y34">
        <f t="shared" si="11"/>
        <v>289.56487529216184</v>
      </c>
      <c r="Z34">
        <f t="shared" si="12"/>
        <v>32.159478340486849</v>
      </c>
      <c r="AA34">
        <f t="shared" si="13"/>
        <v>31.953299999999999</v>
      </c>
      <c r="AB34">
        <f t="shared" si="14"/>
        <v>4.7624760174879226</v>
      </c>
      <c r="AC34">
        <f t="shared" si="15"/>
        <v>59.928978627426019</v>
      </c>
      <c r="AD34">
        <f t="shared" si="16"/>
        <v>2.9989938024899998</v>
      </c>
      <c r="AE34">
        <f t="shared" si="17"/>
        <v>5.0042464783765466</v>
      </c>
      <c r="AF34">
        <f t="shared" si="18"/>
        <v>1.7634822149979228</v>
      </c>
      <c r="AG34">
        <f t="shared" si="19"/>
        <v>-402.97175642488696</v>
      </c>
      <c r="AH34">
        <f t="shared" si="20"/>
        <v>137.4266610550053</v>
      </c>
      <c r="AI34">
        <f t="shared" si="21"/>
        <v>10.76882069674674</v>
      </c>
      <c r="AJ34">
        <f t="shared" si="22"/>
        <v>34.788600619026909</v>
      </c>
      <c r="AK34">
        <v>0</v>
      </c>
      <c r="AL34">
        <v>0</v>
      </c>
      <c r="AM34">
        <f t="shared" si="23"/>
        <v>1</v>
      </c>
      <c r="AN34">
        <f t="shared" si="24"/>
        <v>0</v>
      </c>
      <c r="AO34">
        <f t="shared" si="25"/>
        <v>51160.243504957318</v>
      </c>
      <c r="AP34" t="s">
        <v>382</v>
      </c>
      <c r="AQ34">
        <v>10238.9</v>
      </c>
      <c r="AR34">
        <v>302.21199999999999</v>
      </c>
      <c r="AS34">
        <v>4052.3</v>
      </c>
      <c r="AT34">
        <f t="shared" si="26"/>
        <v>0.92542210596451402</v>
      </c>
      <c r="AU34">
        <v>-0.32343011824092421</v>
      </c>
      <c r="AV34" t="s">
        <v>467</v>
      </c>
      <c r="AW34">
        <v>10262.799999999999</v>
      </c>
      <c r="AX34">
        <v>806.42984615384614</v>
      </c>
      <c r="AY34">
        <v>1314.73</v>
      </c>
      <c r="AZ34">
        <f t="shared" si="27"/>
        <v>0.38661942288238182</v>
      </c>
      <c r="BA34">
        <v>0.5</v>
      </c>
      <c r="BB34">
        <f t="shared" si="28"/>
        <v>1513.1763001513793</v>
      </c>
      <c r="BC34">
        <f t="shared" si="29"/>
        <v>49.368225246767018</v>
      </c>
      <c r="BD34">
        <f t="shared" si="30"/>
        <v>292.51167394191202</v>
      </c>
      <c r="BE34">
        <f t="shared" si="31"/>
        <v>3.2839303232568964E-2</v>
      </c>
      <c r="BF34">
        <f t="shared" si="32"/>
        <v>2.0822298114441748</v>
      </c>
      <c r="BG34">
        <f t="shared" si="33"/>
        <v>261.59011242142458</v>
      </c>
      <c r="BH34" t="s">
        <v>468</v>
      </c>
      <c r="BI34">
        <v>638.07000000000005</v>
      </c>
      <c r="BJ34">
        <f t="shared" si="34"/>
        <v>638.07000000000005</v>
      </c>
      <c r="BK34">
        <f t="shared" si="35"/>
        <v>0.51467601712899225</v>
      </c>
      <c r="BL34">
        <f t="shared" si="36"/>
        <v>0.751189894254358</v>
      </c>
      <c r="BM34">
        <f t="shared" si="37"/>
        <v>0.80181182872858603</v>
      </c>
      <c r="BN34">
        <f t="shared" si="38"/>
        <v>0.50201591857740191</v>
      </c>
      <c r="BO34">
        <f t="shared" si="39"/>
        <v>0.73000153596395601</v>
      </c>
      <c r="BP34">
        <f t="shared" si="40"/>
        <v>0.5943625947289628</v>
      </c>
      <c r="BQ34">
        <f t="shared" si="41"/>
        <v>0.4056374052710372</v>
      </c>
      <c r="BR34">
        <f t="shared" si="42"/>
        <v>1799.99</v>
      </c>
      <c r="BS34">
        <f t="shared" si="43"/>
        <v>1513.1763001513793</v>
      </c>
      <c r="BT34">
        <f t="shared" si="44"/>
        <v>0.84065817040726853</v>
      </c>
      <c r="BU34">
        <f t="shared" si="45"/>
        <v>0.16087026888602818</v>
      </c>
      <c r="BV34">
        <v>6</v>
      </c>
      <c r="BW34">
        <v>0.5</v>
      </c>
      <c r="BX34" t="s">
        <v>385</v>
      </c>
      <c r="BY34">
        <v>1689262811.5999999</v>
      </c>
      <c r="BZ34">
        <v>238.10900000000001</v>
      </c>
      <c r="CA34">
        <v>299.93099999999998</v>
      </c>
      <c r="CB34">
        <v>30.298100000000002</v>
      </c>
      <c r="CC34">
        <v>19.670400000000001</v>
      </c>
      <c r="CD34">
        <v>241.79599999999999</v>
      </c>
      <c r="CE34">
        <v>29.9452</v>
      </c>
      <c r="CF34">
        <v>500.24900000000002</v>
      </c>
      <c r="CG34">
        <v>98.882499999999993</v>
      </c>
      <c r="CH34">
        <v>0.1004</v>
      </c>
      <c r="CI34">
        <v>32.8307</v>
      </c>
      <c r="CJ34">
        <v>31.953299999999999</v>
      </c>
      <c r="CK34">
        <v>999.9</v>
      </c>
      <c r="CL34">
        <v>0</v>
      </c>
      <c r="CM34">
        <v>0</v>
      </c>
      <c r="CN34">
        <v>9973.75</v>
      </c>
      <c r="CO34">
        <v>0</v>
      </c>
      <c r="CP34">
        <v>1.91117E-3</v>
      </c>
      <c r="CQ34">
        <v>-61.822099999999999</v>
      </c>
      <c r="CR34">
        <v>245.54900000000001</v>
      </c>
      <c r="CS34">
        <v>305.94900000000001</v>
      </c>
      <c r="CT34">
        <v>10.627700000000001</v>
      </c>
      <c r="CU34">
        <v>299.93099999999998</v>
      </c>
      <c r="CV34">
        <v>19.670400000000001</v>
      </c>
      <c r="CW34">
        <v>2.9959600000000002</v>
      </c>
      <c r="CX34">
        <v>1.94506</v>
      </c>
      <c r="CY34">
        <v>24.005500000000001</v>
      </c>
      <c r="CZ34">
        <v>17.004000000000001</v>
      </c>
      <c r="DA34">
        <v>1799.99</v>
      </c>
      <c r="DB34">
        <v>0.97800200000000004</v>
      </c>
      <c r="DC34">
        <v>2.19975E-2</v>
      </c>
      <c r="DD34">
        <v>0</v>
      </c>
      <c r="DE34">
        <v>806.11500000000001</v>
      </c>
      <c r="DF34">
        <v>4.9997699999999998</v>
      </c>
      <c r="DG34">
        <v>15974.4</v>
      </c>
      <c r="DH34">
        <v>15784.4</v>
      </c>
      <c r="DI34">
        <v>45.25</v>
      </c>
      <c r="DJ34">
        <v>46.625</v>
      </c>
      <c r="DK34">
        <v>45</v>
      </c>
      <c r="DL34">
        <v>45.311999999999998</v>
      </c>
      <c r="DM34">
        <v>46.186999999999998</v>
      </c>
      <c r="DN34">
        <v>1755.5</v>
      </c>
      <c r="DO34">
        <v>39.49</v>
      </c>
      <c r="DP34">
        <v>0</v>
      </c>
      <c r="DQ34">
        <v>188.79999995231631</v>
      </c>
      <c r="DR34">
        <v>0</v>
      </c>
      <c r="DS34">
        <v>806.42984615384614</v>
      </c>
      <c r="DT34">
        <v>-0.2685128199087658</v>
      </c>
      <c r="DU34">
        <v>13.141880589467389</v>
      </c>
      <c r="DV34">
        <v>15970.130769230769</v>
      </c>
      <c r="DW34">
        <v>15</v>
      </c>
      <c r="DX34">
        <v>1689262703.0999999</v>
      </c>
      <c r="DY34" t="s">
        <v>469</v>
      </c>
      <c r="DZ34">
        <v>1689262693.5999999</v>
      </c>
      <c r="EA34">
        <v>1689262703.0999999</v>
      </c>
      <c r="EB34">
        <v>19</v>
      </c>
      <c r="EC34">
        <v>0.36099999999999999</v>
      </c>
      <c r="ED34">
        <v>4.0000000000000001E-3</v>
      </c>
      <c r="EE34">
        <v>-3.6280000000000001</v>
      </c>
      <c r="EF34">
        <v>0.13100000000000001</v>
      </c>
      <c r="EG34">
        <v>300</v>
      </c>
      <c r="EH34">
        <v>20</v>
      </c>
      <c r="EI34">
        <v>0.05</v>
      </c>
      <c r="EJ34">
        <v>0.02</v>
      </c>
      <c r="EK34">
        <v>49.18874500338579</v>
      </c>
      <c r="EL34">
        <v>1.0818859322361369</v>
      </c>
      <c r="EM34">
        <v>0.16762427551994019</v>
      </c>
      <c r="EN34">
        <v>0</v>
      </c>
      <c r="EO34">
        <v>0.54252141770103846</v>
      </c>
      <c r="EP34">
        <v>1.956903316090711E-2</v>
      </c>
      <c r="EQ34">
        <v>3.186027448628333E-3</v>
      </c>
      <c r="ER34">
        <v>1</v>
      </c>
      <c r="ES34">
        <v>1</v>
      </c>
      <c r="ET34">
        <v>2</v>
      </c>
      <c r="EU34" t="s">
        <v>426</v>
      </c>
      <c r="EV34">
        <v>2.9631699999999999</v>
      </c>
      <c r="EW34">
        <v>2.6994099999999999</v>
      </c>
      <c r="EX34">
        <v>6.3722399999999998E-2</v>
      </c>
      <c r="EY34">
        <v>7.5821899999999998E-2</v>
      </c>
      <c r="EZ34">
        <v>0.13356000000000001</v>
      </c>
      <c r="FA34">
        <v>9.5865099999999995E-2</v>
      </c>
      <c r="FB34">
        <v>31983.5</v>
      </c>
      <c r="FC34">
        <v>20211</v>
      </c>
      <c r="FD34">
        <v>32069.7</v>
      </c>
      <c r="FE34">
        <v>25003.4</v>
      </c>
      <c r="FF34">
        <v>38444.699999999997</v>
      </c>
      <c r="FG34">
        <v>39177.4</v>
      </c>
      <c r="FH34">
        <v>46079.7</v>
      </c>
      <c r="FI34">
        <v>45345.599999999999</v>
      </c>
      <c r="FJ34">
        <v>1.9302699999999999</v>
      </c>
      <c r="FK34">
        <v>1.74457</v>
      </c>
      <c r="FL34">
        <v>-6.8172800000000002E-3</v>
      </c>
      <c r="FM34">
        <v>0</v>
      </c>
      <c r="FN34">
        <v>32.063800000000001</v>
      </c>
      <c r="FO34">
        <v>999.9</v>
      </c>
      <c r="FP34">
        <v>46.9</v>
      </c>
      <c r="FQ34">
        <v>44.3</v>
      </c>
      <c r="FR34">
        <v>44.091900000000003</v>
      </c>
      <c r="FS34">
        <v>64.195400000000006</v>
      </c>
      <c r="FT34">
        <v>15.524800000000001</v>
      </c>
      <c r="FU34">
        <v>1</v>
      </c>
      <c r="FV34">
        <v>0.49481700000000001</v>
      </c>
      <c r="FW34">
        <v>0.83440400000000003</v>
      </c>
      <c r="FX34">
        <v>20.228000000000002</v>
      </c>
      <c r="FY34">
        <v>5.2336099999999997</v>
      </c>
      <c r="FZ34">
        <v>11.950100000000001</v>
      </c>
      <c r="GA34">
        <v>4.9855999999999998</v>
      </c>
      <c r="GB34">
        <v>3.29</v>
      </c>
      <c r="GC34">
        <v>9999</v>
      </c>
      <c r="GD34">
        <v>9999</v>
      </c>
      <c r="GE34">
        <v>9999</v>
      </c>
      <c r="GF34">
        <v>213.9</v>
      </c>
      <c r="GG34">
        <v>1.8672200000000001</v>
      </c>
      <c r="GH34">
        <v>1.8693500000000001</v>
      </c>
      <c r="GI34">
        <v>1.8670599999999999</v>
      </c>
      <c r="GJ34">
        <v>1.86734</v>
      </c>
      <c r="GK34">
        <v>1.8626400000000001</v>
      </c>
      <c r="GL34">
        <v>1.8653900000000001</v>
      </c>
      <c r="GM34">
        <v>1.8687400000000001</v>
      </c>
      <c r="GN34">
        <v>1.8690500000000001</v>
      </c>
      <c r="GO34">
        <v>5</v>
      </c>
      <c r="GP34">
        <v>0</v>
      </c>
      <c r="GQ34">
        <v>0</v>
      </c>
      <c r="GR34">
        <v>0</v>
      </c>
      <c r="GS34" t="s">
        <v>388</v>
      </c>
      <c r="GT34" t="s">
        <v>389</v>
      </c>
      <c r="GU34" t="s">
        <v>390</v>
      </c>
      <c r="GV34" t="s">
        <v>390</v>
      </c>
      <c r="GW34" t="s">
        <v>390</v>
      </c>
      <c r="GX34" t="s">
        <v>390</v>
      </c>
      <c r="GY34">
        <v>0</v>
      </c>
      <c r="GZ34">
        <v>100</v>
      </c>
      <c r="HA34">
        <v>100</v>
      </c>
      <c r="HB34">
        <v>-3.6869999999999998</v>
      </c>
      <c r="HC34">
        <v>0.35289999999999999</v>
      </c>
      <c r="HD34">
        <v>-4.0011414003107078</v>
      </c>
      <c r="HE34">
        <v>1.6145137170229321E-3</v>
      </c>
      <c r="HF34">
        <v>-1.407043735234338E-6</v>
      </c>
      <c r="HG34">
        <v>4.3622850327847239E-10</v>
      </c>
      <c r="HH34">
        <v>0.35298582880362922</v>
      </c>
      <c r="HI34">
        <v>0</v>
      </c>
      <c r="HJ34">
        <v>0</v>
      </c>
      <c r="HK34">
        <v>0</v>
      </c>
      <c r="HL34">
        <v>2</v>
      </c>
      <c r="HM34">
        <v>2094</v>
      </c>
      <c r="HN34">
        <v>1</v>
      </c>
      <c r="HO34">
        <v>26</v>
      </c>
      <c r="HP34">
        <v>2</v>
      </c>
      <c r="HQ34">
        <v>1.8</v>
      </c>
      <c r="HR34">
        <v>0.84350599999999998</v>
      </c>
      <c r="HS34">
        <v>2.6000999999999999</v>
      </c>
      <c r="HT34">
        <v>1.4978</v>
      </c>
      <c r="HU34">
        <v>2.2900399999999999</v>
      </c>
      <c r="HV34">
        <v>1.49902</v>
      </c>
      <c r="HW34">
        <v>2.3010299999999999</v>
      </c>
      <c r="HX34">
        <v>47.331800000000001</v>
      </c>
      <c r="HY34">
        <v>23.9999</v>
      </c>
      <c r="HZ34">
        <v>18</v>
      </c>
      <c r="IA34">
        <v>509.82799999999997</v>
      </c>
      <c r="IB34">
        <v>427.91399999999999</v>
      </c>
      <c r="IC34">
        <v>29.586099999999998</v>
      </c>
      <c r="ID34">
        <v>33.517899999999997</v>
      </c>
      <c r="IE34">
        <v>30.0001</v>
      </c>
      <c r="IF34">
        <v>33.439799999999998</v>
      </c>
      <c r="IG34">
        <v>33.366999999999997</v>
      </c>
      <c r="IH34">
        <v>16.882000000000001</v>
      </c>
      <c r="II34">
        <v>60.962499999999999</v>
      </c>
      <c r="IJ34">
        <v>0</v>
      </c>
      <c r="IK34">
        <v>29.6144</v>
      </c>
      <c r="IL34">
        <v>300</v>
      </c>
      <c r="IM34">
        <v>19.751100000000001</v>
      </c>
      <c r="IN34">
        <v>100.123</v>
      </c>
      <c r="IO34">
        <v>100.428</v>
      </c>
    </row>
    <row r="35" spans="1:249" x14ac:dyDescent="0.3">
      <c r="A35">
        <v>17</v>
      </c>
      <c r="B35">
        <v>1689262949.0999999</v>
      </c>
      <c r="C35">
        <v>3398.599999904633</v>
      </c>
      <c r="D35" t="s">
        <v>470</v>
      </c>
      <c r="E35" t="s">
        <v>471</v>
      </c>
      <c r="F35" t="s">
        <v>375</v>
      </c>
      <c r="G35" t="s">
        <v>376</v>
      </c>
      <c r="H35" t="s">
        <v>459</v>
      </c>
      <c r="I35" t="s">
        <v>378</v>
      </c>
      <c r="J35" t="s">
        <v>28</v>
      </c>
      <c r="K35" t="s">
        <v>460</v>
      </c>
      <c r="L35" t="s">
        <v>461</v>
      </c>
      <c r="M35">
        <v>1689262949.0999999</v>
      </c>
      <c r="N35">
        <f t="shared" si="0"/>
        <v>9.9713061877306844E-3</v>
      </c>
      <c r="O35">
        <f t="shared" si="1"/>
        <v>9.9713061877306846</v>
      </c>
      <c r="P35">
        <f t="shared" si="2"/>
        <v>35.916510907755217</v>
      </c>
      <c r="Q35">
        <f t="shared" si="3"/>
        <v>155.05600000000001</v>
      </c>
      <c r="R35">
        <f t="shared" si="4"/>
        <v>48.717387973482069</v>
      </c>
      <c r="S35">
        <f t="shared" si="5"/>
        <v>4.8222168319688654</v>
      </c>
      <c r="T35">
        <f t="shared" si="6"/>
        <v>15.3479832191488</v>
      </c>
      <c r="U35">
        <f t="shared" si="7"/>
        <v>0.61081890859199428</v>
      </c>
      <c r="V35">
        <f t="shared" si="8"/>
        <v>2.9074848859377314</v>
      </c>
      <c r="W35">
        <f t="shared" si="9"/>
        <v>0.54746751594769727</v>
      </c>
      <c r="X35">
        <f t="shared" si="10"/>
        <v>0.34730991524266541</v>
      </c>
      <c r="Y35">
        <f t="shared" si="11"/>
        <v>289.5850442920667</v>
      </c>
      <c r="Z35">
        <f t="shared" si="12"/>
        <v>32.033692090857613</v>
      </c>
      <c r="AA35">
        <f t="shared" si="13"/>
        <v>32.005600000000001</v>
      </c>
      <c r="AB35">
        <f t="shared" si="14"/>
        <v>4.7765969624880489</v>
      </c>
      <c r="AC35">
        <f t="shared" si="15"/>
        <v>60.537499350859733</v>
      </c>
      <c r="AD35">
        <f t="shared" si="16"/>
        <v>3.0449893495084797</v>
      </c>
      <c r="AE35">
        <f t="shared" si="17"/>
        <v>5.0299225804827294</v>
      </c>
      <c r="AF35">
        <f t="shared" si="18"/>
        <v>1.7316076129795692</v>
      </c>
      <c r="AG35">
        <f t="shared" si="19"/>
        <v>-439.73460287892317</v>
      </c>
      <c r="AH35">
        <f t="shared" si="20"/>
        <v>143.5971406888554</v>
      </c>
      <c r="AI35">
        <f t="shared" si="21"/>
        <v>11.251725317805118</v>
      </c>
      <c r="AJ35">
        <f t="shared" si="22"/>
        <v>4.699307419804029</v>
      </c>
      <c r="AK35">
        <v>0</v>
      </c>
      <c r="AL35">
        <v>0</v>
      </c>
      <c r="AM35">
        <f t="shared" si="23"/>
        <v>1</v>
      </c>
      <c r="AN35">
        <f t="shared" si="24"/>
        <v>0</v>
      </c>
      <c r="AO35">
        <f t="shared" si="25"/>
        <v>51207.052115109233</v>
      </c>
      <c r="AP35" t="s">
        <v>382</v>
      </c>
      <c r="AQ35">
        <v>10238.9</v>
      </c>
      <c r="AR35">
        <v>302.21199999999999</v>
      </c>
      <c r="AS35">
        <v>4052.3</v>
      </c>
      <c r="AT35">
        <f t="shared" si="26"/>
        <v>0.92542210596451402</v>
      </c>
      <c r="AU35">
        <v>-0.32343011824092421</v>
      </c>
      <c r="AV35" t="s">
        <v>472</v>
      </c>
      <c r="AW35">
        <v>10261.700000000001</v>
      </c>
      <c r="AX35">
        <v>818.40534615384615</v>
      </c>
      <c r="AY35">
        <v>1185.8900000000001</v>
      </c>
      <c r="AZ35">
        <f t="shared" si="27"/>
        <v>0.30988089438831079</v>
      </c>
      <c r="BA35">
        <v>0.5</v>
      </c>
      <c r="BB35">
        <f t="shared" si="28"/>
        <v>1513.2852001513297</v>
      </c>
      <c r="BC35">
        <f t="shared" si="29"/>
        <v>35.916510907755217</v>
      </c>
      <c r="BD35">
        <f t="shared" si="30"/>
        <v>234.46908564374397</v>
      </c>
      <c r="BE35">
        <f t="shared" si="31"/>
        <v>2.3947859281497046E-2</v>
      </c>
      <c r="BF35">
        <f t="shared" si="32"/>
        <v>2.4170960207101837</v>
      </c>
      <c r="BG35">
        <f t="shared" si="33"/>
        <v>256.05502650414525</v>
      </c>
      <c r="BH35" t="s">
        <v>473</v>
      </c>
      <c r="BI35">
        <v>660.77</v>
      </c>
      <c r="BJ35">
        <f t="shared" si="34"/>
        <v>660.77</v>
      </c>
      <c r="BK35">
        <f t="shared" si="35"/>
        <v>0.44280666840938032</v>
      </c>
      <c r="BL35">
        <f t="shared" si="36"/>
        <v>0.69981081247363242</v>
      </c>
      <c r="BM35">
        <f t="shared" si="37"/>
        <v>0.84516722541153988</v>
      </c>
      <c r="BN35">
        <f t="shared" si="38"/>
        <v>0.41585809972201854</v>
      </c>
      <c r="BO35">
        <f t="shared" si="39"/>
        <v>0.76435806306412002</v>
      </c>
      <c r="BP35">
        <f t="shared" si="40"/>
        <v>0.56501829164649198</v>
      </c>
      <c r="BQ35">
        <f t="shared" si="41"/>
        <v>0.43498170835350802</v>
      </c>
      <c r="BR35">
        <f t="shared" si="42"/>
        <v>1800.12</v>
      </c>
      <c r="BS35">
        <f t="shared" si="43"/>
        <v>1513.2852001513297</v>
      </c>
      <c r="BT35">
        <f t="shared" si="44"/>
        <v>0.84065795622032413</v>
      </c>
      <c r="BU35">
        <f t="shared" si="45"/>
        <v>0.16086985550522562</v>
      </c>
      <c r="BV35">
        <v>6</v>
      </c>
      <c r="BW35">
        <v>0.5</v>
      </c>
      <c r="BX35" t="s">
        <v>385</v>
      </c>
      <c r="BY35">
        <v>1689262949.0999999</v>
      </c>
      <c r="BZ35">
        <v>155.05600000000001</v>
      </c>
      <c r="CA35">
        <v>200</v>
      </c>
      <c r="CB35">
        <v>30.762599999999999</v>
      </c>
      <c r="CC35">
        <v>19.167999999999999</v>
      </c>
      <c r="CD35">
        <v>158.32900000000001</v>
      </c>
      <c r="CE35">
        <v>30.4038</v>
      </c>
      <c r="CF35">
        <v>500.12400000000002</v>
      </c>
      <c r="CG35">
        <v>98.883499999999998</v>
      </c>
      <c r="CH35">
        <v>9.9984799999999999E-2</v>
      </c>
      <c r="CI35">
        <v>32.921700000000001</v>
      </c>
      <c r="CJ35">
        <v>32.005600000000001</v>
      </c>
      <c r="CK35">
        <v>999.9</v>
      </c>
      <c r="CL35">
        <v>0</v>
      </c>
      <c r="CM35">
        <v>0</v>
      </c>
      <c r="CN35">
        <v>9986.25</v>
      </c>
      <c r="CO35">
        <v>0</v>
      </c>
      <c r="CP35">
        <v>1.91117E-3</v>
      </c>
      <c r="CQ35">
        <v>-44.9435</v>
      </c>
      <c r="CR35">
        <v>159.977</v>
      </c>
      <c r="CS35">
        <v>203.90799999999999</v>
      </c>
      <c r="CT35">
        <v>11.5946</v>
      </c>
      <c r="CU35">
        <v>200</v>
      </c>
      <c r="CV35">
        <v>19.167999999999999</v>
      </c>
      <c r="CW35">
        <v>3.0419100000000001</v>
      </c>
      <c r="CX35">
        <v>1.8954</v>
      </c>
      <c r="CY35">
        <v>24.2591</v>
      </c>
      <c r="CZ35">
        <v>16.596499999999999</v>
      </c>
      <c r="DA35">
        <v>1800.12</v>
      </c>
      <c r="DB35">
        <v>0.97800600000000004</v>
      </c>
      <c r="DC35">
        <v>2.19939E-2</v>
      </c>
      <c r="DD35">
        <v>0</v>
      </c>
      <c r="DE35">
        <v>818.61500000000001</v>
      </c>
      <c r="DF35">
        <v>4.9997699999999998</v>
      </c>
      <c r="DG35">
        <v>16183.6</v>
      </c>
      <c r="DH35">
        <v>15785.6</v>
      </c>
      <c r="DI35">
        <v>45.436999999999998</v>
      </c>
      <c r="DJ35">
        <v>46.75</v>
      </c>
      <c r="DK35">
        <v>45.125</v>
      </c>
      <c r="DL35">
        <v>45.5</v>
      </c>
      <c r="DM35">
        <v>46.375</v>
      </c>
      <c r="DN35">
        <v>1755.64</v>
      </c>
      <c r="DO35">
        <v>39.479999999999997</v>
      </c>
      <c r="DP35">
        <v>0</v>
      </c>
      <c r="DQ35">
        <v>137.29999995231631</v>
      </c>
      <c r="DR35">
        <v>0</v>
      </c>
      <c r="DS35">
        <v>818.40534615384615</v>
      </c>
      <c r="DT35">
        <v>1.6293675189935941</v>
      </c>
      <c r="DU35">
        <v>3.931624132436188</v>
      </c>
      <c r="DV35">
        <v>16186.030769230771</v>
      </c>
      <c r="DW35">
        <v>15</v>
      </c>
      <c r="DX35">
        <v>1689262896.0999999</v>
      </c>
      <c r="DY35" t="s">
        <v>474</v>
      </c>
      <c r="DZ35">
        <v>1689262877.0999999</v>
      </c>
      <c r="EA35">
        <v>1689262896.0999999</v>
      </c>
      <c r="EB35">
        <v>20</v>
      </c>
      <c r="EC35">
        <v>0.50600000000000001</v>
      </c>
      <c r="ED35">
        <v>6.0000000000000001E-3</v>
      </c>
      <c r="EE35">
        <v>-3.222</v>
      </c>
      <c r="EF35">
        <v>0.11600000000000001</v>
      </c>
      <c r="EG35">
        <v>200</v>
      </c>
      <c r="EH35">
        <v>20</v>
      </c>
      <c r="EI35">
        <v>0.04</v>
      </c>
      <c r="EJ35">
        <v>0.02</v>
      </c>
      <c r="EK35">
        <v>35.735616908485561</v>
      </c>
      <c r="EL35">
        <v>0.98774448656121938</v>
      </c>
      <c r="EM35">
        <v>0.152758161914991</v>
      </c>
      <c r="EN35">
        <v>1</v>
      </c>
      <c r="EO35">
        <v>0.6062802320432249</v>
      </c>
      <c r="EP35">
        <v>1.338041400370266E-2</v>
      </c>
      <c r="EQ35">
        <v>4.1152073668790047E-3</v>
      </c>
      <c r="ER35">
        <v>1</v>
      </c>
      <c r="ES35">
        <v>2</v>
      </c>
      <c r="ET35">
        <v>2</v>
      </c>
      <c r="EU35" t="s">
        <v>387</v>
      </c>
      <c r="EV35">
        <v>2.9627400000000002</v>
      </c>
      <c r="EW35">
        <v>2.6991000000000001</v>
      </c>
      <c r="EX35">
        <v>4.3647600000000002E-2</v>
      </c>
      <c r="EY35">
        <v>5.3608599999999999E-2</v>
      </c>
      <c r="EZ35">
        <v>0.13492799999999999</v>
      </c>
      <c r="FA35">
        <v>9.4104699999999999E-2</v>
      </c>
      <c r="FB35">
        <v>32658.1</v>
      </c>
      <c r="FC35">
        <v>20692.7</v>
      </c>
      <c r="FD35">
        <v>32059.3</v>
      </c>
      <c r="FE35">
        <v>24999.3</v>
      </c>
      <c r="FF35">
        <v>38372.1</v>
      </c>
      <c r="FG35">
        <v>39247.9</v>
      </c>
      <c r="FH35">
        <v>46065.4</v>
      </c>
      <c r="FI35">
        <v>45339.199999999997</v>
      </c>
      <c r="FJ35">
        <v>1.9297299999999999</v>
      </c>
      <c r="FK35">
        <v>1.7407699999999999</v>
      </c>
      <c r="FL35">
        <v>-1.2684600000000001E-2</v>
      </c>
      <c r="FM35">
        <v>0</v>
      </c>
      <c r="FN35">
        <v>32.211399999999998</v>
      </c>
      <c r="FO35">
        <v>999.9</v>
      </c>
      <c r="FP35">
        <v>46.3</v>
      </c>
      <c r="FQ35">
        <v>44.5</v>
      </c>
      <c r="FR35">
        <v>43.980699999999999</v>
      </c>
      <c r="FS35">
        <v>64.525400000000005</v>
      </c>
      <c r="FT35">
        <v>16.169899999999998</v>
      </c>
      <c r="FU35">
        <v>1</v>
      </c>
      <c r="FV35">
        <v>0.506382</v>
      </c>
      <c r="FW35">
        <v>1.4478599999999999</v>
      </c>
      <c r="FX35">
        <v>20.223600000000001</v>
      </c>
      <c r="FY35">
        <v>5.2339099999999998</v>
      </c>
      <c r="FZ35">
        <v>11.950100000000001</v>
      </c>
      <c r="GA35">
        <v>4.9855</v>
      </c>
      <c r="GB35">
        <v>3.2899799999999999</v>
      </c>
      <c r="GC35">
        <v>9999</v>
      </c>
      <c r="GD35">
        <v>9999</v>
      </c>
      <c r="GE35">
        <v>9999</v>
      </c>
      <c r="GF35">
        <v>213.9</v>
      </c>
      <c r="GG35">
        <v>1.8672200000000001</v>
      </c>
      <c r="GH35">
        <v>1.8693500000000001</v>
      </c>
      <c r="GI35">
        <v>1.86707</v>
      </c>
      <c r="GJ35">
        <v>1.86737</v>
      </c>
      <c r="GK35">
        <v>1.86267</v>
      </c>
      <c r="GL35">
        <v>1.8653900000000001</v>
      </c>
      <c r="GM35">
        <v>1.86873</v>
      </c>
      <c r="GN35">
        <v>1.8690500000000001</v>
      </c>
      <c r="GO35">
        <v>5</v>
      </c>
      <c r="GP35">
        <v>0</v>
      </c>
      <c r="GQ35">
        <v>0</v>
      </c>
      <c r="GR35">
        <v>0</v>
      </c>
      <c r="GS35" t="s">
        <v>388</v>
      </c>
      <c r="GT35" t="s">
        <v>389</v>
      </c>
      <c r="GU35" t="s">
        <v>390</v>
      </c>
      <c r="GV35" t="s">
        <v>390</v>
      </c>
      <c r="GW35" t="s">
        <v>390</v>
      </c>
      <c r="GX35" t="s">
        <v>390</v>
      </c>
      <c r="GY35">
        <v>0</v>
      </c>
      <c r="GZ35">
        <v>100</v>
      </c>
      <c r="HA35">
        <v>100</v>
      </c>
      <c r="HB35">
        <v>-3.2730000000000001</v>
      </c>
      <c r="HC35">
        <v>0.35880000000000001</v>
      </c>
      <c r="HD35">
        <v>-3.4953561206441668</v>
      </c>
      <c r="HE35">
        <v>1.6145137170229321E-3</v>
      </c>
      <c r="HF35">
        <v>-1.407043735234338E-6</v>
      </c>
      <c r="HG35">
        <v>4.3622850327847239E-10</v>
      </c>
      <c r="HH35">
        <v>0.35878706954691869</v>
      </c>
      <c r="HI35">
        <v>0</v>
      </c>
      <c r="HJ35">
        <v>0</v>
      </c>
      <c r="HK35">
        <v>0</v>
      </c>
      <c r="HL35">
        <v>2</v>
      </c>
      <c r="HM35">
        <v>2094</v>
      </c>
      <c r="HN35">
        <v>1</v>
      </c>
      <c r="HO35">
        <v>26</v>
      </c>
      <c r="HP35">
        <v>1.2</v>
      </c>
      <c r="HQ35">
        <v>0.9</v>
      </c>
      <c r="HR35">
        <v>0.618896</v>
      </c>
      <c r="HS35">
        <v>2.6074199999999998</v>
      </c>
      <c r="HT35">
        <v>1.4978</v>
      </c>
      <c r="HU35">
        <v>2.2888199999999999</v>
      </c>
      <c r="HV35">
        <v>1.49902</v>
      </c>
      <c r="HW35">
        <v>2.2766099999999998</v>
      </c>
      <c r="HX35">
        <v>47.421599999999998</v>
      </c>
      <c r="HY35">
        <v>23.9999</v>
      </c>
      <c r="HZ35">
        <v>18</v>
      </c>
      <c r="IA35">
        <v>510.101</v>
      </c>
      <c r="IB35">
        <v>426.06</v>
      </c>
      <c r="IC35">
        <v>29.337900000000001</v>
      </c>
      <c r="ID35">
        <v>33.620399999999997</v>
      </c>
      <c r="IE35">
        <v>30.001200000000001</v>
      </c>
      <c r="IF35">
        <v>33.522399999999998</v>
      </c>
      <c r="IG35">
        <v>33.444400000000002</v>
      </c>
      <c r="IH35">
        <v>12.4095</v>
      </c>
      <c r="II35">
        <v>62.431600000000003</v>
      </c>
      <c r="IJ35">
        <v>0</v>
      </c>
      <c r="IK35">
        <v>29.291499999999999</v>
      </c>
      <c r="IL35">
        <v>200</v>
      </c>
      <c r="IM35">
        <v>19.0642</v>
      </c>
      <c r="IN35">
        <v>100.09099999999999</v>
      </c>
      <c r="IO35">
        <v>100.413</v>
      </c>
    </row>
    <row r="36" spans="1:249" x14ac:dyDescent="0.3">
      <c r="A36">
        <v>18</v>
      </c>
      <c r="B36">
        <v>1689263091.5</v>
      </c>
      <c r="C36">
        <v>3541</v>
      </c>
      <c r="D36" t="s">
        <v>475</v>
      </c>
      <c r="E36" t="s">
        <v>476</v>
      </c>
      <c r="F36" t="s">
        <v>375</v>
      </c>
      <c r="G36" t="s">
        <v>376</v>
      </c>
      <c r="H36" t="s">
        <v>459</v>
      </c>
      <c r="I36" t="s">
        <v>378</v>
      </c>
      <c r="J36" t="s">
        <v>28</v>
      </c>
      <c r="K36" t="s">
        <v>460</v>
      </c>
      <c r="L36" t="s">
        <v>461</v>
      </c>
      <c r="M36">
        <v>1689263091.5</v>
      </c>
      <c r="N36">
        <f t="shared" si="0"/>
        <v>1.0536797526993907E-2</v>
      </c>
      <c r="O36">
        <f t="shared" si="1"/>
        <v>10.536797526993908</v>
      </c>
      <c r="P36">
        <f t="shared" si="2"/>
        <v>22.998182951155076</v>
      </c>
      <c r="Q36">
        <f t="shared" si="3"/>
        <v>91.228399999999993</v>
      </c>
      <c r="R36">
        <f t="shared" si="4"/>
        <v>27.638810088621703</v>
      </c>
      <c r="S36">
        <f t="shared" si="5"/>
        <v>2.7358969015913495</v>
      </c>
      <c r="T36">
        <f t="shared" si="6"/>
        <v>9.0304718653531193</v>
      </c>
      <c r="U36">
        <f t="shared" si="7"/>
        <v>0.657736922287249</v>
      </c>
      <c r="V36">
        <f t="shared" si="8"/>
        <v>2.9142265675571082</v>
      </c>
      <c r="W36">
        <f t="shared" si="9"/>
        <v>0.58504766624443327</v>
      </c>
      <c r="X36">
        <f t="shared" si="10"/>
        <v>0.37151399854489559</v>
      </c>
      <c r="Y36">
        <f t="shared" si="11"/>
        <v>289.55952099184873</v>
      </c>
      <c r="Z36">
        <f t="shared" si="12"/>
        <v>31.921698967838601</v>
      </c>
      <c r="AA36">
        <f t="shared" si="13"/>
        <v>31.9465</v>
      </c>
      <c r="AB36">
        <f t="shared" si="14"/>
        <v>4.7606426971335667</v>
      </c>
      <c r="AC36">
        <f t="shared" si="15"/>
        <v>60.487293063845307</v>
      </c>
      <c r="AD36">
        <f t="shared" si="16"/>
        <v>3.0481816893964799</v>
      </c>
      <c r="AE36">
        <f t="shared" si="17"/>
        <v>5.0393752720576792</v>
      </c>
      <c r="AF36">
        <f t="shared" si="18"/>
        <v>1.7124610077370868</v>
      </c>
      <c r="AG36">
        <f t="shared" si="19"/>
        <v>-464.67277094043129</v>
      </c>
      <c r="AH36">
        <f t="shared" si="20"/>
        <v>158.46294404144624</v>
      </c>
      <c r="AI36">
        <f t="shared" si="21"/>
        <v>12.386271622585044</v>
      </c>
      <c r="AJ36">
        <f t="shared" si="22"/>
        <v>-4.2640342845512578</v>
      </c>
      <c r="AK36">
        <v>0</v>
      </c>
      <c r="AL36">
        <v>0</v>
      </c>
      <c r="AM36">
        <f t="shared" si="23"/>
        <v>1</v>
      </c>
      <c r="AN36">
        <f t="shared" si="24"/>
        <v>0</v>
      </c>
      <c r="AO36">
        <f t="shared" si="25"/>
        <v>51391.264780249156</v>
      </c>
      <c r="AP36" t="s">
        <v>382</v>
      </c>
      <c r="AQ36">
        <v>10238.9</v>
      </c>
      <c r="AR36">
        <v>302.21199999999999</v>
      </c>
      <c r="AS36">
        <v>4052.3</v>
      </c>
      <c r="AT36">
        <f t="shared" si="26"/>
        <v>0.92542210596451402</v>
      </c>
      <c r="AU36">
        <v>-0.32343011824092421</v>
      </c>
      <c r="AV36" t="s">
        <v>477</v>
      </c>
      <c r="AW36">
        <v>10261.5</v>
      </c>
      <c r="AX36">
        <v>838.9013846153847</v>
      </c>
      <c r="AY36">
        <v>1072.3399999999999</v>
      </c>
      <c r="AZ36">
        <f t="shared" si="27"/>
        <v>0.21769085866853355</v>
      </c>
      <c r="BA36">
        <v>0.5</v>
      </c>
      <c r="BB36">
        <f t="shared" si="28"/>
        <v>1513.1508067315278</v>
      </c>
      <c r="BC36">
        <f t="shared" si="29"/>
        <v>22.998182951155076</v>
      </c>
      <c r="BD36">
        <f t="shared" si="30"/>
        <v>164.69954920618528</v>
      </c>
      <c r="BE36">
        <f t="shared" si="31"/>
        <v>1.5412616485842353E-2</v>
      </c>
      <c r="BF36">
        <f t="shared" si="32"/>
        <v>2.7789320551317682</v>
      </c>
      <c r="BG36">
        <f t="shared" si="33"/>
        <v>250.33156011005647</v>
      </c>
      <c r="BH36" t="s">
        <v>478</v>
      </c>
      <c r="BI36">
        <v>673.02</v>
      </c>
      <c r="BJ36">
        <f t="shared" si="34"/>
        <v>673.02</v>
      </c>
      <c r="BK36">
        <f t="shared" si="35"/>
        <v>0.37238189380233877</v>
      </c>
      <c r="BL36">
        <f t="shared" si="36"/>
        <v>0.5845903420430113</v>
      </c>
      <c r="BM36">
        <f t="shared" si="37"/>
        <v>0.88183281645794365</v>
      </c>
      <c r="BN36">
        <f t="shared" si="38"/>
        <v>0.3031166447455686</v>
      </c>
      <c r="BO36">
        <f t="shared" si="39"/>
        <v>0.79463735251012768</v>
      </c>
      <c r="BP36">
        <f t="shared" si="40"/>
        <v>0.46899552106731862</v>
      </c>
      <c r="BQ36">
        <f t="shared" si="41"/>
        <v>0.53100447893268132</v>
      </c>
      <c r="BR36">
        <f t="shared" si="42"/>
        <v>1799.96</v>
      </c>
      <c r="BS36">
        <f t="shared" si="43"/>
        <v>1513.1508067315278</v>
      </c>
      <c r="BT36">
        <f t="shared" si="44"/>
        <v>0.84065801836236798</v>
      </c>
      <c r="BU36">
        <f t="shared" si="45"/>
        <v>0.16086997543937018</v>
      </c>
      <c r="BV36">
        <v>6</v>
      </c>
      <c r="BW36">
        <v>0.5</v>
      </c>
      <c r="BX36" t="s">
        <v>385</v>
      </c>
      <c r="BY36">
        <v>1689263091.5</v>
      </c>
      <c r="BZ36">
        <v>91.228399999999993</v>
      </c>
      <c r="CA36">
        <v>119.968</v>
      </c>
      <c r="CB36">
        <v>30.793600000000001</v>
      </c>
      <c r="CC36">
        <v>18.543800000000001</v>
      </c>
      <c r="CD36">
        <v>94.299400000000006</v>
      </c>
      <c r="CE36">
        <v>30.4255</v>
      </c>
      <c r="CF36">
        <v>500.20400000000001</v>
      </c>
      <c r="CG36">
        <v>98.887799999999999</v>
      </c>
      <c r="CH36">
        <v>9.9706799999999998E-2</v>
      </c>
      <c r="CI36">
        <v>32.955100000000002</v>
      </c>
      <c r="CJ36">
        <v>31.9465</v>
      </c>
      <c r="CK36">
        <v>999.9</v>
      </c>
      <c r="CL36">
        <v>0</v>
      </c>
      <c r="CM36">
        <v>0</v>
      </c>
      <c r="CN36">
        <v>10024.4</v>
      </c>
      <c r="CO36">
        <v>0</v>
      </c>
      <c r="CP36">
        <v>1.91117E-3</v>
      </c>
      <c r="CQ36">
        <v>-28.739699999999999</v>
      </c>
      <c r="CR36">
        <v>94.126900000000006</v>
      </c>
      <c r="CS36">
        <v>122.235</v>
      </c>
      <c r="CT36">
        <v>12.2499</v>
      </c>
      <c r="CU36">
        <v>119.968</v>
      </c>
      <c r="CV36">
        <v>18.543800000000001</v>
      </c>
      <c r="CW36">
        <v>3.0451100000000002</v>
      </c>
      <c r="CX36">
        <v>1.83375</v>
      </c>
      <c r="CY36">
        <v>24.276700000000002</v>
      </c>
      <c r="CZ36">
        <v>16.077500000000001</v>
      </c>
      <c r="DA36">
        <v>1799.96</v>
      </c>
      <c r="DB36">
        <v>0.97800200000000004</v>
      </c>
      <c r="DC36">
        <v>2.19975E-2</v>
      </c>
      <c r="DD36">
        <v>0</v>
      </c>
      <c r="DE36">
        <v>838.82299999999998</v>
      </c>
      <c r="DF36">
        <v>4.9997699999999998</v>
      </c>
      <c r="DG36">
        <v>16543.7</v>
      </c>
      <c r="DH36">
        <v>15784.2</v>
      </c>
      <c r="DI36">
        <v>45.436999999999998</v>
      </c>
      <c r="DJ36">
        <v>46.75</v>
      </c>
      <c r="DK36">
        <v>45.186999999999998</v>
      </c>
      <c r="DL36">
        <v>45.5</v>
      </c>
      <c r="DM36">
        <v>46.375</v>
      </c>
      <c r="DN36">
        <v>1755.47</v>
      </c>
      <c r="DO36">
        <v>39.479999999999997</v>
      </c>
      <c r="DP36">
        <v>0</v>
      </c>
      <c r="DQ36">
        <v>142.10000014305109</v>
      </c>
      <c r="DR36">
        <v>0</v>
      </c>
      <c r="DS36">
        <v>838.9013846153847</v>
      </c>
      <c r="DT36">
        <v>-1.736615405670928</v>
      </c>
      <c r="DU36">
        <v>-43.952136941770902</v>
      </c>
      <c r="DV36">
        <v>16550</v>
      </c>
      <c r="DW36">
        <v>15</v>
      </c>
      <c r="DX36">
        <v>1689263051.5</v>
      </c>
      <c r="DY36" t="s">
        <v>479</v>
      </c>
      <c r="DZ36">
        <v>1689263029</v>
      </c>
      <c r="EA36">
        <v>1689263051.5</v>
      </c>
      <c r="EB36">
        <v>21</v>
      </c>
      <c r="EC36">
        <v>0.28399999999999997</v>
      </c>
      <c r="ED36">
        <v>8.9999999999999993E-3</v>
      </c>
      <c r="EE36">
        <v>-3.0329999999999999</v>
      </c>
      <c r="EF36">
        <v>0.09</v>
      </c>
      <c r="EG36">
        <v>120</v>
      </c>
      <c r="EH36">
        <v>19</v>
      </c>
      <c r="EI36">
        <v>7.0000000000000007E-2</v>
      </c>
      <c r="EJ36">
        <v>0.01</v>
      </c>
      <c r="EK36">
        <v>22.960311674898289</v>
      </c>
      <c r="EL36">
        <v>0.14009551886338331</v>
      </c>
      <c r="EM36">
        <v>5.8892825654112073E-2</v>
      </c>
      <c r="EN36">
        <v>1</v>
      </c>
      <c r="EO36">
        <v>0.6639982280353981</v>
      </c>
      <c r="EP36">
        <v>-6.6162932462788867E-3</v>
      </c>
      <c r="EQ36">
        <v>1.500026388662217E-2</v>
      </c>
      <c r="ER36">
        <v>1</v>
      </c>
      <c r="ES36">
        <v>2</v>
      </c>
      <c r="ET36">
        <v>2</v>
      </c>
      <c r="EU36" t="s">
        <v>387</v>
      </c>
      <c r="EV36">
        <v>2.9628700000000001</v>
      </c>
      <c r="EW36">
        <v>2.6991499999999999</v>
      </c>
      <c r="EX36">
        <v>2.6686499999999998E-2</v>
      </c>
      <c r="EY36">
        <v>3.3463199999999999E-2</v>
      </c>
      <c r="EZ36">
        <v>0.13497700000000001</v>
      </c>
      <c r="FA36">
        <v>9.1902499999999998E-2</v>
      </c>
      <c r="FB36">
        <v>33230</v>
      </c>
      <c r="FC36">
        <v>21129.9</v>
      </c>
      <c r="FD36">
        <v>32053</v>
      </c>
      <c r="FE36">
        <v>24996.2</v>
      </c>
      <c r="FF36">
        <v>38362.699999999997</v>
      </c>
      <c r="FG36">
        <v>39338.5</v>
      </c>
      <c r="FH36">
        <v>46056.6</v>
      </c>
      <c r="FI36">
        <v>45333.7</v>
      </c>
      <c r="FJ36">
        <v>1.92892</v>
      </c>
      <c r="FK36">
        <v>1.7377499999999999</v>
      </c>
      <c r="FL36">
        <v>-1.4305099999999999E-2</v>
      </c>
      <c r="FM36">
        <v>0</v>
      </c>
      <c r="FN36">
        <v>32.1785</v>
      </c>
      <c r="FO36">
        <v>999.9</v>
      </c>
      <c r="FP36">
        <v>46</v>
      </c>
      <c r="FQ36">
        <v>44.7</v>
      </c>
      <c r="FR36">
        <v>44.148000000000003</v>
      </c>
      <c r="FS36">
        <v>64.365399999999994</v>
      </c>
      <c r="FT36">
        <v>16.1098</v>
      </c>
      <c r="FU36">
        <v>1</v>
      </c>
      <c r="FV36">
        <v>0.51329999999999998</v>
      </c>
      <c r="FW36">
        <v>1.20794</v>
      </c>
      <c r="FX36">
        <v>20.224499999999999</v>
      </c>
      <c r="FY36">
        <v>5.2268699999999999</v>
      </c>
      <c r="FZ36">
        <v>11.950100000000001</v>
      </c>
      <c r="GA36">
        <v>4.9847999999999999</v>
      </c>
      <c r="GB36">
        <v>3.2894000000000001</v>
      </c>
      <c r="GC36">
        <v>9999</v>
      </c>
      <c r="GD36">
        <v>9999</v>
      </c>
      <c r="GE36">
        <v>9999</v>
      </c>
      <c r="GF36">
        <v>213.9</v>
      </c>
      <c r="GG36">
        <v>1.8672200000000001</v>
      </c>
      <c r="GH36">
        <v>1.8693500000000001</v>
      </c>
      <c r="GI36">
        <v>1.86707</v>
      </c>
      <c r="GJ36">
        <v>1.86737</v>
      </c>
      <c r="GK36">
        <v>1.8627100000000001</v>
      </c>
      <c r="GL36">
        <v>1.8653999999999999</v>
      </c>
      <c r="GM36">
        <v>1.8687400000000001</v>
      </c>
      <c r="GN36">
        <v>1.8690500000000001</v>
      </c>
      <c r="GO36">
        <v>5</v>
      </c>
      <c r="GP36">
        <v>0</v>
      </c>
      <c r="GQ36">
        <v>0</v>
      </c>
      <c r="GR36">
        <v>0</v>
      </c>
      <c r="GS36" t="s">
        <v>388</v>
      </c>
      <c r="GT36" t="s">
        <v>389</v>
      </c>
      <c r="GU36" t="s">
        <v>390</v>
      </c>
      <c r="GV36" t="s">
        <v>390</v>
      </c>
      <c r="GW36" t="s">
        <v>390</v>
      </c>
      <c r="GX36" t="s">
        <v>390</v>
      </c>
      <c r="GY36">
        <v>0</v>
      </c>
      <c r="GZ36">
        <v>100</v>
      </c>
      <c r="HA36">
        <v>100</v>
      </c>
      <c r="HB36">
        <v>-3.0710000000000002</v>
      </c>
      <c r="HC36">
        <v>0.36809999999999998</v>
      </c>
      <c r="HD36">
        <v>-3.2110387691701971</v>
      </c>
      <c r="HE36">
        <v>1.6145137170229321E-3</v>
      </c>
      <c r="HF36">
        <v>-1.407043735234338E-6</v>
      </c>
      <c r="HG36">
        <v>4.3622850327847239E-10</v>
      </c>
      <c r="HH36">
        <v>0.36817526072461249</v>
      </c>
      <c r="HI36">
        <v>0</v>
      </c>
      <c r="HJ36">
        <v>0</v>
      </c>
      <c r="HK36">
        <v>0</v>
      </c>
      <c r="HL36">
        <v>2</v>
      </c>
      <c r="HM36">
        <v>2094</v>
      </c>
      <c r="HN36">
        <v>1</v>
      </c>
      <c r="HO36">
        <v>26</v>
      </c>
      <c r="HP36">
        <v>1</v>
      </c>
      <c r="HQ36">
        <v>0.7</v>
      </c>
      <c r="HR36">
        <v>0.43457000000000001</v>
      </c>
      <c r="HS36">
        <v>2.6293899999999999</v>
      </c>
      <c r="HT36">
        <v>1.4978</v>
      </c>
      <c r="HU36">
        <v>2.2888199999999999</v>
      </c>
      <c r="HV36">
        <v>1.49902</v>
      </c>
      <c r="HW36">
        <v>2.2387700000000001</v>
      </c>
      <c r="HX36">
        <v>47.541699999999999</v>
      </c>
      <c r="HY36">
        <v>23.9999</v>
      </c>
      <c r="HZ36">
        <v>18</v>
      </c>
      <c r="IA36">
        <v>510.14699999999999</v>
      </c>
      <c r="IB36">
        <v>424.613</v>
      </c>
      <c r="IC36">
        <v>29.5349</v>
      </c>
      <c r="ID36">
        <v>33.704999999999998</v>
      </c>
      <c r="IE36">
        <v>29.9998</v>
      </c>
      <c r="IF36">
        <v>33.597099999999998</v>
      </c>
      <c r="IG36">
        <v>33.51</v>
      </c>
      <c r="IH36">
        <v>8.6975700000000007</v>
      </c>
      <c r="II36">
        <v>63.379800000000003</v>
      </c>
      <c r="IJ36">
        <v>0</v>
      </c>
      <c r="IK36">
        <v>29.575700000000001</v>
      </c>
      <c r="IL36">
        <v>120</v>
      </c>
      <c r="IM36">
        <v>18.469200000000001</v>
      </c>
      <c r="IN36">
        <v>100.072</v>
      </c>
      <c r="IO36">
        <v>100.401</v>
      </c>
    </row>
    <row r="37" spans="1:249" x14ac:dyDescent="0.3">
      <c r="A37">
        <v>19</v>
      </c>
      <c r="B37">
        <v>1689263229.5</v>
      </c>
      <c r="C37">
        <v>3679</v>
      </c>
      <c r="D37" t="s">
        <v>480</v>
      </c>
      <c r="E37" t="s">
        <v>481</v>
      </c>
      <c r="F37" t="s">
        <v>375</v>
      </c>
      <c r="G37" t="s">
        <v>376</v>
      </c>
      <c r="H37" t="s">
        <v>459</v>
      </c>
      <c r="I37" t="s">
        <v>378</v>
      </c>
      <c r="J37" t="s">
        <v>28</v>
      </c>
      <c r="K37" t="s">
        <v>460</v>
      </c>
      <c r="L37" t="s">
        <v>461</v>
      </c>
      <c r="M37">
        <v>1689263229.5</v>
      </c>
      <c r="N37">
        <f t="shared" si="0"/>
        <v>1.0877257681051264E-2</v>
      </c>
      <c r="O37">
        <f t="shared" si="1"/>
        <v>10.877257681051264</v>
      </c>
      <c r="P37">
        <f t="shared" si="2"/>
        <v>14.267831486831767</v>
      </c>
      <c r="Q37">
        <f t="shared" si="3"/>
        <v>52.264099999999999</v>
      </c>
      <c r="R37">
        <f t="shared" si="4"/>
        <v>14.004667015879372</v>
      </c>
      <c r="S37">
        <f t="shared" si="5"/>
        <v>1.3863147825007194</v>
      </c>
      <c r="T37">
        <f t="shared" si="6"/>
        <v>5.17359636912055</v>
      </c>
      <c r="U37">
        <f t="shared" si="7"/>
        <v>0.67912450305767547</v>
      </c>
      <c r="V37">
        <f t="shared" si="8"/>
        <v>2.9093397814630424</v>
      </c>
      <c r="W37">
        <f t="shared" si="9"/>
        <v>0.60181324364061872</v>
      </c>
      <c r="X37">
        <f t="shared" si="10"/>
        <v>0.38234342679416544</v>
      </c>
      <c r="Y37">
        <f t="shared" si="11"/>
        <v>289.5664712921602</v>
      </c>
      <c r="Z37">
        <f t="shared" si="12"/>
        <v>31.962493933157461</v>
      </c>
      <c r="AA37">
        <f t="shared" si="13"/>
        <v>32.020299999999999</v>
      </c>
      <c r="AB37">
        <f t="shared" si="14"/>
        <v>4.7805725032714452</v>
      </c>
      <c r="AC37">
        <f t="shared" si="15"/>
        <v>60.321856974615869</v>
      </c>
      <c r="AD37">
        <f t="shared" si="16"/>
        <v>3.0622991276338003</v>
      </c>
      <c r="AE37">
        <f t="shared" si="17"/>
        <v>5.0765995631110146</v>
      </c>
      <c r="AF37">
        <f t="shared" si="18"/>
        <v>1.7182733756376449</v>
      </c>
      <c r="AG37">
        <f t="shared" si="19"/>
        <v>-479.68706373436072</v>
      </c>
      <c r="AH37">
        <f t="shared" si="20"/>
        <v>167.16894616865991</v>
      </c>
      <c r="AI37">
        <f t="shared" si="21"/>
        <v>13.101897489918523</v>
      </c>
      <c r="AJ37">
        <f t="shared" si="22"/>
        <v>-9.8497487836220614</v>
      </c>
      <c r="AK37">
        <v>0</v>
      </c>
      <c r="AL37">
        <v>0</v>
      </c>
      <c r="AM37">
        <f t="shared" si="23"/>
        <v>1</v>
      </c>
      <c r="AN37">
        <f t="shared" si="24"/>
        <v>0</v>
      </c>
      <c r="AO37">
        <f t="shared" si="25"/>
        <v>51231.822136570387</v>
      </c>
      <c r="AP37" t="s">
        <v>382</v>
      </c>
      <c r="AQ37">
        <v>10238.9</v>
      </c>
      <c r="AR37">
        <v>302.21199999999999</v>
      </c>
      <c r="AS37">
        <v>4052.3</v>
      </c>
      <c r="AT37">
        <f t="shared" si="26"/>
        <v>0.92542210596451402</v>
      </c>
      <c r="AU37">
        <v>-0.32343011824092421</v>
      </c>
      <c r="AV37" t="s">
        <v>482</v>
      </c>
      <c r="AW37">
        <v>10261.700000000001</v>
      </c>
      <c r="AX37">
        <v>853.01896153846144</v>
      </c>
      <c r="AY37">
        <v>1000.36</v>
      </c>
      <c r="AZ37">
        <f t="shared" si="27"/>
        <v>0.14728801477621911</v>
      </c>
      <c r="BA37">
        <v>0.5</v>
      </c>
      <c r="BB37">
        <f t="shared" si="28"/>
        <v>1513.1847001513781</v>
      </c>
      <c r="BC37">
        <f t="shared" si="29"/>
        <v>14.267831486831767</v>
      </c>
      <c r="BD37">
        <f t="shared" si="30"/>
        <v>111.43698523752244</v>
      </c>
      <c r="BE37">
        <f t="shared" si="31"/>
        <v>9.642749892734833E-3</v>
      </c>
      <c r="BF37">
        <f t="shared" si="32"/>
        <v>3.0508416969890839</v>
      </c>
      <c r="BG37">
        <f t="shared" si="33"/>
        <v>246.19613786073805</v>
      </c>
      <c r="BH37" t="s">
        <v>483</v>
      </c>
      <c r="BI37">
        <v>684.49</v>
      </c>
      <c r="BJ37">
        <f t="shared" si="34"/>
        <v>684.49</v>
      </c>
      <c r="BK37">
        <f t="shared" si="35"/>
        <v>0.31575632772202011</v>
      </c>
      <c r="BL37">
        <f t="shared" si="36"/>
        <v>0.46646100757127479</v>
      </c>
      <c r="BM37">
        <f t="shared" si="37"/>
        <v>0.9062090794908263</v>
      </c>
      <c r="BN37">
        <f t="shared" si="38"/>
        <v>0.21104556406598396</v>
      </c>
      <c r="BO37">
        <f t="shared" si="39"/>
        <v>0.81383156875251994</v>
      </c>
      <c r="BP37">
        <f t="shared" si="40"/>
        <v>0.37430339707409382</v>
      </c>
      <c r="BQ37">
        <f t="shared" si="41"/>
        <v>0.62569660292590612</v>
      </c>
      <c r="BR37">
        <f t="shared" si="42"/>
        <v>1800</v>
      </c>
      <c r="BS37">
        <f t="shared" si="43"/>
        <v>1513.1847001513781</v>
      </c>
      <c r="BT37">
        <f t="shared" si="44"/>
        <v>0.84065816675076566</v>
      </c>
      <c r="BU37">
        <f t="shared" si="45"/>
        <v>0.1608702618289779</v>
      </c>
      <c r="BV37">
        <v>6</v>
      </c>
      <c r="BW37">
        <v>0.5</v>
      </c>
      <c r="BX37" t="s">
        <v>385</v>
      </c>
      <c r="BY37">
        <v>1689263229.5</v>
      </c>
      <c r="BZ37">
        <v>52.264099999999999</v>
      </c>
      <c r="CA37">
        <v>70.0595</v>
      </c>
      <c r="CB37">
        <v>30.935600000000001</v>
      </c>
      <c r="CC37">
        <v>18.2925</v>
      </c>
      <c r="CD37">
        <v>55.266500000000001</v>
      </c>
      <c r="CE37">
        <v>30.566199999999998</v>
      </c>
      <c r="CF37">
        <v>500.23</v>
      </c>
      <c r="CG37">
        <v>98.889499999999998</v>
      </c>
      <c r="CH37">
        <v>9.9985500000000005E-2</v>
      </c>
      <c r="CI37">
        <v>33.086100000000002</v>
      </c>
      <c r="CJ37">
        <v>32.020299999999999</v>
      </c>
      <c r="CK37">
        <v>999.9</v>
      </c>
      <c r="CL37">
        <v>0</v>
      </c>
      <c r="CM37">
        <v>0</v>
      </c>
      <c r="CN37">
        <v>9996.25</v>
      </c>
      <c r="CO37">
        <v>0</v>
      </c>
      <c r="CP37">
        <v>1.91117E-3</v>
      </c>
      <c r="CQ37">
        <v>-17.795400000000001</v>
      </c>
      <c r="CR37">
        <v>53.932600000000001</v>
      </c>
      <c r="CS37">
        <v>71.364999999999995</v>
      </c>
      <c r="CT37">
        <v>12.6431</v>
      </c>
      <c r="CU37">
        <v>70.0595</v>
      </c>
      <c r="CV37">
        <v>18.2925</v>
      </c>
      <c r="CW37">
        <v>3.0592000000000001</v>
      </c>
      <c r="CX37">
        <v>1.8089299999999999</v>
      </c>
      <c r="CY37">
        <v>24.3537</v>
      </c>
      <c r="CZ37">
        <v>15.8642</v>
      </c>
      <c r="DA37">
        <v>1800</v>
      </c>
      <c r="DB37">
        <v>0.97800200000000004</v>
      </c>
      <c r="DC37">
        <v>2.19975E-2</v>
      </c>
      <c r="DD37">
        <v>0</v>
      </c>
      <c r="DE37">
        <v>852.22799999999995</v>
      </c>
      <c r="DF37">
        <v>4.9997699999999998</v>
      </c>
      <c r="DG37">
        <v>16799.2</v>
      </c>
      <c r="DH37">
        <v>15784.5</v>
      </c>
      <c r="DI37">
        <v>45.375</v>
      </c>
      <c r="DJ37">
        <v>46.686999999999998</v>
      </c>
      <c r="DK37">
        <v>45.061999999999998</v>
      </c>
      <c r="DL37">
        <v>45.375</v>
      </c>
      <c r="DM37">
        <v>46.311999999999998</v>
      </c>
      <c r="DN37">
        <v>1755.51</v>
      </c>
      <c r="DO37">
        <v>39.49</v>
      </c>
      <c r="DP37">
        <v>0</v>
      </c>
      <c r="DQ37">
        <v>137.70000004768369</v>
      </c>
      <c r="DR37">
        <v>0</v>
      </c>
      <c r="DS37">
        <v>853.01896153846144</v>
      </c>
      <c r="DT37">
        <v>-3.7093675157174859</v>
      </c>
      <c r="DU37">
        <v>-24.6153845185761</v>
      </c>
      <c r="DV37">
        <v>16806.130769230771</v>
      </c>
      <c r="DW37">
        <v>15</v>
      </c>
      <c r="DX37">
        <v>1689263189.5</v>
      </c>
      <c r="DY37" t="s">
        <v>484</v>
      </c>
      <c r="DZ37">
        <v>1689263171</v>
      </c>
      <c r="EA37">
        <v>1689263189.5</v>
      </c>
      <c r="EB37">
        <v>22</v>
      </c>
      <c r="EC37">
        <v>0.124</v>
      </c>
      <c r="ED37">
        <v>1E-3</v>
      </c>
      <c r="EE37">
        <v>-2.9769999999999999</v>
      </c>
      <c r="EF37">
        <v>7.5999999999999998E-2</v>
      </c>
      <c r="EG37">
        <v>70</v>
      </c>
      <c r="EH37">
        <v>18</v>
      </c>
      <c r="EI37">
        <v>0.11</v>
      </c>
      <c r="EJ37">
        <v>0.01</v>
      </c>
      <c r="EK37">
        <v>14.20467445925242</v>
      </c>
      <c r="EL37">
        <v>-0.13191448417598861</v>
      </c>
      <c r="EM37">
        <v>4.9667213518131401E-2</v>
      </c>
      <c r="EN37">
        <v>1</v>
      </c>
      <c r="EO37">
        <v>0.6841537178175231</v>
      </c>
      <c r="EP37">
        <v>-1.7096838912283079E-2</v>
      </c>
      <c r="EQ37">
        <v>1.6635536082651531E-2</v>
      </c>
      <c r="ER37">
        <v>1</v>
      </c>
      <c r="ES37">
        <v>2</v>
      </c>
      <c r="ET37">
        <v>2</v>
      </c>
      <c r="EU37" t="s">
        <v>387</v>
      </c>
      <c r="EV37">
        <v>2.9629500000000002</v>
      </c>
      <c r="EW37">
        <v>2.6991800000000001</v>
      </c>
      <c r="EX37">
        <v>1.5789500000000001E-2</v>
      </c>
      <c r="EY37">
        <v>1.9870800000000001E-2</v>
      </c>
      <c r="EZ37">
        <v>0.135403</v>
      </c>
      <c r="FA37">
        <v>9.1011900000000007E-2</v>
      </c>
      <c r="FB37">
        <v>33602.6</v>
      </c>
      <c r="FC37">
        <v>21430</v>
      </c>
      <c r="FD37">
        <v>32053.8</v>
      </c>
      <c r="FE37">
        <v>24999.8</v>
      </c>
      <c r="FF37">
        <v>38345</v>
      </c>
      <c r="FG37">
        <v>39381.800000000003</v>
      </c>
      <c r="FH37">
        <v>46058.2</v>
      </c>
      <c r="FI37">
        <v>45339.3</v>
      </c>
      <c r="FJ37">
        <v>1.92903</v>
      </c>
      <c r="FK37">
        <v>1.73668</v>
      </c>
      <c r="FL37">
        <v>-1.25915E-2</v>
      </c>
      <c r="FM37">
        <v>0</v>
      </c>
      <c r="FN37">
        <v>32.224499999999999</v>
      </c>
      <c r="FO37">
        <v>999.9</v>
      </c>
      <c r="FP37">
        <v>45.7</v>
      </c>
      <c r="FQ37">
        <v>44.8</v>
      </c>
      <c r="FR37">
        <v>44.089500000000001</v>
      </c>
      <c r="FS37">
        <v>64.2453</v>
      </c>
      <c r="FT37">
        <v>15.3165</v>
      </c>
      <c r="FU37">
        <v>1</v>
      </c>
      <c r="FV37">
        <v>0.51167200000000002</v>
      </c>
      <c r="FW37">
        <v>1.54461</v>
      </c>
      <c r="FX37">
        <v>20.221599999999999</v>
      </c>
      <c r="FY37">
        <v>5.2279200000000001</v>
      </c>
      <c r="FZ37">
        <v>11.950100000000001</v>
      </c>
      <c r="GA37">
        <v>4.9846000000000004</v>
      </c>
      <c r="GB37">
        <v>3.28938</v>
      </c>
      <c r="GC37">
        <v>9999</v>
      </c>
      <c r="GD37">
        <v>9999</v>
      </c>
      <c r="GE37">
        <v>9999</v>
      </c>
      <c r="GF37">
        <v>214</v>
      </c>
      <c r="GG37">
        <v>1.8672299999999999</v>
      </c>
      <c r="GH37">
        <v>1.8693500000000001</v>
      </c>
      <c r="GI37">
        <v>1.86707</v>
      </c>
      <c r="GJ37">
        <v>1.86737</v>
      </c>
      <c r="GK37">
        <v>1.86266</v>
      </c>
      <c r="GL37">
        <v>1.8653999999999999</v>
      </c>
      <c r="GM37">
        <v>1.86873</v>
      </c>
      <c r="GN37">
        <v>1.8690500000000001</v>
      </c>
      <c r="GO37">
        <v>5</v>
      </c>
      <c r="GP37">
        <v>0</v>
      </c>
      <c r="GQ37">
        <v>0</v>
      </c>
      <c r="GR37">
        <v>0</v>
      </c>
      <c r="GS37" t="s">
        <v>388</v>
      </c>
      <c r="GT37" t="s">
        <v>389</v>
      </c>
      <c r="GU37" t="s">
        <v>390</v>
      </c>
      <c r="GV37" t="s">
        <v>390</v>
      </c>
      <c r="GW37" t="s">
        <v>390</v>
      </c>
      <c r="GX37" t="s">
        <v>390</v>
      </c>
      <c r="GY37">
        <v>0</v>
      </c>
      <c r="GZ37">
        <v>100</v>
      </c>
      <c r="HA37">
        <v>100</v>
      </c>
      <c r="HB37">
        <v>-3.0019999999999998</v>
      </c>
      <c r="HC37">
        <v>0.36940000000000001</v>
      </c>
      <c r="HD37">
        <v>-3.0874039722152551</v>
      </c>
      <c r="HE37">
        <v>1.6145137170229321E-3</v>
      </c>
      <c r="HF37">
        <v>-1.407043735234338E-6</v>
      </c>
      <c r="HG37">
        <v>4.3622850327847239E-10</v>
      </c>
      <c r="HH37">
        <v>0.36937054676620651</v>
      </c>
      <c r="HI37">
        <v>0</v>
      </c>
      <c r="HJ37">
        <v>0</v>
      </c>
      <c r="HK37">
        <v>0</v>
      </c>
      <c r="HL37">
        <v>2</v>
      </c>
      <c r="HM37">
        <v>2094</v>
      </c>
      <c r="HN37">
        <v>1</v>
      </c>
      <c r="HO37">
        <v>26</v>
      </c>
      <c r="HP37">
        <v>1</v>
      </c>
      <c r="HQ37">
        <v>0.7</v>
      </c>
      <c r="HR37">
        <v>0.318604</v>
      </c>
      <c r="HS37">
        <v>2.6355</v>
      </c>
      <c r="HT37">
        <v>1.4978</v>
      </c>
      <c r="HU37">
        <v>2.2888199999999999</v>
      </c>
      <c r="HV37">
        <v>1.49902</v>
      </c>
      <c r="HW37">
        <v>2.3718300000000001</v>
      </c>
      <c r="HX37">
        <v>47.662199999999999</v>
      </c>
      <c r="HY37">
        <v>23.9999</v>
      </c>
      <c r="HZ37">
        <v>18</v>
      </c>
      <c r="IA37">
        <v>510.23599999999999</v>
      </c>
      <c r="IB37">
        <v>423.988</v>
      </c>
      <c r="IC37">
        <v>29.6159</v>
      </c>
      <c r="ID37">
        <v>33.693600000000004</v>
      </c>
      <c r="IE37">
        <v>30</v>
      </c>
      <c r="IF37">
        <v>33.600099999999998</v>
      </c>
      <c r="IG37">
        <v>33.515999999999998</v>
      </c>
      <c r="IH37">
        <v>6.3711500000000001</v>
      </c>
      <c r="II37">
        <v>64.369100000000003</v>
      </c>
      <c r="IJ37">
        <v>0</v>
      </c>
      <c r="IK37">
        <v>29.6249</v>
      </c>
      <c r="IL37">
        <v>70</v>
      </c>
      <c r="IM37">
        <v>18.174499999999998</v>
      </c>
      <c r="IN37">
        <v>100.075</v>
      </c>
      <c r="IO37">
        <v>100.414</v>
      </c>
    </row>
    <row r="38" spans="1:249" x14ac:dyDescent="0.3">
      <c r="A38">
        <v>20</v>
      </c>
      <c r="B38">
        <v>1689263354.5</v>
      </c>
      <c r="C38">
        <v>3804</v>
      </c>
      <c r="D38" t="s">
        <v>485</v>
      </c>
      <c r="E38" t="s">
        <v>486</v>
      </c>
      <c r="F38" t="s">
        <v>375</v>
      </c>
      <c r="G38" t="s">
        <v>376</v>
      </c>
      <c r="H38" t="s">
        <v>459</v>
      </c>
      <c r="I38" t="s">
        <v>378</v>
      </c>
      <c r="J38" t="s">
        <v>28</v>
      </c>
      <c r="K38" t="s">
        <v>460</v>
      </c>
      <c r="L38" t="s">
        <v>461</v>
      </c>
      <c r="M38">
        <v>1689263354.5</v>
      </c>
      <c r="N38">
        <f t="shared" si="0"/>
        <v>1.1027475451275085E-2</v>
      </c>
      <c r="O38">
        <f t="shared" si="1"/>
        <v>11.027475451275086</v>
      </c>
      <c r="P38">
        <f t="shared" si="2"/>
        <v>6.9150343987538676</v>
      </c>
      <c r="Q38">
        <f t="shared" si="3"/>
        <v>21.447299999999998</v>
      </c>
      <c r="R38">
        <f t="shared" si="4"/>
        <v>3.4423392712382124</v>
      </c>
      <c r="S38">
        <f t="shared" si="5"/>
        <v>0.34077063433343902</v>
      </c>
      <c r="T38">
        <f t="shared" si="6"/>
        <v>2.1231521502849002</v>
      </c>
      <c r="U38">
        <f t="shared" si="7"/>
        <v>0.69755232128701461</v>
      </c>
      <c r="V38">
        <f t="shared" si="8"/>
        <v>2.9102845900928731</v>
      </c>
      <c r="W38">
        <f t="shared" si="9"/>
        <v>0.61627950935080678</v>
      </c>
      <c r="X38">
        <f t="shared" si="10"/>
        <v>0.39168479443088428</v>
      </c>
      <c r="Y38">
        <f t="shared" si="11"/>
        <v>289.56966329215692</v>
      </c>
      <c r="Z38">
        <f t="shared" si="12"/>
        <v>31.880175360046376</v>
      </c>
      <c r="AA38">
        <f t="shared" si="13"/>
        <v>31.969799999999999</v>
      </c>
      <c r="AB38">
        <f t="shared" si="14"/>
        <v>4.7669270707285198</v>
      </c>
      <c r="AC38">
        <f t="shared" si="15"/>
        <v>60.535444911460068</v>
      </c>
      <c r="AD38">
        <f t="shared" si="16"/>
        <v>3.0656434977840004</v>
      </c>
      <c r="AE38">
        <f t="shared" si="17"/>
        <v>5.0642123837825102</v>
      </c>
      <c r="AF38">
        <f t="shared" si="18"/>
        <v>1.7012835729445195</v>
      </c>
      <c r="AG38">
        <f t="shared" si="19"/>
        <v>-486.31166740123126</v>
      </c>
      <c r="AH38">
        <f t="shared" si="20"/>
        <v>168.32152915446227</v>
      </c>
      <c r="AI38">
        <f t="shared" si="21"/>
        <v>13.181864399941231</v>
      </c>
      <c r="AJ38">
        <f t="shared" si="22"/>
        <v>-15.238610554670856</v>
      </c>
      <c r="AK38">
        <v>0</v>
      </c>
      <c r="AL38">
        <v>0</v>
      </c>
      <c r="AM38">
        <f t="shared" si="23"/>
        <v>1</v>
      </c>
      <c r="AN38">
        <f t="shared" si="24"/>
        <v>0</v>
      </c>
      <c r="AO38">
        <f t="shared" si="25"/>
        <v>51265.773184289654</v>
      </c>
      <c r="AP38" t="s">
        <v>382</v>
      </c>
      <c r="AQ38">
        <v>10238.9</v>
      </c>
      <c r="AR38">
        <v>302.21199999999999</v>
      </c>
      <c r="AS38">
        <v>4052.3</v>
      </c>
      <c r="AT38">
        <f t="shared" si="26"/>
        <v>0.92542210596451402</v>
      </c>
      <c r="AU38">
        <v>-0.32343011824092421</v>
      </c>
      <c r="AV38" t="s">
        <v>487</v>
      </c>
      <c r="AW38">
        <v>10261.6</v>
      </c>
      <c r="AX38">
        <v>873.005</v>
      </c>
      <c r="AY38">
        <v>965.94</v>
      </c>
      <c r="AZ38">
        <f t="shared" si="27"/>
        <v>9.6211980040168177E-2</v>
      </c>
      <c r="BA38">
        <v>0.5</v>
      </c>
      <c r="BB38">
        <f t="shared" si="28"/>
        <v>1513.2015001513766</v>
      </c>
      <c r="BC38">
        <f t="shared" si="29"/>
        <v>6.9150343987538676</v>
      </c>
      <c r="BD38">
        <f t="shared" si="30"/>
        <v>72.794056264658394</v>
      </c>
      <c r="BE38">
        <f t="shared" si="31"/>
        <v>4.7835430484774663E-3</v>
      </c>
      <c r="BF38">
        <f t="shared" si="32"/>
        <v>3.1951881069217549</v>
      </c>
      <c r="BG38">
        <f t="shared" si="33"/>
        <v>244.05583697087641</v>
      </c>
      <c r="BH38" t="s">
        <v>488</v>
      </c>
      <c r="BI38">
        <v>700.79</v>
      </c>
      <c r="BJ38">
        <f t="shared" si="34"/>
        <v>700.79</v>
      </c>
      <c r="BK38">
        <f t="shared" si="35"/>
        <v>0.27449945131167575</v>
      </c>
      <c r="BL38">
        <f t="shared" si="36"/>
        <v>0.3504997171412409</v>
      </c>
      <c r="BM38">
        <f t="shared" si="37"/>
        <v>0.92088640642576036</v>
      </c>
      <c r="BN38">
        <f t="shared" si="38"/>
        <v>0.14001970686787366</v>
      </c>
      <c r="BO38">
        <f t="shared" si="39"/>
        <v>0.8230100200315299</v>
      </c>
      <c r="BP38">
        <f t="shared" si="40"/>
        <v>0.28135772048889773</v>
      </c>
      <c r="BQ38">
        <f t="shared" si="41"/>
        <v>0.71864227951110227</v>
      </c>
      <c r="BR38">
        <f t="shared" si="42"/>
        <v>1800.02</v>
      </c>
      <c r="BS38">
        <f t="shared" si="43"/>
        <v>1513.2015001513766</v>
      </c>
      <c r="BT38">
        <f t="shared" si="44"/>
        <v>0.84065815943788214</v>
      </c>
      <c r="BU38">
        <f t="shared" si="45"/>
        <v>0.16087024771511257</v>
      </c>
      <c r="BV38">
        <v>6</v>
      </c>
      <c r="BW38">
        <v>0.5</v>
      </c>
      <c r="BX38" t="s">
        <v>385</v>
      </c>
      <c r="BY38">
        <v>1689263354.5</v>
      </c>
      <c r="BZ38">
        <v>21.447299999999998</v>
      </c>
      <c r="CA38">
        <v>30.027899999999999</v>
      </c>
      <c r="CB38">
        <v>30.968</v>
      </c>
      <c r="CC38">
        <v>18.146699999999999</v>
      </c>
      <c r="CD38">
        <v>24.466000000000001</v>
      </c>
      <c r="CE38">
        <v>30.595199999999998</v>
      </c>
      <c r="CF38">
        <v>500.07299999999998</v>
      </c>
      <c r="CG38">
        <v>98.894000000000005</v>
      </c>
      <c r="CH38">
        <v>9.9913000000000002E-2</v>
      </c>
      <c r="CI38">
        <v>33.0426</v>
      </c>
      <c r="CJ38">
        <v>31.969799999999999</v>
      </c>
      <c r="CK38">
        <v>999.9</v>
      </c>
      <c r="CL38">
        <v>0</v>
      </c>
      <c r="CM38">
        <v>0</v>
      </c>
      <c r="CN38">
        <v>10001.200000000001</v>
      </c>
      <c r="CO38">
        <v>0</v>
      </c>
      <c r="CP38">
        <v>1.91117E-3</v>
      </c>
      <c r="CQ38">
        <v>-8.5806299999999993</v>
      </c>
      <c r="CR38">
        <v>22.1327</v>
      </c>
      <c r="CS38">
        <v>30.582899999999999</v>
      </c>
      <c r="CT38">
        <v>12.821300000000001</v>
      </c>
      <c r="CU38">
        <v>30.027899999999999</v>
      </c>
      <c r="CV38">
        <v>18.146699999999999</v>
      </c>
      <c r="CW38">
        <v>3.0625499999999999</v>
      </c>
      <c r="CX38">
        <v>1.7946</v>
      </c>
      <c r="CY38">
        <v>24.3719</v>
      </c>
      <c r="CZ38">
        <v>15.739800000000001</v>
      </c>
      <c r="DA38">
        <v>1800.02</v>
      </c>
      <c r="DB38">
        <v>0.97800200000000004</v>
      </c>
      <c r="DC38">
        <v>2.19975E-2</v>
      </c>
      <c r="DD38">
        <v>0</v>
      </c>
      <c r="DE38">
        <v>872.28899999999999</v>
      </c>
      <c r="DF38">
        <v>4.9997699999999998</v>
      </c>
      <c r="DG38">
        <v>17175.900000000001</v>
      </c>
      <c r="DH38">
        <v>15784.6</v>
      </c>
      <c r="DI38">
        <v>45.436999999999998</v>
      </c>
      <c r="DJ38">
        <v>46.811999999999998</v>
      </c>
      <c r="DK38">
        <v>45.186999999999998</v>
      </c>
      <c r="DL38">
        <v>45.5</v>
      </c>
      <c r="DM38">
        <v>46.375</v>
      </c>
      <c r="DN38">
        <v>1755.53</v>
      </c>
      <c r="DO38">
        <v>39.49</v>
      </c>
      <c r="DP38">
        <v>0</v>
      </c>
      <c r="DQ38">
        <v>124.4000000953674</v>
      </c>
      <c r="DR38">
        <v>0</v>
      </c>
      <c r="DS38">
        <v>873.005</v>
      </c>
      <c r="DT38">
        <v>-4.4949743442547287</v>
      </c>
      <c r="DU38">
        <v>-136.43760704871241</v>
      </c>
      <c r="DV38">
        <v>17184.83846153846</v>
      </c>
      <c r="DW38">
        <v>15</v>
      </c>
      <c r="DX38">
        <v>1689263314.5</v>
      </c>
      <c r="DY38" t="s">
        <v>489</v>
      </c>
      <c r="DZ38">
        <v>1689263290.5</v>
      </c>
      <c r="EA38">
        <v>1689263314.5</v>
      </c>
      <c r="EB38">
        <v>23</v>
      </c>
      <c r="EC38">
        <v>0.03</v>
      </c>
      <c r="ED38">
        <v>3.0000000000000001E-3</v>
      </c>
      <c r="EE38">
        <v>-3.0059999999999998</v>
      </c>
      <c r="EF38">
        <v>7.4999999999999997E-2</v>
      </c>
      <c r="EG38">
        <v>30</v>
      </c>
      <c r="EH38">
        <v>18</v>
      </c>
      <c r="EI38">
        <v>0.26</v>
      </c>
      <c r="EJ38">
        <v>0.01</v>
      </c>
      <c r="EK38">
        <v>6.8949610771095582</v>
      </c>
      <c r="EL38">
        <v>-9.4160631934470759E-2</v>
      </c>
      <c r="EM38">
        <v>3.5839965263639653E-2</v>
      </c>
      <c r="EN38">
        <v>1</v>
      </c>
      <c r="EO38">
        <v>0.70449587013743264</v>
      </c>
      <c r="EP38">
        <v>-2.2165416820237059E-2</v>
      </c>
      <c r="EQ38">
        <v>1.5987888525305419E-2</v>
      </c>
      <c r="ER38">
        <v>1</v>
      </c>
      <c r="ES38">
        <v>2</v>
      </c>
      <c r="ET38">
        <v>2</v>
      </c>
      <c r="EU38" t="s">
        <v>387</v>
      </c>
      <c r="EV38">
        <v>2.9624999999999999</v>
      </c>
      <c r="EW38">
        <v>2.6991499999999999</v>
      </c>
      <c r="EX38">
        <v>7.00777E-3</v>
      </c>
      <c r="EY38">
        <v>8.5667799999999995E-3</v>
      </c>
      <c r="EZ38">
        <v>0.135488</v>
      </c>
      <c r="FA38">
        <v>9.0490000000000001E-2</v>
      </c>
      <c r="FB38">
        <v>33899.300000000003</v>
      </c>
      <c r="FC38">
        <v>21675.8</v>
      </c>
      <c r="FD38">
        <v>32051.3</v>
      </c>
      <c r="FE38">
        <v>24998.799999999999</v>
      </c>
      <c r="FF38">
        <v>38338.400000000001</v>
      </c>
      <c r="FG38">
        <v>39402.9</v>
      </c>
      <c r="FH38">
        <v>46054.7</v>
      </c>
      <c r="FI38">
        <v>45337.7</v>
      </c>
      <c r="FJ38">
        <v>1.92927</v>
      </c>
      <c r="FK38">
        <v>1.7342500000000001</v>
      </c>
      <c r="FL38">
        <v>-2.2500800000000001E-2</v>
      </c>
      <c r="FM38">
        <v>0</v>
      </c>
      <c r="FN38">
        <v>32.334699999999998</v>
      </c>
      <c r="FO38">
        <v>999.9</v>
      </c>
      <c r="FP38">
        <v>45.4</v>
      </c>
      <c r="FQ38">
        <v>45</v>
      </c>
      <c r="FR38">
        <v>44.248199999999997</v>
      </c>
      <c r="FS38">
        <v>64.255300000000005</v>
      </c>
      <c r="FT38">
        <v>15.785299999999999</v>
      </c>
      <c r="FU38">
        <v>1</v>
      </c>
      <c r="FV38">
        <v>0.512015</v>
      </c>
      <c r="FW38">
        <v>0.687168</v>
      </c>
      <c r="FX38">
        <v>20.227900000000002</v>
      </c>
      <c r="FY38">
        <v>5.22837</v>
      </c>
      <c r="FZ38">
        <v>11.950100000000001</v>
      </c>
      <c r="GA38">
        <v>4.9850500000000002</v>
      </c>
      <c r="GB38">
        <v>3.2894800000000002</v>
      </c>
      <c r="GC38">
        <v>9999</v>
      </c>
      <c r="GD38">
        <v>9999</v>
      </c>
      <c r="GE38">
        <v>9999</v>
      </c>
      <c r="GF38">
        <v>214</v>
      </c>
      <c r="GG38">
        <v>1.86731</v>
      </c>
      <c r="GH38">
        <v>1.8694200000000001</v>
      </c>
      <c r="GI38">
        <v>1.86713</v>
      </c>
      <c r="GJ38">
        <v>1.8673999999999999</v>
      </c>
      <c r="GK38">
        <v>1.8627800000000001</v>
      </c>
      <c r="GL38">
        <v>1.8654599999999999</v>
      </c>
      <c r="GM38">
        <v>1.8687499999999999</v>
      </c>
      <c r="GN38">
        <v>1.86907</v>
      </c>
      <c r="GO38">
        <v>5</v>
      </c>
      <c r="GP38">
        <v>0</v>
      </c>
      <c r="GQ38">
        <v>0</v>
      </c>
      <c r="GR38">
        <v>0</v>
      </c>
      <c r="GS38" t="s">
        <v>388</v>
      </c>
      <c r="GT38" t="s">
        <v>389</v>
      </c>
      <c r="GU38" t="s">
        <v>390</v>
      </c>
      <c r="GV38" t="s">
        <v>390</v>
      </c>
      <c r="GW38" t="s">
        <v>390</v>
      </c>
      <c r="GX38" t="s">
        <v>390</v>
      </c>
      <c r="GY38">
        <v>0</v>
      </c>
      <c r="GZ38">
        <v>100</v>
      </c>
      <c r="HA38">
        <v>100</v>
      </c>
      <c r="HB38">
        <v>-3.0190000000000001</v>
      </c>
      <c r="HC38">
        <v>0.37280000000000002</v>
      </c>
      <c r="HD38">
        <v>-3.0572992844045608</v>
      </c>
      <c r="HE38">
        <v>1.6145137170229321E-3</v>
      </c>
      <c r="HF38">
        <v>-1.407043735234338E-6</v>
      </c>
      <c r="HG38">
        <v>4.3622850327847239E-10</v>
      </c>
      <c r="HH38">
        <v>0.37273630318714601</v>
      </c>
      <c r="HI38">
        <v>0</v>
      </c>
      <c r="HJ38">
        <v>0</v>
      </c>
      <c r="HK38">
        <v>0</v>
      </c>
      <c r="HL38">
        <v>2</v>
      </c>
      <c r="HM38">
        <v>2094</v>
      </c>
      <c r="HN38">
        <v>1</v>
      </c>
      <c r="HO38">
        <v>26</v>
      </c>
      <c r="HP38">
        <v>1.1000000000000001</v>
      </c>
      <c r="HQ38">
        <v>0.7</v>
      </c>
      <c r="HR38">
        <v>0.22583</v>
      </c>
      <c r="HS38">
        <v>2.64893</v>
      </c>
      <c r="HT38">
        <v>1.4978</v>
      </c>
      <c r="HU38">
        <v>2.2888199999999999</v>
      </c>
      <c r="HV38">
        <v>1.49902</v>
      </c>
      <c r="HW38">
        <v>2.3999000000000001</v>
      </c>
      <c r="HX38">
        <v>47.813400000000001</v>
      </c>
      <c r="HY38">
        <v>24.008700000000001</v>
      </c>
      <c r="HZ38">
        <v>18</v>
      </c>
      <c r="IA38">
        <v>510.63200000000001</v>
      </c>
      <c r="IB38">
        <v>422.70400000000001</v>
      </c>
      <c r="IC38">
        <v>29.4892</v>
      </c>
      <c r="ID38">
        <v>33.725499999999997</v>
      </c>
      <c r="IE38">
        <v>29.998699999999999</v>
      </c>
      <c r="IF38">
        <v>33.630200000000002</v>
      </c>
      <c r="IG38">
        <v>33.548900000000003</v>
      </c>
      <c r="IH38">
        <v>4.5398899999999998</v>
      </c>
      <c r="II38">
        <v>64.635499999999993</v>
      </c>
      <c r="IJ38">
        <v>0</v>
      </c>
      <c r="IK38">
        <v>29.559699999999999</v>
      </c>
      <c r="IL38">
        <v>30</v>
      </c>
      <c r="IM38">
        <v>18.078900000000001</v>
      </c>
      <c r="IN38">
        <v>100.06699999999999</v>
      </c>
      <c r="IO38">
        <v>100.41</v>
      </c>
    </row>
    <row r="39" spans="1:249" x14ac:dyDescent="0.3">
      <c r="A39">
        <v>21</v>
      </c>
      <c r="B39">
        <v>1689263473.5</v>
      </c>
      <c r="C39">
        <v>3923</v>
      </c>
      <c r="D39" t="s">
        <v>490</v>
      </c>
      <c r="E39" t="s">
        <v>491</v>
      </c>
      <c r="F39" t="s">
        <v>375</v>
      </c>
      <c r="G39" t="s">
        <v>376</v>
      </c>
      <c r="H39" t="s">
        <v>459</v>
      </c>
      <c r="I39" t="s">
        <v>378</v>
      </c>
      <c r="J39" t="s">
        <v>28</v>
      </c>
      <c r="K39" t="s">
        <v>460</v>
      </c>
      <c r="L39" t="s">
        <v>461</v>
      </c>
      <c r="M39">
        <v>1689263473.5</v>
      </c>
      <c r="N39">
        <f t="shared" si="0"/>
        <v>1.125597033044733E-2</v>
      </c>
      <c r="O39">
        <f t="shared" si="1"/>
        <v>11.25597033044733</v>
      </c>
      <c r="P39">
        <f t="shared" si="2"/>
        <v>3.0090141743878323</v>
      </c>
      <c r="Q39">
        <f t="shared" si="3"/>
        <v>6.3302100000000001</v>
      </c>
      <c r="R39">
        <f t="shared" si="4"/>
        <v>-1.225683279712841</v>
      </c>
      <c r="S39">
        <f t="shared" si="5"/>
        <v>-0.12133806799020481</v>
      </c>
      <c r="T39">
        <f t="shared" si="6"/>
        <v>0.62666715299586007</v>
      </c>
      <c r="U39">
        <f t="shared" si="7"/>
        <v>0.71815313933757863</v>
      </c>
      <c r="V39">
        <f t="shared" si="8"/>
        <v>2.9089073624638662</v>
      </c>
      <c r="W39">
        <f t="shared" si="9"/>
        <v>0.63228847999526461</v>
      </c>
      <c r="X39">
        <f t="shared" si="10"/>
        <v>0.40203616734519898</v>
      </c>
      <c r="Y39">
        <f t="shared" si="11"/>
        <v>289.57764329214882</v>
      </c>
      <c r="Z39">
        <f t="shared" si="12"/>
        <v>31.905824712417513</v>
      </c>
      <c r="AA39">
        <f t="shared" si="13"/>
        <v>31.958600000000001</v>
      </c>
      <c r="AB39">
        <f t="shared" si="14"/>
        <v>4.7639053551272266</v>
      </c>
      <c r="AC39">
        <f t="shared" si="15"/>
        <v>60.356711196454462</v>
      </c>
      <c r="AD39">
        <f t="shared" si="16"/>
        <v>3.0713195541436003</v>
      </c>
      <c r="AE39">
        <f t="shared" si="17"/>
        <v>5.0886131687109204</v>
      </c>
      <c r="AF39">
        <f t="shared" si="18"/>
        <v>1.6925858009836263</v>
      </c>
      <c r="AG39">
        <f t="shared" si="19"/>
        <v>-496.38829157272727</v>
      </c>
      <c r="AH39">
        <f t="shared" si="20"/>
        <v>183.4225360529376</v>
      </c>
      <c r="AI39">
        <f t="shared" si="21"/>
        <v>14.376538204667346</v>
      </c>
      <c r="AJ39">
        <f t="shared" si="22"/>
        <v>-9.0115740229735195</v>
      </c>
      <c r="AK39">
        <v>0</v>
      </c>
      <c r="AL39">
        <v>0</v>
      </c>
      <c r="AM39">
        <f t="shared" si="23"/>
        <v>1</v>
      </c>
      <c r="AN39">
        <f t="shared" si="24"/>
        <v>0</v>
      </c>
      <c r="AO39">
        <f t="shared" si="25"/>
        <v>51212.756568251025</v>
      </c>
      <c r="AP39" t="s">
        <v>382</v>
      </c>
      <c r="AQ39">
        <v>10238.9</v>
      </c>
      <c r="AR39">
        <v>302.21199999999999</v>
      </c>
      <c r="AS39">
        <v>4052.3</v>
      </c>
      <c r="AT39">
        <f t="shared" si="26"/>
        <v>0.92542210596451402</v>
      </c>
      <c r="AU39">
        <v>-0.32343011824092421</v>
      </c>
      <c r="AV39" t="s">
        <v>492</v>
      </c>
      <c r="AW39">
        <v>10261.9</v>
      </c>
      <c r="AX39">
        <v>884.03284615384598</v>
      </c>
      <c r="AY39">
        <v>954.75300000000004</v>
      </c>
      <c r="AZ39">
        <f t="shared" si="27"/>
        <v>7.4071674921318942E-2</v>
      </c>
      <c r="BA39">
        <v>0.5</v>
      </c>
      <c r="BB39">
        <f t="shared" si="28"/>
        <v>1513.2435001513722</v>
      </c>
      <c r="BC39">
        <f t="shared" si="29"/>
        <v>3.0090141743878323</v>
      </c>
      <c r="BD39">
        <f t="shared" si="30"/>
        <v>56.044240310005648</v>
      </c>
      <c r="BE39">
        <f t="shared" si="31"/>
        <v>2.2021864242571711E-3</v>
      </c>
      <c r="BF39">
        <f t="shared" si="32"/>
        <v>3.2443438250521339</v>
      </c>
      <c r="BG39">
        <f t="shared" si="33"/>
        <v>243.33544803474754</v>
      </c>
      <c r="BH39" t="s">
        <v>493</v>
      </c>
      <c r="BI39">
        <v>710.4</v>
      </c>
      <c r="BJ39">
        <f t="shared" si="34"/>
        <v>710.4</v>
      </c>
      <c r="BK39">
        <f t="shared" si="35"/>
        <v>0.25593320995063651</v>
      </c>
      <c r="BL39">
        <f t="shared" si="36"/>
        <v>0.28941798891830278</v>
      </c>
      <c r="BM39">
        <f t="shared" si="37"/>
        <v>0.92688201322600916</v>
      </c>
      <c r="BN39">
        <f t="shared" si="38"/>
        <v>0.10837656767337847</v>
      </c>
      <c r="BO39">
        <f t="shared" si="39"/>
        <v>0.82599315002741269</v>
      </c>
      <c r="BP39">
        <f t="shared" si="40"/>
        <v>0.23257341649925731</v>
      </c>
      <c r="BQ39">
        <f t="shared" si="41"/>
        <v>0.76742658350074267</v>
      </c>
      <c r="BR39">
        <f t="shared" si="42"/>
        <v>1800.07</v>
      </c>
      <c r="BS39">
        <f t="shared" si="43"/>
        <v>1513.2435001513722</v>
      </c>
      <c r="BT39">
        <f t="shared" si="44"/>
        <v>0.84065814115638404</v>
      </c>
      <c r="BU39">
        <f t="shared" si="45"/>
        <v>0.16087021243182145</v>
      </c>
      <c r="BV39">
        <v>6</v>
      </c>
      <c r="BW39">
        <v>0.5</v>
      </c>
      <c r="BX39" t="s">
        <v>385</v>
      </c>
      <c r="BY39">
        <v>1689263473.5</v>
      </c>
      <c r="BZ39">
        <v>6.3302100000000001</v>
      </c>
      <c r="CA39">
        <v>10.0252</v>
      </c>
      <c r="CB39">
        <v>31.0246</v>
      </c>
      <c r="CC39">
        <v>17.941199999999998</v>
      </c>
      <c r="CD39">
        <v>9.2244200000000003</v>
      </c>
      <c r="CE39">
        <v>30.652799999999999</v>
      </c>
      <c r="CF39">
        <v>500.18</v>
      </c>
      <c r="CG39">
        <v>98.896000000000001</v>
      </c>
      <c r="CH39">
        <v>0.10026599999999999</v>
      </c>
      <c r="CI39">
        <v>33.1282</v>
      </c>
      <c r="CJ39">
        <v>31.958600000000001</v>
      </c>
      <c r="CK39">
        <v>999.9</v>
      </c>
      <c r="CL39">
        <v>0</v>
      </c>
      <c r="CM39">
        <v>0</v>
      </c>
      <c r="CN39">
        <v>9993.1200000000008</v>
      </c>
      <c r="CO39">
        <v>0</v>
      </c>
      <c r="CP39">
        <v>1.91117E-3</v>
      </c>
      <c r="CQ39">
        <v>-3.6950099999999999</v>
      </c>
      <c r="CR39">
        <v>6.5328900000000001</v>
      </c>
      <c r="CS39">
        <v>10.208399999999999</v>
      </c>
      <c r="CT39">
        <v>13.083399999999999</v>
      </c>
      <c r="CU39">
        <v>10.0252</v>
      </c>
      <c r="CV39">
        <v>17.941199999999998</v>
      </c>
      <c r="CW39">
        <v>3.0682100000000001</v>
      </c>
      <c r="CX39">
        <v>1.7743100000000001</v>
      </c>
      <c r="CY39">
        <v>24.402799999999999</v>
      </c>
      <c r="CZ39">
        <v>15.5623</v>
      </c>
      <c r="DA39">
        <v>1800.07</v>
      </c>
      <c r="DB39">
        <v>0.97800200000000004</v>
      </c>
      <c r="DC39">
        <v>2.19975E-2</v>
      </c>
      <c r="DD39">
        <v>0</v>
      </c>
      <c r="DE39">
        <v>883.44500000000005</v>
      </c>
      <c r="DF39">
        <v>4.9997699999999998</v>
      </c>
      <c r="DG39">
        <v>17370.599999999999</v>
      </c>
      <c r="DH39">
        <v>15785.1</v>
      </c>
      <c r="DI39">
        <v>45.436999999999998</v>
      </c>
      <c r="DJ39">
        <v>46.811999999999998</v>
      </c>
      <c r="DK39">
        <v>45.186999999999998</v>
      </c>
      <c r="DL39">
        <v>45.436999999999998</v>
      </c>
      <c r="DM39">
        <v>46.375</v>
      </c>
      <c r="DN39">
        <v>1755.58</v>
      </c>
      <c r="DO39">
        <v>39.49</v>
      </c>
      <c r="DP39">
        <v>0</v>
      </c>
      <c r="DQ39">
        <v>118.4000000953674</v>
      </c>
      <c r="DR39">
        <v>0</v>
      </c>
      <c r="DS39">
        <v>884.03284615384598</v>
      </c>
      <c r="DT39">
        <v>-3.5496752181750439</v>
      </c>
      <c r="DU39">
        <v>-10.673504066619209</v>
      </c>
      <c r="DV39">
        <v>17375.761538461538</v>
      </c>
      <c r="DW39">
        <v>15</v>
      </c>
      <c r="DX39">
        <v>1689263433</v>
      </c>
      <c r="DY39" t="s">
        <v>494</v>
      </c>
      <c r="DZ39">
        <v>1689263421</v>
      </c>
      <c r="EA39">
        <v>1689263433</v>
      </c>
      <c r="EB39">
        <v>24</v>
      </c>
      <c r="EC39">
        <v>0.14799999999999999</v>
      </c>
      <c r="ED39">
        <v>-1E-3</v>
      </c>
      <c r="EE39">
        <v>-2.8879999999999999</v>
      </c>
      <c r="EF39">
        <v>6.6000000000000003E-2</v>
      </c>
      <c r="EG39">
        <v>10</v>
      </c>
      <c r="EH39">
        <v>18</v>
      </c>
      <c r="EI39">
        <v>0.4</v>
      </c>
      <c r="EJ39">
        <v>0.01</v>
      </c>
      <c r="EK39">
        <v>2.988976492897379</v>
      </c>
      <c r="EL39">
        <v>1.7906037976319861E-2</v>
      </c>
      <c r="EM39">
        <v>2.7436422986952369E-2</v>
      </c>
      <c r="EN39">
        <v>1</v>
      </c>
      <c r="EO39">
        <v>0.72074540863815939</v>
      </c>
      <c r="EP39">
        <v>-1.7175229998053241E-2</v>
      </c>
      <c r="EQ39">
        <v>1.3456987736185869E-2</v>
      </c>
      <c r="ER39">
        <v>1</v>
      </c>
      <c r="ES39">
        <v>2</v>
      </c>
      <c r="ET39">
        <v>2</v>
      </c>
      <c r="EU39" t="s">
        <v>387</v>
      </c>
      <c r="EV39">
        <v>2.96272</v>
      </c>
      <c r="EW39">
        <v>2.6994400000000001</v>
      </c>
      <c r="EX39">
        <v>2.6404100000000002E-3</v>
      </c>
      <c r="EY39">
        <v>2.8594200000000001E-3</v>
      </c>
      <c r="EZ39">
        <v>0.13564999999999999</v>
      </c>
      <c r="FA39">
        <v>8.9748400000000006E-2</v>
      </c>
      <c r="FB39">
        <v>34044.9</v>
      </c>
      <c r="FC39">
        <v>21798.2</v>
      </c>
      <c r="FD39">
        <v>32048.400000000001</v>
      </c>
      <c r="FE39">
        <v>24996.7</v>
      </c>
      <c r="FF39">
        <v>38327.699999999997</v>
      </c>
      <c r="FG39">
        <v>39431.599999999999</v>
      </c>
      <c r="FH39">
        <v>46050.400000000001</v>
      </c>
      <c r="FI39">
        <v>45333.8</v>
      </c>
      <c r="FJ39">
        <v>1.92883</v>
      </c>
      <c r="FK39">
        <v>1.73248</v>
      </c>
      <c r="FL39">
        <v>-2.6635800000000001E-2</v>
      </c>
      <c r="FM39">
        <v>0</v>
      </c>
      <c r="FN39">
        <v>32.390500000000003</v>
      </c>
      <c r="FO39">
        <v>999.9</v>
      </c>
      <c r="FP39">
        <v>44.9</v>
      </c>
      <c r="FQ39">
        <v>45.2</v>
      </c>
      <c r="FR39">
        <v>44.212000000000003</v>
      </c>
      <c r="FS39">
        <v>64.3553</v>
      </c>
      <c r="FT39">
        <v>16.1859</v>
      </c>
      <c r="FU39">
        <v>1</v>
      </c>
      <c r="FV39">
        <v>0.51796500000000001</v>
      </c>
      <c r="FW39">
        <v>1.1408400000000001</v>
      </c>
      <c r="FX39">
        <v>20.2257</v>
      </c>
      <c r="FY39">
        <v>5.2336099999999997</v>
      </c>
      <c r="FZ39">
        <v>11.950100000000001</v>
      </c>
      <c r="GA39">
        <v>4.9854000000000003</v>
      </c>
      <c r="GB39">
        <v>3.29</v>
      </c>
      <c r="GC39">
        <v>9999</v>
      </c>
      <c r="GD39">
        <v>9999</v>
      </c>
      <c r="GE39">
        <v>9999</v>
      </c>
      <c r="GF39">
        <v>214.1</v>
      </c>
      <c r="GG39">
        <v>1.8672500000000001</v>
      </c>
      <c r="GH39">
        <v>1.8693599999999999</v>
      </c>
      <c r="GI39">
        <v>1.8671199999999999</v>
      </c>
      <c r="GJ39">
        <v>1.86738</v>
      </c>
      <c r="GK39">
        <v>1.8627100000000001</v>
      </c>
      <c r="GL39">
        <v>1.86544</v>
      </c>
      <c r="GM39">
        <v>1.86876</v>
      </c>
      <c r="GN39">
        <v>1.8690500000000001</v>
      </c>
      <c r="GO39">
        <v>5</v>
      </c>
      <c r="GP39">
        <v>0</v>
      </c>
      <c r="GQ39">
        <v>0</v>
      </c>
      <c r="GR39">
        <v>0</v>
      </c>
      <c r="GS39" t="s">
        <v>388</v>
      </c>
      <c r="GT39" t="s">
        <v>389</v>
      </c>
      <c r="GU39" t="s">
        <v>390</v>
      </c>
      <c r="GV39" t="s">
        <v>390</v>
      </c>
      <c r="GW39" t="s">
        <v>390</v>
      </c>
      <c r="GX39" t="s">
        <v>390</v>
      </c>
      <c r="GY39">
        <v>0</v>
      </c>
      <c r="GZ39">
        <v>100</v>
      </c>
      <c r="HA39">
        <v>100</v>
      </c>
      <c r="HB39">
        <v>-2.8940000000000001</v>
      </c>
      <c r="HC39">
        <v>0.37180000000000002</v>
      </c>
      <c r="HD39">
        <v>-2.9089775658312882</v>
      </c>
      <c r="HE39">
        <v>1.6145137170229321E-3</v>
      </c>
      <c r="HF39">
        <v>-1.407043735234338E-6</v>
      </c>
      <c r="HG39">
        <v>4.3622850327847239E-10</v>
      </c>
      <c r="HH39">
        <v>0.37184938399822109</v>
      </c>
      <c r="HI39">
        <v>0</v>
      </c>
      <c r="HJ39">
        <v>0</v>
      </c>
      <c r="HK39">
        <v>0</v>
      </c>
      <c r="HL39">
        <v>2</v>
      </c>
      <c r="HM39">
        <v>2094</v>
      </c>
      <c r="HN39">
        <v>1</v>
      </c>
      <c r="HO39">
        <v>26</v>
      </c>
      <c r="HP39">
        <v>0.9</v>
      </c>
      <c r="HQ39">
        <v>0.7</v>
      </c>
      <c r="HR39">
        <v>0.18310499999999999</v>
      </c>
      <c r="HS39">
        <v>2.67822</v>
      </c>
      <c r="HT39">
        <v>1.4978</v>
      </c>
      <c r="HU39">
        <v>2.2888199999999999</v>
      </c>
      <c r="HV39">
        <v>1.49902</v>
      </c>
      <c r="HW39">
        <v>2.2631800000000002</v>
      </c>
      <c r="HX39">
        <v>47.843699999999998</v>
      </c>
      <c r="HY39">
        <v>23.9999</v>
      </c>
      <c r="HZ39">
        <v>18</v>
      </c>
      <c r="IA39">
        <v>510.68200000000002</v>
      </c>
      <c r="IB39">
        <v>421.88</v>
      </c>
      <c r="IC39">
        <v>29.631699999999999</v>
      </c>
      <c r="ID39">
        <v>33.780900000000003</v>
      </c>
      <c r="IE39">
        <v>29.999300000000002</v>
      </c>
      <c r="IF39">
        <v>33.675400000000003</v>
      </c>
      <c r="IG39">
        <v>33.590800000000002</v>
      </c>
      <c r="IH39">
        <v>3.6490800000000001</v>
      </c>
      <c r="II39">
        <v>65.083100000000002</v>
      </c>
      <c r="IJ39">
        <v>0</v>
      </c>
      <c r="IK39">
        <v>29.703600000000002</v>
      </c>
      <c r="IL39">
        <v>10</v>
      </c>
      <c r="IM39">
        <v>17.816700000000001</v>
      </c>
      <c r="IN39">
        <v>100.05800000000001</v>
      </c>
      <c r="IO39">
        <v>100.402</v>
      </c>
    </row>
    <row r="40" spans="1:249" x14ac:dyDescent="0.3">
      <c r="A40">
        <v>22</v>
      </c>
      <c r="B40">
        <v>1689263659.5</v>
      </c>
      <c r="C40">
        <v>4109</v>
      </c>
      <c r="D40" t="s">
        <v>495</v>
      </c>
      <c r="E40" t="s">
        <v>496</v>
      </c>
      <c r="F40" t="s">
        <v>375</v>
      </c>
      <c r="G40" t="s">
        <v>376</v>
      </c>
      <c r="H40" t="s">
        <v>459</v>
      </c>
      <c r="I40" t="s">
        <v>378</v>
      </c>
      <c r="J40" t="s">
        <v>28</v>
      </c>
      <c r="K40" t="s">
        <v>460</v>
      </c>
      <c r="L40" t="s">
        <v>461</v>
      </c>
      <c r="M40">
        <v>1689263659.5</v>
      </c>
      <c r="N40">
        <f t="shared" si="0"/>
        <v>1.0402457430770191E-2</v>
      </c>
      <c r="O40">
        <f t="shared" si="1"/>
        <v>10.402457430770191</v>
      </c>
      <c r="P40">
        <f t="shared" si="2"/>
        <v>56.994800770815189</v>
      </c>
      <c r="Q40">
        <f t="shared" si="3"/>
        <v>327.42700000000002</v>
      </c>
      <c r="R40">
        <f t="shared" si="4"/>
        <v>161.00301435605499</v>
      </c>
      <c r="S40">
        <f t="shared" si="5"/>
        <v>15.938026014426988</v>
      </c>
      <c r="T40">
        <f t="shared" si="6"/>
        <v>32.412685344419003</v>
      </c>
      <c r="U40">
        <f t="shared" si="7"/>
        <v>0.63101660812578997</v>
      </c>
      <c r="V40">
        <f t="shared" si="8"/>
        <v>2.9073043480134153</v>
      </c>
      <c r="W40">
        <f t="shared" si="9"/>
        <v>0.56364932352386488</v>
      </c>
      <c r="X40">
        <f t="shared" si="10"/>
        <v>0.35773231098017455</v>
      </c>
      <c r="Y40">
        <f t="shared" si="11"/>
        <v>289.56487529216184</v>
      </c>
      <c r="Z40">
        <f t="shared" si="12"/>
        <v>32.140221706402833</v>
      </c>
      <c r="AA40">
        <f t="shared" si="13"/>
        <v>32.097099999999998</v>
      </c>
      <c r="AB40">
        <f t="shared" si="14"/>
        <v>4.8013895468250256</v>
      </c>
      <c r="AC40">
        <f t="shared" si="15"/>
        <v>59.834000678446074</v>
      </c>
      <c r="AD40">
        <f t="shared" si="16"/>
        <v>3.0468579551435999</v>
      </c>
      <c r="AE40">
        <f t="shared" si="17"/>
        <v>5.092184912584603</v>
      </c>
      <c r="AF40">
        <f t="shared" si="18"/>
        <v>1.7545315916814257</v>
      </c>
      <c r="AG40">
        <f t="shared" si="19"/>
        <v>-458.74837269696542</v>
      </c>
      <c r="AH40">
        <f t="shared" si="20"/>
        <v>163.57239462174036</v>
      </c>
      <c r="AI40">
        <f t="shared" si="21"/>
        <v>12.837268130551212</v>
      </c>
      <c r="AJ40">
        <f t="shared" si="22"/>
        <v>7.2261653474879779</v>
      </c>
      <c r="AK40">
        <v>0</v>
      </c>
      <c r="AL40">
        <v>0</v>
      </c>
      <c r="AM40">
        <f t="shared" si="23"/>
        <v>1</v>
      </c>
      <c r="AN40">
        <f t="shared" si="24"/>
        <v>0</v>
      </c>
      <c r="AO40">
        <f t="shared" si="25"/>
        <v>51165.521276209511</v>
      </c>
      <c r="AP40" t="s">
        <v>382</v>
      </c>
      <c r="AQ40">
        <v>10238.9</v>
      </c>
      <c r="AR40">
        <v>302.21199999999999</v>
      </c>
      <c r="AS40">
        <v>4052.3</v>
      </c>
      <c r="AT40">
        <f t="shared" si="26"/>
        <v>0.92542210596451402</v>
      </c>
      <c r="AU40">
        <v>-0.32343011824092421</v>
      </c>
      <c r="AV40" t="s">
        <v>497</v>
      </c>
      <c r="AW40">
        <v>10263</v>
      </c>
      <c r="AX40">
        <v>800.89065384615378</v>
      </c>
      <c r="AY40">
        <v>1400.13</v>
      </c>
      <c r="AZ40">
        <f t="shared" si="27"/>
        <v>0.42798836261907558</v>
      </c>
      <c r="BA40">
        <v>0.5</v>
      </c>
      <c r="BB40">
        <f t="shared" si="28"/>
        <v>1513.1763001513793</v>
      </c>
      <c r="BC40">
        <f t="shared" si="29"/>
        <v>56.994800770815189</v>
      </c>
      <c r="BD40">
        <f t="shared" si="30"/>
        <v>323.81092352788983</v>
      </c>
      <c r="BE40">
        <f t="shared" si="31"/>
        <v>3.7879413577467443E-2</v>
      </c>
      <c r="BF40">
        <f t="shared" si="32"/>
        <v>1.8942312499553613</v>
      </c>
      <c r="BG40">
        <f t="shared" si="33"/>
        <v>264.80376119832255</v>
      </c>
      <c r="BH40" t="s">
        <v>498</v>
      </c>
      <c r="BI40">
        <v>610.75</v>
      </c>
      <c r="BJ40">
        <f t="shared" si="34"/>
        <v>610.75</v>
      </c>
      <c r="BK40">
        <f t="shared" si="35"/>
        <v>0.56379050516737728</v>
      </c>
      <c r="BL40">
        <f t="shared" si="36"/>
        <v>0.759126588149999</v>
      </c>
      <c r="BM40">
        <f t="shared" si="37"/>
        <v>0.77063241853234732</v>
      </c>
      <c r="BN40">
        <f t="shared" si="38"/>
        <v>0.54579608509364652</v>
      </c>
      <c r="BO40">
        <f t="shared" si="39"/>
        <v>0.70722873703230427</v>
      </c>
      <c r="BP40">
        <f t="shared" si="40"/>
        <v>0.57890120391100686</v>
      </c>
      <c r="BQ40">
        <f t="shared" si="41"/>
        <v>0.42109879608899314</v>
      </c>
      <c r="BR40">
        <f t="shared" si="42"/>
        <v>1799.99</v>
      </c>
      <c r="BS40">
        <f t="shared" si="43"/>
        <v>1513.1763001513793</v>
      </c>
      <c r="BT40">
        <f t="shared" si="44"/>
        <v>0.84065817040726853</v>
      </c>
      <c r="BU40">
        <f t="shared" si="45"/>
        <v>0.16087026888602818</v>
      </c>
      <c r="BV40">
        <v>6</v>
      </c>
      <c r="BW40">
        <v>0.5</v>
      </c>
      <c r="BX40" t="s">
        <v>385</v>
      </c>
      <c r="BY40">
        <v>1689263659.5</v>
      </c>
      <c r="BZ40">
        <v>327.42700000000002</v>
      </c>
      <c r="CA40">
        <v>399.89699999999999</v>
      </c>
      <c r="CB40">
        <v>30.7788</v>
      </c>
      <c r="CC40">
        <v>18.681899999999999</v>
      </c>
      <c r="CD40">
        <v>331.07400000000001</v>
      </c>
      <c r="CE40">
        <v>30.400300000000001</v>
      </c>
      <c r="CF40">
        <v>500.07600000000002</v>
      </c>
      <c r="CG40">
        <v>98.891800000000003</v>
      </c>
      <c r="CH40">
        <v>0.100297</v>
      </c>
      <c r="CI40">
        <v>33.140700000000002</v>
      </c>
      <c r="CJ40">
        <v>32.097099999999998</v>
      </c>
      <c r="CK40">
        <v>999.9</v>
      </c>
      <c r="CL40">
        <v>0</v>
      </c>
      <c r="CM40">
        <v>0</v>
      </c>
      <c r="CN40">
        <v>9984.3799999999992</v>
      </c>
      <c r="CO40">
        <v>0</v>
      </c>
      <c r="CP40">
        <v>1.91117E-3</v>
      </c>
      <c r="CQ40">
        <v>-72.47</v>
      </c>
      <c r="CR40">
        <v>337.82499999999999</v>
      </c>
      <c r="CS40">
        <v>407.51</v>
      </c>
      <c r="CT40">
        <v>12.0968</v>
      </c>
      <c r="CU40">
        <v>399.89699999999999</v>
      </c>
      <c r="CV40">
        <v>18.681899999999999</v>
      </c>
      <c r="CW40">
        <v>3.0437699999999999</v>
      </c>
      <c r="CX40">
        <v>1.8474900000000001</v>
      </c>
      <c r="CY40">
        <v>24.269300000000001</v>
      </c>
      <c r="CZ40">
        <v>16.194500000000001</v>
      </c>
      <c r="DA40">
        <v>1799.99</v>
      </c>
      <c r="DB40">
        <v>0.97800200000000004</v>
      </c>
      <c r="DC40">
        <v>2.19975E-2</v>
      </c>
      <c r="DD40">
        <v>0</v>
      </c>
      <c r="DE40">
        <v>799.40899999999999</v>
      </c>
      <c r="DF40">
        <v>4.9997699999999998</v>
      </c>
      <c r="DG40">
        <v>15915.2</v>
      </c>
      <c r="DH40">
        <v>15784.4</v>
      </c>
      <c r="DI40">
        <v>45.375</v>
      </c>
      <c r="DJ40">
        <v>46.75</v>
      </c>
      <c r="DK40">
        <v>45.125</v>
      </c>
      <c r="DL40">
        <v>45.375</v>
      </c>
      <c r="DM40">
        <v>46.311999999999998</v>
      </c>
      <c r="DN40">
        <v>1755.5</v>
      </c>
      <c r="DO40">
        <v>39.49</v>
      </c>
      <c r="DP40">
        <v>0</v>
      </c>
      <c r="DQ40">
        <v>185.60000014305109</v>
      </c>
      <c r="DR40">
        <v>0</v>
      </c>
      <c r="DS40">
        <v>800.89065384615378</v>
      </c>
      <c r="DT40">
        <v>-11.421914531606861</v>
      </c>
      <c r="DU40">
        <v>-193.6102563482325</v>
      </c>
      <c r="DV40">
        <v>15935.99615384615</v>
      </c>
      <c r="DW40">
        <v>15</v>
      </c>
      <c r="DX40">
        <v>1689263574</v>
      </c>
      <c r="DY40" t="s">
        <v>499</v>
      </c>
      <c r="DZ40">
        <v>1689263558.5</v>
      </c>
      <c r="EA40">
        <v>1689263574</v>
      </c>
      <c r="EB40">
        <v>25</v>
      </c>
      <c r="EC40">
        <v>-1.135</v>
      </c>
      <c r="ED40">
        <v>7.0000000000000001E-3</v>
      </c>
      <c r="EE40">
        <v>-3.5920000000000001</v>
      </c>
      <c r="EF40">
        <v>6.5000000000000002E-2</v>
      </c>
      <c r="EG40">
        <v>400</v>
      </c>
      <c r="EH40">
        <v>18</v>
      </c>
      <c r="EI40">
        <v>0.06</v>
      </c>
      <c r="EJ40">
        <v>0.01</v>
      </c>
      <c r="EK40">
        <v>56.848076008085179</v>
      </c>
      <c r="EL40">
        <v>0.99354873160918178</v>
      </c>
      <c r="EM40">
        <v>0.15212905419924019</v>
      </c>
      <c r="EN40">
        <v>1</v>
      </c>
      <c r="EO40">
        <v>0.64102563368366405</v>
      </c>
      <c r="EP40">
        <v>-3.7090719071255558E-2</v>
      </c>
      <c r="EQ40">
        <v>5.8145986043987383E-3</v>
      </c>
      <c r="ER40">
        <v>1</v>
      </c>
      <c r="ES40">
        <v>2</v>
      </c>
      <c r="ET40">
        <v>2</v>
      </c>
      <c r="EU40" t="s">
        <v>387</v>
      </c>
      <c r="EV40">
        <v>2.9624000000000001</v>
      </c>
      <c r="EW40">
        <v>2.6993900000000002</v>
      </c>
      <c r="EX40">
        <v>8.2748000000000002E-2</v>
      </c>
      <c r="EY40">
        <v>9.5233999999999999E-2</v>
      </c>
      <c r="EZ40">
        <v>0.134876</v>
      </c>
      <c r="FA40">
        <v>9.23707E-2</v>
      </c>
      <c r="FB40">
        <v>31310.400000000001</v>
      </c>
      <c r="FC40">
        <v>19778.900000000001</v>
      </c>
      <c r="FD40">
        <v>32047.599999999999</v>
      </c>
      <c r="FE40">
        <v>24996.400000000001</v>
      </c>
      <c r="FF40">
        <v>38361.599999999999</v>
      </c>
      <c r="FG40">
        <v>39318.699999999997</v>
      </c>
      <c r="FH40">
        <v>46049</v>
      </c>
      <c r="FI40">
        <v>45334</v>
      </c>
      <c r="FJ40">
        <v>1.9279500000000001</v>
      </c>
      <c r="FK40">
        <v>1.73455</v>
      </c>
      <c r="FL40">
        <v>-2.0265600000000002E-2</v>
      </c>
      <c r="FM40">
        <v>0</v>
      </c>
      <c r="FN40">
        <v>32.425699999999999</v>
      </c>
      <c r="FO40">
        <v>999.9</v>
      </c>
      <c r="FP40">
        <v>44.2</v>
      </c>
      <c r="FQ40">
        <v>45.4</v>
      </c>
      <c r="FR40">
        <v>43.979100000000003</v>
      </c>
      <c r="FS40">
        <v>64.565299999999993</v>
      </c>
      <c r="FT40">
        <v>16.169899999999998</v>
      </c>
      <c r="FU40">
        <v>1</v>
      </c>
      <c r="FV40">
        <v>0.52329800000000004</v>
      </c>
      <c r="FW40">
        <v>2.3460899999999998</v>
      </c>
      <c r="FX40">
        <v>20.213000000000001</v>
      </c>
      <c r="FY40">
        <v>5.2333100000000004</v>
      </c>
      <c r="FZ40">
        <v>11.950200000000001</v>
      </c>
      <c r="GA40">
        <v>4.9855</v>
      </c>
      <c r="GB40">
        <v>3.2899799999999999</v>
      </c>
      <c r="GC40">
        <v>9999</v>
      </c>
      <c r="GD40">
        <v>9999</v>
      </c>
      <c r="GE40">
        <v>9999</v>
      </c>
      <c r="GF40">
        <v>214.1</v>
      </c>
      <c r="GG40">
        <v>1.8672899999999999</v>
      </c>
      <c r="GH40">
        <v>1.8693900000000001</v>
      </c>
      <c r="GI40">
        <v>1.8670899999999999</v>
      </c>
      <c r="GJ40">
        <v>1.86738</v>
      </c>
      <c r="GK40">
        <v>1.86276</v>
      </c>
      <c r="GL40">
        <v>1.8654500000000001</v>
      </c>
      <c r="GM40">
        <v>1.8687400000000001</v>
      </c>
      <c r="GN40">
        <v>1.86904</v>
      </c>
      <c r="GO40">
        <v>5</v>
      </c>
      <c r="GP40">
        <v>0</v>
      </c>
      <c r="GQ40">
        <v>0</v>
      </c>
      <c r="GR40">
        <v>0</v>
      </c>
      <c r="GS40" t="s">
        <v>388</v>
      </c>
      <c r="GT40" t="s">
        <v>389</v>
      </c>
      <c r="GU40" t="s">
        <v>390</v>
      </c>
      <c r="GV40" t="s">
        <v>390</v>
      </c>
      <c r="GW40" t="s">
        <v>390</v>
      </c>
      <c r="GX40" t="s">
        <v>390</v>
      </c>
      <c r="GY40">
        <v>0</v>
      </c>
      <c r="GZ40">
        <v>100</v>
      </c>
      <c r="HA40">
        <v>100</v>
      </c>
      <c r="HB40">
        <v>-3.6469999999999998</v>
      </c>
      <c r="HC40">
        <v>0.3785</v>
      </c>
      <c r="HD40">
        <v>-4.0434706439760326</v>
      </c>
      <c r="HE40">
        <v>1.6145137170229321E-3</v>
      </c>
      <c r="HF40">
        <v>-1.407043735234338E-6</v>
      </c>
      <c r="HG40">
        <v>4.3622850327847239E-10</v>
      </c>
      <c r="HH40">
        <v>0.3784920902599288</v>
      </c>
      <c r="HI40">
        <v>0</v>
      </c>
      <c r="HJ40">
        <v>0</v>
      </c>
      <c r="HK40">
        <v>0</v>
      </c>
      <c r="HL40">
        <v>2</v>
      </c>
      <c r="HM40">
        <v>2094</v>
      </c>
      <c r="HN40">
        <v>1</v>
      </c>
      <c r="HO40">
        <v>26</v>
      </c>
      <c r="HP40">
        <v>1.7</v>
      </c>
      <c r="HQ40">
        <v>1.4</v>
      </c>
      <c r="HR40">
        <v>1.0583499999999999</v>
      </c>
      <c r="HS40">
        <v>2.6184099999999999</v>
      </c>
      <c r="HT40">
        <v>1.4978</v>
      </c>
      <c r="HU40">
        <v>2.2888199999999999</v>
      </c>
      <c r="HV40">
        <v>1.49902</v>
      </c>
      <c r="HW40">
        <v>2.3046899999999999</v>
      </c>
      <c r="HX40">
        <v>47.874000000000002</v>
      </c>
      <c r="HY40">
        <v>23.991199999999999</v>
      </c>
      <c r="HZ40">
        <v>18</v>
      </c>
      <c r="IA40">
        <v>510.27100000000002</v>
      </c>
      <c r="IB40">
        <v>423.32900000000001</v>
      </c>
      <c r="IC40">
        <v>29.162500000000001</v>
      </c>
      <c r="ID40">
        <v>33.805100000000003</v>
      </c>
      <c r="IE40">
        <v>30.000499999999999</v>
      </c>
      <c r="IF40">
        <v>33.697299999999998</v>
      </c>
      <c r="IG40">
        <v>33.617800000000003</v>
      </c>
      <c r="IH40">
        <v>21.192900000000002</v>
      </c>
      <c r="II40">
        <v>62.902000000000001</v>
      </c>
      <c r="IJ40">
        <v>0</v>
      </c>
      <c r="IK40">
        <v>29.1004</v>
      </c>
      <c r="IL40">
        <v>400</v>
      </c>
      <c r="IM40">
        <v>18.7941</v>
      </c>
      <c r="IN40">
        <v>100.05500000000001</v>
      </c>
      <c r="IO40">
        <v>100.402</v>
      </c>
    </row>
    <row r="41" spans="1:249" x14ac:dyDescent="0.3">
      <c r="A41">
        <v>23</v>
      </c>
      <c r="B41">
        <v>1689263849</v>
      </c>
      <c r="C41">
        <v>4298.5</v>
      </c>
      <c r="D41" t="s">
        <v>500</v>
      </c>
      <c r="E41" t="s">
        <v>501</v>
      </c>
      <c r="F41" t="s">
        <v>375</v>
      </c>
      <c r="G41" t="s">
        <v>376</v>
      </c>
      <c r="H41" t="s">
        <v>459</v>
      </c>
      <c r="I41" t="s">
        <v>378</v>
      </c>
      <c r="J41" t="s">
        <v>28</v>
      </c>
      <c r="K41" t="s">
        <v>460</v>
      </c>
      <c r="L41" t="s">
        <v>461</v>
      </c>
      <c r="M41">
        <v>1689263849</v>
      </c>
      <c r="N41">
        <f t="shared" si="0"/>
        <v>9.6820912682434191E-3</v>
      </c>
      <c r="O41">
        <f t="shared" si="1"/>
        <v>9.6820912682434184</v>
      </c>
      <c r="P41">
        <f t="shared" si="2"/>
        <v>60.798041281000614</v>
      </c>
      <c r="Q41">
        <f t="shared" si="3"/>
        <v>323.23399999999998</v>
      </c>
      <c r="R41">
        <f t="shared" si="4"/>
        <v>134.569173333062</v>
      </c>
      <c r="S41">
        <f t="shared" si="5"/>
        <v>13.321476824575806</v>
      </c>
      <c r="T41">
        <f t="shared" si="6"/>
        <v>31.99807305985</v>
      </c>
      <c r="U41">
        <f t="shared" si="7"/>
        <v>0.58510394442708846</v>
      </c>
      <c r="V41">
        <f t="shared" si="8"/>
        <v>2.9127913055167296</v>
      </c>
      <c r="W41">
        <f t="shared" si="9"/>
        <v>0.52679699868111696</v>
      </c>
      <c r="X41">
        <f t="shared" si="10"/>
        <v>0.33400124680258936</v>
      </c>
      <c r="Y41">
        <f t="shared" si="11"/>
        <v>289.57866029207321</v>
      </c>
      <c r="Z41">
        <f t="shared" si="12"/>
        <v>31.993090317461949</v>
      </c>
      <c r="AA41">
        <f t="shared" si="13"/>
        <v>31.950800000000001</v>
      </c>
      <c r="AB41">
        <f t="shared" si="14"/>
        <v>4.7618019312185327</v>
      </c>
      <c r="AC41">
        <f t="shared" si="15"/>
        <v>60.314794947343842</v>
      </c>
      <c r="AD41">
        <f t="shared" si="16"/>
        <v>3.0138380699200003</v>
      </c>
      <c r="AE41">
        <f t="shared" si="17"/>
        <v>4.9968470796446347</v>
      </c>
      <c r="AF41">
        <f t="shared" si="18"/>
        <v>1.7479638612985324</v>
      </c>
      <c r="AG41">
        <f t="shared" si="19"/>
        <v>-426.98022492953476</v>
      </c>
      <c r="AH41">
        <f t="shared" si="20"/>
        <v>134.04456799107211</v>
      </c>
      <c r="AI41">
        <f t="shared" si="21"/>
        <v>10.475226897143642</v>
      </c>
      <c r="AJ41">
        <f t="shared" si="22"/>
        <v>7.1182302507542374</v>
      </c>
      <c r="AK41">
        <v>0</v>
      </c>
      <c r="AL41">
        <v>0</v>
      </c>
      <c r="AM41">
        <f t="shared" si="23"/>
        <v>1</v>
      </c>
      <c r="AN41">
        <f t="shared" si="24"/>
        <v>0</v>
      </c>
      <c r="AO41">
        <f t="shared" si="25"/>
        <v>51376.280846977046</v>
      </c>
      <c r="AP41" t="s">
        <v>382</v>
      </c>
      <c r="AQ41">
        <v>10238.9</v>
      </c>
      <c r="AR41">
        <v>302.21199999999999</v>
      </c>
      <c r="AS41">
        <v>4052.3</v>
      </c>
      <c r="AT41">
        <f t="shared" si="26"/>
        <v>0.92542210596451402</v>
      </c>
      <c r="AU41">
        <v>-0.32343011824092421</v>
      </c>
      <c r="AV41" t="s">
        <v>502</v>
      </c>
      <c r="AW41">
        <v>10262.1</v>
      </c>
      <c r="AX41">
        <v>800.08330769230759</v>
      </c>
      <c r="AY41">
        <v>1456.02</v>
      </c>
      <c r="AZ41">
        <f t="shared" si="27"/>
        <v>0.45049978180773098</v>
      </c>
      <c r="BA41">
        <v>0.5</v>
      </c>
      <c r="BB41">
        <f t="shared" si="28"/>
        <v>1513.2516001513332</v>
      </c>
      <c r="BC41">
        <f t="shared" si="29"/>
        <v>60.798041281000614</v>
      </c>
      <c r="BD41">
        <f t="shared" si="30"/>
        <v>340.8597578441877</v>
      </c>
      <c r="BE41">
        <f t="shared" si="31"/>
        <v>4.0390818944535771E-2</v>
      </c>
      <c r="BF41">
        <f t="shared" si="32"/>
        <v>1.7831348470488044</v>
      </c>
      <c r="BG41">
        <f t="shared" si="33"/>
        <v>266.74023257891503</v>
      </c>
      <c r="BH41" t="s">
        <v>503</v>
      </c>
      <c r="BI41">
        <v>611.87</v>
      </c>
      <c r="BJ41">
        <f t="shared" si="34"/>
        <v>611.87</v>
      </c>
      <c r="BK41">
        <f t="shared" si="35"/>
        <v>0.57976538783807907</v>
      </c>
      <c r="BL41">
        <f t="shared" si="36"/>
        <v>0.77703807653579626</v>
      </c>
      <c r="BM41">
        <f t="shared" si="37"/>
        <v>0.7546382283609897</v>
      </c>
      <c r="BN41">
        <f t="shared" si="38"/>
        <v>0.56849726497622866</v>
      </c>
      <c r="BO41">
        <f t="shared" si="39"/>
        <v>0.69232508677129712</v>
      </c>
      <c r="BP41">
        <f t="shared" si="40"/>
        <v>0.59424597828605452</v>
      </c>
      <c r="BQ41">
        <f t="shared" si="41"/>
        <v>0.40575402171394548</v>
      </c>
      <c r="BR41">
        <f t="shared" si="42"/>
        <v>1800.08</v>
      </c>
      <c r="BS41">
        <f t="shared" si="43"/>
        <v>1513.2516001513332</v>
      </c>
      <c r="BT41">
        <f t="shared" si="44"/>
        <v>0.84065797084092553</v>
      </c>
      <c r="BU41">
        <f t="shared" si="45"/>
        <v>0.16086988372298633</v>
      </c>
      <c r="BV41">
        <v>6</v>
      </c>
      <c r="BW41">
        <v>0.5</v>
      </c>
      <c r="BX41" t="s">
        <v>385</v>
      </c>
      <c r="BY41">
        <v>1689263849</v>
      </c>
      <c r="BZ41">
        <v>323.23399999999998</v>
      </c>
      <c r="CA41">
        <v>399.92</v>
      </c>
      <c r="CB41">
        <v>30.444800000000001</v>
      </c>
      <c r="CC41">
        <v>19.184000000000001</v>
      </c>
      <c r="CD41">
        <v>327.06</v>
      </c>
      <c r="CE41">
        <v>30.075700000000001</v>
      </c>
      <c r="CF41">
        <v>500.17700000000002</v>
      </c>
      <c r="CG41">
        <v>98.893500000000003</v>
      </c>
      <c r="CH41">
        <v>0.100025</v>
      </c>
      <c r="CI41">
        <v>32.804400000000001</v>
      </c>
      <c r="CJ41">
        <v>31.950800000000001</v>
      </c>
      <c r="CK41">
        <v>999.9</v>
      </c>
      <c r="CL41">
        <v>0</v>
      </c>
      <c r="CM41">
        <v>0</v>
      </c>
      <c r="CN41">
        <v>10015.6</v>
      </c>
      <c r="CO41">
        <v>0</v>
      </c>
      <c r="CP41">
        <v>1.91117E-3</v>
      </c>
      <c r="CQ41">
        <v>-76.686499999999995</v>
      </c>
      <c r="CR41">
        <v>333.38400000000001</v>
      </c>
      <c r="CS41">
        <v>407.74200000000002</v>
      </c>
      <c r="CT41">
        <v>11.2608</v>
      </c>
      <c r="CU41">
        <v>399.92</v>
      </c>
      <c r="CV41">
        <v>19.184000000000001</v>
      </c>
      <c r="CW41">
        <v>3.0107900000000001</v>
      </c>
      <c r="CX41">
        <v>1.8971800000000001</v>
      </c>
      <c r="CY41">
        <v>24.087700000000002</v>
      </c>
      <c r="CZ41">
        <v>16.6113</v>
      </c>
      <c r="DA41">
        <v>1800.08</v>
      </c>
      <c r="DB41">
        <v>0.97800600000000004</v>
      </c>
      <c r="DC41">
        <v>2.19939E-2</v>
      </c>
      <c r="DD41">
        <v>0</v>
      </c>
      <c r="DE41">
        <v>800.505</v>
      </c>
      <c r="DF41">
        <v>4.9997699999999998</v>
      </c>
      <c r="DG41">
        <v>16000</v>
      </c>
      <c r="DH41">
        <v>15785.2</v>
      </c>
      <c r="DI41">
        <v>45.686999999999998</v>
      </c>
      <c r="DJ41">
        <v>47.125</v>
      </c>
      <c r="DK41">
        <v>45.375</v>
      </c>
      <c r="DL41">
        <v>45.75</v>
      </c>
      <c r="DM41">
        <v>46.625</v>
      </c>
      <c r="DN41">
        <v>1755.6</v>
      </c>
      <c r="DO41">
        <v>39.479999999999997</v>
      </c>
      <c r="DP41">
        <v>0</v>
      </c>
      <c r="DQ41">
        <v>189.20000004768369</v>
      </c>
      <c r="DR41">
        <v>0</v>
      </c>
      <c r="DS41">
        <v>800.08330769230759</v>
      </c>
      <c r="DT41">
        <v>2.3411965870094229</v>
      </c>
      <c r="DU41">
        <v>84.717948677997668</v>
      </c>
      <c r="DV41">
        <v>15990.68461538462</v>
      </c>
      <c r="DW41">
        <v>15</v>
      </c>
      <c r="DX41">
        <v>1689263739.5</v>
      </c>
      <c r="DY41" t="s">
        <v>504</v>
      </c>
      <c r="DZ41">
        <v>1689263731</v>
      </c>
      <c r="EA41">
        <v>1689263739.5</v>
      </c>
      <c r="EB41">
        <v>26</v>
      </c>
      <c r="EC41">
        <v>-0.17599999999999999</v>
      </c>
      <c r="ED41">
        <v>-8.9999999999999993E-3</v>
      </c>
      <c r="EE41">
        <v>-3.7679999999999998</v>
      </c>
      <c r="EF41">
        <v>9.7000000000000003E-2</v>
      </c>
      <c r="EG41">
        <v>400</v>
      </c>
      <c r="EH41">
        <v>19</v>
      </c>
      <c r="EI41">
        <v>0.03</v>
      </c>
      <c r="EJ41">
        <v>0.02</v>
      </c>
      <c r="EK41">
        <v>60.581750763961381</v>
      </c>
      <c r="EL41">
        <v>1.003982251712362</v>
      </c>
      <c r="EM41">
        <v>0.16030669925322219</v>
      </c>
      <c r="EN41">
        <v>0</v>
      </c>
      <c r="EO41">
        <v>0.58856562678375535</v>
      </c>
      <c r="EP41">
        <v>-1.0483755508975529E-2</v>
      </c>
      <c r="EQ41">
        <v>1.8959667408057379E-3</v>
      </c>
      <c r="ER41">
        <v>1</v>
      </c>
      <c r="ES41">
        <v>1</v>
      </c>
      <c r="ET41">
        <v>2</v>
      </c>
      <c r="EU41" t="s">
        <v>426</v>
      </c>
      <c r="EV41">
        <v>2.96251</v>
      </c>
      <c r="EW41">
        <v>2.6993999999999998</v>
      </c>
      <c r="EX41">
        <v>8.1909899999999994E-2</v>
      </c>
      <c r="EY41">
        <v>9.5215900000000006E-2</v>
      </c>
      <c r="EZ41">
        <v>0.133858</v>
      </c>
      <c r="FA41">
        <v>9.4106599999999999E-2</v>
      </c>
      <c r="FB41">
        <v>31326.7</v>
      </c>
      <c r="FC41">
        <v>19772.099999999999</v>
      </c>
      <c r="FD41">
        <v>32035.8</v>
      </c>
      <c r="FE41">
        <v>24988.5</v>
      </c>
      <c r="FF41">
        <v>38394.199999999997</v>
      </c>
      <c r="FG41">
        <v>39232.9</v>
      </c>
      <c r="FH41">
        <v>46033.2</v>
      </c>
      <c r="FI41">
        <v>45321.9</v>
      </c>
      <c r="FJ41">
        <v>1.9256800000000001</v>
      </c>
      <c r="FK41">
        <v>1.73115</v>
      </c>
      <c r="FL41">
        <v>-2.30595E-2</v>
      </c>
      <c r="FM41">
        <v>0</v>
      </c>
      <c r="FN41">
        <v>32.324800000000003</v>
      </c>
      <c r="FO41">
        <v>999.9</v>
      </c>
      <c r="FP41">
        <v>44.2</v>
      </c>
      <c r="FQ41">
        <v>45.6</v>
      </c>
      <c r="FR41">
        <v>44.4268</v>
      </c>
      <c r="FS41">
        <v>64.405299999999997</v>
      </c>
      <c r="FT41">
        <v>15.7372</v>
      </c>
      <c r="FU41">
        <v>1</v>
      </c>
      <c r="FV41">
        <v>0.53620900000000005</v>
      </c>
      <c r="FW41">
        <v>1.87182</v>
      </c>
      <c r="FX41">
        <v>20.218599999999999</v>
      </c>
      <c r="FY41">
        <v>5.2336099999999997</v>
      </c>
      <c r="FZ41">
        <v>11.9505</v>
      </c>
      <c r="GA41">
        <v>4.9855499999999999</v>
      </c>
      <c r="GB41">
        <v>3.2899799999999999</v>
      </c>
      <c r="GC41">
        <v>9999</v>
      </c>
      <c r="GD41">
        <v>9999</v>
      </c>
      <c r="GE41">
        <v>9999</v>
      </c>
      <c r="GF41">
        <v>214.2</v>
      </c>
      <c r="GG41">
        <v>1.86724</v>
      </c>
      <c r="GH41">
        <v>1.8693500000000001</v>
      </c>
      <c r="GI41">
        <v>1.86707</v>
      </c>
      <c r="GJ41">
        <v>1.86737</v>
      </c>
      <c r="GK41">
        <v>1.8627100000000001</v>
      </c>
      <c r="GL41">
        <v>1.8653900000000001</v>
      </c>
      <c r="GM41">
        <v>1.8687400000000001</v>
      </c>
      <c r="GN41">
        <v>1.86903</v>
      </c>
      <c r="GO41">
        <v>5</v>
      </c>
      <c r="GP41">
        <v>0</v>
      </c>
      <c r="GQ41">
        <v>0</v>
      </c>
      <c r="GR41">
        <v>0</v>
      </c>
      <c r="GS41" t="s">
        <v>388</v>
      </c>
      <c r="GT41" t="s">
        <v>389</v>
      </c>
      <c r="GU41" t="s">
        <v>390</v>
      </c>
      <c r="GV41" t="s">
        <v>390</v>
      </c>
      <c r="GW41" t="s">
        <v>390</v>
      </c>
      <c r="GX41" t="s">
        <v>390</v>
      </c>
      <c r="GY41">
        <v>0</v>
      </c>
      <c r="GZ41">
        <v>100</v>
      </c>
      <c r="HA41">
        <v>100</v>
      </c>
      <c r="HB41">
        <v>-3.8260000000000001</v>
      </c>
      <c r="HC41">
        <v>0.36909999999999998</v>
      </c>
      <c r="HD41">
        <v>-4.2194626142560239</v>
      </c>
      <c r="HE41">
        <v>1.6145137170229321E-3</v>
      </c>
      <c r="HF41">
        <v>-1.407043735234338E-6</v>
      </c>
      <c r="HG41">
        <v>4.3622850327847239E-10</v>
      </c>
      <c r="HH41">
        <v>0.36910487654984631</v>
      </c>
      <c r="HI41">
        <v>0</v>
      </c>
      <c r="HJ41">
        <v>0</v>
      </c>
      <c r="HK41">
        <v>0</v>
      </c>
      <c r="HL41">
        <v>2</v>
      </c>
      <c r="HM41">
        <v>2094</v>
      </c>
      <c r="HN41">
        <v>1</v>
      </c>
      <c r="HO41">
        <v>26</v>
      </c>
      <c r="HP41">
        <v>2</v>
      </c>
      <c r="HQ41">
        <v>1.8</v>
      </c>
      <c r="HR41">
        <v>1.0583499999999999</v>
      </c>
      <c r="HS41">
        <v>2.6220699999999999</v>
      </c>
      <c r="HT41">
        <v>1.4978</v>
      </c>
      <c r="HU41">
        <v>2.2888199999999999</v>
      </c>
      <c r="HV41">
        <v>1.49902</v>
      </c>
      <c r="HW41">
        <v>2.33887</v>
      </c>
      <c r="HX41">
        <v>48.1785</v>
      </c>
      <c r="HY41">
        <v>23.9999</v>
      </c>
      <c r="HZ41">
        <v>18</v>
      </c>
      <c r="IA41">
        <v>509.73399999999998</v>
      </c>
      <c r="IB41">
        <v>421.99400000000003</v>
      </c>
      <c r="IC41">
        <v>28.764500000000002</v>
      </c>
      <c r="ID41">
        <v>33.9681</v>
      </c>
      <c r="IE41">
        <v>30.000499999999999</v>
      </c>
      <c r="IF41">
        <v>33.8232</v>
      </c>
      <c r="IG41">
        <v>33.736899999999999</v>
      </c>
      <c r="IH41">
        <v>21.1937</v>
      </c>
      <c r="II41">
        <v>62.934199999999997</v>
      </c>
      <c r="IJ41">
        <v>0</v>
      </c>
      <c r="IK41">
        <v>28.7972</v>
      </c>
      <c r="IL41">
        <v>400</v>
      </c>
      <c r="IM41">
        <v>19.112100000000002</v>
      </c>
      <c r="IN41">
        <v>100.01900000000001</v>
      </c>
      <c r="IO41">
        <v>100.373</v>
      </c>
    </row>
    <row r="42" spans="1:249" x14ac:dyDescent="0.3">
      <c r="A42">
        <v>24</v>
      </c>
      <c r="B42">
        <v>1689263973.5</v>
      </c>
      <c r="C42">
        <v>4423</v>
      </c>
      <c r="D42" t="s">
        <v>505</v>
      </c>
      <c r="E42" t="s">
        <v>506</v>
      </c>
      <c r="F42" t="s">
        <v>375</v>
      </c>
      <c r="G42" t="s">
        <v>376</v>
      </c>
      <c r="H42" t="s">
        <v>459</v>
      </c>
      <c r="I42" t="s">
        <v>378</v>
      </c>
      <c r="J42" t="s">
        <v>28</v>
      </c>
      <c r="K42" t="s">
        <v>460</v>
      </c>
      <c r="L42" t="s">
        <v>461</v>
      </c>
      <c r="M42">
        <v>1689263973.5</v>
      </c>
      <c r="N42">
        <f t="shared" si="0"/>
        <v>9.4181726715882718E-3</v>
      </c>
      <c r="O42">
        <f t="shared" si="1"/>
        <v>9.4181726715882714</v>
      </c>
      <c r="P42">
        <f t="shared" si="2"/>
        <v>65.226888792555854</v>
      </c>
      <c r="Q42">
        <f t="shared" si="3"/>
        <v>417.09300000000002</v>
      </c>
      <c r="R42">
        <f t="shared" si="4"/>
        <v>205.21208735100151</v>
      </c>
      <c r="S42">
        <f t="shared" si="5"/>
        <v>20.317015525762848</v>
      </c>
      <c r="T42">
        <f t="shared" si="6"/>
        <v>41.294277866745006</v>
      </c>
      <c r="U42">
        <f t="shared" si="7"/>
        <v>0.56155428846991251</v>
      </c>
      <c r="V42">
        <f t="shared" si="8"/>
        <v>2.9133246358605214</v>
      </c>
      <c r="W42">
        <f t="shared" si="9"/>
        <v>0.50762408696233485</v>
      </c>
      <c r="X42">
        <f t="shared" si="10"/>
        <v>0.32167775909576635</v>
      </c>
      <c r="Y42">
        <f t="shared" si="11"/>
        <v>289.56429629208782</v>
      </c>
      <c r="Z42">
        <f t="shared" si="12"/>
        <v>32.107879180834615</v>
      </c>
      <c r="AA42">
        <f t="shared" si="13"/>
        <v>32.025799999999997</v>
      </c>
      <c r="AB42">
        <f t="shared" si="14"/>
        <v>4.7820606908095042</v>
      </c>
      <c r="AC42">
        <f t="shared" si="15"/>
        <v>60.232655889092904</v>
      </c>
      <c r="AD42">
        <f t="shared" si="16"/>
        <v>3.0175327262490002</v>
      </c>
      <c r="AE42">
        <f t="shared" si="17"/>
        <v>5.0097952376618071</v>
      </c>
      <c r="AF42">
        <f t="shared" si="18"/>
        <v>1.7645279645605041</v>
      </c>
      <c r="AG42">
        <f t="shared" si="19"/>
        <v>-415.34141481704279</v>
      </c>
      <c r="AH42">
        <f t="shared" si="20"/>
        <v>129.51427989591596</v>
      </c>
      <c r="AI42">
        <f t="shared" si="21"/>
        <v>10.125358327873325</v>
      </c>
      <c r="AJ42">
        <f t="shared" si="22"/>
        <v>13.862519698834291</v>
      </c>
      <c r="AK42">
        <v>0</v>
      </c>
      <c r="AL42">
        <v>0</v>
      </c>
      <c r="AM42">
        <f t="shared" si="23"/>
        <v>1</v>
      </c>
      <c r="AN42">
        <f t="shared" si="24"/>
        <v>0</v>
      </c>
      <c r="AO42">
        <f t="shared" si="25"/>
        <v>51383.819061509908</v>
      </c>
      <c r="AP42" t="s">
        <v>382</v>
      </c>
      <c r="AQ42">
        <v>10238.9</v>
      </c>
      <c r="AR42">
        <v>302.21199999999999</v>
      </c>
      <c r="AS42">
        <v>4052.3</v>
      </c>
      <c r="AT42">
        <f t="shared" si="26"/>
        <v>0.92542210596451402</v>
      </c>
      <c r="AU42">
        <v>-0.32343011824092421</v>
      </c>
      <c r="AV42" t="s">
        <v>507</v>
      </c>
      <c r="AW42">
        <v>10261.6</v>
      </c>
      <c r="AX42">
        <v>808.16526923076935</v>
      </c>
      <c r="AY42">
        <v>1500.94</v>
      </c>
      <c r="AZ42">
        <f t="shared" si="27"/>
        <v>0.46156057588526567</v>
      </c>
      <c r="BA42">
        <v>0.5</v>
      </c>
      <c r="BB42">
        <f t="shared" si="28"/>
        <v>1513.176000151341</v>
      </c>
      <c r="BC42">
        <f t="shared" si="29"/>
        <v>65.226888792555854</v>
      </c>
      <c r="BD42">
        <f t="shared" si="30"/>
        <v>349.21119302280789</v>
      </c>
      <c r="BE42">
        <f t="shared" si="31"/>
        <v>4.3319692424569733E-2</v>
      </c>
      <c r="BF42">
        <f t="shared" si="32"/>
        <v>1.6998414327021734</v>
      </c>
      <c r="BG42">
        <f t="shared" si="33"/>
        <v>268.21076228249262</v>
      </c>
      <c r="BH42" t="s">
        <v>508</v>
      </c>
      <c r="BI42">
        <v>610.61</v>
      </c>
      <c r="BJ42">
        <f t="shared" si="34"/>
        <v>610.61</v>
      </c>
      <c r="BK42">
        <f t="shared" si="35"/>
        <v>0.59318160619345206</v>
      </c>
      <c r="BL42">
        <f t="shared" si="36"/>
        <v>0.77811006117869852</v>
      </c>
      <c r="BM42">
        <f t="shared" si="37"/>
        <v>0.7413102284052312</v>
      </c>
      <c r="BN42">
        <f t="shared" si="38"/>
        <v>0.57792487600959574</v>
      </c>
      <c r="BO42">
        <f t="shared" si="39"/>
        <v>0.68034670119741192</v>
      </c>
      <c r="BP42">
        <f t="shared" si="40"/>
        <v>0.58790176037700448</v>
      </c>
      <c r="BQ42">
        <f t="shared" si="41"/>
        <v>0.41209823962299552</v>
      </c>
      <c r="BR42">
        <f t="shared" si="42"/>
        <v>1799.99</v>
      </c>
      <c r="BS42">
        <f t="shared" si="43"/>
        <v>1513.176000151341</v>
      </c>
      <c r="BT42">
        <f t="shared" si="44"/>
        <v>0.8406580037396546</v>
      </c>
      <c r="BU42">
        <f t="shared" si="45"/>
        <v>0.16086994721753334</v>
      </c>
      <c r="BV42">
        <v>6</v>
      </c>
      <c r="BW42">
        <v>0.5</v>
      </c>
      <c r="BX42" t="s">
        <v>385</v>
      </c>
      <c r="BY42">
        <v>1689263973.5</v>
      </c>
      <c r="BZ42">
        <v>417.09300000000002</v>
      </c>
      <c r="CA42">
        <v>500.04399999999998</v>
      </c>
      <c r="CB42">
        <v>30.4786</v>
      </c>
      <c r="CC42">
        <v>19.5259</v>
      </c>
      <c r="CD42">
        <v>420.82</v>
      </c>
      <c r="CE42">
        <v>30.113900000000001</v>
      </c>
      <c r="CF42">
        <v>500.21199999999999</v>
      </c>
      <c r="CG42">
        <v>98.904899999999998</v>
      </c>
      <c r="CH42">
        <v>0.100065</v>
      </c>
      <c r="CI42">
        <v>32.8504</v>
      </c>
      <c r="CJ42">
        <v>32.025799999999997</v>
      </c>
      <c r="CK42">
        <v>999.9</v>
      </c>
      <c r="CL42">
        <v>0</v>
      </c>
      <c r="CM42">
        <v>0</v>
      </c>
      <c r="CN42">
        <v>10017.5</v>
      </c>
      <c r="CO42">
        <v>0</v>
      </c>
      <c r="CP42">
        <v>1.91117E-3</v>
      </c>
      <c r="CQ42">
        <v>-82.951400000000007</v>
      </c>
      <c r="CR42">
        <v>430.20499999999998</v>
      </c>
      <c r="CS42">
        <v>510.00200000000001</v>
      </c>
      <c r="CT42">
        <v>10.9527</v>
      </c>
      <c r="CU42">
        <v>500.04399999999998</v>
      </c>
      <c r="CV42">
        <v>19.5259</v>
      </c>
      <c r="CW42">
        <v>3.0144799999999998</v>
      </c>
      <c r="CX42">
        <v>1.9312100000000001</v>
      </c>
      <c r="CY42">
        <v>24.1081</v>
      </c>
      <c r="CZ42">
        <v>16.891300000000001</v>
      </c>
      <c r="DA42">
        <v>1799.99</v>
      </c>
      <c r="DB42">
        <v>0.97800600000000004</v>
      </c>
      <c r="DC42">
        <v>2.19939E-2</v>
      </c>
      <c r="DD42">
        <v>0</v>
      </c>
      <c r="DE42">
        <v>808.11400000000003</v>
      </c>
      <c r="DF42">
        <v>4.9997699999999998</v>
      </c>
      <c r="DG42">
        <v>16196.8</v>
      </c>
      <c r="DH42">
        <v>15784.4</v>
      </c>
      <c r="DI42">
        <v>45.811999999999998</v>
      </c>
      <c r="DJ42">
        <v>47.25</v>
      </c>
      <c r="DK42">
        <v>45.561999999999998</v>
      </c>
      <c r="DL42">
        <v>45.936999999999998</v>
      </c>
      <c r="DM42">
        <v>46.75</v>
      </c>
      <c r="DN42">
        <v>1755.51</v>
      </c>
      <c r="DO42">
        <v>39.479999999999997</v>
      </c>
      <c r="DP42">
        <v>0</v>
      </c>
      <c r="DQ42">
        <v>124.1000001430511</v>
      </c>
      <c r="DR42">
        <v>0</v>
      </c>
      <c r="DS42">
        <v>808.16526923076935</v>
      </c>
      <c r="DT42">
        <v>-1.0244444412753699</v>
      </c>
      <c r="DU42">
        <v>-17.97948709979638</v>
      </c>
      <c r="DV42">
        <v>16191.065384615389</v>
      </c>
      <c r="DW42">
        <v>15</v>
      </c>
      <c r="DX42">
        <v>1689263931.5</v>
      </c>
      <c r="DY42" t="s">
        <v>509</v>
      </c>
      <c r="DZ42">
        <v>1689263918</v>
      </c>
      <c r="EA42">
        <v>1689263931.5</v>
      </c>
      <c r="EB42">
        <v>27</v>
      </c>
      <c r="EC42">
        <v>2.9000000000000001E-2</v>
      </c>
      <c r="ED42">
        <v>-4.0000000000000001E-3</v>
      </c>
      <c r="EE42">
        <v>-3.6779999999999999</v>
      </c>
      <c r="EF42">
        <v>9.1999999999999998E-2</v>
      </c>
      <c r="EG42">
        <v>500</v>
      </c>
      <c r="EH42">
        <v>19</v>
      </c>
      <c r="EI42">
        <v>0.03</v>
      </c>
      <c r="EJ42">
        <v>0.01</v>
      </c>
      <c r="EK42">
        <v>65.058368000824316</v>
      </c>
      <c r="EL42">
        <v>0.72140505669521071</v>
      </c>
      <c r="EM42">
        <v>0.16996976723056501</v>
      </c>
      <c r="EN42">
        <v>1</v>
      </c>
      <c r="EO42">
        <v>0.57138767602994056</v>
      </c>
      <c r="EP42">
        <v>-5.6257223210017117E-2</v>
      </c>
      <c r="EQ42">
        <v>9.1465684588389381E-3</v>
      </c>
      <c r="ER42">
        <v>1</v>
      </c>
      <c r="ES42">
        <v>2</v>
      </c>
      <c r="ET42">
        <v>2</v>
      </c>
      <c r="EU42" t="s">
        <v>387</v>
      </c>
      <c r="EV42">
        <v>2.9624600000000001</v>
      </c>
      <c r="EW42">
        <v>2.6994600000000002</v>
      </c>
      <c r="EX42">
        <v>9.9824999999999997E-2</v>
      </c>
      <c r="EY42">
        <v>0.112591</v>
      </c>
      <c r="EZ42">
        <v>0.13395099999999999</v>
      </c>
      <c r="FA42">
        <v>9.5278399999999999E-2</v>
      </c>
      <c r="FB42">
        <v>30703.599999999999</v>
      </c>
      <c r="FC42">
        <v>19385.2</v>
      </c>
      <c r="FD42">
        <v>32024.6</v>
      </c>
      <c r="FE42">
        <v>24980.7</v>
      </c>
      <c r="FF42">
        <v>38377.800000000003</v>
      </c>
      <c r="FG42">
        <v>39171.1</v>
      </c>
      <c r="FH42">
        <v>46017.8</v>
      </c>
      <c r="FI42">
        <v>45309</v>
      </c>
      <c r="FJ42">
        <v>1.9235800000000001</v>
      </c>
      <c r="FK42">
        <v>1.7279</v>
      </c>
      <c r="FL42">
        <v>-1.84402E-2</v>
      </c>
      <c r="FM42">
        <v>0</v>
      </c>
      <c r="FN42">
        <v>32.324800000000003</v>
      </c>
      <c r="FO42">
        <v>999.9</v>
      </c>
      <c r="FP42">
        <v>44.4</v>
      </c>
      <c r="FQ42">
        <v>45.8</v>
      </c>
      <c r="FR42">
        <v>45.083599999999997</v>
      </c>
      <c r="FS42">
        <v>64.695300000000003</v>
      </c>
      <c r="FT42">
        <v>15.7212</v>
      </c>
      <c r="FU42">
        <v>1</v>
      </c>
      <c r="FV42">
        <v>0.55257900000000004</v>
      </c>
      <c r="FW42">
        <v>2.4710100000000002</v>
      </c>
      <c r="FX42">
        <v>20.210899999999999</v>
      </c>
      <c r="FY42">
        <v>5.23421</v>
      </c>
      <c r="FZ42">
        <v>11.9511</v>
      </c>
      <c r="GA42">
        <v>4.9856499999999997</v>
      </c>
      <c r="GB42">
        <v>3.29</v>
      </c>
      <c r="GC42">
        <v>9999</v>
      </c>
      <c r="GD42">
        <v>9999</v>
      </c>
      <c r="GE42">
        <v>9999</v>
      </c>
      <c r="GF42">
        <v>214.2</v>
      </c>
      <c r="GG42">
        <v>1.8672200000000001</v>
      </c>
      <c r="GH42">
        <v>1.8693500000000001</v>
      </c>
      <c r="GI42">
        <v>1.86707</v>
      </c>
      <c r="GJ42">
        <v>1.86737</v>
      </c>
      <c r="GK42">
        <v>1.86269</v>
      </c>
      <c r="GL42">
        <v>1.8653999999999999</v>
      </c>
      <c r="GM42">
        <v>1.86869</v>
      </c>
      <c r="GN42">
        <v>1.869</v>
      </c>
      <c r="GO42">
        <v>5</v>
      </c>
      <c r="GP42">
        <v>0</v>
      </c>
      <c r="GQ42">
        <v>0</v>
      </c>
      <c r="GR42">
        <v>0</v>
      </c>
      <c r="GS42" t="s">
        <v>388</v>
      </c>
      <c r="GT42" t="s">
        <v>389</v>
      </c>
      <c r="GU42" t="s">
        <v>390</v>
      </c>
      <c r="GV42" t="s">
        <v>390</v>
      </c>
      <c r="GW42" t="s">
        <v>390</v>
      </c>
      <c r="GX42" t="s">
        <v>390</v>
      </c>
      <c r="GY42">
        <v>0</v>
      </c>
      <c r="GZ42">
        <v>100</v>
      </c>
      <c r="HA42">
        <v>100</v>
      </c>
      <c r="HB42">
        <v>-3.7269999999999999</v>
      </c>
      <c r="HC42">
        <v>0.36470000000000002</v>
      </c>
      <c r="HD42">
        <v>-4.1900405691505336</v>
      </c>
      <c r="HE42">
        <v>1.6145137170229321E-3</v>
      </c>
      <c r="HF42">
        <v>-1.407043735234338E-6</v>
      </c>
      <c r="HG42">
        <v>4.3622850327847239E-10</v>
      </c>
      <c r="HH42">
        <v>0.36472381584497021</v>
      </c>
      <c r="HI42">
        <v>0</v>
      </c>
      <c r="HJ42">
        <v>0</v>
      </c>
      <c r="HK42">
        <v>0</v>
      </c>
      <c r="HL42">
        <v>2</v>
      </c>
      <c r="HM42">
        <v>2094</v>
      </c>
      <c r="HN42">
        <v>1</v>
      </c>
      <c r="HO42">
        <v>26</v>
      </c>
      <c r="HP42">
        <v>0.9</v>
      </c>
      <c r="HQ42">
        <v>0.7</v>
      </c>
      <c r="HR42">
        <v>1.2634300000000001</v>
      </c>
      <c r="HS42">
        <v>2.6159699999999999</v>
      </c>
      <c r="HT42">
        <v>1.4978</v>
      </c>
      <c r="HU42">
        <v>2.2888199999999999</v>
      </c>
      <c r="HV42">
        <v>1.49902</v>
      </c>
      <c r="HW42">
        <v>2.34131</v>
      </c>
      <c r="HX42">
        <v>48.4238</v>
      </c>
      <c r="HY42">
        <v>24.07</v>
      </c>
      <c r="HZ42">
        <v>18</v>
      </c>
      <c r="IA42">
        <v>509.31900000000002</v>
      </c>
      <c r="IB42">
        <v>420.75900000000001</v>
      </c>
      <c r="IC42">
        <v>28.562100000000001</v>
      </c>
      <c r="ID42">
        <v>34.102800000000002</v>
      </c>
      <c r="IE42">
        <v>30.000299999999999</v>
      </c>
      <c r="IF42">
        <v>33.950600000000001</v>
      </c>
      <c r="IG42">
        <v>33.857500000000002</v>
      </c>
      <c r="IH42">
        <v>25.304200000000002</v>
      </c>
      <c r="II42">
        <v>62.620199999999997</v>
      </c>
      <c r="IJ42">
        <v>0</v>
      </c>
      <c r="IK42">
        <v>28.562200000000001</v>
      </c>
      <c r="IL42">
        <v>500</v>
      </c>
      <c r="IM42">
        <v>19.5093</v>
      </c>
      <c r="IN42">
        <v>99.985399999999998</v>
      </c>
      <c r="IO42">
        <v>100.34399999999999</v>
      </c>
    </row>
    <row r="43" spans="1:249" x14ac:dyDescent="0.3">
      <c r="A43">
        <v>25</v>
      </c>
      <c r="B43">
        <v>1689264111.5</v>
      </c>
      <c r="C43">
        <v>4561</v>
      </c>
      <c r="D43" t="s">
        <v>510</v>
      </c>
      <c r="E43" t="s">
        <v>511</v>
      </c>
      <c r="F43" t="s">
        <v>375</v>
      </c>
      <c r="G43" t="s">
        <v>376</v>
      </c>
      <c r="H43" t="s">
        <v>459</v>
      </c>
      <c r="I43" t="s">
        <v>378</v>
      </c>
      <c r="J43" t="s">
        <v>28</v>
      </c>
      <c r="K43" t="s">
        <v>460</v>
      </c>
      <c r="L43" t="s">
        <v>461</v>
      </c>
      <c r="M43">
        <v>1689264111.5</v>
      </c>
      <c r="N43">
        <f t="shared" si="0"/>
        <v>8.8034056471205137E-3</v>
      </c>
      <c r="O43">
        <f t="shared" si="1"/>
        <v>8.8034056471205133</v>
      </c>
      <c r="P43">
        <f t="shared" si="2"/>
        <v>66.062768276488612</v>
      </c>
      <c r="Q43">
        <f t="shared" si="3"/>
        <v>515.303</v>
      </c>
      <c r="R43">
        <f t="shared" si="4"/>
        <v>282.35624511186529</v>
      </c>
      <c r="S43">
        <f t="shared" si="5"/>
        <v>27.956984074260337</v>
      </c>
      <c r="T43">
        <f t="shared" si="6"/>
        <v>51.021778387479998</v>
      </c>
      <c r="U43">
        <f t="shared" si="7"/>
        <v>0.51802868481631859</v>
      </c>
      <c r="V43">
        <f t="shared" si="8"/>
        <v>2.9136948322787402</v>
      </c>
      <c r="W43">
        <f t="shared" si="9"/>
        <v>0.47177172960990127</v>
      </c>
      <c r="X43">
        <f t="shared" si="10"/>
        <v>0.29866836849196327</v>
      </c>
      <c r="Y43">
        <f t="shared" si="11"/>
        <v>289.5611169917766</v>
      </c>
      <c r="Z43">
        <f t="shared" si="12"/>
        <v>32.193548280945976</v>
      </c>
      <c r="AA43">
        <f t="shared" si="13"/>
        <v>31.9697</v>
      </c>
      <c r="AB43">
        <f t="shared" si="14"/>
        <v>4.7669000837442015</v>
      </c>
      <c r="AC43">
        <f t="shared" si="15"/>
        <v>59.966970454644695</v>
      </c>
      <c r="AD43">
        <f t="shared" si="16"/>
        <v>2.9916727280840001</v>
      </c>
      <c r="AE43">
        <f t="shared" si="17"/>
        <v>4.9888675472553947</v>
      </c>
      <c r="AF43">
        <f t="shared" si="18"/>
        <v>1.7752273556602014</v>
      </c>
      <c r="AG43">
        <f t="shared" si="19"/>
        <v>-388.23018903801466</v>
      </c>
      <c r="AH43">
        <f t="shared" si="20"/>
        <v>126.65611626777599</v>
      </c>
      <c r="AI43">
        <f t="shared" si="21"/>
        <v>9.8943059367970907</v>
      </c>
      <c r="AJ43">
        <f t="shared" si="22"/>
        <v>37.88135015833501</v>
      </c>
      <c r="AK43">
        <v>0</v>
      </c>
      <c r="AL43">
        <v>0</v>
      </c>
      <c r="AM43">
        <f t="shared" si="23"/>
        <v>1</v>
      </c>
      <c r="AN43">
        <f t="shared" si="24"/>
        <v>0</v>
      </c>
      <c r="AO43">
        <f t="shared" si="25"/>
        <v>51406.925560936128</v>
      </c>
      <c r="AP43" t="s">
        <v>382</v>
      </c>
      <c r="AQ43">
        <v>10238.9</v>
      </c>
      <c r="AR43">
        <v>302.21199999999999</v>
      </c>
      <c r="AS43">
        <v>4052.3</v>
      </c>
      <c r="AT43">
        <f t="shared" si="26"/>
        <v>0.92542210596451402</v>
      </c>
      <c r="AU43">
        <v>-0.32343011824092421</v>
      </c>
      <c r="AV43" t="s">
        <v>512</v>
      </c>
      <c r="AW43">
        <v>10262.700000000001</v>
      </c>
      <c r="AX43">
        <v>807.64249999999993</v>
      </c>
      <c r="AY43">
        <v>1508.88</v>
      </c>
      <c r="AZ43">
        <f t="shared" si="27"/>
        <v>0.46474040347807655</v>
      </c>
      <c r="BA43">
        <v>0.5</v>
      </c>
      <c r="BB43">
        <f t="shared" si="28"/>
        <v>1513.1592067314905</v>
      </c>
      <c r="BC43">
        <f t="shared" si="29"/>
        <v>66.062768276488612</v>
      </c>
      <c r="BD43">
        <f t="shared" si="30"/>
        <v>351.61311013147957</v>
      </c>
      <c r="BE43">
        <f t="shared" si="31"/>
        <v>4.387258002951816E-2</v>
      </c>
      <c r="BF43">
        <f t="shared" si="32"/>
        <v>1.6856343778166587</v>
      </c>
      <c r="BG43">
        <f t="shared" si="33"/>
        <v>268.4632053450888</v>
      </c>
      <c r="BH43" t="s">
        <v>513</v>
      </c>
      <c r="BI43">
        <v>611.25</v>
      </c>
      <c r="BJ43">
        <f t="shared" si="34"/>
        <v>611.25</v>
      </c>
      <c r="BK43">
        <f t="shared" si="35"/>
        <v>0.59489820264036908</v>
      </c>
      <c r="BL43">
        <f t="shared" si="36"/>
        <v>0.78120996401635423</v>
      </c>
      <c r="BM43">
        <f t="shared" si="37"/>
        <v>0.73914066927246047</v>
      </c>
      <c r="BN43">
        <f t="shared" si="38"/>
        <v>0.58113540758518512</v>
      </c>
      <c r="BO43">
        <f t="shared" si="39"/>
        <v>0.67822941754966815</v>
      </c>
      <c r="BP43">
        <f t="shared" si="40"/>
        <v>0.59124500073361241</v>
      </c>
      <c r="BQ43">
        <f t="shared" si="41"/>
        <v>0.40875499926638759</v>
      </c>
      <c r="BR43">
        <f t="shared" si="42"/>
        <v>1799.97</v>
      </c>
      <c r="BS43">
        <f t="shared" si="43"/>
        <v>1513.1592067314905</v>
      </c>
      <c r="BT43">
        <f t="shared" si="44"/>
        <v>0.84065801470662871</v>
      </c>
      <c r="BU43">
        <f t="shared" si="45"/>
        <v>0.16086996838379339</v>
      </c>
      <c r="BV43">
        <v>6</v>
      </c>
      <c r="BW43">
        <v>0.5</v>
      </c>
      <c r="BX43" t="s">
        <v>385</v>
      </c>
      <c r="BY43">
        <v>1689264111.5</v>
      </c>
      <c r="BZ43">
        <v>515.303</v>
      </c>
      <c r="CA43">
        <v>599.98900000000003</v>
      </c>
      <c r="CB43">
        <v>30.2149</v>
      </c>
      <c r="CC43">
        <v>19.974</v>
      </c>
      <c r="CD43">
        <v>519.24199999999996</v>
      </c>
      <c r="CE43">
        <v>29.8566</v>
      </c>
      <c r="CF43">
        <v>500.19499999999999</v>
      </c>
      <c r="CG43">
        <v>98.912999999999997</v>
      </c>
      <c r="CH43">
        <v>0.10016</v>
      </c>
      <c r="CI43">
        <v>32.776000000000003</v>
      </c>
      <c r="CJ43">
        <v>31.9697</v>
      </c>
      <c r="CK43">
        <v>999.9</v>
      </c>
      <c r="CL43">
        <v>0</v>
      </c>
      <c r="CM43">
        <v>0</v>
      </c>
      <c r="CN43">
        <v>10018.799999999999</v>
      </c>
      <c r="CO43">
        <v>0</v>
      </c>
      <c r="CP43">
        <v>1.91117E-3</v>
      </c>
      <c r="CQ43">
        <v>-84.685699999999997</v>
      </c>
      <c r="CR43">
        <v>531.35799999999995</v>
      </c>
      <c r="CS43">
        <v>612.21799999999996</v>
      </c>
      <c r="CT43">
        <v>10.2409</v>
      </c>
      <c r="CU43">
        <v>599.98900000000003</v>
      </c>
      <c r="CV43">
        <v>19.974</v>
      </c>
      <c r="CW43">
        <v>2.9886499999999998</v>
      </c>
      <c r="CX43">
        <v>1.9756899999999999</v>
      </c>
      <c r="CY43">
        <v>23.9648</v>
      </c>
      <c r="CZ43">
        <v>17.250800000000002</v>
      </c>
      <c r="DA43">
        <v>1799.97</v>
      </c>
      <c r="DB43">
        <v>0.97800200000000004</v>
      </c>
      <c r="DC43">
        <v>2.19975E-2</v>
      </c>
      <c r="DD43">
        <v>0</v>
      </c>
      <c r="DE43">
        <v>807.58299999999997</v>
      </c>
      <c r="DF43">
        <v>4.9997699999999998</v>
      </c>
      <c r="DG43">
        <v>16208.3</v>
      </c>
      <c r="DH43">
        <v>15784.2</v>
      </c>
      <c r="DI43">
        <v>45.686999999999998</v>
      </c>
      <c r="DJ43">
        <v>46.936999999999998</v>
      </c>
      <c r="DK43">
        <v>45.436999999999998</v>
      </c>
      <c r="DL43">
        <v>45.686999999999998</v>
      </c>
      <c r="DM43">
        <v>46.625</v>
      </c>
      <c r="DN43">
        <v>1755.48</v>
      </c>
      <c r="DO43">
        <v>39.479999999999997</v>
      </c>
      <c r="DP43">
        <v>0</v>
      </c>
      <c r="DQ43">
        <v>137.70000004768369</v>
      </c>
      <c r="DR43">
        <v>0</v>
      </c>
      <c r="DS43">
        <v>807.64249999999993</v>
      </c>
      <c r="DT43">
        <v>-0.24858120192754571</v>
      </c>
      <c r="DU43">
        <v>65.887179285411932</v>
      </c>
      <c r="DV43">
        <v>16207.7</v>
      </c>
      <c r="DW43">
        <v>15</v>
      </c>
      <c r="DX43">
        <v>1689264070.5</v>
      </c>
      <c r="DY43" t="s">
        <v>514</v>
      </c>
      <c r="DZ43">
        <v>1689264062</v>
      </c>
      <c r="EA43">
        <v>1689264070.5</v>
      </c>
      <c r="EB43">
        <v>28</v>
      </c>
      <c r="EC43">
        <v>-0.26800000000000002</v>
      </c>
      <c r="ED43">
        <v>-6.0000000000000001E-3</v>
      </c>
      <c r="EE43">
        <v>-3.9</v>
      </c>
      <c r="EF43">
        <v>0.10199999999999999</v>
      </c>
      <c r="EG43">
        <v>600</v>
      </c>
      <c r="EH43">
        <v>19</v>
      </c>
      <c r="EI43">
        <v>0.04</v>
      </c>
      <c r="EJ43">
        <v>0.01</v>
      </c>
      <c r="EK43">
        <v>65.943682370553958</v>
      </c>
      <c r="EL43">
        <v>-0.48603675485258663</v>
      </c>
      <c r="EM43">
        <v>0.19964062622534839</v>
      </c>
      <c r="EN43">
        <v>1</v>
      </c>
      <c r="EO43">
        <v>0.52872284970605121</v>
      </c>
      <c r="EP43">
        <v>-4.3466164811028281E-2</v>
      </c>
      <c r="EQ43">
        <v>8.1803267114990263E-3</v>
      </c>
      <c r="ER43">
        <v>1</v>
      </c>
      <c r="ES43">
        <v>2</v>
      </c>
      <c r="ET43">
        <v>2</v>
      </c>
      <c r="EU43" t="s">
        <v>387</v>
      </c>
      <c r="EV43">
        <v>2.9623400000000002</v>
      </c>
      <c r="EW43">
        <v>2.69956</v>
      </c>
      <c r="EX43">
        <v>0.116762</v>
      </c>
      <c r="EY43">
        <v>0.12834599999999999</v>
      </c>
      <c r="EZ43">
        <v>0.13316</v>
      </c>
      <c r="FA43">
        <v>9.6816700000000006E-2</v>
      </c>
      <c r="FB43">
        <v>30123</v>
      </c>
      <c r="FC43">
        <v>19038.2</v>
      </c>
      <c r="FD43">
        <v>32022.5</v>
      </c>
      <c r="FE43">
        <v>24977.9</v>
      </c>
      <c r="FF43">
        <v>38411.199999999997</v>
      </c>
      <c r="FG43">
        <v>39101.699999999997</v>
      </c>
      <c r="FH43">
        <v>46015.5</v>
      </c>
      <c r="FI43">
        <v>45305.7</v>
      </c>
      <c r="FJ43">
        <v>1.92272</v>
      </c>
      <c r="FK43">
        <v>1.7281200000000001</v>
      </c>
      <c r="FL43">
        <v>-1.24797E-2</v>
      </c>
      <c r="FM43">
        <v>0</v>
      </c>
      <c r="FN43">
        <v>32.1721</v>
      </c>
      <c r="FO43">
        <v>999.9</v>
      </c>
      <c r="FP43">
        <v>43.8</v>
      </c>
      <c r="FQ43">
        <v>46</v>
      </c>
      <c r="FR43">
        <v>44.929000000000002</v>
      </c>
      <c r="FS43">
        <v>64.305300000000003</v>
      </c>
      <c r="FT43">
        <v>16.149799999999999</v>
      </c>
      <c r="FU43">
        <v>1</v>
      </c>
      <c r="FV43">
        <v>0.553427</v>
      </c>
      <c r="FW43">
        <v>1.74539</v>
      </c>
      <c r="FX43">
        <v>20.219899999999999</v>
      </c>
      <c r="FY43">
        <v>5.2303199999999999</v>
      </c>
      <c r="FZ43">
        <v>11.9503</v>
      </c>
      <c r="GA43">
        <v>4.9855999999999998</v>
      </c>
      <c r="GB43">
        <v>3.29</v>
      </c>
      <c r="GC43">
        <v>9999</v>
      </c>
      <c r="GD43">
        <v>9999</v>
      </c>
      <c r="GE43">
        <v>9999</v>
      </c>
      <c r="GF43">
        <v>214.2</v>
      </c>
      <c r="GG43">
        <v>1.86721</v>
      </c>
      <c r="GH43">
        <v>1.8693</v>
      </c>
      <c r="GI43">
        <v>1.8670599999999999</v>
      </c>
      <c r="GJ43">
        <v>1.8672899999999999</v>
      </c>
      <c r="GK43">
        <v>1.8626400000000001</v>
      </c>
      <c r="GL43">
        <v>1.86538</v>
      </c>
      <c r="GM43">
        <v>1.8686499999999999</v>
      </c>
      <c r="GN43">
        <v>1.8689199999999999</v>
      </c>
      <c r="GO43">
        <v>5</v>
      </c>
      <c r="GP43">
        <v>0</v>
      </c>
      <c r="GQ43">
        <v>0</v>
      </c>
      <c r="GR43">
        <v>0</v>
      </c>
      <c r="GS43" t="s">
        <v>388</v>
      </c>
      <c r="GT43" t="s">
        <v>389</v>
      </c>
      <c r="GU43" t="s">
        <v>390</v>
      </c>
      <c r="GV43" t="s">
        <v>390</v>
      </c>
      <c r="GW43" t="s">
        <v>390</v>
      </c>
      <c r="GX43" t="s">
        <v>390</v>
      </c>
      <c r="GY43">
        <v>0</v>
      </c>
      <c r="GZ43">
        <v>100</v>
      </c>
      <c r="HA43">
        <v>100</v>
      </c>
      <c r="HB43">
        <v>-3.9390000000000001</v>
      </c>
      <c r="HC43">
        <v>0.35830000000000001</v>
      </c>
      <c r="HD43">
        <v>-4.4582377584308901</v>
      </c>
      <c r="HE43">
        <v>1.6145137170229321E-3</v>
      </c>
      <c r="HF43">
        <v>-1.407043735234338E-6</v>
      </c>
      <c r="HG43">
        <v>4.3622850327847239E-10</v>
      </c>
      <c r="HH43">
        <v>0.35831026916720871</v>
      </c>
      <c r="HI43">
        <v>0</v>
      </c>
      <c r="HJ43">
        <v>0</v>
      </c>
      <c r="HK43">
        <v>0</v>
      </c>
      <c r="HL43">
        <v>2</v>
      </c>
      <c r="HM43">
        <v>2094</v>
      </c>
      <c r="HN43">
        <v>1</v>
      </c>
      <c r="HO43">
        <v>26</v>
      </c>
      <c r="HP43">
        <v>0.8</v>
      </c>
      <c r="HQ43">
        <v>0.7</v>
      </c>
      <c r="HR43">
        <v>1.4636199999999999</v>
      </c>
      <c r="HS43">
        <v>2.6159699999999999</v>
      </c>
      <c r="HT43">
        <v>1.4978</v>
      </c>
      <c r="HU43">
        <v>2.2888199999999999</v>
      </c>
      <c r="HV43">
        <v>1.49902</v>
      </c>
      <c r="HW43">
        <v>2.2595200000000002</v>
      </c>
      <c r="HX43">
        <v>48.300899999999999</v>
      </c>
      <c r="HY43">
        <v>24.078700000000001</v>
      </c>
      <c r="HZ43">
        <v>18</v>
      </c>
      <c r="IA43">
        <v>509.25299999999999</v>
      </c>
      <c r="IB43">
        <v>421.27300000000002</v>
      </c>
      <c r="IC43">
        <v>28.6386</v>
      </c>
      <c r="ID43">
        <v>34.157600000000002</v>
      </c>
      <c r="IE43">
        <v>29.999199999999998</v>
      </c>
      <c r="IF43">
        <v>34.015599999999999</v>
      </c>
      <c r="IG43">
        <v>33.916800000000002</v>
      </c>
      <c r="IH43">
        <v>29.307600000000001</v>
      </c>
      <c r="II43">
        <v>61.333599999999997</v>
      </c>
      <c r="IJ43">
        <v>0</v>
      </c>
      <c r="IK43">
        <v>28.701899999999998</v>
      </c>
      <c r="IL43">
        <v>600</v>
      </c>
      <c r="IM43">
        <v>20.005199999999999</v>
      </c>
      <c r="IN43">
        <v>99.979799999999997</v>
      </c>
      <c r="IO43">
        <v>100.33499999999999</v>
      </c>
    </row>
    <row r="44" spans="1:249" x14ac:dyDescent="0.3">
      <c r="A44">
        <v>26</v>
      </c>
      <c r="B44">
        <v>1689264263.5</v>
      </c>
      <c r="C44">
        <v>4713</v>
      </c>
      <c r="D44" t="s">
        <v>515</v>
      </c>
      <c r="E44" t="s">
        <v>516</v>
      </c>
      <c r="F44" t="s">
        <v>375</v>
      </c>
      <c r="G44" t="s">
        <v>376</v>
      </c>
      <c r="H44" t="s">
        <v>459</v>
      </c>
      <c r="I44" t="s">
        <v>378</v>
      </c>
      <c r="J44" t="s">
        <v>28</v>
      </c>
      <c r="K44" t="s">
        <v>460</v>
      </c>
      <c r="L44" t="s">
        <v>461</v>
      </c>
      <c r="M44">
        <v>1689264263.5</v>
      </c>
      <c r="N44">
        <f t="shared" si="0"/>
        <v>8.0047893563124761E-3</v>
      </c>
      <c r="O44">
        <f t="shared" si="1"/>
        <v>8.0047893563124752</v>
      </c>
      <c r="P44">
        <f t="shared" si="2"/>
        <v>66.574012010852599</v>
      </c>
      <c r="Q44">
        <f t="shared" si="3"/>
        <v>713.37300000000005</v>
      </c>
      <c r="R44">
        <f t="shared" si="4"/>
        <v>443.61298702603665</v>
      </c>
      <c r="S44">
        <f t="shared" si="5"/>
        <v>43.923938706797557</v>
      </c>
      <c r="T44">
        <f t="shared" si="6"/>
        <v>70.633982420458807</v>
      </c>
      <c r="U44">
        <f t="shared" si="7"/>
        <v>0.45343000463754746</v>
      </c>
      <c r="V44">
        <f t="shared" si="8"/>
        <v>2.9126194911109327</v>
      </c>
      <c r="W44">
        <f t="shared" si="9"/>
        <v>0.41755072812619315</v>
      </c>
      <c r="X44">
        <f t="shared" si="10"/>
        <v>0.26395582422699332</v>
      </c>
      <c r="Y44">
        <f t="shared" si="11"/>
        <v>289.57125929215533</v>
      </c>
      <c r="Z44">
        <f t="shared" si="12"/>
        <v>32.202627396698922</v>
      </c>
      <c r="AA44">
        <f t="shared" si="13"/>
        <v>32.048200000000001</v>
      </c>
      <c r="AB44">
        <f t="shared" si="14"/>
        <v>4.7881258396034125</v>
      </c>
      <c r="AC44">
        <f t="shared" si="15"/>
        <v>60.086051587163148</v>
      </c>
      <c r="AD44">
        <f t="shared" si="16"/>
        <v>2.9642542898441202</v>
      </c>
      <c r="AE44">
        <f t="shared" si="17"/>
        <v>4.9333484420157951</v>
      </c>
      <c r="AF44">
        <f t="shared" si="18"/>
        <v>1.8238715497592923</v>
      </c>
      <c r="AG44">
        <f t="shared" si="19"/>
        <v>-353.01121061338017</v>
      </c>
      <c r="AH44">
        <f t="shared" si="20"/>
        <v>83.082002634725143</v>
      </c>
      <c r="AI44">
        <f t="shared" si="21"/>
        <v>6.4888772966382984</v>
      </c>
      <c r="AJ44">
        <f t="shared" si="22"/>
        <v>26.130928610138596</v>
      </c>
      <c r="AK44">
        <v>0</v>
      </c>
      <c r="AL44">
        <v>0</v>
      </c>
      <c r="AM44">
        <f t="shared" si="23"/>
        <v>1</v>
      </c>
      <c r="AN44">
        <f t="shared" si="24"/>
        <v>0</v>
      </c>
      <c r="AO44">
        <f t="shared" si="25"/>
        <v>51410.067536602415</v>
      </c>
      <c r="AP44" t="s">
        <v>382</v>
      </c>
      <c r="AQ44">
        <v>10238.9</v>
      </c>
      <c r="AR44">
        <v>302.21199999999999</v>
      </c>
      <c r="AS44">
        <v>4052.3</v>
      </c>
      <c r="AT44">
        <f t="shared" si="26"/>
        <v>0.92542210596451402</v>
      </c>
      <c r="AU44">
        <v>-0.32343011824092421</v>
      </c>
      <c r="AV44" t="s">
        <v>517</v>
      </c>
      <c r="AW44">
        <v>10263.200000000001</v>
      </c>
      <c r="AX44">
        <v>804.91883999999993</v>
      </c>
      <c r="AY44">
        <v>1509.63</v>
      </c>
      <c r="AZ44">
        <f t="shared" si="27"/>
        <v>0.46681051648417171</v>
      </c>
      <c r="BA44">
        <v>0.5</v>
      </c>
      <c r="BB44">
        <f t="shared" si="28"/>
        <v>1513.2099001513757</v>
      </c>
      <c r="BC44">
        <f t="shared" si="29"/>
        <v>66.574012010852599</v>
      </c>
      <c r="BD44">
        <f t="shared" si="30"/>
        <v>353.19114751931278</v>
      </c>
      <c r="BE44">
        <f t="shared" si="31"/>
        <v>4.420896408515524E-2</v>
      </c>
      <c r="BF44">
        <f t="shared" si="32"/>
        <v>1.684300126521068</v>
      </c>
      <c r="BG44">
        <f t="shared" si="33"/>
        <v>268.48693787170066</v>
      </c>
      <c r="BH44" t="s">
        <v>518</v>
      </c>
      <c r="BI44">
        <v>615.27</v>
      </c>
      <c r="BJ44">
        <f t="shared" si="34"/>
        <v>615.27</v>
      </c>
      <c r="BK44">
        <f t="shared" si="35"/>
        <v>0.59243655730212041</v>
      </c>
      <c r="BL44">
        <f t="shared" si="36"/>
        <v>0.78795022138736093</v>
      </c>
      <c r="BM44">
        <f t="shared" si="37"/>
        <v>0.73978696723624759</v>
      </c>
      <c r="BN44">
        <f t="shared" si="38"/>
        <v>0.58365136183161104</v>
      </c>
      <c r="BO44">
        <f t="shared" si="39"/>
        <v>0.67802942224289131</v>
      </c>
      <c r="BP44">
        <f t="shared" si="40"/>
        <v>0.60229939792812104</v>
      </c>
      <c r="BQ44">
        <f t="shared" si="41"/>
        <v>0.39770060207187896</v>
      </c>
      <c r="BR44">
        <f t="shared" si="42"/>
        <v>1800.03</v>
      </c>
      <c r="BS44">
        <f t="shared" si="43"/>
        <v>1513.2099001513757</v>
      </c>
      <c r="BT44">
        <f t="shared" si="44"/>
        <v>0.84065815578150127</v>
      </c>
      <c r="BU44">
        <f t="shared" si="45"/>
        <v>0.16087024065829755</v>
      </c>
      <c r="BV44">
        <v>6</v>
      </c>
      <c r="BW44">
        <v>0.5</v>
      </c>
      <c r="BX44" t="s">
        <v>385</v>
      </c>
      <c r="BY44">
        <v>1689264263.5</v>
      </c>
      <c r="BZ44">
        <v>713.37300000000005</v>
      </c>
      <c r="CA44">
        <v>800.06799999999998</v>
      </c>
      <c r="CB44">
        <v>29.9377</v>
      </c>
      <c r="CC44">
        <v>20.624500000000001</v>
      </c>
      <c r="CD44">
        <v>717.68399999999997</v>
      </c>
      <c r="CE44">
        <v>29.590199999999999</v>
      </c>
      <c r="CF44">
        <v>500.267</v>
      </c>
      <c r="CG44">
        <v>98.914400000000001</v>
      </c>
      <c r="CH44">
        <v>9.9695599999999995E-2</v>
      </c>
      <c r="CI44">
        <v>32.577300000000001</v>
      </c>
      <c r="CJ44">
        <v>32.048200000000001</v>
      </c>
      <c r="CK44">
        <v>999.9</v>
      </c>
      <c r="CL44">
        <v>0</v>
      </c>
      <c r="CM44">
        <v>0</v>
      </c>
      <c r="CN44">
        <v>10012.5</v>
      </c>
      <c r="CO44">
        <v>0</v>
      </c>
      <c r="CP44">
        <v>1.91117E-3</v>
      </c>
      <c r="CQ44">
        <v>-86.694999999999993</v>
      </c>
      <c r="CR44">
        <v>735.38900000000001</v>
      </c>
      <c r="CS44">
        <v>816.91700000000003</v>
      </c>
      <c r="CT44">
        <v>9.3131599999999999</v>
      </c>
      <c r="CU44">
        <v>800.06799999999998</v>
      </c>
      <c r="CV44">
        <v>20.624500000000001</v>
      </c>
      <c r="CW44">
        <v>2.9612699999999998</v>
      </c>
      <c r="CX44">
        <v>2.04006</v>
      </c>
      <c r="CY44">
        <v>23.811699999999998</v>
      </c>
      <c r="CZ44">
        <v>17.758800000000001</v>
      </c>
      <c r="DA44">
        <v>1800.03</v>
      </c>
      <c r="DB44">
        <v>0.97800200000000004</v>
      </c>
      <c r="DC44">
        <v>2.19975E-2</v>
      </c>
      <c r="DD44">
        <v>0</v>
      </c>
      <c r="DE44">
        <v>804.65599999999995</v>
      </c>
      <c r="DF44">
        <v>4.9997699999999998</v>
      </c>
      <c r="DG44">
        <v>16266.7</v>
      </c>
      <c r="DH44">
        <v>15784.8</v>
      </c>
      <c r="DI44">
        <v>45.686999999999998</v>
      </c>
      <c r="DJ44">
        <v>46.875</v>
      </c>
      <c r="DK44">
        <v>45.436999999999998</v>
      </c>
      <c r="DL44">
        <v>45.625</v>
      </c>
      <c r="DM44">
        <v>46.561999999999998</v>
      </c>
      <c r="DN44">
        <v>1755.54</v>
      </c>
      <c r="DO44">
        <v>39.49</v>
      </c>
      <c r="DP44">
        <v>0</v>
      </c>
      <c r="DQ44">
        <v>151.4000000953674</v>
      </c>
      <c r="DR44">
        <v>0</v>
      </c>
      <c r="DS44">
        <v>804.91883999999993</v>
      </c>
      <c r="DT44">
        <v>-3.5566153816356749</v>
      </c>
      <c r="DU44">
        <v>-1.1923077198076371</v>
      </c>
      <c r="DV44">
        <v>16267.156000000001</v>
      </c>
      <c r="DW44">
        <v>15</v>
      </c>
      <c r="DX44">
        <v>1689264220.5</v>
      </c>
      <c r="DY44" t="s">
        <v>519</v>
      </c>
      <c r="DZ44">
        <v>1689264216.5</v>
      </c>
      <c r="EA44">
        <v>1689264220.5</v>
      </c>
      <c r="EB44">
        <v>29</v>
      </c>
      <c r="EC44">
        <v>-0.44800000000000001</v>
      </c>
      <c r="ED44">
        <v>-1.0999999999999999E-2</v>
      </c>
      <c r="EE44">
        <v>-4.2910000000000004</v>
      </c>
      <c r="EF44">
        <v>0.128</v>
      </c>
      <c r="EG44">
        <v>800</v>
      </c>
      <c r="EH44">
        <v>21</v>
      </c>
      <c r="EI44">
        <v>7.0000000000000007E-2</v>
      </c>
      <c r="EJ44">
        <v>0.01</v>
      </c>
      <c r="EK44">
        <v>66.445840735111389</v>
      </c>
      <c r="EL44">
        <v>-0.1656081470483117</v>
      </c>
      <c r="EM44">
        <v>0.16246806399038771</v>
      </c>
      <c r="EN44">
        <v>1</v>
      </c>
      <c r="EO44">
        <v>0.46731921672690629</v>
      </c>
      <c r="EP44">
        <v>-3.3440296875384599E-2</v>
      </c>
      <c r="EQ44">
        <v>5.1701301066775498E-3</v>
      </c>
      <c r="ER44">
        <v>1</v>
      </c>
      <c r="ES44">
        <v>2</v>
      </c>
      <c r="ET44">
        <v>2</v>
      </c>
      <c r="EU44" t="s">
        <v>387</v>
      </c>
      <c r="EV44">
        <v>2.96251</v>
      </c>
      <c r="EW44">
        <v>2.6990400000000001</v>
      </c>
      <c r="EX44">
        <v>0.14671000000000001</v>
      </c>
      <c r="EY44">
        <v>0.15637300000000001</v>
      </c>
      <c r="EZ44">
        <v>0.13234199999999999</v>
      </c>
      <c r="FA44">
        <v>9.9026900000000001E-2</v>
      </c>
      <c r="FB44">
        <v>29100.6</v>
      </c>
      <c r="FC44">
        <v>18426</v>
      </c>
      <c r="FD44">
        <v>32023.200000000001</v>
      </c>
      <c r="FE44">
        <v>24979.5</v>
      </c>
      <c r="FF44">
        <v>38448.699999999997</v>
      </c>
      <c r="FG44">
        <v>39008.699999999997</v>
      </c>
      <c r="FH44">
        <v>46016.6</v>
      </c>
      <c r="FI44">
        <v>45308.7</v>
      </c>
      <c r="FJ44">
        <v>1.9219999999999999</v>
      </c>
      <c r="FK44">
        <v>1.7293799999999999</v>
      </c>
      <c r="FL44">
        <v>-8.1583899999999997E-3</v>
      </c>
      <c r="FM44">
        <v>0</v>
      </c>
      <c r="FN44">
        <v>32.180500000000002</v>
      </c>
      <c r="FO44">
        <v>999.9</v>
      </c>
      <c r="FP44">
        <v>43.4</v>
      </c>
      <c r="FQ44">
        <v>46.1</v>
      </c>
      <c r="FR44">
        <v>44.746400000000001</v>
      </c>
      <c r="FS44">
        <v>64.585300000000004</v>
      </c>
      <c r="FT44">
        <v>15.348599999999999</v>
      </c>
      <c r="FU44">
        <v>1</v>
      </c>
      <c r="FV44">
        <v>0.55316600000000005</v>
      </c>
      <c r="FW44">
        <v>1.9992000000000001</v>
      </c>
      <c r="FX44">
        <v>20.218</v>
      </c>
      <c r="FY44">
        <v>5.2310699999999999</v>
      </c>
      <c r="FZ44">
        <v>11.9505</v>
      </c>
      <c r="GA44">
        <v>4.9856499999999997</v>
      </c>
      <c r="GB44">
        <v>3.2899500000000002</v>
      </c>
      <c r="GC44">
        <v>9999</v>
      </c>
      <c r="GD44">
        <v>9999</v>
      </c>
      <c r="GE44">
        <v>9999</v>
      </c>
      <c r="GF44">
        <v>214.3</v>
      </c>
      <c r="GG44">
        <v>1.8671500000000001</v>
      </c>
      <c r="GH44">
        <v>1.8693200000000001</v>
      </c>
      <c r="GI44">
        <v>1.8670199999999999</v>
      </c>
      <c r="GJ44">
        <v>1.86727</v>
      </c>
      <c r="GK44">
        <v>1.8626400000000001</v>
      </c>
      <c r="GL44">
        <v>1.86538</v>
      </c>
      <c r="GM44">
        <v>1.8686100000000001</v>
      </c>
      <c r="GN44">
        <v>1.8689</v>
      </c>
      <c r="GO44">
        <v>5</v>
      </c>
      <c r="GP44">
        <v>0</v>
      </c>
      <c r="GQ44">
        <v>0</v>
      </c>
      <c r="GR44">
        <v>0</v>
      </c>
      <c r="GS44" t="s">
        <v>388</v>
      </c>
      <c r="GT44" t="s">
        <v>389</v>
      </c>
      <c r="GU44" t="s">
        <v>390</v>
      </c>
      <c r="GV44" t="s">
        <v>390</v>
      </c>
      <c r="GW44" t="s">
        <v>390</v>
      </c>
      <c r="GX44" t="s">
        <v>390</v>
      </c>
      <c r="GY44">
        <v>0</v>
      </c>
      <c r="GZ44">
        <v>100</v>
      </c>
      <c r="HA44">
        <v>100</v>
      </c>
      <c r="HB44">
        <v>-4.3109999999999999</v>
      </c>
      <c r="HC44">
        <v>0.34749999999999998</v>
      </c>
      <c r="HD44">
        <v>-4.9059362120085543</v>
      </c>
      <c r="HE44">
        <v>1.6145137170229321E-3</v>
      </c>
      <c r="HF44">
        <v>-1.407043735234338E-6</v>
      </c>
      <c r="HG44">
        <v>4.3622850327847239E-10</v>
      </c>
      <c r="HH44">
        <v>0.34745564356356118</v>
      </c>
      <c r="HI44">
        <v>0</v>
      </c>
      <c r="HJ44">
        <v>0</v>
      </c>
      <c r="HK44">
        <v>0</v>
      </c>
      <c r="HL44">
        <v>2</v>
      </c>
      <c r="HM44">
        <v>2094</v>
      </c>
      <c r="HN44">
        <v>1</v>
      </c>
      <c r="HO44">
        <v>26</v>
      </c>
      <c r="HP44">
        <v>0.8</v>
      </c>
      <c r="HQ44">
        <v>0.7</v>
      </c>
      <c r="HR44">
        <v>1.8481399999999999</v>
      </c>
      <c r="HS44">
        <v>2.6037599999999999</v>
      </c>
      <c r="HT44">
        <v>1.4978</v>
      </c>
      <c r="HU44">
        <v>2.2875999999999999</v>
      </c>
      <c r="HV44">
        <v>1.49902</v>
      </c>
      <c r="HW44">
        <v>2.3864700000000001</v>
      </c>
      <c r="HX44">
        <v>48.239600000000003</v>
      </c>
      <c r="HY44">
        <v>24.078700000000001</v>
      </c>
      <c r="HZ44">
        <v>18</v>
      </c>
      <c r="IA44">
        <v>508.96100000000001</v>
      </c>
      <c r="IB44">
        <v>422.255</v>
      </c>
      <c r="IC44">
        <v>28.2529</v>
      </c>
      <c r="ID44">
        <v>34.1738</v>
      </c>
      <c r="IE44">
        <v>30.000900000000001</v>
      </c>
      <c r="IF44">
        <v>34.04</v>
      </c>
      <c r="IG44">
        <v>33.950299999999999</v>
      </c>
      <c r="IH44">
        <v>36.992699999999999</v>
      </c>
      <c r="II44">
        <v>59.697200000000002</v>
      </c>
      <c r="IJ44">
        <v>0</v>
      </c>
      <c r="IK44">
        <v>28.181999999999999</v>
      </c>
      <c r="IL44">
        <v>800</v>
      </c>
      <c r="IM44">
        <v>20.8005</v>
      </c>
      <c r="IN44">
        <v>99.982100000000003</v>
      </c>
      <c r="IO44">
        <v>100.342</v>
      </c>
    </row>
    <row r="45" spans="1:249" x14ac:dyDescent="0.3">
      <c r="A45">
        <v>27</v>
      </c>
      <c r="B45">
        <v>1689264394.5</v>
      </c>
      <c r="C45">
        <v>4844</v>
      </c>
      <c r="D45" t="s">
        <v>520</v>
      </c>
      <c r="E45" t="s">
        <v>521</v>
      </c>
      <c r="F45" t="s">
        <v>375</v>
      </c>
      <c r="G45" t="s">
        <v>376</v>
      </c>
      <c r="H45" t="s">
        <v>459</v>
      </c>
      <c r="I45" t="s">
        <v>378</v>
      </c>
      <c r="J45" t="s">
        <v>28</v>
      </c>
      <c r="K45" t="s">
        <v>460</v>
      </c>
      <c r="L45" t="s">
        <v>461</v>
      </c>
      <c r="M45">
        <v>1689264394.5</v>
      </c>
      <c r="N45">
        <f t="shared" si="0"/>
        <v>7.1968807437405129E-3</v>
      </c>
      <c r="O45">
        <f t="shared" si="1"/>
        <v>7.1968807437405129</v>
      </c>
      <c r="P45">
        <f t="shared" si="2"/>
        <v>65.198063622745607</v>
      </c>
      <c r="Q45">
        <f t="shared" si="3"/>
        <v>1112.1099999999999</v>
      </c>
      <c r="R45">
        <f t="shared" si="4"/>
        <v>807.06716152343404</v>
      </c>
      <c r="S45">
        <f t="shared" si="5"/>
        <v>79.911170681617889</v>
      </c>
      <c r="T45">
        <f t="shared" si="6"/>
        <v>110.11476648236001</v>
      </c>
      <c r="U45">
        <f t="shared" si="7"/>
        <v>0.40296958074604766</v>
      </c>
      <c r="V45">
        <f t="shared" si="8"/>
        <v>2.9119678827513624</v>
      </c>
      <c r="W45">
        <f t="shared" si="9"/>
        <v>0.37435586972548018</v>
      </c>
      <c r="X45">
        <f t="shared" si="10"/>
        <v>0.23637371249770261</v>
      </c>
      <c r="Y45">
        <f t="shared" si="11"/>
        <v>289.53135929219587</v>
      </c>
      <c r="Z45">
        <f t="shared" si="12"/>
        <v>32.199954073509517</v>
      </c>
      <c r="AA45">
        <f t="shared" si="13"/>
        <v>31.9833</v>
      </c>
      <c r="AB45">
        <f t="shared" si="14"/>
        <v>4.7705715348412241</v>
      </c>
      <c r="AC45">
        <f t="shared" si="15"/>
        <v>60.338239959516706</v>
      </c>
      <c r="AD45">
        <f t="shared" si="16"/>
        <v>2.9411794628696004</v>
      </c>
      <c r="AE45">
        <f t="shared" si="17"/>
        <v>4.8744866685587009</v>
      </c>
      <c r="AF45">
        <f t="shared" si="18"/>
        <v>1.8293920719716237</v>
      </c>
      <c r="AG45">
        <f t="shared" si="19"/>
        <v>-317.38244079895662</v>
      </c>
      <c r="AH45">
        <f t="shared" si="20"/>
        <v>59.844592763052589</v>
      </c>
      <c r="AI45">
        <f t="shared" si="21"/>
        <v>4.6686560107754822</v>
      </c>
      <c r="AJ45">
        <f t="shared" si="22"/>
        <v>36.662167267067304</v>
      </c>
      <c r="AK45">
        <v>0</v>
      </c>
      <c r="AL45">
        <v>0</v>
      </c>
      <c r="AM45">
        <f t="shared" si="23"/>
        <v>1</v>
      </c>
      <c r="AN45">
        <f t="shared" si="24"/>
        <v>0</v>
      </c>
      <c r="AO45">
        <f t="shared" si="25"/>
        <v>51427.508358671221</v>
      </c>
      <c r="AP45" t="s">
        <v>382</v>
      </c>
      <c r="AQ45">
        <v>10238.9</v>
      </c>
      <c r="AR45">
        <v>302.21199999999999</v>
      </c>
      <c r="AS45">
        <v>4052.3</v>
      </c>
      <c r="AT45">
        <f t="shared" si="26"/>
        <v>0.92542210596451402</v>
      </c>
      <c r="AU45">
        <v>-0.32343011824092421</v>
      </c>
      <c r="AV45" t="s">
        <v>522</v>
      </c>
      <c r="AW45">
        <v>10263.5</v>
      </c>
      <c r="AX45">
        <v>802.28107692307685</v>
      </c>
      <c r="AY45">
        <v>1503.6</v>
      </c>
      <c r="AZ45">
        <f t="shared" si="27"/>
        <v>0.46642652505781002</v>
      </c>
      <c r="BA45">
        <v>0.5</v>
      </c>
      <c r="BB45">
        <f t="shared" si="28"/>
        <v>1512.9999001513968</v>
      </c>
      <c r="BC45">
        <f t="shared" si="29"/>
        <v>65.198063622745607</v>
      </c>
      <c r="BD45">
        <f t="shared" si="30"/>
        <v>352.85164292021477</v>
      </c>
      <c r="BE45">
        <f t="shared" si="31"/>
        <v>4.3305682792464287E-2</v>
      </c>
      <c r="BF45">
        <f t="shared" si="32"/>
        <v>1.6950651769087526</v>
      </c>
      <c r="BG45">
        <f t="shared" si="33"/>
        <v>268.29557787550448</v>
      </c>
      <c r="BH45" t="s">
        <v>523</v>
      </c>
      <c r="BI45">
        <v>616.20000000000005</v>
      </c>
      <c r="BJ45">
        <f t="shared" si="34"/>
        <v>616.20000000000005</v>
      </c>
      <c r="BK45">
        <f t="shared" si="35"/>
        <v>0.59018355945730239</v>
      </c>
      <c r="BL45">
        <f t="shared" si="36"/>
        <v>0.79030755361384175</v>
      </c>
      <c r="BM45">
        <f t="shared" si="37"/>
        <v>0.74174209132446667</v>
      </c>
      <c r="BN45">
        <f t="shared" si="38"/>
        <v>0.58375722337573133</v>
      </c>
      <c r="BO45">
        <f t="shared" si="39"/>
        <v>0.67963738450937683</v>
      </c>
      <c r="BP45">
        <f t="shared" si="40"/>
        <v>0.60700361574593387</v>
      </c>
      <c r="BQ45">
        <f t="shared" si="41"/>
        <v>0.39299638425406613</v>
      </c>
      <c r="BR45">
        <f t="shared" si="42"/>
        <v>1799.78</v>
      </c>
      <c r="BS45">
        <f t="shared" si="43"/>
        <v>1512.9999001513968</v>
      </c>
      <c r="BT45">
        <f t="shared" si="44"/>
        <v>0.84065824720321192</v>
      </c>
      <c r="BU45">
        <f t="shared" si="45"/>
        <v>0.1608704171021991</v>
      </c>
      <c r="BV45">
        <v>6</v>
      </c>
      <c r="BW45">
        <v>0.5</v>
      </c>
      <c r="BX45" t="s">
        <v>385</v>
      </c>
      <c r="BY45">
        <v>1689264394.5</v>
      </c>
      <c r="BZ45">
        <v>1112.1099999999999</v>
      </c>
      <c r="CA45">
        <v>1199.9100000000001</v>
      </c>
      <c r="CB45">
        <v>29.704599999999999</v>
      </c>
      <c r="CC45">
        <v>21.328900000000001</v>
      </c>
      <c r="CD45">
        <v>1117.0899999999999</v>
      </c>
      <c r="CE45">
        <v>29.3582</v>
      </c>
      <c r="CF45">
        <v>500.24</v>
      </c>
      <c r="CG45">
        <v>98.914100000000005</v>
      </c>
      <c r="CH45">
        <v>0.100176</v>
      </c>
      <c r="CI45">
        <v>32.3645</v>
      </c>
      <c r="CJ45">
        <v>31.9833</v>
      </c>
      <c r="CK45">
        <v>999.9</v>
      </c>
      <c r="CL45">
        <v>0</v>
      </c>
      <c r="CM45">
        <v>0</v>
      </c>
      <c r="CN45">
        <v>10008.799999999999</v>
      </c>
      <c r="CO45">
        <v>0</v>
      </c>
      <c r="CP45">
        <v>1.91117E-3</v>
      </c>
      <c r="CQ45">
        <v>-87.802400000000006</v>
      </c>
      <c r="CR45">
        <v>1146.1500000000001</v>
      </c>
      <c r="CS45">
        <v>1226.06</v>
      </c>
      <c r="CT45">
        <v>8.3756900000000005</v>
      </c>
      <c r="CU45">
        <v>1199.9100000000001</v>
      </c>
      <c r="CV45">
        <v>21.328900000000001</v>
      </c>
      <c r="CW45">
        <v>2.9382100000000002</v>
      </c>
      <c r="CX45">
        <v>2.1097299999999999</v>
      </c>
      <c r="CY45">
        <v>23.681799999999999</v>
      </c>
      <c r="CZ45">
        <v>18.292899999999999</v>
      </c>
      <c r="DA45">
        <v>1799.78</v>
      </c>
      <c r="DB45">
        <v>0.97799899999999995</v>
      </c>
      <c r="DC45">
        <v>2.2001099999999999E-2</v>
      </c>
      <c r="DD45">
        <v>0</v>
      </c>
      <c r="DE45">
        <v>802.45299999999997</v>
      </c>
      <c r="DF45">
        <v>4.9997699999999998</v>
      </c>
      <c r="DG45">
        <v>16271.4</v>
      </c>
      <c r="DH45">
        <v>15782.5</v>
      </c>
      <c r="DI45">
        <v>45.686999999999998</v>
      </c>
      <c r="DJ45">
        <v>47</v>
      </c>
      <c r="DK45">
        <v>45.436999999999998</v>
      </c>
      <c r="DL45">
        <v>45.625</v>
      </c>
      <c r="DM45">
        <v>46.561999999999998</v>
      </c>
      <c r="DN45">
        <v>1755.29</v>
      </c>
      <c r="DO45">
        <v>39.49</v>
      </c>
      <c r="DP45">
        <v>0</v>
      </c>
      <c r="DQ45">
        <v>130.4000000953674</v>
      </c>
      <c r="DR45">
        <v>0</v>
      </c>
      <c r="DS45">
        <v>802.28107692307685</v>
      </c>
      <c r="DT45">
        <v>-1.1036581333615509</v>
      </c>
      <c r="DU45">
        <v>-147.19658055628781</v>
      </c>
      <c r="DV45">
        <v>16269.565384615389</v>
      </c>
      <c r="DW45">
        <v>15</v>
      </c>
      <c r="DX45">
        <v>1689264350.5</v>
      </c>
      <c r="DY45" t="s">
        <v>524</v>
      </c>
      <c r="DZ45">
        <v>1689264350</v>
      </c>
      <c r="EA45">
        <v>1689264350.5</v>
      </c>
      <c r="EB45">
        <v>30</v>
      </c>
      <c r="EC45">
        <v>-0.73899999999999999</v>
      </c>
      <c r="ED45">
        <v>-1E-3</v>
      </c>
      <c r="EE45">
        <v>-4.9790000000000001</v>
      </c>
      <c r="EF45">
        <v>0.14000000000000001</v>
      </c>
      <c r="EG45">
        <v>1200</v>
      </c>
      <c r="EH45">
        <v>21</v>
      </c>
      <c r="EI45">
        <v>0.06</v>
      </c>
      <c r="EJ45">
        <v>0.01</v>
      </c>
      <c r="EK45">
        <v>65.151619468257365</v>
      </c>
      <c r="EL45">
        <v>0.49318124307033889</v>
      </c>
      <c r="EM45">
        <v>0.1729703353653613</v>
      </c>
      <c r="EN45">
        <v>1</v>
      </c>
      <c r="EO45">
        <v>0.40819064227792912</v>
      </c>
      <c r="EP45">
        <v>-4.3670482508233487E-2</v>
      </c>
      <c r="EQ45">
        <v>6.9772386582884491E-3</v>
      </c>
      <c r="ER45">
        <v>1</v>
      </c>
      <c r="ES45">
        <v>2</v>
      </c>
      <c r="ET45">
        <v>2</v>
      </c>
      <c r="EU45" t="s">
        <v>387</v>
      </c>
      <c r="EV45">
        <v>2.9624100000000002</v>
      </c>
      <c r="EW45">
        <v>2.6994799999999999</v>
      </c>
      <c r="EX45">
        <v>0.1963</v>
      </c>
      <c r="EY45">
        <v>0.203235</v>
      </c>
      <c r="EZ45">
        <v>0.13162499999999999</v>
      </c>
      <c r="FA45">
        <v>0.10138900000000001</v>
      </c>
      <c r="FB45">
        <v>27405.7</v>
      </c>
      <c r="FC45">
        <v>17399.599999999999</v>
      </c>
      <c r="FD45">
        <v>32024.2</v>
      </c>
      <c r="FE45">
        <v>24979.5</v>
      </c>
      <c r="FF45">
        <v>38482.300000000003</v>
      </c>
      <c r="FG45">
        <v>38906.199999999997</v>
      </c>
      <c r="FH45">
        <v>46018.3</v>
      </c>
      <c r="FI45">
        <v>45308.1</v>
      </c>
      <c r="FJ45">
        <v>1.9213499999999999</v>
      </c>
      <c r="FK45">
        <v>1.7311300000000001</v>
      </c>
      <c r="FL45">
        <v>-1.12131E-2</v>
      </c>
      <c r="FM45">
        <v>0</v>
      </c>
      <c r="FN45">
        <v>32.165199999999999</v>
      </c>
      <c r="FO45">
        <v>999.9</v>
      </c>
      <c r="FP45">
        <v>42.9</v>
      </c>
      <c r="FQ45">
        <v>46.3</v>
      </c>
      <c r="FR45">
        <v>44.692500000000003</v>
      </c>
      <c r="FS45">
        <v>64.685299999999998</v>
      </c>
      <c r="FT45">
        <v>15.3926</v>
      </c>
      <c r="FU45">
        <v>1</v>
      </c>
      <c r="FV45">
        <v>0.55083800000000005</v>
      </c>
      <c r="FW45">
        <v>1.17699</v>
      </c>
      <c r="FX45">
        <v>20.225200000000001</v>
      </c>
      <c r="FY45">
        <v>5.2346599999999999</v>
      </c>
      <c r="FZ45">
        <v>11.950799999999999</v>
      </c>
      <c r="GA45">
        <v>4.9855499999999999</v>
      </c>
      <c r="GB45">
        <v>3.29</v>
      </c>
      <c r="GC45">
        <v>9999</v>
      </c>
      <c r="GD45">
        <v>9999</v>
      </c>
      <c r="GE45">
        <v>9999</v>
      </c>
      <c r="GF45">
        <v>214.3</v>
      </c>
      <c r="GG45">
        <v>1.8671599999999999</v>
      </c>
      <c r="GH45">
        <v>1.8692599999999999</v>
      </c>
      <c r="GI45">
        <v>1.8670100000000001</v>
      </c>
      <c r="GJ45">
        <v>1.8672500000000001</v>
      </c>
      <c r="GK45">
        <v>1.8626400000000001</v>
      </c>
      <c r="GL45">
        <v>1.86538</v>
      </c>
      <c r="GM45">
        <v>1.8686</v>
      </c>
      <c r="GN45">
        <v>1.8689100000000001</v>
      </c>
      <c r="GO45">
        <v>5</v>
      </c>
      <c r="GP45">
        <v>0</v>
      </c>
      <c r="GQ45">
        <v>0</v>
      </c>
      <c r="GR45">
        <v>0</v>
      </c>
      <c r="GS45" t="s">
        <v>388</v>
      </c>
      <c r="GT45" t="s">
        <v>389</v>
      </c>
      <c r="GU45" t="s">
        <v>390</v>
      </c>
      <c r="GV45" t="s">
        <v>390</v>
      </c>
      <c r="GW45" t="s">
        <v>390</v>
      </c>
      <c r="GX45" t="s">
        <v>390</v>
      </c>
      <c r="GY45">
        <v>0</v>
      </c>
      <c r="GZ45">
        <v>100</v>
      </c>
      <c r="HA45">
        <v>100</v>
      </c>
      <c r="HB45">
        <v>-4.9800000000000004</v>
      </c>
      <c r="HC45">
        <v>0.34639999999999999</v>
      </c>
      <c r="HD45">
        <v>-5.6446846794460823</v>
      </c>
      <c r="HE45">
        <v>1.6145137170229321E-3</v>
      </c>
      <c r="HF45">
        <v>-1.407043735234338E-6</v>
      </c>
      <c r="HG45">
        <v>4.3622850327847239E-10</v>
      </c>
      <c r="HH45">
        <v>0.34642699533454879</v>
      </c>
      <c r="HI45">
        <v>0</v>
      </c>
      <c r="HJ45">
        <v>0</v>
      </c>
      <c r="HK45">
        <v>0</v>
      </c>
      <c r="HL45">
        <v>2</v>
      </c>
      <c r="HM45">
        <v>2094</v>
      </c>
      <c r="HN45">
        <v>1</v>
      </c>
      <c r="HO45">
        <v>26</v>
      </c>
      <c r="HP45">
        <v>0.7</v>
      </c>
      <c r="HQ45">
        <v>0.7</v>
      </c>
      <c r="HR45">
        <v>2.5720200000000002</v>
      </c>
      <c r="HS45">
        <v>2.5842299999999998</v>
      </c>
      <c r="HT45">
        <v>1.4978</v>
      </c>
      <c r="HU45">
        <v>2.2875999999999999</v>
      </c>
      <c r="HV45">
        <v>1.49902</v>
      </c>
      <c r="HW45">
        <v>2.4072300000000002</v>
      </c>
      <c r="HX45">
        <v>48.300899999999999</v>
      </c>
      <c r="HY45">
        <v>24.078700000000001</v>
      </c>
      <c r="HZ45">
        <v>18</v>
      </c>
      <c r="IA45">
        <v>508.69400000000002</v>
      </c>
      <c r="IB45">
        <v>423.48899999999998</v>
      </c>
      <c r="IC45">
        <v>27.690999999999999</v>
      </c>
      <c r="ID45">
        <v>34.191499999999998</v>
      </c>
      <c r="IE45">
        <v>29.996200000000002</v>
      </c>
      <c r="IF45">
        <v>34.061500000000002</v>
      </c>
      <c r="IG45">
        <v>33.974699999999999</v>
      </c>
      <c r="IH45">
        <v>51.4788</v>
      </c>
      <c r="II45">
        <v>58.195300000000003</v>
      </c>
      <c r="IJ45">
        <v>0</v>
      </c>
      <c r="IK45">
        <v>27.756599999999999</v>
      </c>
      <c r="IL45">
        <v>1200</v>
      </c>
      <c r="IM45">
        <v>21.384799999999998</v>
      </c>
      <c r="IN45">
        <v>99.985500000000002</v>
      </c>
      <c r="IO45">
        <v>100.34099999999999</v>
      </c>
    </row>
    <row r="46" spans="1:249" x14ac:dyDescent="0.3">
      <c r="A46">
        <v>28</v>
      </c>
      <c r="B46">
        <v>1689264514.5</v>
      </c>
      <c r="C46">
        <v>4964</v>
      </c>
      <c r="D46" t="s">
        <v>525</v>
      </c>
      <c r="E46" t="s">
        <v>526</v>
      </c>
      <c r="F46" t="s">
        <v>375</v>
      </c>
      <c r="G46" t="s">
        <v>376</v>
      </c>
      <c r="H46" t="s">
        <v>459</v>
      </c>
      <c r="I46" t="s">
        <v>378</v>
      </c>
      <c r="J46" t="s">
        <v>28</v>
      </c>
      <c r="K46" t="s">
        <v>460</v>
      </c>
      <c r="L46" t="s">
        <v>461</v>
      </c>
      <c r="M46">
        <v>1689264514.5</v>
      </c>
      <c r="N46">
        <f t="shared" si="0"/>
        <v>6.4795788073904346E-3</v>
      </c>
      <c r="O46">
        <f t="shared" si="1"/>
        <v>6.4795788073904346</v>
      </c>
      <c r="P46">
        <f t="shared" si="2"/>
        <v>64.673807176366495</v>
      </c>
      <c r="Q46">
        <f t="shared" si="3"/>
        <v>1411.61</v>
      </c>
      <c r="R46">
        <f t="shared" si="4"/>
        <v>1064.8350853483175</v>
      </c>
      <c r="S46">
        <f t="shared" si="5"/>
        <v>105.43844956668853</v>
      </c>
      <c r="T46">
        <f t="shared" si="6"/>
        <v>139.77560642091998</v>
      </c>
      <c r="U46">
        <f t="shared" si="7"/>
        <v>0.35478312633511666</v>
      </c>
      <c r="V46">
        <f t="shared" si="8"/>
        <v>2.9105060717614335</v>
      </c>
      <c r="W46">
        <f t="shared" si="9"/>
        <v>0.33238915633336935</v>
      </c>
      <c r="X46">
        <f t="shared" si="10"/>
        <v>0.20963733145383773</v>
      </c>
      <c r="Y46">
        <f t="shared" si="11"/>
        <v>289.52497529220238</v>
      </c>
      <c r="Z46">
        <f t="shared" si="12"/>
        <v>32.287518153586824</v>
      </c>
      <c r="AA46">
        <f t="shared" si="13"/>
        <v>31.998699999999999</v>
      </c>
      <c r="AB46">
        <f t="shared" si="14"/>
        <v>4.7747318850695066</v>
      </c>
      <c r="AC46">
        <f t="shared" si="15"/>
        <v>60.22953053862684</v>
      </c>
      <c r="AD46">
        <f t="shared" si="16"/>
        <v>2.9194635768480004</v>
      </c>
      <c r="AE46">
        <f t="shared" si="17"/>
        <v>4.8472295080826981</v>
      </c>
      <c r="AF46">
        <f t="shared" si="18"/>
        <v>1.8552683082215062</v>
      </c>
      <c r="AG46">
        <f t="shared" si="19"/>
        <v>-285.74942540591815</v>
      </c>
      <c r="AH46">
        <f t="shared" si="20"/>
        <v>41.816835690323941</v>
      </c>
      <c r="AI46">
        <f t="shared" si="21"/>
        <v>3.2625486826375325</v>
      </c>
      <c r="AJ46">
        <f t="shared" si="22"/>
        <v>48.854934259245724</v>
      </c>
      <c r="AK46">
        <v>0</v>
      </c>
      <c r="AL46">
        <v>0</v>
      </c>
      <c r="AM46">
        <f t="shared" si="23"/>
        <v>1</v>
      </c>
      <c r="AN46">
        <f t="shared" si="24"/>
        <v>0</v>
      </c>
      <c r="AO46">
        <f t="shared" si="25"/>
        <v>51403.093363419481</v>
      </c>
      <c r="AP46" t="s">
        <v>382</v>
      </c>
      <c r="AQ46">
        <v>10238.9</v>
      </c>
      <c r="AR46">
        <v>302.21199999999999</v>
      </c>
      <c r="AS46">
        <v>4052.3</v>
      </c>
      <c r="AT46">
        <f t="shared" si="26"/>
        <v>0.92542210596451402</v>
      </c>
      <c r="AU46">
        <v>-0.32343011824092421</v>
      </c>
      <c r="AV46" t="s">
        <v>527</v>
      </c>
      <c r="AW46">
        <v>10263.299999999999</v>
      </c>
      <c r="AX46">
        <v>800.85469230769206</v>
      </c>
      <c r="AY46">
        <v>1501.54</v>
      </c>
      <c r="AZ46">
        <f t="shared" si="27"/>
        <v>0.46664445015937495</v>
      </c>
      <c r="BA46">
        <v>0.5</v>
      </c>
      <c r="BB46">
        <f t="shared" si="28"/>
        <v>1512.9663001514</v>
      </c>
      <c r="BC46">
        <f t="shared" si="29"/>
        <v>64.673807176366495</v>
      </c>
      <c r="BD46">
        <f t="shared" si="30"/>
        <v>353.00866362190692</v>
      </c>
      <c r="BE46">
        <f t="shared" si="31"/>
        <v>4.2960135521923556E-2</v>
      </c>
      <c r="BF46">
        <f t="shared" si="32"/>
        <v>1.6987626037268406</v>
      </c>
      <c r="BG46">
        <f t="shared" si="33"/>
        <v>268.22991517738831</v>
      </c>
      <c r="BH46" t="s">
        <v>528</v>
      </c>
      <c r="BI46">
        <v>614.58000000000004</v>
      </c>
      <c r="BJ46">
        <f t="shared" si="34"/>
        <v>614.58000000000004</v>
      </c>
      <c r="BK46">
        <f t="shared" si="35"/>
        <v>0.59070021444650156</v>
      </c>
      <c r="BL46">
        <f t="shared" si="36"/>
        <v>0.78998523912274277</v>
      </c>
      <c r="BM46">
        <f t="shared" si="37"/>
        <v>0.74199178525301657</v>
      </c>
      <c r="BN46">
        <f t="shared" si="38"/>
        <v>0.58423159276887382</v>
      </c>
      <c r="BO46">
        <f t="shared" si="39"/>
        <v>0.68018670495199052</v>
      </c>
      <c r="BP46">
        <f t="shared" si="40"/>
        <v>0.60623872585555183</v>
      </c>
      <c r="BQ46">
        <f t="shared" si="41"/>
        <v>0.39376127414444817</v>
      </c>
      <c r="BR46">
        <f t="shared" si="42"/>
        <v>1799.74</v>
      </c>
      <c r="BS46">
        <f t="shared" si="43"/>
        <v>1512.9663001514</v>
      </c>
      <c r="BT46">
        <f t="shared" si="44"/>
        <v>0.8406582618330426</v>
      </c>
      <c r="BU46">
        <f t="shared" si="45"/>
        <v>0.16087044533777234</v>
      </c>
      <c r="BV46">
        <v>6</v>
      </c>
      <c r="BW46">
        <v>0.5</v>
      </c>
      <c r="BX46" t="s">
        <v>385</v>
      </c>
      <c r="BY46">
        <v>1689264514.5</v>
      </c>
      <c r="BZ46">
        <v>1411.61</v>
      </c>
      <c r="CA46">
        <v>1500.16</v>
      </c>
      <c r="CB46">
        <v>29.484000000000002</v>
      </c>
      <c r="CC46">
        <v>21.9407</v>
      </c>
      <c r="CD46">
        <v>1416.69</v>
      </c>
      <c r="CE46">
        <v>29.1416</v>
      </c>
      <c r="CF46">
        <v>500.19499999999999</v>
      </c>
      <c r="CG46">
        <v>98.918400000000005</v>
      </c>
      <c r="CH46">
        <v>0.100172</v>
      </c>
      <c r="CI46">
        <v>32.2652</v>
      </c>
      <c r="CJ46">
        <v>31.998699999999999</v>
      </c>
      <c r="CK46">
        <v>999.9</v>
      </c>
      <c r="CL46">
        <v>0</v>
      </c>
      <c r="CM46">
        <v>0</v>
      </c>
      <c r="CN46">
        <v>10000</v>
      </c>
      <c r="CO46">
        <v>0</v>
      </c>
      <c r="CP46">
        <v>1.91117E-3</v>
      </c>
      <c r="CQ46">
        <v>-88.546999999999997</v>
      </c>
      <c r="CR46">
        <v>1454.49</v>
      </c>
      <c r="CS46">
        <v>1533.81</v>
      </c>
      <c r="CT46">
        <v>7.5432899999999998</v>
      </c>
      <c r="CU46">
        <v>1500.16</v>
      </c>
      <c r="CV46">
        <v>21.9407</v>
      </c>
      <c r="CW46">
        <v>2.9165100000000002</v>
      </c>
      <c r="CX46">
        <v>2.1703399999999999</v>
      </c>
      <c r="CY46">
        <v>23.558800000000002</v>
      </c>
      <c r="CZ46">
        <v>18.745100000000001</v>
      </c>
      <c r="DA46">
        <v>1799.74</v>
      </c>
      <c r="DB46">
        <v>0.97799899999999995</v>
      </c>
      <c r="DC46">
        <v>2.2001099999999999E-2</v>
      </c>
      <c r="DD46">
        <v>0</v>
      </c>
      <c r="DE46">
        <v>801.09900000000005</v>
      </c>
      <c r="DF46">
        <v>4.9997699999999998</v>
      </c>
      <c r="DG46">
        <v>16294.1</v>
      </c>
      <c r="DH46">
        <v>15782.2</v>
      </c>
      <c r="DI46">
        <v>45.75</v>
      </c>
      <c r="DJ46">
        <v>47.061999999999998</v>
      </c>
      <c r="DK46">
        <v>45.5</v>
      </c>
      <c r="DL46">
        <v>45.811999999999998</v>
      </c>
      <c r="DM46">
        <v>46.686999999999998</v>
      </c>
      <c r="DN46">
        <v>1755.25</v>
      </c>
      <c r="DO46">
        <v>39.49</v>
      </c>
      <c r="DP46">
        <v>0</v>
      </c>
      <c r="DQ46">
        <v>119.6000001430511</v>
      </c>
      <c r="DR46">
        <v>0</v>
      </c>
      <c r="DS46">
        <v>800.85469230769206</v>
      </c>
      <c r="DT46">
        <v>0.7355897527143781</v>
      </c>
      <c r="DU46">
        <v>29.890598449666239</v>
      </c>
      <c r="DV46">
        <v>16288.11153846154</v>
      </c>
      <c r="DW46">
        <v>15</v>
      </c>
      <c r="DX46">
        <v>1689264470</v>
      </c>
      <c r="DY46" t="s">
        <v>529</v>
      </c>
      <c r="DZ46">
        <v>1689264461</v>
      </c>
      <c r="EA46">
        <v>1689264470</v>
      </c>
      <c r="EB46">
        <v>31</v>
      </c>
      <c r="EC46">
        <v>-0.14399999999999999</v>
      </c>
      <c r="ED46">
        <v>-4.0000000000000001E-3</v>
      </c>
      <c r="EE46">
        <v>-5.056</v>
      </c>
      <c r="EF46">
        <v>0.155</v>
      </c>
      <c r="EG46">
        <v>1501</v>
      </c>
      <c r="EH46">
        <v>21</v>
      </c>
      <c r="EI46">
        <v>0.06</v>
      </c>
      <c r="EJ46">
        <v>0.01</v>
      </c>
      <c r="EK46">
        <v>64.426370399726466</v>
      </c>
      <c r="EL46">
        <v>9.4568114035103831E-2</v>
      </c>
      <c r="EM46">
        <v>0.19496555165317439</v>
      </c>
      <c r="EN46">
        <v>1</v>
      </c>
      <c r="EO46">
        <v>0.3621862715746606</v>
      </c>
      <c r="EP46">
        <v>-3.6388465677077993E-2</v>
      </c>
      <c r="EQ46">
        <v>5.4615199544270979E-3</v>
      </c>
      <c r="ER46">
        <v>1</v>
      </c>
      <c r="ES46">
        <v>2</v>
      </c>
      <c r="ET46">
        <v>2</v>
      </c>
      <c r="EU46" t="s">
        <v>387</v>
      </c>
      <c r="EV46">
        <v>2.9621900000000001</v>
      </c>
      <c r="EW46">
        <v>2.6994099999999999</v>
      </c>
      <c r="EX46">
        <v>0.227606</v>
      </c>
      <c r="EY46">
        <v>0.23314599999999999</v>
      </c>
      <c r="EZ46">
        <v>0.130943</v>
      </c>
      <c r="FA46">
        <v>0.103407</v>
      </c>
      <c r="FB46">
        <v>26326.400000000001</v>
      </c>
      <c r="FC46">
        <v>16738.8</v>
      </c>
      <c r="FD46">
        <v>32015.3</v>
      </c>
      <c r="FE46">
        <v>24972.7</v>
      </c>
      <c r="FF46">
        <v>38502.400000000001</v>
      </c>
      <c r="FG46">
        <v>38809.4</v>
      </c>
      <c r="FH46">
        <v>46005.5</v>
      </c>
      <c r="FI46">
        <v>45296.9</v>
      </c>
      <c r="FJ46">
        <v>1.9192</v>
      </c>
      <c r="FK46">
        <v>1.73085</v>
      </c>
      <c r="FL46">
        <v>-1.04308E-2</v>
      </c>
      <c r="FM46">
        <v>0</v>
      </c>
      <c r="FN46">
        <v>32.167900000000003</v>
      </c>
      <c r="FO46">
        <v>999.9</v>
      </c>
      <c r="FP46">
        <v>42.6</v>
      </c>
      <c r="FQ46">
        <v>46.4</v>
      </c>
      <c r="FR46">
        <v>44.601999999999997</v>
      </c>
      <c r="FS46">
        <v>64.415300000000002</v>
      </c>
      <c r="FT46">
        <v>15.6731</v>
      </c>
      <c r="FU46">
        <v>1</v>
      </c>
      <c r="FV46">
        <v>0.57144799999999996</v>
      </c>
      <c r="FW46">
        <v>3.41954</v>
      </c>
      <c r="FX46">
        <v>20.195799999999998</v>
      </c>
      <c r="FY46">
        <v>5.2319699999999996</v>
      </c>
      <c r="FZ46">
        <v>11.954700000000001</v>
      </c>
      <c r="GA46">
        <v>4.9851000000000001</v>
      </c>
      <c r="GB46">
        <v>3.2896299999999998</v>
      </c>
      <c r="GC46">
        <v>9999</v>
      </c>
      <c r="GD46">
        <v>9999</v>
      </c>
      <c r="GE46">
        <v>9999</v>
      </c>
      <c r="GF46">
        <v>214.3</v>
      </c>
      <c r="GG46">
        <v>1.8672</v>
      </c>
      <c r="GH46">
        <v>1.8693200000000001</v>
      </c>
      <c r="GI46">
        <v>1.8670500000000001</v>
      </c>
      <c r="GJ46">
        <v>1.8672899999999999</v>
      </c>
      <c r="GK46">
        <v>1.8626400000000001</v>
      </c>
      <c r="GL46">
        <v>1.8653900000000001</v>
      </c>
      <c r="GM46">
        <v>1.8686799999999999</v>
      </c>
      <c r="GN46">
        <v>1.8689499999999999</v>
      </c>
      <c r="GO46">
        <v>5</v>
      </c>
      <c r="GP46">
        <v>0</v>
      </c>
      <c r="GQ46">
        <v>0</v>
      </c>
      <c r="GR46">
        <v>0</v>
      </c>
      <c r="GS46" t="s">
        <v>388</v>
      </c>
      <c r="GT46" t="s">
        <v>389</v>
      </c>
      <c r="GU46" t="s">
        <v>390</v>
      </c>
      <c r="GV46" t="s">
        <v>390</v>
      </c>
      <c r="GW46" t="s">
        <v>390</v>
      </c>
      <c r="GX46" t="s">
        <v>390</v>
      </c>
      <c r="GY46">
        <v>0</v>
      </c>
      <c r="GZ46">
        <v>100</v>
      </c>
      <c r="HA46">
        <v>100</v>
      </c>
      <c r="HB46">
        <v>-5.08</v>
      </c>
      <c r="HC46">
        <v>0.34239999999999998</v>
      </c>
      <c r="HD46">
        <v>-5.7866809057583701</v>
      </c>
      <c r="HE46">
        <v>1.6145137170229321E-3</v>
      </c>
      <c r="HF46">
        <v>-1.407043735234338E-6</v>
      </c>
      <c r="HG46">
        <v>4.3622850327847239E-10</v>
      </c>
      <c r="HH46">
        <v>0.34243165948317822</v>
      </c>
      <c r="HI46">
        <v>0</v>
      </c>
      <c r="HJ46">
        <v>0</v>
      </c>
      <c r="HK46">
        <v>0</v>
      </c>
      <c r="HL46">
        <v>2</v>
      </c>
      <c r="HM46">
        <v>2094</v>
      </c>
      <c r="HN46">
        <v>1</v>
      </c>
      <c r="HO46">
        <v>26</v>
      </c>
      <c r="HP46">
        <v>0.9</v>
      </c>
      <c r="HQ46">
        <v>0.7</v>
      </c>
      <c r="HR46">
        <v>3.0834999999999999</v>
      </c>
      <c r="HS46">
        <v>2.5842299999999998</v>
      </c>
      <c r="HT46">
        <v>1.4978</v>
      </c>
      <c r="HU46">
        <v>2.2863799999999999</v>
      </c>
      <c r="HV46">
        <v>1.49902</v>
      </c>
      <c r="HW46">
        <v>2.33765</v>
      </c>
      <c r="HX46">
        <v>48.393000000000001</v>
      </c>
      <c r="HY46">
        <v>24.07</v>
      </c>
      <c r="HZ46">
        <v>18</v>
      </c>
      <c r="IA46">
        <v>507.846</v>
      </c>
      <c r="IB46">
        <v>423.78699999999998</v>
      </c>
      <c r="IC46">
        <v>26.592600000000001</v>
      </c>
      <c r="ID46">
        <v>34.286099999999998</v>
      </c>
      <c r="IE46">
        <v>30</v>
      </c>
      <c r="IF46">
        <v>34.136699999999998</v>
      </c>
      <c r="IG46">
        <v>34.048499999999997</v>
      </c>
      <c r="IH46">
        <v>61.705100000000002</v>
      </c>
      <c r="II46">
        <v>57.4467</v>
      </c>
      <c r="IJ46">
        <v>0</v>
      </c>
      <c r="IK46">
        <v>26.601099999999999</v>
      </c>
      <c r="IL46">
        <v>1500</v>
      </c>
      <c r="IM46">
        <v>21.8841</v>
      </c>
      <c r="IN46">
        <v>99.957700000000003</v>
      </c>
      <c r="IO46">
        <v>100.315</v>
      </c>
    </row>
    <row r="47" spans="1:249" x14ac:dyDescent="0.3">
      <c r="A47">
        <v>29</v>
      </c>
      <c r="B47">
        <v>1689266308.5999999</v>
      </c>
      <c r="C47">
        <v>6758.0999999046326</v>
      </c>
      <c r="D47" t="s">
        <v>530</v>
      </c>
      <c r="E47" t="s">
        <v>531</v>
      </c>
      <c r="F47" t="s">
        <v>375</v>
      </c>
      <c r="G47" t="s">
        <v>376</v>
      </c>
      <c r="H47" t="s">
        <v>532</v>
      </c>
      <c r="I47" t="s">
        <v>378</v>
      </c>
      <c r="J47" t="s">
        <v>532</v>
      </c>
      <c r="K47" t="s">
        <v>380</v>
      </c>
      <c r="L47" t="s">
        <v>533</v>
      </c>
      <c r="M47">
        <v>1689266308.5999999</v>
      </c>
      <c r="N47">
        <f t="shared" si="0"/>
        <v>8.04567302579773E-3</v>
      </c>
      <c r="O47">
        <f t="shared" si="1"/>
        <v>8.0456730257977291</v>
      </c>
      <c r="P47">
        <f t="shared" si="2"/>
        <v>57.097478790932676</v>
      </c>
      <c r="Q47">
        <f t="shared" si="3"/>
        <v>328.56700000000001</v>
      </c>
      <c r="R47">
        <f t="shared" si="4"/>
        <v>112.32440425059031</v>
      </c>
      <c r="S47">
        <f t="shared" si="5"/>
        <v>11.123288814557986</v>
      </c>
      <c r="T47">
        <f t="shared" si="6"/>
        <v>32.537413933478902</v>
      </c>
      <c r="U47">
        <f t="shared" si="7"/>
        <v>0.46878652539861609</v>
      </c>
      <c r="V47">
        <f t="shared" si="8"/>
        <v>2.9094815798162275</v>
      </c>
      <c r="W47">
        <f t="shared" si="9"/>
        <v>0.43050791016712897</v>
      </c>
      <c r="X47">
        <f t="shared" si="10"/>
        <v>0.27224568141235844</v>
      </c>
      <c r="Y47">
        <f t="shared" si="11"/>
        <v>289.58460629221634</v>
      </c>
      <c r="Z47">
        <f t="shared" si="12"/>
        <v>32.294501002466731</v>
      </c>
      <c r="AA47">
        <f t="shared" si="13"/>
        <v>32.008200000000002</v>
      </c>
      <c r="AB47">
        <f t="shared" si="14"/>
        <v>4.7772999097809556</v>
      </c>
      <c r="AC47">
        <f t="shared" si="15"/>
        <v>60.444296810839568</v>
      </c>
      <c r="AD47">
        <f t="shared" si="16"/>
        <v>2.9992487021535599</v>
      </c>
      <c r="AE47">
        <f t="shared" si="17"/>
        <v>4.9620044576574509</v>
      </c>
      <c r="AF47">
        <f t="shared" si="18"/>
        <v>1.7780512076273958</v>
      </c>
      <c r="AG47">
        <f t="shared" si="19"/>
        <v>-354.81418043767991</v>
      </c>
      <c r="AH47">
        <f t="shared" si="20"/>
        <v>105.39152686857429</v>
      </c>
      <c r="AI47">
        <f t="shared" si="21"/>
        <v>8.2427215613942941</v>
      </c>
      <c r="AJ47">
        <f t="shared" si="22"/>
        <v>48.404674284505035</v>
      </c>
      <c r="AK47">
        <v>0</v>
      </c>
      <c r="AL47">
        <v>0</v>
      </c>
      <c r="AM47">
        <f t="shared" si="23"/>
        <v>1</v>
      </c>
      <c r="AN47">
        <f t="shared" si="24"/>
        <v>0</v>
      </c>
      <c r="AO47">
        <f t="shared" si="25"/>
        <v>51304.684561154791</v>
      </c>
      <c r="AP47" t="s">
        <v>382</v>
      </c>
      <c r="AQ47">
        <v>10238.9</v>
      </c>
      <c r="AR47">
        <v>302.21199999999999</v>
      </c>
      <c r="AS47">
        <v>4052.3</v>
      </c>
      <c r="AT47">
        <f t="shared" si="26"/>
        <v>0.92542210596451402</v>
      </c>
      <c r="AU47">
        <v>-0.32343011824092421</v>
      </c>
      <c r="AV47" t="s">
        <v>534</v>
      </c>
      <c r="AW47">
        <v>10260.700000000001</v>
      </c>
      <c r="AX47">
        <v>776.31696153846133</v>
      </c>
      <c r="AY47">
        <v>1332.81</v>
      </c>
      <c r="AZ47">
        <f t="shared" si="27"/>
        <v>0.41753366080802112</v>
      </c>
      <c r="BA47">
        <v>0.5</v>
      </c>
      <c r="BB47">
        <f t="shared" si="28"/>
        <v>1513.2774001514074</v>
      </c>
      <c r="BC47">
        <f t="shared" si="29"/>
        <v>57.097478790932676</v>
      </c>
      <c r="BD47">
        <f t="shared" si="30"/>
        <v>315.92212635163088</v>
      </c>
      <c r="BE47">
        <f t="shared" si="31"/>
        <v>3.7944734325265468E-2</v>
      </c>
      <c r="BF47">
        <f t="shared" si="32"/>
        <v>2.0404183642079521</v>
      </c>
      <c r="BG47">
        <f t="shared" si="33"/>
        <v>262.29807456859447</v>
      </c>
      <c r="BH47" t="s">
        <v>535</v>
      </c>
      <c r="BI47">
        <v>620.97</v>
      </c>
      <c r="BJ47">
        <f t="shared" si="34"/>
        <v>620.97</v>
      </c>
      <c r="BK47">
        <f t="shared" si="35"/>
        <v>0.53408963017984556</v>
      </c>
      <c r="BL47">
        <f t="shared" si="36"/>
        <v>0.78176702413679855</v>
      </c>
      <c r="BM47">
        <f t="shared" si="37"/>
        <v>0.79254691329601068</v>
      </c>
      <c r="BN47">
        <f t="shared" si="38"/>
        <v>0.53997100563123412</v>
      </c>
      <c r="BO47">
        <f t="shared" si="39"/>
        <v>0.72518031576858999</v>
      </c>
      <c r="BP47">
        <f t="shared" si="40"/>
        <v>0.62532946338848838</v>
      </c>
      <c r="BQ47">
        <f t="shared" si="41"/>
        <v>0.37467053661151162</v>
      </c>
      <c r="BR47">
        <f t="shared" si="42"/>
        <v>1800.11</v>
      </c>
      <c r="BS47">
        <f t="shared" si="43"/>
        <v>1513.2774001514074</v>
      </c>
      <c r="BT47">
        <f t="shared" si="44"/>
        <v>0.84065829318842045</v>
      </c>
      <c r="BU47">
        <f t="shared" si="45"/>
        <v>0.16087050585365137</v>
      </c>
      <c r="BV47">
        <v>6</v>
      </c>
      <c r="BW47">
        <v>0.5</v>
      </c>
      <c r="BX47" t="s">
        <v>385</v>
      </c>
      <c r="BY47">
        <v>1689266308.5999999</v>
      </c>
      <c r="BZ47">
        <v>328.56700000000001</v>
      </c>
      <c r="CA47">
        <v>400.23099999999999</v>
      </c>
      <c r="CB47">
        <v>30.286799999999999</v>
      </c>
      <c r="CC47">
        <v>20.927700000000002</v>
      </c>
      <c r="CD47">
        <v>332.21800000000002</v>
      </c>
      <c r="CE47">
        <v>29.9453</v>
      </c>
      <c r="CF47">
        <v>500.17599999999999</v>
      </c>
      <c r="CG47">
        <v>98.9285</v>
      </c>
      <c r="CH47">
        <v>9.9746699999999994E-2</v>
      </c>
      <c r="CI47">
        <v>32.680100000000003</v>
      </c>
      <c r="CJ47">
        <v>32.008200000000002</v>
      </c>
      <c r="CK47">
        <v>999.9</v>
      </c>
      <c r="CL47">
        <v>0</v>
      </c>
      <c r="CM47">
        <v>0</v>
      </c>
      <c r="CN47">
        <v>9993.1200000000008</v>
      </c>
      <c r="CO47">
        <v>0</v>
      </c>
      <c r="CP47">
        <v>1.91117E-3</v>
      </c>
      <c r="CQ47">
        <v>-71.664699999999996</v>
      </c>
      <c r="CR47">
        <v>338.82900000000001</v>
      </c>
      <c r="CS47">
        <v>408.786</v>
      </c>
      <c r="CT47">
        <v>9.3590999999999998</v>
      </c>
      <c r="CU47">
        <v>400.23099999999999</v>
      </c>
      <c r="CV47">
        <v>20.927700000000002</v>
      </c>
      <c r="CW47">
        <v>2.9962300000000002</v>
      </c>
      <c r="CX47">
        <v>2.0703499999999999</v>
      </c>
      <c r="CY47">
        <v>24.007000000000001</v>
      </c>
      <c r="CZ47">
        <v>17.992899999999999</v>
      </c>
      <c r="DA47">
        <v>1800.11</v>
      </c>
      <c r="DB47">
        <v>0.97799400000000003</v>
      </c>
      <c r="DC47">
        <v>2.2006000000000001E-2</v>
      </c>
      <c r="DD47">
        <v>0</v>
      </c>
      <c r="DE47">
        <v>776.69</v>
      </c>
      <c r="DF47">
        <v>4.9997699999999998</v>
      </c>
      <c r="DG47">
        <v>15501</v>
      </c>
      <c r="DH47">
        <v>15785.4</v>
      </c>
      <c r="DI47">
        <v>45.5</v>
      </c>
      <c r="DJ47">
        <v>47</v>
      </c>
      <c r="DK47">
        <v>45.186999999999998</v>
      </c>
      <c r="DL47">
        <v>45.686999999999998</v>
      </c>
      <c r="DM47">
        <v>46.436999999999998</v>
      </c>
      <c r="DN47">
        <v>1755.61</v>
      </c>
      <c r="DO47">
        <v>39.5</v>
      </c>
      <c r="DP47">
        <v>0</v>
      </c>
      <c r="DQ47">
        <v>1793.6000001430509</v>
      </c>
      <c r="DR47">
        <v>0</v>
      </c>
      <c r="DS47">
        <v>776.31696153846133</v>
      </c>
      <c r="DT47">
        <v>2.2282051345004028</v>
      </c>
      <c r="DU47">
        <v>-559.36410658956595</v>
      </c>
      <c r="DV47">
        <v>15929.74615384615</v>
      </c>
      <c r="DW47">
        <v>15</v>
      </c>
      <c r="DX47">
        <v>1689266269.0999999</v>
      </c>
      <c r="DY47" t="s">
        <v>536</v>
      </c>
      <c r="DZ47">
        <v>1689266261.0999999</v>
      </c>
      <c r="EA47">
        <v>1689266269.0999999</v>
      </c>
      <c r="EB47">
        <v>33</v>
      </c>
      <c r="EC47">
        <v>-4.2000000000000003E-2</v>
      </c>
      <c r="ED47">
        <v>3.7999999999999999E-2</v>
      </c>
      <c r="EE47">
        <v>-3.597</v>
      </c>
      <c r="EF47">
        <v>0.13700000000000001</v>
      </c>
      <c r="EG47">
        <v>400</v>
      </c>
      <c r="EH47">
        <v>21</v>
      </c>
      <c r="EI47">
        <v>0.02</v>
      </c>
      <c r="EJ47">
        <v>0.01</v>
      </c>
      <c r="EK47">
        <v>56.868352897574432</v>
      </c>
      <c r="EL47">
        <v>2.3489993132695279E-2</v>
      </c>
      <c r="EM47">
        <v>8.2759480751390641E-2</v>
      </c>
      <c r="EN47">
        <v>1</v>
      </c>
      <c r="EO47">
        <v>0.47027642753147281</v>
      </c>
      <c r="EP47">
        <v>1.7984797017221971E-2</v>
      </c>
      <c r="EQ47">
        <v>1.3917122070225191E-2</v>
      </c>
      <c r="ER47">
        <v>1</v>
      </c>
      <c r="ES47">
        <v>2</v>
      </c>
      <c r="ET47">
        <v>2</v>
      </c>
      <c r="EU47" t="s">
        <v>387</v>
      </c>
      <c r="EV47">
        <v>2.9623300000000001</v>
      </c>
      <c r="EW47">
        <v>2.6989200000000002</v>
      </c>
      <c r="EX47">
        <v>8.2943000000000003E-2</v>
      </c>
      <c r="EY47">
        <v>9.5279799999999998E-2</v>
      </c>
      <c r="EZ47">
        <v>0.13346</v>
      </c>
      <c r="FA47">
        <v>0.100073</v>
      </c>
      <c r="FB47">
        <v>31278.6</v>
      </c>
      <c r="FC47">
        <v>19769.5</v>
      </c>
      <c r="FD47">
        <v>32023.200000000001</v>
      </c>
      <c r="FE47">
        <v>24987.599999999999</v>
      </c>
      <c r="FF47">
        <v>38398.6</v>
      </c>
      <c r="FG47">
        <v>38974.699999999997</v>
      </c>
      <c r="FH47">
        <v>46017</v>
      </c>
      <c r="FI47">
        <v>45322.2</v>
      </c>
      <c r="FJ47">
        <v>1.9218299999999999</v>
      </c>
      <c r="FK47">
        <v>1.7422299999999999</v>
      </c>
      <c r="FL47">
        <v>4.5448499999999996E-3</v>
      </c>
      <c r="FM47">
        <v>0</v>
      </c>
      <c r="FN47">
        <v>31.9345</v>
      </c>
      <c r="FO47">
        <v>999.9</v>
      </c>
      <c r="FP47">
        <v>42.1</v>
      </c>
      <c r="FQ47">
        <v>44.7</v>
      </c>
      <c r="FR47">
        <v>40.386800000000001</v>
      </c>
      <c r="FS47">
        <v>64.404300000000006</v>
      </c>
      <c r="FT47">
        <v>15.8574</v>
      </c>
      <c r="FU47">
        <v>1</v>
      </c>
      <c r="FV47">
        <v>0.55286599999999997</v>
      </c>
      <c r="FW47">
        <v>3.04556</v>
      </c>
      <c r="FX47">
        <v>20.2029</v>
      </c>
      <c r="FY47">
        <v>5.2300199999999997</v>
      </c>
      <c r="FZ47">
        <v>11.9521</v>
      </c>
      <c r="GA47">
        <v>4.9847000000000001</v>
      </c>
      <c r="GB47">
        <v>3.28925</v>
      </c>
      <c r="GC47">
        <v>9999</v>
      </c>
      <c r="GD47">
        <v>9999</v>
      </c>
      <c r="GE47">
        <v>9999</v>
      </c>
      <c r="GF47">
        <v>214.8</v>
      </c>
      <c r="GG47">
        <v>1.8672200000000001</v>
      </c>
      <c r="GH47">
        <v>1.8693500000000001</v>
      </c>
      <c r="GI47">
        <v>1.86707</v>
      </c>
      <c r="GJ47">
        <v>1.8673900000000001</v>
      </c>
      <c r="GK47">
        <v>1.8626799999999999</v>
      </c>
      <c r="GL47">
        <v>1.8654599999999999</v>
      </c>
      <c r="GM47">
        <v>1.8687400000000001</v>
      </c>
      <c r="GN47">
        <v>1.8690800000000001</v>
      </c>
      <c r="GO47">
        <v>5</v>
      </c>
      <c r="GP47">
        <v>0</v>
      </c>
      <c r="GQ47">
        <v>0</v>
      </c>
      <c r="GR47">
        <v>0</v>
      </c>
      <c r="GS47" t="s">
        <v>388</v>
      </c>
      <c r="GT47" t="s">
        <v>389</v>
      </c>
      <c r="GU47" t="s">
        <v>390</v>
      </c>
      <c r="GV47" t="s">
        <v>390</v>
      </c>
      <c r="GW47" t="s">
        <v>390</v>
      </c>
      <c r="GX47" t="s">
        <v>390</v>
      </c>
      <c r="GY47">
        <v>0</v>
      </c>
      <c r="GZ47">
        <v>100</v>
      </c>
      <c r="HA47">
        <v>100</v>
      </c>
      <c r="HB47">
        <v>-3.6509999999999998</v>
      </c>
      <c r="HC47">
        <v>0.34150000000000003</v>
      </c>
      <c r="HD47">
        <v>-4.0483607567183633</v>
      </c>
      <c r="HE47">
        <v>1.6145137170229321E-3</v>
      </c>
      <c r="HF47">
        <v>-1.407043735234338E-6</v>
      </c>
      <c r="HG47">
        <v>4.3622850327847239E-10</v>
      </c>
      <c r="HH47">
        <v>0.34148838408199622</v>
      </c>
      <c r="HI47">
        <v>0</v>
      </c>
      <c r="HJ47">
        <v>0</v>
      </c>
      <c r="HK47">
        <v>0</v>
      </c>
      <c r="HL47">
        <v>2</v>
      </c>
      <c r="HM47">
        <v>2094</v>
      </c>
      <c r="HN47">
        <v>1</v>
      </c>
      <c r="HO47">
        <v>26</v>
      </c>
      <c r="HP47">
        <v>0.8</v>
      </c>
      <c r="HQ47">
        <v>0.7</v>
      </c>
      <c r="HR47">
        <v>1.0668899999999999</v>
      </c>
      <c r="HS47">
        <v>2.5903299999999998</v>
      </c>
      <c r="HT47">
        <v>1.4978</v>
      </c>
      <c r="HU47">
        <v>2.2851599999999999</v>
      </c>
      <c r="HV47">
        <v>1.49902</v>
      </c>
      <c r="HW47">
        <v>2.3974600000000001</v>
      </c>
      <c r="HX47">
        <v>46.298200000000001</v>
      </c>
      <c r="HY47">
        <v>23.991199999999999</v>
      </c>
      <c r="HZ47">
        <v>18</v>
      </c>
      <c r="IA47">
        <v>508.40300000000002</v>
      </c>
      <c r="IB47">
        <v>429.976</v>
      </c>
      <c r="IC47">
        <v>27.3843</v>
      </c>
      <c r="ID47">
        <v>34.063600000000001</v>
      </c>
      <c r="IE47">
        <v>30.000399999999999</v>
      </c>
      <c r="IF47">
        <v>33.981999999999999</v>
      </c>
      <c r="IG47">
        <v>33.910800000000002</v>
      </c>
      <c r="IH47">
        <v>21.348299999999998</v>
      </c>
      <c r="II47">
        <v>55.299900000000001</v>
      </c>
      <c r="IJ47">
        <v>0</v>
      </c>
      <c r="IK47">
        <v>27.380500000000001</v>
      </c>
      <c r="IL47">
        <v>400</v>
      </c>
      <c r="IM47">
        <v>20.898499999999999</v>
      </c>
      <c r="IN47">
        <v>99.982600000000005</v>
      </c>
      <c r="IO47">
        <v>100.372</v>
      </c>
    </row>
    <row r="48" spans="1:249" x14ac:dyDescent="0.3">
      <c r="A48">
        <v>30</v>
      </c>
      <c r="B48">
        <v>1689266451</v>
      </c>
      <c r="C48">
        <v>6900.5</v>
      </c>
      <c r="D48" t="s">
        <v>537</v>
      </c>
      <c r="E48" t="s">
        <v>538</v>
      </c>
      <c r="F48" t="s">
        <v>375</v>
      </c>
      <c r="G48" t="s">
        <v>376</v>
      </c>
      <c r="H48" t="s">
        <v>532</v>
      </c>
      <c r="I48" t="s">
        <v>378</v>
      </c>
      <c r="J48" t="s">
        <v>532</v>
      </c>
      <c r="K48" t="s">
        <v>380</v>
      </c>
      <c r="L48" t="s">
        <v>533</v>
      </c>
      <c r="M48">
        <v>1689266451</v>
      </c>
      <c r="N48">
        <f t="shared" si="0"/>
        <v>8.526660034826182E-3</v>
      </c>
      <c r="O48">
        <f t="shared" si="1"/>
        <v>8.5266600348261825</v>
      </c>
      <c r="P48">
        <f t="shared" si="2"/>
        <v>46.896979346538487</v>
      </c>
      <c r="Q48">
        <f t="shared" si="3"/>
        <v>241.24100000000001</v>
      </c>
      <c r="R48">
        <f t="shared" si="4"/>
        <v>75.361005124948448</v>
      </c>
      <c r="S48">
        <f t="shared" si="5"/>
        <v>7.46294012408055</v>
      </c>
      <c r="T48">
        <f t="shared" si="6"/>
        <v>23.889903478441003</v>
      </c>
      <c r="U48">
        <f t="shared" si="7"/>
        <v>0.50334268145056615</v>
      </c>
      <c r="V48">
        <f t="shared" si="8"/>
        <v>2.9159288876927461</v>
      </c>
      <c r="W48">
        <f t="shared" si="9"/>
        <v>0.45958313040741733</v>
      </c>
      <c r="X48">
        <f t="shared" si="10"/>
        <v>0.29085338599692223</v>
      </c>
      <c r="Y48">
        <f t="shared" si="11"/>
        <v>289.56806729215856</v>
      </c>
      <c r="Z48">
        <f t="shared" si="12"/>
        <v>32.138149521815009</v>
      </c>
      <c r="AA48">
        <f t="shared" si="13"/>
        <v>31.851099999999999</v>
      </c>
      <c r="AB48">
        <f t="shared" si="14"/>
        <v>4.7349869893576324</v>
      </c>
      <c r="AC48">
        <f t="shared" si="15"/>
        <v>59.945585502977458</v>
      </c>
      <c r="AD48">
        <f t="shared" si="16"/>
        <v>2.9691628248227002</v>
      </c>
      <c r="AE48">
        <f t="shared" si="17"/>
        <v>4.9530967124763903</v>
      </c>
      <c r="AF48">
        <f t="shared" si="18"/>
        <v>1.7658241645349322</v>
      </c>
      <c r="AG48">
        <f t="shared" si="19"/>
        <v>-376.02570753583461</v>
      </c>
      <c r="AH48">
        <f t="shared" si="20"/>
        <v>125.30695623587314</v>
      </c>
      <c r="AI48">
        <f t="shared" si="21"/>
        <v>9.7695761999857087</v>
      </c>
      <c r="AJ48">
        <f t="shared" si="22"/>
        <v>48.618892192182784</v>
      </c>
      <c r="AK48">
        <v>0</v>
      </c>
      <c r="AL48">
        <v>0</v>
      </c>
      <c r="AM48">
        <f t="shared" si="23"/>
        <v>1</v>
      </c>
      <c r="AN48">
        <f t="shared" si="24"/>
        <v>0</v>
      </c>
      <c r="AO48">
        <f t="shared" si="25"/>
        <v>51491.750915490222</v>
      </c>
      <c r="AP48" t="s">
        <v>382</v>
      </c>
      <c r="AQ48">
        <v>10238.9</v>
      </c>
      <c r="AR48">
        <v>302.21199999999999</v>
      </c>
      <c r="AS48">
        <v>4052.3</v>
      </c>
      <c r="AT48">
        <f t="shared" si="26"/>
        <v>0.92542210596451402</v>
      </c>
      <c r="AU48">
        <v>-0.32343011824092421</v>
      </c>
      <c r="AV48" t="s">
        <v>539</v>
      </c>
      <c r="AW48">
        <v>10258.1</v>
      </c>
      <c r="AX48">
        <v>754.34755999999993</v>
      </c>
      <c r="AY48">
        <v>1194.9100000000001</v>
      </c>
      <c r="AZ48">
        <f t="shared" si="27"/>
        <v>0.36869926605351044</v>
      </c>
      <c r="BA48">
        <v>0.5</v>
      </c>
      <c r="BB48">
        <f t="shared" si="28"/>
        <v>1513.1931001513774</v>
      </c>
      <c r="BC48">
        <f t="shared" si="29"/>
        <v>46.896979346538487</v>
      </c>
      <c r="BD48">
        <f t="shared" si="30"/>
        <v>278.95659271152448</v>
      </c>
      <c r="BE48">
        <f t="shared" si="31"/>
        <v>3.1205805432271371E-2</v>
      </c>
      <c r="BF48">
        <f t="shared" si="32"/>
        <v>2.3913014369283045</v>
      </c>
      <c r="BG48">
        <f t="shared" si="33"/>
        <v>256.47305123820672</v>
      </c>
      <c r="BH48" t="s">
        <v>540</v>
      </c>
      <c r="BI48">
        <v>628.15</v>
      </c>
      <c r="BJ48">
        <f t="shared" si="34"/>
        <v>628.15</v>
      </c>
      <c r="BK48">
        <f t="shared" si="35"/>
        <v>0.47431187286071763</v>
      </c>
      <c r="BL48">
        <f t="shared" si="36"/>
        <v>0.77733509774860621</v>
      </c>
      <c r="BM48">
        <f t="shared" si="37"/>
        <v>0.83448155016573466</v>
      </c>
      <c r="BN48">
        <f t="shared" si="38"/>
        <v>0.49351789743003804</v>
      </c>
      <c r="BO48">
        <f t="shared" si="39"/>
        <v>0.76195278617461781</v>
      </c>
      <c r="BP48">
        <f t="shared" si="40"/>
        <v>0.6472918685529877</v>
      </c>
      <c r="BQ48">
        <f t="shared" si="41"/>
        <v>0.3527081314470123</v>
      </c>
      <c r="BR48">
        <f t="shared" si="42"/>
        <v>1800.01</v>
      </c>
      <c r="BS48">
        <f t="shared" si="43"/>
        <v>1513.1931001513774</v>
      </c>
      <c r="BT48">
        <f t="shared" si="44"/>
        <v>0.84065816309430363</v>
      </c>
      <c r="BU48">
        <f t="shared" si="45"/>
        <v>0.16087025477200603</v>
      </c>
      <c r="BV48">
        <v>6</v>
      </c>
      <c r="BW48">
        <v>0.5</v>
      </c>
      <c r="BX48" t="s">
        <v>385</v>
      </c>
      <c r="BY48">
        <v>1689266451</v>
      </c>
      <c r="BZ48">
        <v>241.24100000000001</v>
      </c>
      <c r="CA48">
        <v>299.94900000000001</v>
      </c>
      <c r="CB48">
        <v>29.982700000000001</v>
      </c>
      <c r="CC48">
        <v>20.063700000000001</v>
      </c>
      <c r="CD48">
        <v>244.65299999999999</v>
      </c>
      <c r="CE48">
        <v>29.6386</v>
      </c>
      <c r="CF48">
        <v>500.31299999999999</v>
      </c>
      <c r="CG48">
        <v>98.928799999999995</v>
      </c>
      <c r="CH48">
        <v>0.100401</v>
      </c>
      <c r="CI48">
        <v>32.648200000000003</v>
      </c>
      <c r="CJ48">
        <v>31.851099999999999</v>
      </c>
      <c r="CK48">
        <v>999.9</v>
      </c>
      <c r="CL48">
        <v>0</v>
      </c>
      <c r="CM48">
        <v>0</v>
      </c>
      <c r="CN48">
        <v>10030</v>
      </c>
      <c r="CO48">
        <v>0</v>
      </c>
      <c r="CP48">
        <v>1.91117E-3</v>
      </c>
      <c r="CQ48">
        <v>-58.707900000000002</v>
      </c>
      <c r="CR48">
        <v>248.69800000000001</v>
      </c>
      <c r="CS48">
        <v>306.09100000000001</v>
      </c>
      <c r="CT48">
        <v>9.9189500000000006</v>
      </c>
      <c r="CU48">
        <v>299.94900000000001</v>
      </c>
      <c r="CV48">
        <v>20.063700000000001</v>
      </c>
      <c r="CW48">
        <v>2.9661499999999998</v>
      </c>
      <c r="CX48">
        <v>1.98488</v>
      </c>
      <c r="CY48">
        <v>23.839099999999998</v>
      </c>
      <c r="CZ48">
        <v>17.324200000000001</v>
      </c>
      <c r="DA48">
        <v>1800.01</v>
      </c>
      <c r="DB48">
        <v>0.97799800000000003</v>
      </c>
      <c r="DC48">
        <v>2.2002399999999998E-2</v>
      </c>
      <c r="DD48">
        <v>0</v>
      </c>
      <c r="DE48">
        <v>754.37099999999998</v>
      </c>
      <c r="DF48">
        <v>4.9997699999999998</v>
      </c>
      <c r="DG48">
        <v>14375.7</v>
      </c>
      <c r="DH48">
        <v>15784.6</v>
      </c>
      <c r="DI48">
        <v>45.5</v>
      </c>
      <c r="DJ48">
        <v>46.625</v>
      </c>
      <c r="DK48">
        <v>45.186999999999998</v>
      </c>
      <c r="DL48">
        <v>45.561999999999998</v>
      </c>
      <c r="DM48">
        <v>46.375</v>
      </c>
      <c r="DN48">
        <v>1755.52</v>
      </c>
      <c r="DO48">
        <v>39.49</v>
      </c>
      <c r="DP48">
        <v>0</v>
      </c>
      <c r="DQ48">
        <v>141.89999985694891</v>
      </c>
      <c r="DR48">
        <v>0</v>
      </c>
      <c r="DS48">
        <v>754.34755999999993</v>
      </c>
      <c r="DT48">
        <v>1.2606153781438749</v>
      </c>
      <c r="DU48">
        <v>83.600000130816142</v>
      </c>
      <c r="DV48">
        <v>14361.796</v>
      </c>
      <c r="DW48">
        <v>15</v>
      </c>
      <c r="DX48">
        <v>1689266399</v>
      </c>
      <c r="DY48" t="s">
        <v>541</v>
      </c>
      <c r="DZ48">
        <v>1689266389</v>
      </c>
      <c r="EA48">
        <v>1689266399</v>
      </c>
      <c r="EB48">
        <v>34</v>
      </c>
      <c r="EC48">
        <v>0.31900000000000001</v>
      </c>
      <c r="ED48">
        <v>3.0000000000000001E-3</v>
      </c>
      <c r="EE48">
        <v>-3.3559999999999999</v>
      </c>
      <c r="EF48">
        <v>0.126</v>
      </c>
      <c r="EG48">
        <v>300</v>
      </c>
      <c r="EH48">
        <v>21</v>
      </c>
      <c r="EI48">
        <v>0.06</v>
      </c>
      <c r="EJ48">
        <v>0.01</v>
      </c>
      <c r="EK48">
        <v>46.702074332359238</v>
      </c>
      <c r="EL48">
        <v>0.99252277236352571</v>
      </c>
      <c r="EM48">
        <v>0.1526132752711436</v>
      </c>
      <c r="EN48">
        <v>1</v>
      </c>
      <c r="EO48">
        <v>0.50720829282232982</v>
      </c>
      <c r="EP48">
        <v>-4.9550954547680883E-3</v>
      </c>
      <c r="EQ48">
        <v>2.98631608745706E-3</v>
      </c>
      <c r="ER48">
        <v>1</v>
      </c>
      <c r="ES48">
        <v>2</v>
      </c>
      <c r="ET48">
        <v>2</v>
      </c>
      <c r="EU48" t="s">
        <v>387</v>
      </c>
      <c r="EV48">
        <v>2.9626700000000001</v>
      </c>
      <c r="EW48">
        <v>2.6998899999999999</v>
      </c>
      <c r="EX48">
        <v>6.4295099999999994E-2</v>
      </c>
      <c r="EY48">
        <v>7.5751299999999994E-2</v>
      </c>
      <c r="EZ48">
        <v>0.132519</v>
      </c>
      <c r="FA48">
        <v>9.7139600000000006E-2</v>
      </c>
      <c r="FB48">
        <v>31911.4</v>
      </c>
      <c r="FC48">
        <v>20194.900000000001</v>
      </c>
      <c r="FD48">
        <v>32019.8</v>
      </c>
      <c r="FE48">
        <v>24986</v>
      </c>
      <c r="FF48">
        <v>38436.800000000003</v>
      </c>
      <c r="FG48">
        <v>39100.199999999997</v>
      </c>
      <c r="FH48">
        <v>46012.800000000003</v>
      </c>
      <c r="FI48">
        <v>45320.6</v>
      </c>
      <c r="FJ48">
        <v>1.9221999999999999</v>
      </c>
      <c r="FK48">
        <v>1.7403200000000001</v>
      </c>
      <c r="FL48">
        <v>2.9895499999999998E-2</v>
      </c>
      <c r="FM48">
        <v>0</v>
      </c>
      <c r="FN48">
        <v>31.3658</v>
      </c>
      <c r="FO48">
        <v>999.9</v>
      </c>
      <c r="FP48">
        <v>42.1</v>
      </c>
      <c r="FQ48">
        <v>44.6</v>
      </c>
      <c r="FR48">
        <v>40.180599999999998</v>
      </c>
      <c r="FS48">
        <v>64.414199999999994</v>
      </c>
      <c r="FT48">
        <v>14.9079</v>
      </c>
      <c r="FU48">
        <v>1</v>
      </c>
      <c r="FV48">
        <v>0.54633900000000002</v>
      </c>
      <c r="FW48">
        <v>0.17568400000000001</v>
      </c>
      <c r="FX48">
        <v>20.229700000000001</v>
      </c>
      <c r="FY48">
        <v>5.23421</v>
      </c>
      <c r="FZ48">
        <v>11.950100000000001</v>
      </c>
      <c r="GA48">
        <v>4.9855999999999998</v>
      </c>
      <c r="GB48">
        <v>3.29</v>
      </c>
      <c r="GC48">
        <v>9999</v>
      </c>
      <c r="GD48">
        <v>9999</v>
      </c>
      <c r="GE48">
        <v>9999</v>
      </c>
      <c r="GF48">
        <v>214.9</v>
      </c>
      <c r="GG48">
        <v>1.8671899999999999</v>
      </c>
      <c r="GH48">
        <v>1.8693299999999999</v>
      </c>
      <c r="GI48">
        <v>1.86707</v>
      </c>
      <c r="GJ48">
        <v>1.86737</v>
      </c>
      <c r="GK48">
        <v>1.86266</v>
      </c>
      <c r="GL48">
        <v>1.8653999999999999</v>
      </c>
      <c r="GM48">
        <v>1.8687400000000001</v>
      </c>
      <c r="GN48">
        <v>1.8690500000000001</v>
      </c>
      <c r="GO48">
        <v>5</v>
      </c>
      <c r="GP48">
        <v>0</v>
      </c>
      <c r="GQ48">
        <v>0</v>
      </c>
      <c r="GR48">
        <v>0</v>
      </c>
      <c r="GS48" t="s">
        <v>388</v>
      </c>
      <c r="GT48" t="s">
        <v>389</v>
      </c>
      <c r="GU48" t="s">
        <v>390</v>
      </c>
      <c r="GV48" t="s">
        <v>390</v>
      </c>
      <c r="GW48" t="s">
        <v>390</v>
      </c>
      <c r="GX48" t="s">
        <v>390</v>
      </c>
      <c r="GY48">
        <v>0</v>
      </c>
      <c r="GZ48">
        <v>100</v>
      </c>
      <c r="HA48">
        <v>100</v>
      </c>
      <c r="HB48">
        <v>-3.4119999999999999</v>
      </c>
      <c r="HC48">
        <v>0.34410000000000002</v>
      </c>
      <c r="HD48">
        <v>-3.7289447505411761</v>
      </c>
      <c r="HE48">
        <v>1.6145137170229321E-3</v>
      </c>
      <c r="HF48">
        <v>-1.407043735234338E-6</v>
      </c>
      <c r="HG48">
        <v>4.3622850327847239E-10</v>
      </c>
      <c r="HH48">
        <v>0.34403270669587238</v>
      </c>
      <c r="HI48">
        <v>0</v>
      </c>
      <c r="HJ48">
        <v>0</v>
      </c>
      <c r="HK48">
        <v>0</v>
      </c>
      <c r="HL48">
        <v>2</v>
      </c>
      <c r="HM48">
        <v>2094</v>
      </c>
      <c r="HN48">
        <v>1</v>
      </c>
      <c r="HO48">
        <v>26</v>
      </c>
      <c r="HP48">
        <v>1</v>
      </c>
      <c r="HQ48">
        <v>0.9</v>
      </c>
      <c r="HR48">
        <v>0.84960899999999995</v>
      </c>
      <c r="HS48">
        <v>2.6013199999999999</v>
      </c>
      <c r="HT48">
        <v>1.4978</v>
      </c>
      <c r="HU48">
        <v>2.2851599999999999</v>
      </c>
      <c r="HV48">
        <v>1.49902</v>
      </c>
      <c r="HW48">
        <v>2.31812</v>
      </c>
      <c r="HX48">
        <v>46.385800000000003</v>
      </c>
      <c r="HY48">
        <v>23.9999</v>
      </c>
      <c r="HZ48">
        <v>18</v>
      </c>
      <c r="IA48">
        <v>508.834</v>
      </c>
      <c r="IB48">
        <v>428.81799999999998</v>
      </c>
      <c r="IC48">
        <v>30.276599999999998</v>
      </c>
      <c r="ID48">
        <v>34.100099999999998</v>
      </c>
      <c r="IE48">
        <v>29.9998</v>
      </c>
      <c r="IF48">
        <v>34.006</v>
      </c>
      <c r="IG48">
        <v>33.915100000000002</v>
      </c>
      <c r="IH48">
        <v>17.013400000000001</v>
      </c>
      <c r="II48">
        <v>56.483800000000002</v>
      </c>
      <c r="IJ48">
        <v>0</v>
      </c>
      <c r="IK48">
        <v>30.2959</v>
      </c>
      <c r="IL48">
        <v>300</v>
      </c>
      <c r="IM48">
        <v>20.1876</v>
      </c>
      <c r="IN48">
        <v>99.972899999999996</v>
      </c>
      <c r="IO48">
        <v>100.36799999999999</v>
      </c>
    </row>
    <row r="49" spans="1:249" x14ac:dyDescent="0.3">
      <c r="A49">
        <v>31</v>
      </c>
      <c r="B49">
        <v>1689266579</v>
      </c>
      <c r="C49">
        <v>7028.5</v>
      </c>
      <c r="D49" t="s">
        <v>542</v>
      </c>
      <c r="E49" t="s">
        <v>543</v>
      </c>
      <c r="F49" t="s">
        <v>375</v>
      </c>
      <c r="G49" t="s">
        <v>376</v>
      </c>
      <c r="H49" t="s">
        <v>532</v>
      </c>
      <c r="I49" t="s">
        <v>378</v>
      </c>
      <c r="J49" t="s">
        <v>532</v>
      </c>
      <c r="K49" t="s">
        <v>380</v>
      </c>
      <c r="L49" t="s">
        <v>533</v>
      </c>
      <c r="M49">
        <v>1689266579</v>
      </c>
      <c r="N49">
        <f t="shared" si="0"/>
        <v>8.9741312537475106E-3</v>
      </c>
      <c r="O49">
        <f t="shared" si="1"/>
        <v>8.97413125374751</v>
      </c>
      <c r="P49">
        <f t="shared" si="2"/>
        <v>33.85430843307801</v>
      </c>
      <c r="Q49">
        <f t="shared" si="3"/>
        <v>157.63300000000001</v>
      </c>
      <c r="R49">
        <f t="shared" si="4"/>
        <v>45.871451720206899</v>
      </c>
      <c r="S49">
        <f t="shared" si="5"/>
        <v>4.5425224788306622</v>
      </c>
      <c r="T49">
        <f t="shared" si="6"/>
        <v>15.609958243159003</v>
      </c>
      <c r="U49">
        <f t="shared" si="7"/>
        <v>0.54158382539085936</v>
      </c>
      <c r="V49">
        <f t="shared" si="8"/>
        <v>2.9051895543824608</v>
      </c>
      <c r="W49">
        <f t="shared" si="9"/>
        <v>0.49111047028490173</v>
      </c>
      <c r="X49">
        <f t="shared" si="10"/>
        <v>0.31108593964954595</v>
      </c>
      <c r="Y49">
        <f t="shared" si="11"/>
        <v>289.57981829222126</v>
      </c>
      <c r="Z49">
        <f t="shared" si="12"/>
        <v>32.239154391740833</v>
      </c>
      <c r="AA49">
        <f t="shared" si="13"/>
        <v>31.9879</v>
      </c>
      <c r="AB49">
        <f t="shared" si="14"/>
        <v>4.7718139061921505</v>
      </c>
      <c r="AC49">
        <f t="shared" si="15"/>
        <v>60.494621665507673</v>
      </c>
      <c r="AD49">
        <f t="shared" si="16"/>
        <v>3.0335900466597003</v>
      </c>
      <c r="AE49">
        <f t="shared" si="17"/>
        <v>5.014644216527711</v>
      </c>
      <c r="AF49">
        <f t="shared" si="18"/>
        <v>1.7382238595324502</v>
      </c>
      <c r="AG49">
        <f t="shared" si="19"/>
        <v>-395.75918829026523</v>
      </c>
      <c r="AH49">
        <f t="shared" si="20"/>
        <v>137.78264237138691</v>
      </c>
      <c r="AI49">
        <f t="shared" si="21"/>
        <v>10.80084223233429</v>
      </c>
      <c r="AJ49">
        <f t="shared" si="22"/>
        <v>42.404114605677222</v>
      </c>
      <c r="AK49">
        <v>0</v>
      </c>
      <c r="AL49">
        <v>0</v>
      </c>
      <c r="AM49">
        <f t="shared" si="23"/>
        <v>1</v>
      </c>
      <c r="AN49">
        <f t="shared" si="24"/>
        <v>0</v>
      </c>
      <c r="AO49">
        <f t="shared" si="25"/>
        <v>51152.467024235513</v>
      </c>
      <c r="AP49" t="s">
        <v>382</v>
      </c>
      <c r="AQ49">
        <v>10238.9</v>
      </c>
      <c r="AR49">
        <v>302.21199999999999</v>
      </c>
      <c r="AS49">
        <v>4052.3</v>
      </c>
      <c r="AT49">
        <f t="shared" si="26"/>
        <v>0.92542210596451402</v>
      </c>
      <c r="AU49">
        <v>-0.32343011824092421</v>
      </c>
      <c r="AV49" t="s">
        <v>544</v>
      </c>
      <c r="AW49">
        <v>10257.700000000001</v>
      </c>
      <c r="AX49">
        <v>745.79384615384618</v>
      </c>
      <c r="AY49">
        <v>1044.55</v>
      </c>
      <c r="AZ49">
        <f t="shared" si="27"/>
        <v>0.286014220330433</v>
      </c>
      <c r="BA49">
        <v>0.5</v>
      </c>
      <c r="BB49">
        <f t="shared" si="28"/>
        <v>1513.2522001514101</v>
      </c>
      <c r="BC49">
        <f t="shared" si="29"/>
        <v>33.85430843307801</v>
      </c>
      <c r="BD49">
        <f t="shared" si="30"/>
        <v>216.40582409480896</v>
      </c>
      <c r="BE49">
        <f t="shared" si="31"/>
        <v>2.2585619599891704E-2</v>
      </c>
      <c r="BF49">
        <f t="shared" si="32"/>
        <v>2.8794696280695038</v>
      </c>
      <c r="BG49">
        <f t="shared" si="33"/>
        <v>248.78641569534432</v>
      </c>
      <c r="BH49" t="s">
        <v>545</v>
      </c>
      <c r="BI49">
        <v>641.70000000000005</v>
      </c>
      <c r="BJ49">
        <f t="shared" si="34"/>
        <v>641.70000000000005</v>
      </c>
      <c r="BK49">
        <f t="shared" si="35"/>
        <v>0.38566846967593693</v>
      </c>
      <c r="BL49">
        <f t="shared" si="36"/>
        <v>0.7416064387393666</v>
      </c>
      <c r="BM49">
        <f t="shared" si="37"/>
        <v>0.8818829531460739</v>
      </c>
      <c r="BN49">
        <f t="shared" si="38"/>
        <v>0.40245299829209041</v>
      </c>
      <c r="BO49">
        <f t="shared" si="39"/>
        <v>0.80204784527723083</v>
      </c>
      <c r="BP49">
        <f t="shared" si="40"/>
        <v>0.63809704812297796</v>
      </c>
      <c r="BQ49">
        <f t="shared" si="41"/>
        <v>0.36190295187702204</v>
      </c>
      <c r="BR49">
        <f t="shared" si="42"/>
        <v>1800.08</v>
      </c>
      <c r="BS49">
        <f t="shared" si="43"/>
        <v>1513.2522001514101</v>
      </c>
      <c r="BT49">
        <f t="shared" si="44"/>
        <v>0.84065830415948739</v>
      </c>
      <c r="BU49">
        <f t="shared" si="45"/>
        <v>0.16087052702781057</v>
      </c>
      <c r="BV49">
        <v>6</v>
      </c>
      <c r="BW49">
        <v>0.5</v>
      </c>
      <c r="BX49" t="s">
        <v>385</v>
      </c>
      <c r="BY49">
        <v>1689266579</v>
      </c>
      <c r="BZ49">
        <v>157.63300000000001</v>
      </c>
      <c r="CA49">
        <v>199.93600000000001</v>
      </c>
      <c r="CB49">
        <v>30.633900000000001</v>
      </c>
      <c r="CC49">
        <v>20.1997</v>
      </c>
      <c r="CD49">
        <v>160.81100000000001</v>
      </c>
      <c r="CE49">
        <v>30.284199999999998</v>
      </c>
      <c r="CF49">
        <v>500.233</v>
      </c>
      <c r="CG49">
        <v>98.927000000000007</v>
      </c>
      <c r="CH49">
        <v>0.10022300000000001</v>
      </c>
      <c r="CI49">
        <v>32.867600000000003</v>
      </c>
      <c r="CJ49">
        <v>31.9879</v>
      </c>
      <c r="CK49">
        <v>999.9</v>
      </c>
      <c r="CL49">
        <v>0</v>
      </c>
      <c r="CM49">
        <v>0</v>
      </c>
      <c r="CN49">
        <v>9968.75</v>
      </c>
      <c r="CO49">
        <v>0</v>
      </c>
      <c r="CP49">
        <v>1.91117E-3</v>
      </c>
      <c r="CQ49">
        <v>-42.3033</v>
      </c>
      <c r="CR49">
        <v>162.614</v>
      </c>
      <c r="CS49">
        <v>204.05799999999999</v>
      </c>
      <c r="CT49">
        <v>10.434200000000001</v>
      </c>
      <c r="CU49">
        <v>199.93600000000001</v>
      </c>
      <c r="CV49">
        <v>20.1997</v>
      </c>
      <c r="CW49">
        <v>3.0305200000000001</v>
      </c>
      <c r="CX49">
        <v>1.9982899999999999</v>
      </c>
      <c r="CY49">
        <v>24.1966</v>
      </c>
      <c r="CZ49">
        <v>17.430800000000001</v>
      </c>
      <c r="DA49">
        <v>1800.08</v>
      </c>
      <c r="DB49">
        <v>0.97799800000000003</v>
      </c>
      <c r="DC49">
        <v>2.2002399999999998E-2</v>
      </c>
      <c r="DD49">
        <v>0</v>
      </c>
      <c r="DE49">
        <v>745.90300000000002</v>
      </c>
      <c r="DF49">
        <v>4.9997699999999998</v>
      </c>
      <c r="DG49">
        <v>14462.8</v>
      </c>
      <c r="DH49">
        <v>15785.2</v>
      </c>
      <c r="DI49">
        <v>45.375</v>
      </c>
      <c r="DJ49">
        <v>46.311999999999998</v>
      </c>
      <c r="DK49">
        <v>45.061999999999998</v>
      </c>
      <c r="DL49">
        <v>45.25</v>
      </c>
      <c r="DM49">
        <v>46.25</v>
      </c>
      <c r="DN49">
        <v>1755.58</v>
      </c>
      <c r="DO49">
        <v>39.5</v>
      </c>
      <c r="DP49">
        <v>0</v>
      </c>
      <c r="DQ49">
        <v>127.5999999046326</v>
      </c>
      <c r="DR49">
        <v>0</v>
      </c>
      <c r="DS49">
        <v>745.79384615384618</v>
      </c>
      <c r="DT49">
        <v>0.23835899606396571</v>
      </c>
      <c r="DU49">
        <v>1010.239315287778</v>
      </c>
      <c r="DV49">
        <v>14334.67307692308</v>
      </c>
      <c r="DW49">
        <v>15</v>
      </c>
      <c r="DX49">
        <v>1689266539.5</v>
      </c>
      <c r="DY49" t="s">
        <v>546</v>
      </c>
      <c r="DZ49">
        <v>1689266523.5</v>
      </c>
      <c r="EA49">
        <v>1689266539.5</v>
      </c>
      <c r="EB49">
        <v>35</v>
      </c>
      <c r="EC49">
        <v>0.32600000000000001</v>
      </c>
      <c r="ED49">
        <v>6.0000000000000001E-3</v>
      </c>
      <c r="EE49">
        <v>-3.13</v>
      </c>
      <c r="EF49">
        <v>0.121</v>
      </c>
      <c r="EG49">
        <v>200</v>
      </c>
      <c r="EH49">
        <v>20</v>
      </c>
      <c r="EI49">
        <v>0.03</v>
      </c>
      <c r="EJ49">
        <v>0.01</v>
      </c>
      <c r="EK49">
        <v>33.695262075638652</v>
      </c>
      <c r="EL49">
        <v>0.84501399864152216</v>
      </c>
      <c r="EM49">
        <v>0.12931246483101291</v>
      </c>
      <c r="EN49">
        <v>1</v>
      </c>
      <c r="EO49">
        <v>0.54143821616418053</v>
      </c>
      <c r="EP49">
        <v>2.5573279573247631E-2</v>
      </c>
      <c r="EQ49">
        <v>1.340139136585506E-2</v>
      </c>
      <c r="ER49">
        <v>1</v>
      </c>
      <c r="ES49">
        <v>2</v>
      </c>
      <c r="ET49">
        <v>2</v>
      </c>
      <c r="EU49" t="s">
        <v>387</v>
      </c>
      <c r="EV49">
        <v>2.9625900000000001</v>
      </c>
      <c r="EW49">
        <v>2.6991800000000001</v>
      </c>
      <c r="EX49">
        <v>4.4244800000000001E-2</v>
      </c>
      <c r="EY49">
        <v>5.3559500000000003E-2</v>
      </c>
      <c r="EZ49">
        <v>0.13450799999999999</v>
      </c>
      <c r="FA49">
        <v>9.7622500000000001E-2</v>
      </c>
      <c r="FB49">
        <v>32603.9</v>
      </c>
      <c r="FC49">
        <v>20685.7</v>
      </c>
      <c r="FD49">
        <v>32027.8</v>
      </c>
      <c r="FE49">
        <v>24992</v>
      </c>
      <c r="FF49">
        <v>38357.1</v>
      </c>
      <c r="FG49">
        <v>39087.699999999997</v>
      </c>
      <c r="FH49">
        <v>46023.8</v>
      </c>
      <c r="FI49">
        <v>45330.400000000001</v>
      </c>
      <c r="FJ49">
        <v>1.9235</v>
      </c>
      <c r="FK49">
        <v>1.7432300000000001</v>
      </c>
      <c r="FL49">
        <v>4.3977099999999998E-2</v>
      </c>
      <c r="FM49">
        <v>0</v>
      </c>
      <c r="FN49">
        <v>31.274100000000001</v>
      </c>
      <c r="FO49">
        <v>999.9</v>
      </c>
      <c r="FP49">
        <v>42</v>
      </c>
      <c r="FQ49">
        <v>44.5</v>
      </c>
      <c r="FR49">
        <v>39.877899999999997</v>
      </c>
      <c r="FS49">
        <v>64.634200000000007</v>
      </c>
      <c r="FT49">
        <v>14.8157</v>
      </c>
      <c r="FU49">
        <v>1</v>
      </c>
      <c r="FV49">
        <v>0.53531300000000004</v>
      </c>
      <c r="FW49">
        <v>-0.23952899999999999</v>
      </c>
      <c r="FX49">
        <v>20.2286</v>
      </c>
      <c r="FY49">
        <v>5.2276199999999999</v>
      </c>
      <c r="FZ49">
        <v>11.950100000000001</v>
      </c>
      <c r="GA49">
        <v>4.9850500000000002</v>
      </c>
      <c r="GB49">
        <v>3.2894800000000002</v>
      </c>
      <c r="GC49">
        <v>9999</v>
      </c>
      <c r="GD49">
        <v>9999</v>
      </c>
      <c r="GE49">
        <v>9999</v>
      </c>
      <c r="GF49">
        <v>214.9</v>
      </c>
      <c r="GG49">
        <v>1.8672200000000001</v>
      </c>
      <c r="GH49">
        <v>1.8693500000000001</v>
      </c>
      <c r="GI49">
        <v>1.86707</v>
      </c>
      <c r="GJ49">
        <v>1.86737</v>
      </c>
      <c r="GK49">
        <v>1.86273</v>
      </c>
      <c r="GL49">
        <v>1.8654599999999999</v>
      </c>
      <c r="GM49">
        <v>1.8687400000000001</v>
      </c>
      <c r="GN49">
        <v>1.8690500000000001</v>
      </c>
      <c r="GO49">
        <v>5</v>
      </c>
      <c r="GP49">
        <v>0</v>
      </c>
      <c r="GQ49">
        <v>0</v>
      </c>
      <c r="GR49">
        <v>0</v>
      </c>
      <c r="GS49" t="s">
        <v>388</v>
      </c>
      <c r="GT49" t="s">
        <v>389</v>
      </c>
      <c r="GU49" t="s">
        <v>390</v>
      </c>
      <c r="GV49" t="s">
        <v>390</v>
      </c>
      <c r="GW49" t="s">
        <v>390</v>
      </c>
      <c r="GX49" t="s">
        <v>390</v>
      </c>
      <c r="GY49">
        <v>0</v>
      </c>
      <c r="GZ49">
        <v>100</v>
      </c>
      <c r="HA49">
        <v>100</v>
      </c>
      <c r="HB49">
        <v>-3.1779999999999999</v>
      </c>
      <c r="HC49">
        <v>0.34970000000000001</v>
      </c>
      <c r="HD49">
        <v>-3.403074040818324</v>
      </c>
      <c r="HE49">
        <v>1.6145137170229321E-3</v>
      </c>
      <c r="HF49">
        <v>-1.407043735234338E-6</v>
      </c>
      <c r="HG49">
        <v>4.3622850327847239E-10</v>
      </c>
      <c r="HH49">
        <v>0.3497032638219949</v>
      </c>
      <c r="HI49">
        <v>0</v>
      </c>
      <c r="HJ49">
        <v>0</v>
      </c>
      <c r="HK49">
        <v>0</v>
      </c>
      <c r="HL49">
        <v>2</v>
      </c>
      <c r="HM49">
        <v>2094</v>
      </c>
      <c r="HN49">
        <v>1</v>
      </c>
      <c r="HO49">
        <v>26</v>
      </c>
      <c r="HP49">
        <v>0.9</v>
      </c>
      <c r="HQ49">
        <v>0.7</v>
      </c>
      <c r="HR49">
        <v>0.625</v>
      </c>
      <c r="HS49">
        <v>2.6110799999999998</v>
      </c>
      <c r="HT49">
        <v>1.4978</v>
      </c>
      <c r="HU49">
        <v>2.2863799999999999</v>
      </c>
      <c r="HV49">
        <v>1.49902</v>
      </c>
      <c r="HW49">
        <v>2.3596200000000001</v>
      </c>
      <c r="HX49">
        <v>46.385800000000003</v>
      </c>
      <c r="HY49">
        <v>23.991199999999999</v>
      </c>
      <c r="HZ49">
        <v>18</v>
      </c>
      <c r="IA49">
        <v>508.976</v>
      </c>
      <c r="IB49">
        <v>430.05900000000003</v>
      </c>
      <c r="IC49">
        <v>30.237100000000002</v>
      </c>
      <c r="ID49">
        <v>33.967700000000001</v>
      </c>
      <c r="IE49">
        <v>29.9983</v>
      </c>
      <c r="IF49">
        <v>33.911799999999999</v>
      </c>
      <c r="IG49">
        <v>33.827100000000002</v>
      </c>
      <c r="IH49">
        <v>12.503399999999999</v>
      </c>
      <c r="II49">
        <v>56.199300000000001</v>
      </c>
      <c r="IJ49">
        <v>0</v>
      </c>
      <c r="IK49">
        <v>30.394100000000002</v>
      </c>
      <c r="IL49">
        <v>200</v>
      </c>
      <c r="IM49">
        <v>20.114999999999998</v>
      </c>
      <c r="IN49">
        <v>99.997100000000003</v>
      </c>
      <c r="IO49">
        <v>100.39</v>
      </c>
    </row>
    <row r="50" spans="1:249" x14ac:dyDescent="0.3">
      <c r="A50">
        <v>32</v>
      </c>
      <c r="B50">
        <v>1689266702</v>
      </c>
      <c r="C50">
        <v>7151.5</v>
      </c>
      <c r="D50" t="s">
        <v>547</v>
      </c>
      <c r="E50" t="s">
        <v>548</v>
      </c>
      <c r="F50" t="s">
        <v>375</v>
      </c>
      <c r="G50" t="s">
        <v>376</v>
      </c>
      <c r="H50" t="s">
        <v>532</v>
      </c>
      <c r="I50" t="s">
        <v>378</v>
      </c>
      <c r="J50" t="s">
        <v>532</v>
      </c>
      <c r="K50" t="s">
        <v>380</v>
      </c>
      <c r="L50" t="s">
        <v>533</v>
      </c>
      <c r="M50">
        <v>1689266702</v>
      </c>
      <c r="N50">
        <f t="shared" si="0"/>
        <v>9.4810542190119241E-3</v>
      </c>
      <c r="O50">
        <f t="shared" si="1"/>
        <v>9.4810542190119236</v>
      </c>
      <c r="P50">
        <f t="shared" si="2"/>
        <v>21.681274778058764</v>
      </c>
      <c r="Q50">
        <f t="shared" si="3"/>
        <v>92.924499999999995</v>
      </c>
      <c r="R50">
        <f t="shared" si="4"/>
        <v>25.501093566847061</v>
      </c>
      <c r="S50">
        <f t="shared" si="5"/>
        <v>2.5253053941630244</v>
      </c>
      <c r="T50">
        <f t="shared" si="6"/>
        <v>9.2020658049338486</v>
      </c>
      <c r="U50">
        <f t="shared" si="7"/>
        <v>0.57731446088735094</v>
      </c>
      <c r="V50">
        <f t="shared" si="8"/>
        <v>2.9089164343323315</v>
      </c>
      <c r="W50">
        <f t="shared" si="9"/>
        <v>0.52040132702470632</v>
      </c>
      <c r="X50">
        <f t="shared" si="10"/>
        <v>0.32989544271801635</v>
      </c>
      <c r="Y50">
        <f t="shared" si="11"/>
        <v>289.52381729205439</v>
      </c>
      <c r="Z50">
        <f t="shared" si="12"/>
        <v>32.243486201523666</v>
      </c>
      <c r="AA50">
        <f t="shared" si="13"/>
        <v>32.043700000000001</v>
      </c>
      <c r="AB50">
        <f t="shared" si="14"/>
        <v>4.7869068573055795</v>
      </c>
      <c r="AC50">
        <f t="shared" si="15"/>
        <v>60.441388487248929</v>
      </c>
      <c r="AD50">
        <f t="shared" si="16"/>
        <v>3.05418133153914</v>
      </c>
      <c r="AE50">
        <f t="shared" si="17"/>
        <v>5.0531290031225344</v>
      </c>
      <c r="AF50">
        <f t="shared" si="18"/>
        <v>1.7327255257664396</v>
      </c>
      <c r="AG50">
        <f t="shared" si="19"/>
        <v>-418.11449105842587</v>
      </c>
      <c r="AH50">
        <f t="shared" si="20"/>
        <v>150.53680014513452</v>
      </c>
      <c r="AI50">
        <f t="shared" si="21"/>
        <v>11.796637005201941</v>
      </c>
      <c r="AJ50">
        <f t="shared" si="22"/>
        <v>33.742763383964984</v>
      </c>
      <c r="AK50">
        <v>0</v>
      </c>
      <c r="AL50">
        <v>0</v>
      </c>
      <c r="AM50">
        <f t="shared" si="23"/>
        <v>1</v>
      </c>
      <c r="AN50">
        <f t="shared" si="24"/>
        <v>0</v>
      </c>
      <c r="AO50">
        <f t="shared" si="25"/>
        <v>51234.526244414206</v>
      </c>
      <c r="AP50" t="s">
        <v>382</v>
      </c>
      <c r="AQ50">
        <v>10238.9</v>
      </c>
      <c r="AR50">
        <v>302.21199999999999</v>
      </c>
      <c r="AS50">
        <v>4052.3</v>
      </c>
      <c r="AT50">
        <f t="shared" si="26"/>
        <v>0.92542210596451402</v>
      </c>
      <c r="AU50">
        <v>-0.32343011824092421</v>
      </c>
      <c r="AV50" t="s">
        <v>549</v>
      </c>
      <c r="AW50">
        <v>10258.9</v>
      </c>
      <c r="AX50">
        <v>756.52527999999995</v>
      </c>
      <c r="AY50">
        <v>958.96699999999998</v>
      </c>
      <c r="AZ50">
        <f t="shared" si="27"/>
        <v>0.21110394831104728</v>
      </c>
      <c r="BA50">
        <v>0.5</v>
      </c>
      <c r="BB50">
        <f t="shared" si="28"/>
        <v>1512.9657001513233</v>
      </c>
      <c r="BC50">
        <f t="shared" si="29"/>
        <v>21.681274778058764</v>
      </c>
      <c r="BD50">
        <f t="shared" si="30"/>
        <v>159.6965164805662</v>
      </c>
      <c r="BE50">
        <f t="shared" si="31"/>
        <v>1.4544087082806193E-2</v>
      </c>
      <c r="BF50">
        <f t="shared" si="32"/>
        <v>3.2256928549157586</v>
      </c>
      <c r="BG50">
        <f t="shared" si="33"/>
        <v>243.60828126469821</v>
      </c>
      <c r="BH50" t="s">
        <v>550</v>
      </c>
      <c r="BI50">
        <v>649.34</v>
      </c>
      <c r="BJ50">
        <f t="shared" si="34"/>
        <v>649.34</v>
      </c>
      <c r="BK50">
        <f t="shared" si="35"/>
        <v>0.32287555254768929</v>
      </c>
      <c r="BL50">
        <f t="shared" si="36"/>
        <v>0.65382450496888211</v>
      </c>
      <c r="BM50">
        <f t="shared" si="37"/>
        <v>0.90901244798645886</v>
      </c>
      <c r="BN50">
        <f t="shared" si="38"/>
        <v>0.30824541876346589</v>
      </c>
      <c r="BO50">
        <f t="shared" si="39"/>
        <v>0.82486944306373611</v>
      </c>
      <c r="BP50">
        <f t="shared" si="40"/>
        <v>0.5611899764360736</v>
      </c>
      <c r="BQ50">
        <f t="shared" si="41"/>
        <v>0.4388100235639264</v>
      </c>
      <c r="BR50">
        <f t="shared" si="42"/>
        <v>1799.74</v>
      </c>
      <c r="BS50">
        <f t="shared" si="43"/>
        <v>1512.9657001513233</v>
      </c>
      <c r="BT50">
        <f t="shared" si="44"/>
        <v>0.84065792845151155</v>
      </c>
      <c r="BU50">
        <f t="shared" si="45"/>
        <v>0.16086980191141742</v>
      </c>
      <c r="BV50">
        <v>6</v>
      </c>
      <c r="BW50">
        <v>0.5</v>
      </c>
      <c r="BX50" t="s">
        <v>385</v>
      </c>
      <c r="BY50">
        <v>1689266702</v>
      </c>
      <c r="BZ50">
        <v>92.924499999999995</v>
      </c>
      <c r="CA50">
        <v>119.99</v>
      </c>
      <c r="CB50">
        <v>30.841799999999999</v>
      </c>
      <c r="CC50">
        <v>19.819199999999999</v>
      </c>
      <c r="CD50">
        <v>95.975899999999996</v>
      </c>
      <c r="CE50">
        <v>30.487500000000001</v>
      </c>
      <c r="CF50">
        <v>500.17099999999999</v>
      </c>
      <c r="CG50">
        <v>98.927400000000006</v>
      </c>
      <c r="CH50">
        <v>9.9937300000000007E-2</v>
      </c>
      <c r="CI50">
        <v>33.003599999999999</v>
      </c>
      <c r="CJ50">
        <v>32.043700000000001</v>
      </c>
      <c r="CK50">
        <v>999.9</v>
      </c>
      <c r="CL50">
        <v>0</v>
      </c>
      <c r="CM50">
        <v>0</v>
      </c>
      <c r="CN50">
        <v>9990</v>
      </c>
      <c r="CO50">
        <v>0</v>
      </c>
      <c r="CP50">
        <v>1.91117E-3</v>
      </c>
      <c r="CQ50">
        <v>-27.0654</v>
      </c>
      <c r="CR50">
        <v>95.881699999999995</v>
      </c>
      <c r="CS50">
        <v>122.416</v>
      </c>
      <c r="CT50">
        <v>11.022600000000001</v>
      </c>
      <c r="CU50">
        <v>119.99</v>
      </c>
      <c r="CV50">
        <v>19.819199999999999</v>
      </c>
      <c r="CW50">
        <v>3.0510999999999999</v>
      </c>
      <c r="CX50">
        <v>1.9606600000000001</v>
      </c>
      <c r="CY50">
        <v>24.3095</v>
      </c>
      <c r="CZ50">
        <v>17.130199999999999</v>
      </c>
      <c r="DA50">
        <v>1799.74</v>
      </c>
      <c r="DB50">
        <v>0.97800600000000004</v>
      </c>
      <c r="DC50">
        <v>2.19939E-2</v>
      </c>
      <c r="DD50">
        <v>0</v>
      </c>
      <c r="DE50">
        <v>756.226</v>
      </c>
      <c r="DF50">
        <v>4.9997699999999998</v>
      </c>
      <c r="DG50">
        <v>15121.7</v>
      </c>
      <c r="DH50">
        <v>15782.2</v>
      </c>
      <c r="DI50">
        <v>45.25</v>
      </c>
      <c r="DJ50">
        <v>46.25</v>
      </c>
      <c r="DK50">
        <v>44.936999999999998</v>
      </c>
      <c r="DL50">
        <v>45.125</v>
      </c>
      <c r="DM50">
        <v>46.186999999999998</v>
      </c>
      <c r="DN50">
        <v>1755.27</v>
      </c>
      <c r="DO50">
        <v>39.47</v>
      </c>
      <c r="DP50">
        <v>0</v>
      </c>
      <c r="DQ50">
        <v>122.5999999046326</v>
      </c>
      <c r="DR50">
        <v>0</v>
      </c>
      <c r="DS50">
        <v>756.52527999999995</v>
      </c>
      <c r="DT50">
        <v>-1.413076922565075</v>
      </c>
      <c r="DU50">
        <v>-1282.2999987758751</v>
      </c>
      <c r="DV50">
        <v>15438.368</v>
      </c>
      <c r="DW50">
        <v>15</v>
      </c>
      <c r="DX50">
        <v>1689266662.5</v>
      </c>
      <c r="DY50" t="s">
        <v>551</v>
      </c>
      <c r="DZ50">
        <v>1689266651.5</v>
      </c>
      <c r="EA50">
        <v>1689266662.5</v>
      </c>
      <c r="EB50">
        <v>36</v>
      </c>
      <c r="EC50">
        <v>0.20899999999999999</v>
      </c>
      <c r="ED50">
        <v>5.0000000000000001E-3</v>
      </c>
      <c r="EE50">
        <v>-3.016</v>
      </c>
      <c r="EF50">
        <v>0.115</v>
      </c>
      <c r="EG50">
        <v>120</v>
      </c>
      <c r="EH50">
        <v>20</v>
      </c>
      <c r="EI50">
        <v>0.06</v>
      </c>
      <c r="EJ50">
        <v>0.01</v>
      </c>
      <c r="EK50">
        <v>21.560377198083859</v>
      </c>
      <c r="EL50">
        <v>0.386943811863175</v>
      </c>
      <c r="EM50">
        <v>9.8883594756887336E-2</v>
      </c>
      <c r="EN50">
        <v>1</v>
      </c>
      <c r="EO50">
        <v>0.58084270016003892</v>
      </c>
      <c r="EP50">
        <v>-1.9509117753215551E-3</v>
      </c>
      <c r="EQ50">
        <v>1.4510081567427139E-2</v>
      </c>
      <c r="ER50">
        <v>1</v>
      </c>
      <c r="ES50">
        <v>2</v>
      </c>
      <c r="ET50">
        <v>2</v>
      </c>
      <c r="EU50" t="s">
        <v>387</v>
      </c>
      <c r="EV50">
        <v>2.9625699999999999</v>
      </c>
      <c r="EW50">
        <v>2.6990799999999999</v>
      </c>
      <c r="EX50">
        <v>2.7139400000000001E-2</v>
      </c>
      <c r="EY50">
        <v>3.3460400000000001E-2</v>
      </c>
      <c r="EZ50">
        <v>0.135156</v>
      </c>
      <c r="FA50">
        <v>9.6340899999999993E-2</v>
      </c>
      <c r="FB50">
        <v>33197.199999999997</v>
      </c>
      <c r="FC50">
        <v>21132.7</v>
      </c>
      <c r="FD50">
        <v>32037</v>
      </c>
      <c r="FE50">
        <v>25000.5</v>
      </c>
      <c r="FF50">
        <v>38338.1</v>
      </c>
      <c r="FG50">
        <v>39154.699999999997</v>
      </c>
      <c r="FH50">
        <v>46036.1</v>
      </c>
      <c r="FI50">
        <v>45343.7</v>
      </c>
      <c r="FJ50">
        <v>1.9251799999999999</v>
      </c>
      <c r="FK50">
        <v>1.74448</v>
      </c>
      <c r="FL50">
        <v>3.6936299999999998E-2</v>
      </c>
      <c r="FM50">
        <v>0</v>
      </c>
      <c r="FN50">
        <v>31.444400000000002</v>
      </c>
      <c r="FO50">
        <v>999.9</v>
      </c>
      <c r="FP50">
        <v>42.3</v>
      </c>
      <c r="FQ50">
        <v>44.4</v>
      </c>
      <c r="FR50">
        <v>39.955599999999997</v>
      </c>
      <c r="FS50">
        <v>64.484200000000001</v>
      </c>
      <c r="FT50">
        <v>15.1122</v>
      </c>
      <c r="FU50">
        <v>1</v>
      </c>
      <c r="FV50">
        <v>0.52689799999999998</v>
      </c>
      <c r="FW50">
        <v>1.7487999999999999</v>
      </c>
      <c r="FX50">
        <v>20.22</v>
      </c>
      <c r="FY50">
        <v>5.2307699999999997</v>
      </c>
      <c r="FZ50">
        <v>11.950100000000001</v>
      </c>
      <c r="GA50">
        <v>4.9844999999999997</v>
      </c>
      <c r="GB50">
        <v>3.2894800000000002</v>
      </c>
      <c r="GC50">
        <v>9999</v>
      </c>
      <c r="GD50">
        <v>9999</v>
      </c>
      <c r="GE50">
        <v>9999</v>
      </c>
      <c r="GF50">
        <v>214.9</v>
      </c>
      <c r="GG50">
        <v>1.8671599999999999</v>
      </c>
      <c r="GH50">
        <v>1.8693500000000001</v>
      </c>
      <c r="GI50">
        <v>1.86707</v>
      </c>
      <c r="GJ50">
        <v>1.86737</v>
      </c>
      <c r="GK50">
        <v>1.8626400000000001</v>
      </c>
      <c r="GL50">
        <v>1.8653900000000001</v>
      </c>
      <c r="GM50">
        <v>1.8687400000000001</v>
      </c>
      <c r="GN50">
        <v>1.8690500000000001</v>
      </c>
      <c r="GO50">
        <v>5</v>
      </c>
      <c r="GP50">
        <v>0</v>
      </c>
      <c r="GQ50">
        <v>0</v>
      </c>
      <c r="GR50">
        <v>0</v>
      </c>
      <c r="GS50" t="s">
        <v>388</v>
      </c>
      <c r="GT50" t="s">
        <v>389</v>
      </c>
      <c r="GU50" t="s">
        <v>390</v>
      </c>
      <c r="GV50" t="s">
        <v>390</v>
      </c>
      <c r="GW50" t="s">
        <v>390</v>
      </c>
      <c r="GX50" t="s">
        <v>390</v>
      </c>
      <c r="GY50">
        <v>0</v>
      </c>
      <c r="GZ50">
        <v>100</v>
      </c>
      <c r="HA50">
        <v>100</v>
      </c>
      <c r="HB50">
        <v>-3.0510000000000002</v>
      </c>
      <c r="HC50">
        <v>0.3543</v>
      </c>
      <c r="HD50">
        <v>-3.1937371133945569</v>
      </c>
      <c r="HE50">
        <v>1.6145137170229321E-3</v>
      </c>
      <c r="HF50">
        <v>-1.407043735234338E-6</v>
      </c>
      <c r="HG50">
        <v>4.3622850327847239E-10</v>
      </c>
      <c r="HH50">
        <v>0.35432863542472548</v>
      </c>
      <c r="HI50">
        <v>0</v>
      </c>
      <c r="HJ50">
        <v>0</v>
      </c>
      <c r="HK50">
        <v>0</v>
      </c>
      <c r="HL50">
        <v>2</v>
      </c>
      <c r="HM50">
        <v>2094</v>
      </c>
      <c r="HN50">
        <v>1</v>
      </c>
      <c r="HO50">
        <v>26</v>
      </c>
      <c r="HP50">
        <v>0.8</v>
      </c>
      <c r="HQ50">
        <v>0.7</v>
      </c>
      <c r="HR50">
        <v>0.43823200000000001</v>
      </c>
      <c r="HS50">
        <v>2.6293899999999999</v>
      </c>
      <c r="HT50">
        <v>1.4978</v>
      </c>
      <c r="HU50">
        <v>2.2863799999999999</v>
      </c>
      <c r="HV50">
        <v>1.49902</v>
      </c>
      <c r="HW50">
        <v>2.2814899999999998</v>
      </c>
      <c r="HX50">
        <v>46.327399999999997</v>
      </c>
      <c r="HY50">
        <v>23.991199999999999</v>
      </c>
      <c r="HZ50">
        <v>18</v>
      </c>
      <c r="IA50">
        <v>509.23099999999999</v>
      </c>
      <c r="IB50">
        <v>430.18400000000003</v>
      </c>
      <c r="IC50">
        <v>29.441700000000001</v>
      </c>
      <c r="ID50">
        <v>33.844799999999999</v>
      </c>
      <c r="IE50">
        <v>30</v>
      </c>
      <c r="IF50">
        <v>33.8005</v>
      </c>
      <c r="IG50">
        <v>33.726100000000002</v>
      </c>
      <c r="IH50">
        <v>8.7575099999999999</v>
      </c>
      <c r="II50">
        <v>57.474400000000003</v>
      </c>
      <c r="IJ50">
        <v>0</v>
      </c>
      <c r="IK50">
        <v>29.392399999999999</v>
      </c>
      <c r="IL50">
        <v>120</v>
      </c>
      <c r="IM50">
        <v>19.6751</v>
      </c>
      <c r="IN50">
        <v>100.02500000000001</v>
      </c>
      <c r="IO50">
        <v>100.42100000000001</v>
      </c>
    </row>
    <row r="51" spans="1:249" x14ac:dyDescent="0.3">
      <c r="A51">
        <v>33</v>
      </c>
      <c r="B51">
        <v>1689266852</v>
      </c>
      <c r="C51">
        <v>7301.5</v>
      </c>
      <c r="D51" t="s">
        <v>552</v>
      </c>
      <c r="E51" t="s">
        <v>553</v>
      </c>
      <c r="F51" t="s">
        <v>375</v>
      </c>
      <c r="G51" t="s">
        <v>376</v>
      </c>
      <c r="H51" t="s">
        <v>532</v>
      </c>
      <c r="I51" t="s">
        <v>378</v>
      </c>
      <c r="J51" t="s">
        <v>532</v>
      </c>
      <c r="K51" t="s">
        <v>380</v>
      </c>
      <c r="L51" t="s">
        <v>533</v>
      </c>
      <c r="M51">
        <v>1689266852</v>
      </c>
      <c r="N51">
        <f t="shared" ref="N51:N82" si="46">(O51)/1000</f>
        <v>1.0028723916174662E-2</v>
      </c>
      <c r="O51">
        <f t="shared" ref="O51:O74" si="47">1000*CF51*AM51*(CB51-CC51)/(100*BV51*(1000-AM51*CB51))</f>
        <v>10.028723916174663</v>
      </c>
      <c r="P51">
        <f t="shared" ref="P51:P74" si="48">CF51*AM51*(CA51-BZ51*(1000-AM51*CC51)/(1000-AM51*CB51))/(100*BV51)</f>
        <v>13.553391227772876</v>
      </c>
      <c r="Q51">
        <f t="shared" ref="Q51:Q82" si="49">BZ51 - IF(AM51&gt;1, P51*BV51*100/(AO51*CN51), 0)</f>
        <v>53.047800000000002</v>
      </c>
      <c r="R51">
        <f t="shared" ref="R51:R82" si="50">((X51-N51/2)*Q51-P51)/(X51+N51/2)</f>
        <v>13.654408242684998</v>
      </c>
      <c r="S51">
        <f t="shared" ref="S51:S82" si="51">R51*(CG51+CH51)/1000</f>
        <v>1.3521033894587604</v>
      </c>
      <c r="T51">
        <f t="shared" ref="T51:T74" si="52">(BZ51 - IF(AM51&gt;1, P51*BV51*100/(AO51*CN51), 0))*(CG51+CH51)/1000</f>
        <v>5.2529636516292006</v>
      </c>
      <c r="U51">
        <f t="shared" ref="U51:U82" si="53">2/((1/W51-1/V51)+SIGN(W51)*SQRT((1/W51-1/V51)*(1/W51-1/V51) + 4*BW51/((BW51+1)*(BW51+1))*(2*1/W51*1/V51-1/V51*1/V51)))</f>
        <v>0.62087677141117814</v>
      </c>
      <c r="V51">
        <f t="shared" ref="V51:V74" si="54">IF(LEFT(BX51,1)&lt;&gt;"0",IF(LEFT(BX51,1)="1",3,$B$7),$D$5+$E$5*(CN51*CG51/($K$5*1000))+$F$5*(CN51*CG51/($K$5*1000))*MAX(MIN(BV51,$J$5),$I$5)*MAX(MIN(BV51,$J$5),$I$5)+$G$5*MAX(MIN(BV51,$J$5),$I$5)*(CN51*CG51/($K$5*1000))+$H$5*(CN51*CG51/($K$5*1000))*(CN51*CG51/($K$5*1000)))</f>
        <v>2.9105944278978222</v>
      </c>
      <c r="W51">
        <f t="shared" ref="W51:W74" si="55">N51*(1000-(1000*0.61365*EXP(17.502*AA51/(240.97+AA51))/(CG51+CH51)+CB51)/2)/(1000*0.61365*EXP(17.502*AA51/(240.97+AA51))/(CG51+CH51)-CB51)</f>
        <v>0.55560302092491443</v>
      </c>
      <c r="X51">
        <f t="shared" ref="X51:X74" si="56">1/((BW51+1)/(U51/1.6)+1/(V51/1.37)) + BW51/((BW51+1)/(U51/1.6) + BW51/(V51/1.37))</f>
        <v>0.35254289168250064</v>
      </c>
      <c r="Y51">
        <f t="shared" ref="Y51:Y74" si="57">(BR51*BU51)</f>
        <v>289.59737429220337</v>
      </c>
      <c r="Z51">
        <f t="shared" ref="Z51:Z82" si="58">(CI51+(Y51+2*0.95*0.0000000567*(((CI51+$B$9)+273)^4-(CI51+273)^4)-44100*N51)/(1.84*29.3*V51+8*0.95*0.0000000567*(CI51+273)^3))</f>
        <v>31.98536184645668</v>
      </c>
      <c r="AA51">
        <f t="shared" ref="AA51:AA82" si="59">($C$9*CJ51+$D$9*CK51+$E$9*Z51)</f>
        <v>31.9315</v>
      </c>
      <c r="AB51">
        <f t="shared" ref="AB51:AB82" si="60">0.61365*EXP(17.502*AA51/(240.97+AA51))</f>
        <v>4.7566007804368926</v>
      </c>
      <c r="AC51">
        <f t="shared" ref="AC51:AC82" si="61">(AD51/AE51*100)</f>
        <v>60.546553025037362</v>
      </c>
      <c r="AD51">
        <f t="shared" ref="AD51:AD74" si="62">CB51*(CG51+CH51)/1000</f>
        <v>3.0395769676583995</v>
      </c>
      <c r="AE51">
        <f t="shared" ref="AE51:AE74" si="63">0.61365*EXP(17.502*CI51/(240.97+CI51))</f>
        <v>5.0202312366179891</v>
      </c>
      <c r="AF51">
        <f t="shared" ref="AF51:AF74" si="64">(AB51-CB51*(CG51+CH51)/1000)</f>
        <v>1.7170238127784931</v>
      </c>
      <c r="AG51">
        <f t="shared" ref="AG51:AG74" si="65">(-N51*44100)</f>
        <v>-442.2667247033026</v>
      </c>
      <c r="AH51">
        <f t="shared" ref="AH51:AH74" si="66">2*29.3*V51*0.92*(CI51-AA51)</f>
        <v>149.99597266108728</v>
      </c>
      <c r="AI51">
        <f t="shared" ref="AI51:AI74" si="67">2*0.95*0.0000000567*(((CI51+$B$9)+273)^4-(AA51+273)^4)</f>
        <v>11.734310857933231</v>
      </c>
      <c r="AJ51">
        <f t="shared" ref="AJ51:AJ82" si="68">Y51+AI51+AG51+AH51</f>
        <v>9.0609331079212723</v>
      </c>
      <c r="AK51">
        <v>0</v>
      </c>
      <c r="AL51">
        <v>0</v>
      </c>
      <c r="AM51">
        <f t="shared" ref="AM51:AM74" si="69">IF(AK51*$H$15&gt;=AO51,1,(AO51/(AO51-AK51*$H$15)))</f>
        <v>1</v>
      </c>
      <c r="AN51">
        <f t="shared" ref="AN51:AN82" si="70">(AM51-1)*100</f>
        <v>0</v>
      </c>
      <c r="AO51">
        <f t="shared" ref="AO51:AO74" si="71">MAX(0,($B$15+$C$15*CN51)/(1+$D$15*CN51)*CG51/(CI51+273)*$E$15)</f>
        <v>51301.12823795298</v>
      </c>
      <c r="AP51" t="s">
        <v>382</v>
      </c>
      <c r="AQ51">
        <v>10238.9</v>
      </c>
      <c r="AR51">
        <v>302.21199999999999</v>
      </c>
      <c r="AS51">
        <v>4052.3</v>
      </c>
      <c r="AT51">
        <f t="shared" ref="AT51:AT82" si="72">1-AR51/AS51</f>
        <v>0.92542210596451402</v>
      </c>
      <c r="AU51">
        <v>-0.32343011824092421</v>
      </c>
      <c r="AV51" t="s">
        <v>554</v>
      </c>
      <c r="AW51">
        <v>10258.5</v>
      </c>
      <c r="AX51">
        <v>764.95238461538474</v>
      </c>
      <c r="AY51">
        <v>887.154</v>
      </c>
      <c r="AZ51">
        <f t="shared" ref="AZ51:AZ82" si="73">1-AX51/AY51</f>
        <v>0.13774566240428976</v>
      </c>
      <c r="BA51">
        <v>0.5</v>
      </c>
      <c r="BB51">
        <f t="shared" ref="BB51:BB74" si="74">BS51</f>
        <v>1513.3446001514008</v>
      </c>
      <c r="BC51">
        <f t="shared" ref="BC51:BC74" si="75">P51</f>
        <v>13.553391227772876</v>
      </c>
      <c r="BD51">
        <f t="shared" ref="BD51:BD74" si="76">AZ51*BA51*BB51</f>
        <v>104.22832719690486</v>
      </c>
      <c r="BE51">
        <f t="shared" ref="BE51:BE74" si="77">(BC51-AU51)/BB51</f>
        <v>9.1696374669890199E-3</v>
      </c>
      <c r="BF51">
        <f t="shared" ref="BF51:BF74" si="78">(AS51-AY51)/AY51</f>
        <v>3.5677526111588294</v>
      </c>
      <c r="BG51">
        <f t="shared" ref="BG51:BG74" si="79">AR51/(AT51+AR51/AY51)</f>
        <v>238.69982926442384</v>
      </c>
      <c r="BH51" t="s">
        <v>555</v>
      </c>
      <c r="BI51">
        <v>650.30999999999995</v>
      </c>
      <c r="BJ51">
        <f t="shared" ref="BJ51:BJ82" si="80">IF(BI51&lt;&gt;0, BI51, BG51)</f>
        <v>650.30999999999995</v>
      </c>
      <c r="BK51">
        <f t="shared" ref="BK51:BK82" si="81">1-BJ51/AY51</f>
        <v>0.26697055979007034</v>
      </c>
      <c r="BL51">
        <f t="shared" ref="BL51:BL74" si="82">(AY51-AX51)/(AY51-BJ51)</f>
        <v>0.51595824840238813</v>
      </c>
      <c r="BM51">
        <f t="shared" ref="BM51:BM74" si="83">(AS51-AY51)/(AS51-BJ51)</f>
        <v>0.9303807477388234</v>
      </c>
      <c r="BN51">
        <f t="shared" ref="BN51:BN74" si="84">(AY51-AX51)/(AY51-AR51)</f>
        <v>0.20891236290882728</v>
      </c>
      <c r="BO51">
        <f t="shared" ref="BO51:BO74" si="85">(AS51-AY51)/(AS51-AR51)</f>
        <v>0.84401912701781934</v>
      </c>
      <c r="BP51">
        <f t="shared" ref="BP51:BP74" si="86">(BL51*BJ51/AX51)</f>
        <v>0.43863227995198895</v>
      </c>
      <c r="BQ51">
        <f t="shared" ref="BQ51:BQ82" si="87">(1-BP51)</f>
        <v>0.56136772004801105</v>
      </c>
      <c r="BR51">
        <f t="shared" ref="BR51:BR74" si="88">$B$13*CO51+$C$13*CP51+$F$13*DA51*(1-DD51)</f>
        <v>1800.19</v>
      </c>
      <c r="BS51">
        <f t="shared" ref="BS51:BS82" si="89">BR51*BT51</f>
        <v>1513.3446001514008</v>
      </c>
      <c r="BT51">
        <f t="shared" ref="BT51:BT74" si="90">($B$13*$D$11+$C$13*$D$11+$F$13*((DN51+DF51)/MAX(DN51+DF51+DO51, 0.1)*$I$11+DO51/MAX(DN51+DF51+DO51, 0.1)*$J$11))/($B$13+$C$13+$F$13)</f>
        <v>0.84065826393402954</v>
      </c>
      <c r="BU51">
        <f t="shared" ref="BU51:BU74" si="91">($B$13*$K$11+$C$13*$K$11+$F$13*((DN51+DF51)/MAX(DN51+DF51+DO51, 0.1)*$P$11+DO51/MAX(DN51+DF51+DO51, 0.1)*$Q$11))/($B$13+$C$13+$F$13)</f>
        <v>0.16087044939267708</v>
      </c>
      <c r="BV51">
        <v>6</v>
      </c>
      <c r="BW51">
        <v>0.5</v>
      </c>
      <c r="BX51" t="s">
        <v>385</v>
      </c>
      <c r="BY51">
        <v>1689266852</v>
      </c>
      <c r="BZ51">
        <v>53.047800000000002</v>
      </c>
      <c r="CA51">
        <v>69.942499999999995</v>
      </c>
      <c r="CB51">
        <v>30.695599999999999</v>
      </c>
      <c r="CC51">
        <v>19.035900000000002</v>
      </c>
      <c r="CD51">
        <v>55.930900000000001</v>
      </c>
      <c r="CE51">
        <v>30.334399999999999</v>
      </c>
      <c r="CF51">
        <v>500.23</v>
      </c>
      <c r="CG51">
        <v>98.923400000000001</v>
      </c>
      <c r="CH51">
        <v>9.9814E-2</v>
      </c>
      <c r="CI51">
        <v>32.8874</v>
      </c>
      <c r="CJ51">
        <v>31.9315</v>
      </c>
      <c r="CK51">
        <v>999.9</v>
      </c>
      <c r="CL51">
        <v>0</v>
      </c>
      <c r="CM51">
        <v>0</v>
      </c>
      <c r="CN51">
        <v>10000</v>
      </c>
      <c r="CO51">
        <v>0</v>
      </c>
      <c r="CP51">
        <v>1.91117E-3</v>
      </c>
      <c r="CQ51">
        <v>-16.894600000000001</v>
      </c>
      <c r="CR51">
        <v>54.727699999999999</v>
      </c>
      <c r="CS51">
        <v>71.299700000000001</v>
      </c>
      <c r="CT51">
        <v>11.659700000000001</v>
      </c>
      <c r="CU51">
        <v>69.942499999999995</v>
      </c>
      <c r="CV51">
        <v>19.035900000000002</v>
      </c>
      <c r="CW51">
        <v>3.0365099999999998</v>
      </c>
      <c r="CX51">
        <v>1.8831</v>
      </c>
      <c r="CY51">
        <v>24.229500000000002</v>
      </c>
      <c r="CZ51">
        <v>16.494199999999999</v>
      </c>
      <c r="DA51">
        <v>1800.19</v>
      </c>
      <c r="DB51">
        <v>0.97799400000000003</v>
      </c>
      <c r="DC51">
        <v>2.2006000000000001E-2</v>
      </c>
      <c r="DD51">
        <v>0</v>
      </c>
      <c r="DE51">
        <v>764.57600000000002</v>
      </c>
      <c r="DF51">
        <v>4.9997699999999998</v>
      </c>
      <c r="DG51">
        <v>14428.9</v>
      </c>
      <c r="DH51">
        <v>15786.1</v>
      </c>
      <c r="DI51">
        <v>45.5</v>
      </c>
      <c r="DJ51">
        <v>46.75</v>
      </c>
      <c r="DK51">
        <v>45.125</v>
      </c>
      <c r="DL51">
        <v>45.625</v>
      </c>
      <c r="DM51">
        <v>46.436999999999998</v>
      </c>
      <c r="DN51">
        <v>1755.69</v>
      </c>
      <c r="DO51">
        <v>39.5</v>
      </c>
      <c r="DP51">
        <v>0</v>
      </c>
      <c r="DQ51">
        <v>149.5999999046326</v>
      </c>
      <c r="DR51">
        <v>0</v>
      </c>
      <c r="DS51">
        <v>764.95238461538474</v>
      </c>
      <c r="DT51">
        <v>-3.3522735020994689</v>
      </c>
      <c r="DU51">
        <v>-298.66666609420128</v>
      </c>
      <c r="DV51">
        <v>14456.76923076923</v>
      </c>
      <c r="DW51">
        <v>15</v>
      </c>
      <c r="DX51">
        <v>1689266812.5</v>
      </c>
      <c r="DY51" t="s">
        <v>556</v>
      </c>
      <c r="DZ51">
        <v>1689266790.5</v>
      </c>
      <c r="EA51">
        <v>1689266812.5</v>
      </c>
      <c r="EB51">
        <v>37</v>
      </c>
      <c r="EC51">
        <v>0.22500000000000001</v>
      </c>
      <c r="ED51">
        <v>7.0000000000000001E-3</v>
      </c>
      <c r="EE51">
        <v>-2.859</v>
      </c>
      <c r="EF51">
        <v>0.1</v>
      </c>
      <c r="EG51">
        <v>70</v>
      </c>
      <c r="EH51">
        <v>19</v>
      </c>
      <c r="EI51">
        <v>0.08</v>
      </c>
      <c r="EJ51">
        <v>0.01</v>
      </c>
      <c r="EK51">
        <v>13.587521381828591</v>
      </c>
      <c r="EL51">
        <v>-6.7733222571041612E-2</v>
      </c>
      <c r="EM51">
        <v>3.6752724594587602E-2</v>
      </c>
      <c r="EN51">
        <v>1</v>
      </c>
      <c r="EO51">
        <v>0.63423745010283195</v>
      </c>
      <c r="EP51">
        <v>-4.0956937940057253E-2</v>
      </c>
      <c r="EQ51">
        <v>1.7365971593931301E-2</v>
      </c>
      <c r="ER51">
        <v>1</v>
      </c>
      <c r="ES51">
        <v>2</v>
      </c>
      <c r="ET51">
        <v>2</v>
      </c>
      <c r="EU51" t="s">
        <v>387</v>
      </c>
      <c r="EV51">
        <v>2.96265</v>
      </c>
      <c r="EW51">
        <v>2.6990500000000002</v>
      </c>
      <c r="EX51">
        <v>1.5970700000000001E-2</v>
      </c>
      <c r="EY51">
        <v>1.983E-2</v>
      </c>
      <c r="EZ51">
        <v>0.13467799999999999</v>
      </c>
      <c r="FA51">
        <v>9.3614100000000006E-2</v>
      </c>
      <c r="FB51">
        <v>33570.400000000001</v>
      </c>
      <c r="FC51">
        <v>21426.3</v>
      </c>
      <c r="FD51">
        <v>32030.1</v>
      </c>
      <c r="FE51">
        <v>24996.3</v>
      </c>
      <c r="FF51">
        <v>38351.699999999997</v>
      </c>
      <c r="FG51">
        <v>39267.300000000003</v>
      </c>
      <c r="FH51">
        <v>46026.6</v>
      </c>
      <c r="FI51">
        <v>45337.5</v>
      </c>
      <c r="FJ51">
        <v>1.9251</v>
      </c>
      <c r="FK51">
        <v>1.7408300000000001</v>
      </c>
      <c r="FL51">
        <v>6.6310199999999996E-3</v>
      </c>
      <c r="FM51">
        <v>0</v>
      </c>
      <c r="FN51">
        <v>31.823899999999998</v>
      </c>
      <c r="FO51">
        <v>999.9</v>
      </c>
      <c r="FP51">
        <v>42.7</v>
      </c>
      <c r="FQ51">
        <v>44.4</v>
      </c>
      <c r="FR51">
        <v>40.331699999999998</v>
      </c>
      <c r="FS51">
        <v>64.634200000000007</v>
      </c>
      <c r="FT51">
        <v>15.084099999999999</v>
      </c>
      <c r="FU51">
        <v>1</v>
      </c>
      <c r="FV51">
        <v>0.53458300000000003</v>
      </c>
      <c r="FW51">
        <v>1.5823799999999999</v>
      </c>
      <c r="FX51">
        <v>20.221800000000002</v>
      </c>
      <c r="FY51">
        <v>5.2304700000000004</v>
      </c>
      <c r="FZ51">
        <v>11.950100000000001</v>
      </c>
      <c r="GA51">
        <v>4.9848999999999997</v>
      </c>
      <c r="GB51">
        <v>3.2894800000000002</v>
      </c>
      <c r="GC51">
        <v>9999</v>
      </c>
      <c r="GD51">
        <v>9999</v>
      </c>
      <c r="GE51">
        <v>9999</v>
      </c>
      <c r="GF51">
        <v>215</v>
      </c>
      <c r="GG51">
        <v>1.8672200000000001</v>
      </c>
      <c r="GH51">
        <v>1.8693500000000001</v>
      </c>
      <c r="GI51">
        <v>1.86707</v>
      </c>
      <c r="GJ51">
        <v>1.86737</v>
      </c>
      <c r="GK51">
        <v>1.8626499999999999</v>
      </c>
      <c r="GL51">
        <v>1.8653999999999999</v>
      </c>
      <c r="GM51">
        <v>1.8687400000000001</v>
      </c>
      <c r="GN51">
        <v>1.8690500000000001</v>
      </c>
      <c r="GO51">
        <v>5</v>
      </c>
      <c r="GP51">
        <v>0</v>
      </c>
      <c r="GQ51">
        <v>0</v>
      </c>
      <c r="GR51">
        <v>0</v>
      </c>
      <c r="GS51" t="s">
        <v>388</v>
      </c>
      <c r="GT51" t="s">
        <v>389</v>
      </c>
      <c r="GU51" t="s">
        <v>390</v>
      </c>
      <c r="GV51" t="s">
        <v>390</v>
      </c>
      <c r="GW51" t="s">
        <v>390</v>
      </c>
      <c r="GX51" t="s">
        <v>390</v>
      </c>
      <c r="GY51">
        <v>0</v>
      </c>
      <c r="GZ51">
        <v>100</v>
      </c>
      <c r="HA51">
        <v>100</v>
      </c>
      <c r="HB51">
        <v>-2.883</v>
      </c>
      <c r="HC51">
        <v>0.36120000000000002</v>
      </c>
      <c r="HD51">
        <v>-2.9689842582987138</v>
      </c>
      <c r="HE51">
        <v>1.6145137170229321E-3</v>
      </c>
      <c r="HF51">
        <v>-1.407043735234338E-6</v>
      </c>
      <c r="HG51">
        <v>4.3622850327847239E-10</v>
      </c>
      <c r="HH51">
        <v>0.36121991500552209</v>
      </c>
      <c r="HI51">
        <v>0</v>
      </c>
      <c r="HJ51">
        <v>0</v>
      </c>
      <c r="HK51">
        <v>0</v>
      </c>
      <c r="HL51">
        <v>2</v>
      </c>
      <c r="HM51">
        <v>2094</v>
      </c>
      <c r="HN51">
        <v>1</v>
      </c>
      <c r="HO51">
        <v>26</v>
      </c>
      <c r="HP51">
        <v>1</v>
      </c>
      <c r="HQ51">
        <v>0.7</v>
      </c>
      <c r="HR51">
        <v>0.319824</v>
      </c>
      <c r="HS51">
        <v>2.6293899999999999</v>
      </c>
      <c r="HT51">
        <v>1.4978</v>
      </c>
      <c r="HU51">
        <v>2.2863799999999999</v>
      </c>
      <c r="HV51">
        <v>1.49902</v>
      </c>
      <c r="HW51">
        <v>2.4023400000000001</v>
      </c>
      <c r="HX51">
        <v>46.5321</v>
      </c>
      <c r="HY51">
        <v>23.9999</v>
      </c>
      <c r="HZ51">
        <v>18</v>
      </c>
      <c r="IA51">
        <v>509.45</v>
      </c>
      <c r="IB51">
        <v>428.065</v>
      </c>
      <c r="IC51">
        <v>29.075199999999999</v>
      </c>
      <c r="ID51">
        <v>33.930199999999999</v>
      </c>
      <c r="IE51">
        <v>30.0002</v>
      </c>
      <c r="IF51">
        <v>33.835799999999999</v>
      </c>
      <c r="IG51">
        <v>33.750300000000003</v>
      </c>
      <c r="IH51">
        <v>6.4033699999999998</v>
      </c>
      <c r="II51">
        <v>59.488700000000001</v>
      </c>
      <c r="IJ51">
        <v>0</v>
      </c>
      <c r="IK51">
        <v>29.101099999999999</v>
      </c>
      <c r="IL51">
        <v>70</v>
      </c>
      <c r="IM51">
        <v>18.921900000000001</v>
      </c>
      <c r="IN51">
        <v>100.004</v>
      </c>
      <c r="IO51">
        <v>100.407</v>
      </c>
    </row>
    <row r="52" spans="1:249" x14ac:dyDescent="0.3">
      <c r="A52">
        <v>34</v>
      </c>
      <c r="B52">
        <v>1689266986</v>
      </c>
      <c r="C52">
        <v>7435.5</v>
      </c>
      <c r="D52" t="s">
        <v>557</v>
      </c>
      <c r="E52" t="s">
        <v>558</v>
      </c>
      <c r="F52" t="s">
        <v>375</v>
      </c>
      <c r="G52" t="s">
        <v>376</v>
      </c>
      <c r="H52" t="s">
        <v>532</v>
      </c>
      <c r="I52" t="s">
        <v>378</v>
      </c>
      <c r="J52" t="s">
        <v>532</v>
      </c>
      <c r="K52" t="s">
        <v>380</v>
      </c>
      <c r="L52" t="s">
        <v>533</v>
      </c>
      <c r="M52">
        <v>1689266986</v>
      </c>
      <c r="N52">
        <f t="shared" si="46"/>
        <v>1.0328088238106379E-2</v>
      </c>
      <c r="O52">
        <f t="shared" si="47"/>
        <v>10.32808823810638</v>
      </c>
      <c r="P52">
        <f t="shared" si="48"/>
        <v>6.4802474449774721</v>
      </c>
      <c r="Q52">
        <f t="shared" si="49"/>
        <v>21.956</v>
      </c>
      <c r="R52">
        <f t="shared" si="50"/>
        <v>3.5705054393246511</v>
      </c>
      <c r="S52">
        <f t="shared" si="51"/>
        <v>0.35356505436995406</v>
      </c>
      <c r="T52">
        <f t="shared" si="52"/>
        <v>2.1741667855336</v>
      </c>
      <c r="U52">
        <f t="shared" si="53"/>
        <v>0.63458870570871595</v>
      </c>
      <c r="V52">
        <f t="shared" si="54"/>
        <v>2.9130197921841403</v>
      </c>
      <c r="W52">
        <f t="shared" si="55"/>
        <v>0.56661879787925118</v>
      </c>
      <c r="X52">
        <f t="shared" si="56"/>
        <v>0.35963500592548198</v>
      </c>
      <c r="Y52">
        <f t="shared" si="57"/>
        <v>289.53876029211386</v>
      </c>
      <c r="Z52">
        <f t="shared" si="58"/>
        <v>32.083692333590058</v>
      </c>
      <c r="AA52">
        <f t="shared" si="59"/>
        <v>32.051099999999998</v>
      </c>
      <c r="AB52">
        <f t="shared" si="60"/>
        <v>4.7889115491503986</v>
      </c>
      <c r="AC52">
        <f t="shared" si="61"/>
        <v>60.264176785965141</v>
      </c>
      <c r="AD52">
        <f t="shared" si="62"/>
        <v>3.0554390903493598</v>
      </c>
      <c r="AE52">
        <f t="shared" si="63"/>
        <v>5.0700752143368488</v>
      </c>
      <c r="AF52">
        <f t="shared" si="64"/>
        <v>1.7334724588010388</v>
      </c>
      <c r="AG52">
        <f t="shared" si="65"/>
        <v>-455.46869130049134</v>
      </c>
      <c r="AH52">
        <f t="shared" si="66"/>
        <v>158.94698838497038</v>
      </c>
      <c r="AI52">
        <f t="shared" si="67"/>
        <v>12.44224128410856</v>
      </c>
      <c r="AJ52">
        <f t="shared" si="68"/>
        <v>5.4592986607014495</v>
      </c>
      <c r="AK52">
        <v>0</v>
      </c>
      <c r="AL52">
        <v>0</v>
      </c>
      <c r="AM52">
        <f t="shared" si="69"/>
        <v>1</v>
      </c>
      <c r="AN52">
        <f t="shared" si="70"/>
        <v>0</v>
      </c>
      <c r="AO52">
        <f t="shared" si="71"/>
        <v>51339.92579043041</v>
      </c>
      <c r="AP52" t="s">
        <v>382</v>
      </c>
      <c r="AQ52">
        <v>10238.9</v>
      </c>
      <c r="AR52">
        <v>302.21199999999999</v>
      </c>
      <c r="AS52">
        <v>4052.3</v>
      </c>
      <c r="AT52">
        <f t="shared" si="72"/>
        <v>0.92542210596451402</v>
      </c>
      <c r="AU52">
        <v>-0.32343011824092421</v>
      </c>
      <c r="AV52" t="s">
        <v>559</v>
      </c>
      <c r="AW52">
        <v>10259.200000000001</v>
      </c>
      <c r="AX52">
        <v>777.37148000000002</v>
      </c>
      <c r="AY52">
        <v>849.99099999999999</v>
      </c>
      <c r="AZ52">
        <f t="shared" si="73"/>
        <v>8.5435634024360274E-2</v>
      </c>
      <c r="BA52">
        <v>0.5</v>
      </c>
      <c r="BB52">
        <f t="shared" si="74"/>
        <v>1513.0416001513543</v>
      </c>
      <c r="BC52">
        <f t="shared" si="75"/>
        <v>6.4802474449774721</v>
      </c>
      <c r="BD52">
        <f t="shared" si="76"/>
        <v>64.633834207081776</v>
      </c>
      <c r="BE52">
        <f t="shared" si="77"/>
        <v>4.4966890286015949E-3</v>
      </c>
      <c r="BF52">
        <f t="shared" si="78"/>
        <v>3.7674622437178749</v>
      </c>
      <c r="BG52">
        <f t="shared" si="79"/>
        <v>235.92444909398591</v>
      </c>
      <c r="BH52" t="s">
        <v>560</v>
      </c>
      <c r="BI52">
        <v>662.99</v>
      </c>
      <c r="BJ52">
        <f t="shared" si="80"/>
        <v>662.99</v>
      </c>
      <c r="BK52">
        <f t="shared" si="81"/>
        <v>0.22000350591947437</v>
      </c>
      <c r="BL52">
        <f t="shared" si="82"/>
        <v>0.38833760247271393</v>
      </c>
      <c r="BM52">
        <f t="shared" si="83"/>
        <v>0.94482623306808755</v>
      </c>
      <c r="BN52">
        <f t="shared" si="84"/>
        <v>0.13257083604884445</v>
      </c>
      <c r="BO52">
        <f t="shared" si="85"/>
        <v>0.8539290277988143</v>
      </c>
      <c r="BP52">
        <f t="shared" si="86"/>
        <v>0.33119808699874692</v>
      </c>
      <c r="BQ52">
        <f t="shared" si="87"/>
        <v>0.66880191300125302</v>
      </c>
      <c r="BR52">
        <f t="shared" si="88"/>
        <v>1799.83</v>
      </c>
      <c r="BS52">
        <f t="shared" si="89"/>
        <v>1513.0416001513543</v>
      </c>
      <c r="BT52">
        <f t="shared" si="90"/>
        <v>0.84065806223440787</v>
      </c>
      <c r="BU52">
        <f t="shared" si="91"/>
        <v>0.1608700601124072</v>
      </c>
      <c r="BV52">
        <v>6</v>
      </c>
      <c r="BW52">
        <v>0.5</v>
      </c>
      <c r="BX52" t="s">
        <v>385</v>
      </c>
      <c r="BY52">
        <v>1689266986</v>
      </c>
      <c r="BZ52">
        <v>21.956</v>
      </c>
      <c r="CA52">
        <v>30.000599999999999</v>
      </c>
      <c r="CB52">
        <v>30.855599999999999</v>
      </c>
      <c r="CC52">
        <v>18.850000000000001</v>
      </c>
      <c r="CD52">
        <v>24.767700000000001</v>
      </c>
      <c r="CE52">
        <v>30.490300000000001</v>
      </c>
      <c r="CF52">
        <v>500.23700000000002</v>
      </c>
      <c r="CG52">
        <v>98.924199999999999</v>
      </c>
      <c r="CH52">
        <v>9.9610599999999994E-2</v>
      </c>
      <c r="CI52">
        <v>33.063200000000002</v>
      </c>
      <c r="CJ52">
        <v>32.051099999999998</v>
      </c>
      <c r="CK52">
        <v>999.9</v>
      </c>
      <c r="CL52">
        <v>0</v>
      </c>
      <c r="CM52">
        <v>0</v>
      </c>
      <c r="CN52">
        <v>10013.799999999999</v>
      </c>
      <c r="CO52">
        <v>0</v>
      </c>
      <c r="CP52">
        <v>1.91117E-3</v>
      </c>
      <c r="CQ52">
        <v>-8.0445600000000006</v>
      </c>
      <c r="CR52">
        <v>22.655100000000001</v>
      </c>
      <c r="CS52">
        <v>30.577000000000002</v>
      </c>
      <c r="CT52">
        <v>12.005699999999999</v>
      </c>
      <c r="CU52">
        <v>30.000599999999999</v>
      </c>
      <c r="CV52">
        <v>18.850000000000001</v>
      </c>
      <c r="CW52">
        <v>3.0523699999999998</v>
      </c>
      <c r="CX52">
        <v>1.8647199999999999</v>
      </c>
      <c r="CY52">
        <v>24.316400000000002</v>
      </c>
      <c r="CZ52">
        <v>16.3401</v>
      </c>
      <c r="DA52">
        <v>1799.83</v>
      </c>
      <c r="DB52">
        <v>0.97800600000000004</v>
      </c>
      <c r="DC52">
        <v>2.19939E-2</v>
      </c>
      <c r="DD52">
        <v>0</v>
      </c>
      <c r="DE52">
        <v>777.23699999999997</v>
      </c>
      <c r="DF52">
        <v>4.9997699999999998</v>
      </c>
      <c r="DG52">
        <v>15802.3</v>
      </c>
      <c r="DH52">
        <v>15783</v>
      </c>
      <c r="DI52">
        <v>45.561999999999998</v>
      </c>
      <c r="DJ52">
        <v>46.811999999999998</v>
      </c>
      <c r="DK52">
        <v>45.25</v>
      </c>
      <c r="DL52">
        <v>45.686999999999998</v>
      </c>
      <c r="DM52">
        <v>46.5</v>
      </c>
      <c r="DN52">
        <v>1755.35</v>
      </c>
      <c r="DO52">
        <v>39.479999999999997</v>
      </c>
      <c r="DP52">
        <v>0</v>
      </c>
      <c r="DQ52">
        <v>133.5</v>
      </c>
      <c r="DR52">
        <v>0</v>
      </c>
      <c r="DS52">
        <v>777.37148000000002</v>
      </c>
      <c r="DT52">
        <v>-2.347769228857314</v>
      </c>
      <c r="DU52">
        <v>-48.884615395291242</v>
      </c>
      <c r="DV52">
        <v>15806.732</v>
      </c>
      <c r="DW52">
        <v>15</v>
      </c>
      <c r="DX52">
        <v>1689266946.5</v>
      </c>
      <c r="DY52" t="s">
        <v>561</v>
      </c>
      <c r="DZ52">
        <v>1689266935.5</v>
      </c>
      <c r="EA52">
        <v>1689266946.5</v>
      </c>
      <c r="EB52">
        <v>38</v>
      </c>
      <c r="EC52">
        <v>0.11799999999999999</v>
      </c>
      <c r="ED52">
        <v>4.0000000000000001E-3</v>
      </c>
      <c r="EE52">
        <v>-2.7989999999999999</v>
      </c>
      <c r="EF52">
        <v>8.2000000000000003E-2</v>
      </c>
      <c r="EG52">
        <v>30</v>
      </c>
      <c r="EH52">
        <v>19</v>
      </c>
      <c r="EI52">
        <v>0.19</v>
      </c>
      <c r="EJ52">
        <v>0.01</v>
      </c>
      <c r="EK52">
        <v>6.4858827022347381</v>
      </c>
      <c r="EL52">
        <v>-8.7785479062520877E-2</v>
      </c>
      <c r="EM52">
        <v>3.3751981016408493E-2</v>
      </c>
      <c r="EN52">
        <v>1</v>
      </c>
      <c r="EO52">
        <v>0.63883116357554548</v>
      </c>
      <c r="EP52">
        <v>2.0006598675176991E-2</v>
      </c>
      <c r="EQ52">
        <v>1.921970665503631E-2</v>
      </c>
      <c r="ER52">
        <v>1</v>
      </c>
      <c r="ES52">
        <v>2</v>
      </c>
      <c r="ET52">
        <v>2</v>
      </c>
      <c r="EU52" t="s">
        <v>387</v>
      </c>
      <c r="EV52">
        <v>2.9626299999999999</v>
      </c>
      <c r="EW52">
        <v>2.69896</v>
      </c>
      <c r="EX52">
        <v>7.0908899999999999E-3</v>
      </c>
      <c r="EY52">
        <v>8.5552800000000002E-3</v>
      </c>
      <c r="EZ52">
        <v>0.13514200000000001</v>
      </c>
      <c r="FA52">
        <v>9.2958200000000005E-2</v>
      </c>
      <c r="FB52">
        <v>33869.5</v>
      </c>
      <c r="FC52">
        <v>21671.200000000001</v>
      </c>
      <c r="FD52">
        <v>32027</v>
      </c>
      <c r="FE52">
        <v>24995</v>
      </c>
      <c r="FF52">
        <v>38327.5</v>
      </c>
      <c r="FG52">
        <v>39293.599999999999</v>
      </c>
      <c r="FH52">
        <v>46022.2</v>
      </c>
      <c r="FI52">
        <v>45335.1</v>
      </c>
      <c r="FJ52">
        <v>1.92455</v>
      </c>
      <c r="FK52">
        <v>1.7394000000000001</v>
      </c>
      <c r="FL52">
        <v>1.2308400000000001E-2</v>
      </c>
      <c r="FM52">
        <v>0</v>
      </c>
      <c r="FN52">
        <v>31.851400000000002</v>
      </c>
      <c r="FO52">
        <v>999.9</v>
      </c>
      <c r="FP52">
        <v>42.8</v>
      </c>
      <c r="FQ52">
        <v>44.4</v>
      </c>
      <c r="FR52">
        <v>40.429499999999997</v>
      </c>
      <c r="FS52">
        <v>64.434200000000004</v>
      </c>
      <c r="FT52">
        <v>15.0962</v>
      </c>
      <c r="FU52">
        <v>1</v>
      </c>
      <c r="FV52">
        <v>0.54052299999999998</v>
      </c>
      <c r="FW52">
        <v>2.0820400000000001</v>
      </c>
      <c r="FX52">
        <v>20.2163</v>
      </c>
      <c r="FY52">
        <v>5.2259799999999998</v>
      </c>
      <c r="FZ52">
        <v>11.950100000000001</v>
      </c>
      <c r="GA52">
        <v>4.9845499999999996</v>
      </c>
      <c r="GB52">
        <v>3.2894000000000001</v>
      </c>
      <c r="GC52">
        <v>9999</v>
      </c>
      <c r="GD52">
        <v>9999</v>
      </c>
      <c r="GE52">
        <v>9999</v>
      </c>
      <c r="GF52">
        <v>215</v>
      </c>
      <c r="GG52">
        <v>1.8672</v>
      </c>
      <c r="GH52">
        <v>1.8693500000000001</v>
      </c>
      <c r="GI52">
        <v>1.86707</v>
      </c>
      <c r="GJ52">
        <v>1.86737</v>
      </c>
      <c r="GK52">
        <v>1.86266</v>
      </c>
      <c r="GL52">
        <v>1.8653999999999999</v>
      </c>
      <c r="GM52">
        <v>1.86873</v>
      </c>
      <c r="GN52">
        <v>1.8690500000000001</v>
      </c>
      <c r="GO52">
        <v>5</v>
      </c>
      <c r="GP52">
        <v>0</v>
      </c>
      <c r="GQ52">
        <v>0</v>
      </c>
      <c r="GR52">
        <v>0</v>
      </c>
      <c r="GS52" t="s">
        <v>388</v>
      </c>
      <c r="GT52" t="s">
        <v>389</v>
      </c>
      <c r="GU52" t="s">
        <v>390</v>
      </c>
      <c r="GV52" t="s">
        <v>390</v>
      </c>
      <c r="GW52" t="s">
        <v>390</v>
      </c>
      <c r="GX52" t="s">
        <v>390</v>
      </c>
      <c r="GY52">
        <v>0</v>
      </c>
      <c r="GZ52">
        <v>100</v>
      </c>
      <c r="HA52">
        <v>100</v>
      </c>
      <c r="HB52">
        <v>-2.8119999999999998</v>
      </c>
      <c r="HC52">
        <v>0.36530000000000001</v>
      </c>
      <c r="HD52">
        <v>-2.850761063777528</v>
      </c>
      <c r="HE52">
        <v>1.6145137170229321E-3</v>
      </c>
      <c r="HF52">
        <v>-1.407043735234338E-6</v>
      </c>
      <c r="HG52">
        <v>4.3622850327847239E-10</v>
      </c>
      <c r="HH52">
        <v>0.36535716912882549</v>
      </c>
      <c r="HI52">
        <v>0</v>
      </c>
      <c r="HJ52">
        <v>0</v>
      </c>
      <c r="HK52">
        <v>0</v>
      </c>
      <c r="HL52">
        <v>2</v>
      </c>
      <c r="HM52">
        <v>2094</v>
      </c>
      <c r="HN52">
        <v>1</v>
      </c>
      <c r="HO52">
        <v>26</v>
      </c>
      <c r="HP52">
        <v>0.8</v>
      </c>
      <c r="HQ52">
        <v>0.7</v>
      </c>
      <c r="HR52">
        <v>0.228271</v>
      </c>
      <c r="HS52">
        <v>2.65625</v>
      </c>
      <c r="HT52">
        <v>1.4978</v>
      </c>
      <c r="HU52">
        <v>2.2863799999999999</v>
      </c>
      <c r="HV52">
        <v>1.49902</v>
      </c>
      <c r="HW52">
        <v>2.3779300000000001</v>
      </c>
      <c r="HX52">
        <v>46.679000000000002</v>
      </c>
      <c r="HY52">
        <v>23.991199999999999</v>
      </c>
      <c r="HZ52">
        <v>18</v>
      </c>
      <c r="IA52">
        <v>509.29599999999999</v>
      </c>
      <c r="IB52">
        <v>427.32600000000002</v>
      </c>
      <c r="IC52">
        <v>29.114999999999998</v>
      </c>
      <c r="ID52">
        <v>33.9726</v>
      </c>
      <c r="IE52">
        <v>30.000299999999999</v>
      </c>
      <c r="IF52">
        <v>33.863100000000003</v>
      </c>
      <c r="IG52">
        <v>33.773099999999999</v>
      </c>
      <c r="IH52">
        <v>4.55708</v>
      </c>
      <c r="II52">
        <v>60.494599999999998</v>
      </c>
      <c r="IJ52">
        <v>0</v>
      </c>
      <c r="IK52">
        <v>29.0839</v>
      </c>
      <c r="IL52">
        <v>30</v>
      </c>
      <c r="IM52">
        <v>18.702400000000001</v>
      </c>
      <c r="IN52">
        <v>99.994100000000003</v>
      </c>
      <c r="IO52">
        <v>100.401</v>
      </c>
    </row>
    <row r="53" spans="1:249" x14ac:dyDescent="0.3">
      <c r="A53">
        <v>35</v>
      </c>
      <c r="B53">
        <v>1689267108</v>
      </c>
      <c r="C53">
        <v>7557.5</v>
      </c>
      <c r="D53" t="s">
        <v>562</v>
      </c>
      <c r="E53" t="s">
        <v>563</v>
      </c>
      <c r="F53" t="s">
        <v>375</v>
      </c>
      <c r="G53" t="s">
        <v>376</v>
      </c>
      <c r="H53" t="s">
        <v>532</v>
      </c>
      <c r="I53" t="s">
        <v>378</v>
      </c>
      <c r="J53" t="s">
        <v>532</v>
      </c>
      <c r="K53" t="s">
        <v>380</v>
      </c>
      <c r="L53" t="s">
        <v>533</v>
      </c>
      <c r="M53">
        <v>1689267108</v>
      </c>
      <c r="N53">
        <f t="shared" si="46"/>
        <v>1.055439602852787E-2</v>
      </c>
      <c r="O53">
        <f t="shared" si="47"/>
        <v>10.55439602852787</v>
      </c>
      <c r="P53">
        <f t="shared" si="48"/>
        <v>2.7967043896972745</v>
      </c>
      <c r="Q53">
        <f t="shared" si="49"/>
        <v>6.5416400000000001</v>
      </c>
      <c r="R53">
        <f t="shared" si="50"/>
        <v>-1.0097002451190891</v>
      </c>
      <c r="S53">
        <f t="shared" si="51"/>
        <v>-9.997707186184554E-2</v>
      </c>
      <c r="T53">
        <f t="shared" si="52"/>
        <v>0.64773086422018811</v>
      </c>
      <c r="U53">
        <f t="shared" si="53"/>
        <v>0.66313779063756217</v>
      </c>
      <c r="V53">
        <f t="shared" si="54"/>
        <v>2.91048309867677</v>
      </c>
      <c r="W53">
        <f t="shared" si="55"/>
        <v>0.5892377278709835</v>
      </c>
      <c r="X53">
        <f t="shared" si="56"/>
        <v>0.37422463290716068</v>
      </c>
      <c r="Y53">
        <f t="shared" si="57"/>
        <v>289.57822229222279</v>
      </c>
      <c r="Z53">
        <f t="shared" si="58"/>
        <v>31.95321941313296</v>
      </c>
      <c r="AA53">
        <f t="shared" si="59"/>
        <v>31.972100000000001</v>
      </c>
      <c r="AB53">
        <f t="shared" si="60"/>
        <v>4.7675478080788691</v>
      </c>
      <c r="AC53">
        <f t="shared" si="61"/>
        <v>60.676345461978556</v>
      </c>
      <c r="AD53">
        <f t="shared" si="62"/>
        <v>3.06410788206618</v>
      </c>
      <c r="AE53">
        <f t="shared" si="63"/>
        <v>5.0499216106979175</v>
      </c>
      <c r="AF53">
        <f t="shared" si="64"/>
        <v>1.7034399260126891</v>
      </c>
      <c r="AG53">
        <f t="shared" si="65"/>
        <v>-465.44886485807905</v>
      </c>
      <c r="AH53">
        <f t="shared" si="66"/>
        <v>160.0795461051423</v>
      </c>
      <c r="AI53">
        <f t="shared" si="67"/>
        <v>12.532592252669899</v>
      </c>
      <c r="AJ53">
        <f t="shared" si="68"/>
        <v>-3.2585042080440871</v>
      </c>
      <c r="AK53">
        <v>0</v>
      </c>
      <c r="AL53">
        <v>0</v>
      </c>
      <c r="AM53">
        <f t="shared" si="69"/>
        <v>1</v>
      </c>
      <c r="AN53">
        <f t="shared" si="70"/>
        <v>0</v>
      </c>
      <c r="AO53">
        <f t="shared" si="71"/>
        <v>51280.275207037674</v>
      </c>
      <c r="AP53" t="s">
        <v>382</v>
      </c>
      <c r="AQ53">
        <v>10238.9</v>
      </c>
      <c r="AR53">
        <v>302.21199999999999</v>
      </c>
      <c r="AS53">
        <v>4052.3</v>
      </c>
      <c r="AT53">
        <f t="shared" si="72"/>
        <v>0.92542210596451402</v>
      </c>
      <c r="AU53">
        <v>-0.32343011824092421</v>
      </c>
      <c r="AV53" t="s">
        <v>564</v>
      </c>
      <c r="AW53">
        <v>10258.9</v>
      </c>
      <c r="AX53">
        <v>785.18060000000003</v>
      </c>
      <c r="AY53">
        <v>843.42600000000004</v>
      </c>
      <c r="AZ53">
        <f t="shared" si="73"/>
        <v>6.9058103496927981E-2</v>
      </c>
      <c r="BA53">
        <v>0.5</v>
      </c>
      <c r="BB53">
        <f t="shared" si="74"/>
        <v>1513.2438001514106</v>
      </c>
      <c r="BC53">
        <f t="shared" si="75"/>
        <v>2.7967043896972745</v>
      </c>
      <c r="BD53">
        <f t="shared" si="76"/>
        <v>52.250873483470357</v>
      </c>
      <c r="BE53">
        <f t="shared" si="77"/>
        <v>2.0618848777877083E-3</v>
      </c>
      <c r="BF53">
        <f t="shared" si="78"/>
        <v>3.8045708811442855</v>
      </c>
      <c r="BG53">
        <f t="shared" si="79"/>
        <v>235.41584242136517</v>
      </c>
      <c r="BH53" t="s">
        <v>565</v>
      </c>
      <c r="BI53">
        <v>669.81</v>
      </c>
      <c r="BJ53">
        <f t="shared" si="80"/>
        <v>669.81</v>
      </c>
      <c r="BK53">
        <f t="shared" si="81"/>
        <v>0.20584615603502865</v>
      </c>
      <c r="BL53">
        <f t="shared" si="82"/>
        <v>0.33548405676896131</v>
      </c>
      <c r="BM53">
        <f t="shared" si="83"/>
        <v>0.94867213206838752</v>
      </c>
      <c r="BN53">
        <f t="shared" si="84"/>
        <v>0.10761990635866776</v>
      </c>
      <c r="BO53">
        <f t="shared" si="85"/>
        <v>0.85567965338413399</v>
      </c>
      <c r="BP53">
        <f t="shared" si="86"/>
        <v>0.28618966905756199</v>
      </c>
      <c r="BQ53">
        <f t="shared" si="87"/>
        <v>0.71381033094243795</v>
      </c>
      <c r="BR53">
        <f t="shared" si="88"/>
        <v>1800.07</v>
      </c>
      <c r="BS53">
        <f t="shared" si="89"/>
        <v>1513.2438001514106</v>
      </c>
      <c r="BT53">
        <f t="shared" si="90"/>
        <v>0.84065830781659079</v>
      </c>
      <c r="BU53">
        <f t="shared" si="91"/>
        <v>0.16087053408602042</v>
      </c>
      <c r="BV53">
        <v>6</v>
      </c>
      <c r="BW53">
        <v>0.5</v>
      </c>
      <c r="BX53" t="s">
        <v>385</v>
      </c>
      <c r="BY53">
        <v>1689267108</v>
      </c>
      <c r="BZ53">
        <v>6.5416400000000001</v>
      </c>
      <c r="CA53">
        <v>9.9793199999999995</v>
      </c>
      <c r="CB53">
        <v>30.945399999999999</v>
      </c>
      <c r="CC53">
        <v>18.676400000000001</v>
      </c>
      <c r="CD53">
        <v>9.3173499999999994</v>
      </c>
      <c r="CE53">
        <v>30.5778</v>
      </c>
      <c r="CF53">
        <v>500.17700000000002</v>
      </c>
      <c r="CG53">
        <v>98.917100000000005</v>
      </c>
      <c r="CH53">
        <v>9.9486699999999997E-2</v>
      </c>
      <c r="CI53">
        <v>32.9923</v>
      </c>
      <c r="CJ53">
        <v>31.972100000000001</v>
      </c>
      <c r="CK53">
        <v>999.9</v>
      </c>
      <c r="CL53">
        <v>0</v>
      </c>
      <c r="CM53">
        <v>0</v>
      </c>
      <c r="CN53">
        <v>10000</v>
      </c>
      <c r="CO53">
        <v>0</v>
      </c>
      <c r="CP53">
        <v>1.91117E-3</v>
      </c>
      <c r="CQ53">
        <v>-3.4376899999999999</v>
      </c>
      <c r="CR53">
        <v>6.7505300000000004</v>
      </c>
      <c r="CS53">
        <v>10.1692</v>
      </c>
      <c r="CT53">
        <v>12.269</v>
      </c>
      <c r="CU53">
        <v>9.9793199999999995</v>
      </c>
      <c r="CV53">
        <v>18.676400000000001</v>
      </c>
      <c r="CW53">
        <v>3.0610300000000001</v>
      </c>
      <c r="CX53">
        <v>1.8474200000000001</v>
      </c>
      <c r="CY53">
        <v>24.363700000000001</v>
      </c>
      <c r="CZ53">
        <v>16.193899999999999</v>
      </c>
      <c r="DA53">
        <v>1800.07</v>
      </c>
      <c r="DB53">
        <v>0.97799400000000003</v>
      </c>
      <c r="DC53">
        <v>2.2006000000000001E-2</v>
      </c>
      <c r="DD53">
        <v>0</v>
      </c>
      <c r="DE53">
        <v>785.29600000000005</v>
      </c>
      <c r="DF53">
        <v>4.9997699999999998</v>
      </c>
      <c r="DG53">
        <v>15637.9</v>
      </c>
      <c r="DH53">
        <v>15785.1</v>
      </c>
      <c r="DI53">
        <v>45.811999999999998</v>
      </c>
      <c r="DJ53">
        <v>47.311999999999998</v>
      </c>
      <c r="DK53">
        <v>45.436999999999998</v>
      </c>
      <c r="DL53">
        <v>46.061999999999998</v>
      </c>
      <c r="DM53">
        <v>46.75</v>
      </c>
      <c r="DN53">
        <v>1755.57</v>
      </c>
      <c r="DO53">
        <v>39.5</v>
      </c>
      <c r="DP53">
        <v>0</v>
      </c>
      <c r="DQ53">
        <v>121.5</v>
      </c>
      <c r="DR53">
        <v>0</v>
      </c>
      <c r="DS53">
        <v>785.18060000000003</v>
      </c>
      <c r="DT53">
        <v>9.76154040466444E-2</v>
      </c>
      <c r="DU53">
        <v>-814.60769087712856</v>
      </c>
      <c r="DV53">
        <v>15716.156000000001</v>
      </c>
      <c r="DW53">
        <v>15</v>
      </c>
      <c r="DX53">
        <v>1689267069</v>
      </c>
      <c r="DY53" t="s">
        <v>566</v>
      </c>
      <c r="DZ53">
        <v>1689267055.5</v>
      </c>
      <c r="EA53">
        <v>1689267069</v>
      </c>
      <c r="EB53">
        <v>39</v>
      </c>
      <c r="EC53">
        <v>0.06</v>
      </c>
      <c r="ED53">
        <v>2E-3</v>
      </c>
      <c r="EE53">
        <v>-2.77</v>
      </c>
      <c r="EF53">
        <v>8.5999999999999993E-2</v>
      </c>
      <c r="EG53">
        <v>10</v>
      </c>
      <c r="EH53">
        <v>19</v>
      </c>
      <c r="EI53">
        <v>0.46</v>
      </c>
      <c r="EJ53">
        <v>0.02</v>
      </c>
      <c r="EK53">
        <v>2.8182400969342192</v>
      </c>
      <c r="EL53">
        <v>-5.0821156753628298E-2</v>
      </c>
      <c r="EM53">
        <v>2.6283815240711168E-2</v>
      </c>
      <c r="EN53">
        <v>1</v>
      </c>
      <c r="EO53">
        <v>0.66179549193782239</v>
      </c>
      <c r="EP53">
        <v>7.2745538905267136E-3</v>
      </c>
      <c r="EQ53">
        <v>1.956472094113177E-2</v>
      </c>
      <c r="ER53">
        <v>1</v>
      </c>
      <c r="ES53">
        <v>2</v>
      </c>
      <c r="ET53">
        <v>2</v>
      </c>
      <c r="EU53" t="s">
        <v>387</v>
      </c>
      <c r="EV53">
        <v>2.9623200000000001</v>
      </c>
      <c r="EW53">
        <v>2.6987299999999999</v>
      </c>
      <c r="EX53">
        <v>2.6649299999999998E-3</v>
      </c>
      <c r="EY53">
        <v>2.8442200000000002E-3</v>
      </c>
      <c r="EZ53">
        <v>0.13536100000000001</v>
      </c>
      <c r="FA53">
        <v>9.2317800000000005E-2</v>
      </c>
      <c r="FB53">
        <v>34007.5</v>
      </c>
      <c r="FC53">
        <v>21788.9</v>
      </c>
      <c r="FD53">
        <v>32015.8</v>
      </c>
      <c r="FE53">
        <v>24988.3</v>
      </c>
      <c r="FF53">
        <v>38305.599999999999</v>
      </c>
      <c r="FG53">
        <v>39311.800000000003</v>
      </c>
      <c r="FH53">
        <v>46007.1</v>
      </c>
      <c r="FI53">
        <v>45324.2</v>
      </c>
      <c r="FJ53">
        <v>1.92292</v>
      </c>
      <c r="FK53">
        <v>1.7362500000000001</v>
      </c>
      <c r="FL53">
        <v>-1.12727E-2</v>
      </c>
      <c r="FM53">
        <v>0</v>
      </c>
      <c r="FN53">
        <v>32.154899999999998</v>
      </c>
      <c r="FO53">
        <v>999.9</v>
      </c>
      <c r="FP53">
        <v>43</v>
      </c>
      <c r="FQ53">
        <v>44.5</v>
      </c>
      <c r="FR53">
        <v>40.830199999999998</v>
      </c>
      <c r="FS53">
        <v>64.354100000000003</v>
      </c>
      <c r="FT53">
        <v>15.5128</v>
      </c>
      <c r="FU53">
        <v>1</v>
      </c>
      <c r="FV53">
        <v>0.55702700000000005</v>
      </c>
      <c r="FW53">
        <v>2.6285599999999998</v>
      </c>
      <c r="FX53">
        <v>20.2088</v>
      </c>
      <c r="FY53">
        <v>5.2274700000000003</v>
      </c>
      <c r="FZ53">
        <v>11.952999999999999</v>
      </c>
      <c r="GA53">
        <v>4.9845499999999996</v>
      </c>
      <c r="GB53">
        <v>3.28925</v>
      </c>
      <c r="GC53">
        <v>9999</v>
      </c>
      <c r="GD53">
        <v>9999</v>
      </c>
      <c r="GE53">
        <v>9999</v>
      </c>
      <c r="GF53">
        <v>215.1</v>
      </c>
      <c r="GG53">
        <v>1.8672200000000001</v>
      </c>
      <c r="GH53">
        <v>1.8693500000000001</v>
      </c>
      <c r="GI53">
        <v>1.8670800000000001</v>
      </c>
      <c r="GJ53">
        <v>1.86738</v>
      </c>
      <c r="GK53">
        <v>1.86269</v>
      </c>
      <c r="GL53">
        <v>1.86544</v>
      </c>
      <c r="GM53">
        <v>1.86876</v>
      </c>
      <c r="GN53">
        <v>1.8690500000000001</v>
      </c>
      <c r="GO53">
        <v>5</v>
      </c>
      <c r="GP53">
        <v>0</v>
      </c>
      <c r="GQ53">
        <v>0</v>
      </c>
      <c r="GR53">
        <v>0</v>
      </c>
      <c r="GS53" t="s">
        <v>388</v>
      </c>
      <c r="GT53" t="s">
        <v>389</v>
      </c>
      <c r="GU53" t="s">
        <v>390</v>
      </c>
      <c r="GV53" t="s">
        <v>390</v>
      </c>
      <c r="GW53" t="s">
        <v>390</v>
      </c>
      <c r="GX53" t="s">
        <v>390</v>
      </c>
      <c r="GY53">
        <v>0</v>
      </c>
      <c r="GZ53">
        <v>100</v>
      </c>
      <c r="HA53">
        <v>100</v>
      </c>
      <c r="HB53">
        <v>-2.7759999999999998</v>
      </c>
      <c r="HC53">
        <v>0.36759999999999998</v>
      </c>
      <c r="HD53">
        <v>-2.7906382589244312</v>
      </c>
      <c r="HE53">
        <v>1.6145137170229321E-3</v>
      </c>
      <c r="HF53">
        <v>-1.407043735234338E-6</v>
      </c>
      <c r="HG53">
        <v>4.3622850327847239E-10</v>
      </c>
      <c r="HH53">
        <v>0.36758715901664241</v>
      </c>
      <c r="HI53">
        <v>0</v>
      </c>
      <c r="HJ53">
        <v>0</v>
      </c>
      <c r="HK53">
        <v>0</v>
      </c>
      <c r="HL53">
        <v>2</v>
      </c>
      <c r="HM53">
        <v>2094</v>
      </c>
      <c r="HN53">
        <v>1</v>
      </c>
      <c r="HO53">
        <v>26</v>
      </c>
      <c r="HP53">
        <v>0.9</v>
      </c>
      <c r="HQ53">
        <v>0.7</v>
      </c>
      <c r="HR53">
        <v>0.18310499999999999</v>
      </c>
      <c r="HS53">
        <v>2.67334</v>
      </c>
      <c r="HT53">
        <v>1.4978</v>
      </c>
      <c r="HU53">
        <v>2.2875999999999999</v>
      </c>
      <c r="HV53">
        <v>1.49902</v>
      </c>
      <c r="HW53">
        <v>2.2936999999999999</v>
      </c>
      <c r="HX53">
        <v>46.915100000000002</v>
      </c>
      <c r="HY53">
        <v>23.982399999999998</v>
      </c>
      <c r="HZ53">
        <v>18</v>
      </c>
      <c r="IA53">
        <v>509.113</v>
      </c>
      <c r="IB53">
        <v>426.065</v>
      </c>
      <c r="IC53">
        <v>28.088000000000001</v>
      </c>
      <c r="ID53">
        <v>34.133499999999998</v>
      </c>
      <c r="IE53">
        <v>30.000299999999999</v>
      </c>
      <c r="IF53">
        <v>33.979900000000001</v>
      </c>
      <c r="IG53">
        <v>33.881300000000003</v>
      </c>
      <c r="IH53">
        <v>3.6545100000000001</v>
      </c>
      <c r="II53">
        <v>61.116900000000001</v>
      </c>
      <c r="IJ53">
        <v>0</v>
      </c>
      <c r="IK53">
        <v>28.101600000000001</v>
      </c>
      <c r="IL53">
        <v>10</v>
      </c>
      <c r="IM53">
        <v>18.6084</v>
      </c>
      <c r="IN53">
        <v>99.960400000000007</v>
      </c>
      <c r="IO53">
        <v>100.376</v>
      </c>
    </row>
    <row r="54" spans="1:249" x14ac:dyDescent="0.3">
      <c r="A54">
        <v>36</v>
      </c>
      <c r="B54">
        <v>1689267279</v>
      </c>
      <c r="C54">
        <v>7728.5</v>
      </c>
      <c r="D54" t="s">
        <v>567</v>
      </c>
      <c r="E54" t="s">
        <v>568</v>
      </c>
      <c r="F54" t="s">
        <v>375</v>
      </c>
      <c r="G54" t="s">
        <v>376</v>
      </c>
      <c r="H54" t="s">
        <v>532</v>
      </c>
      <c r="I54" t="s">
        <v>378</v>
      </c>
      <c r="J54" t="s">
        <v>532</v>
      </c>
      <c r="K54" t="s">
        <v>380</v>
      </c>
      <c r="L54" t="s">
        <v>533</v>
      </c>
      <c r="M54">
        <v>1689267279</v>
      </c>
      <c r="N54">
        <f t="shared" si="46"/>
        <v>9.9116269891294864E-3</v>
      </c>
      <c r="O54">
        <f t="shared" si="47"/>
        <v>9.9116269891294859</v>
      </c>
      <c r="P54">
        <f t="shared" si="48"/>
        <v>54.725804516323102</v>
      </c>
      <c r="Q54">
        <f t="shared" si="49"/>
        <v>330.447</v>
      </c>
      <c r="R54">
        <f t="shared" si="50"/>
        <v>163.83669705202172</v>
      </c>
      <c r="S54">
        <f t="shared" si="51"/>
        <v>16.221791512026709</v>
      </c>
      <c r="T54">
        <f t="shared" si="52"/>
        <v>32.718203163437998</v>
      </c>
      <c r="U54">
        <f t="shared" si="53"/>
        <v>0.60281726992700457</v>
      </c>
      <c r="V54">
        <f t="shared" si="54"/>
        <v>2.9079848316404999</v>
      </c>
      <c r="W54">
        <f t="shared" si="55"/>
        <v>0.54103457852949144</v>
      </c>
      <c r="X54">
        <f t="shared" si="56"/>
        <v>0.3431683474590948</v>
      </c>
      <c r="Y54">
        <f t="shared" si="57"/>
        <v>289.56806729215856</v>
      </c>
      <c r="Z54">
        <f t="shared" si="58"/>
        <v>32.241015581733656</v>
      </c>
      <c r="AA54">
        <f t="shared" si="59"/>
        <v>32.005000000000003</v>
      </c>
      <c r="AB54">
        <f t="shared" si="60"/>
        <v>4.776434756669957</v>
      </c>
      <c r="AC54">
        <f t="shared" si="61"/>
        <v>59.675227805843548</v>
      </c>
      <c r="AD54">
        <f t="shared" si="62"/>
        <v>3.0341025159852002</v>
      </c>
      <c r="AE54">
        <f t="shared" si="63"/>
        <v>5.084358497728422</v>
      </c>
      <c r="AF54">
        <f t="shared" si="64"/>
        <v>1.7423322406847568</v>
      </c>
      <c r="AG54">
        <f t="shared" si="65"/>
        <v>-437.10275022061035</v>
      </c>
      <c r="AH54">
        <f t="shared" si="66"/>
        <v>173.75404087716311</v>
      </c>
      <c r="AI54">
        <f t="shared" si="67"/>
        <v>13.625150012084642</v>
      </c>
      <c r="AJ54">
        <f t="shared" si="68"/>
        <v>39.844507960795966</v>
      </c>
      <c r="AK54">
        <v>0</v>
      </c>
      <c r="AL54">
        <v>0</v>
      </c>
      <c r="AM54">
        <f t="shared" si="69"/>
        <v>1</v>
      </c>
      <c r="AN54">
        <f t="shared" si="70"/>
        <v>0</v>
      </c>
      <c r="AO54">
        <f t="shared" si="71"/>
        <v>51189.647053084758</v>
      </c>
      <c r="AP54" t="s">
        <v>382</v>
      </c>
      <c r="AQ54">
        <v>10238.9</v>
      </c>
      <c r="AR54">
        <v>302.21199999999999</v>
      </c>
      <c r="AS54">
        <v>4052.3</v>
      </c>
      <c r="AT54">
        <f t="shared" si="72"/>
        <v>0.92542210596451402</v>
      </c>
      <c r="AU54">
        <v>-0.32343011824092421</v>
      </c>
      <c r="AV54" t="s">
        <v>569</v>
      </c>
      <c r="AW54">
        <v>10258</v>
      </c>
      <c r="AX54">
        <v>762.50080000000003</v>
      </c>
      <c r="AY54">
        <v>1293.73</v>
      </c>
      <c r="AZ54">
        <f t="shared" si="73"/>
        <v>0.41061828975133918</v>
      </c>
      <c r="BA54">
        <v>0.5</v>
      </c>
      <c r="BB54">
        <f t="shared" si="74"/>
        <v>1513.1931001513774</v>
      </c>
      <c r="BC54">
        <f t="shared" si="75"/>
        <v>54.725804516323102</v>
      </c>
      <c r="BD54">
        <f t="shared" si="76"/>
        <v>310.67238142384275</v>
      </c>
      <c r="BE54">
        <f t="shared" si="77"/>
        <v>3.637951734584105E-2</v>
      </c>
      <c r="BF54">
        <f t="shared" si="78"/>
        <v>2.1322609818122795</v>
      </c>
      <c r="BG54">
        <f t="shared" si="79"/>
        <v>260.74797814007815</v>
      </c>
      <c r="BH54" t="s">
        <v>570</v>
      </c>
      <c r="BI54">
        <v>597.9</v>
      </c>
      <c r="BJ54">
        <f t="shared" si="80"/>
        <v>597.9</v>
      </c>
      <c r="BK54">
        <f t="shared" si="81"/>
        <v>0.53784792808391235</v>
      </c>
      <c r="BL54">
        <f t="shared" si="82"/>
        <v>0.7634468189069169</v>
      </c>
      <c r="BM54">
        <f t="shared" si="83"/>
        <v>0.79856704492820751</v>
      </c>
      <c r="BN54">
        <f t="shared" si="84"/>
        <v>0.53577363194616734</v>
      </c>
      <c r="BO54">
        <f t="shared" si="85"/>
        <v>0.73560140455370648</v>
      </c>
      <c r="BP54">
        <f t="shared" si="86"/>
        <v>0.59864180211279194</v>
      </c>
      <c r="BQ54">
        <f t="shared" si="87"/>
        <v>0.40135819788720806</v>
      </c>
      <c r="BR54">
        <f t="shared" si="88"/>
        <v>1800.01</v>
      </c>
      <c r="BS54">
        <f t="shared" si="89"/>
        <v>1513.1931001513774</v>
      </c>
      <c r="BT54">
        <f t="shared" si="90"/>
        <v>0.84065816309430363</v>
      </c>
      <c r="BU54">
        <f t="shared" si="91"/>
        <v>0.16087025477200603</v>
      </c>
      <c r="BV54">
        <v>6</v>
      </c>
      <c r="BW54">
        <v>0.5</v>
      </c>
      <c r="BX54" t="s">
        <v>385</v>
      </c>
      <c r="BY54">
        <v>1689267279</v>
      </c>
      <c r="BZ54">
        <v>330.447</v>
      </c>
      <c r="CA54">
        <v>400.01100000000002</v>
      </c>
      <c r="CB54">
        <v>30.643799999999999</v>
      </c>
      <c r="CC54">
        <v>19.1205</v>
      </c>
      <c r="CD54">
        <v>334.00299999999999</v>
      </c>
      <c r="CE54">
        <v>30.2773</v>
      </c>
      <c r="CF54">
        <v>500.26799999999997</v>
      </c>
      <c r="CG54">
        <v>98.911799999999999</v>
      </c>
      <c r="CH54">
        <v>0.10015400000000001</v>
      </c>
      <c r="CI54">
        <v>33.113300000000002</v>
      </c>
      <c r="CJ54">
        <v>32.005000000000003</v>
      </c>
      <c r="CK54">
        <v>999.9</v>
      </c>
      <c r="CL54">
        <v>0</v>
      </c>
      <c r="CM54">
        <v>0</v>
      </c>
      <c r="CN54">
        <v>9986.25</v>
      </c>
      <c r="CO54">
        <v>0</v>
      </c>
      <c r="CP54">
        <v>1.91117E-3</v>
      </c>
      <c r="CQ54">
        <v>-69.563999999999993</v>
      </c>
      <c r="CR54">
        <v>340.89400000000001</v>
      </c>
      <c r="CS54">
        <v>407.80900000000003</v>
      </c>
      <c r="CT54">
        <v>11.523400000000001</v>
      </c>
      <c r="CU54">
        <v>400.01100000000002</v>
      </c>
      <c r="CV54">
        <v>19.1205</v>
      </c>
      <c r="CW54">
        <v>3.03104</v>
      </c>
      <c r="CX54">
        <v>1.89124</v>
      </c>
      <c r="CY54">
        <v>24.199400000000001</v>
      </c>
      <c r="CZ54">
        <v>16.562000000000001</v>
      </c>
      <c r="DA54">
        <v>1800.01</v>
      </c>
      <c r="DB54">
        <v>0.97799800000000003</v>
      </c>
      <c r="DC54">
        <v>2.2002399999999998E-2</v>
      </c>
      <c r="DD54">
        <v>0</v>
      </c>
      <c r="DE54">
        <v>761.98099999999999</v>
      </c>
      <c r="DF54">
        <v>4.9997699999999998</v>
      </c>
      <c r="DG54">
        <v>14446.5</v>
      </c>
      <c r="DH54">
        <v>15784.5</v>
      </c>
      <c r="DI54">
        <v>45.686999999999998</v>
      </c>
      <c r="DJ54">
        <v>46.686999999999998</v>
      </c>
      <c r="DK54">
        <v>45.375</v>
      </c>
      <c r="DL54">
        <v>45.686999999999998</v>
      </c>
      <c r="DM54">
        <v>46.625</v>
      </c>
      <c r="DN54">
        <v>1755.52</v>
      </c>
      <c r="DO54">
        <v>39.49</v>
      </c>
      <c r="DP54">
        <v>0</v>
      </c>
      <c r="DQ54">
        <v>170.5999999046326</v>
      </c>
      <c r="DR54">
        <v>0</v>
      </c>
      <c r="DS54">
        <v>762.50080000000003</v>
      </c>
      <c r="DT54">
        <v>-6.8605384467218533</v>
      </c>
      <c r="DU54">
        <v>-39.046153737890087</v>
      </c>
      <c r="DV54">
        <v>14434.16</v>
      </c>
      <c r="DW54">
        <v>15</v>
      </c>
      <c r="DX54">
        <v>1689267210</v>
      </c>
      <c r="DY54" t="s">
        <v>571</v>
      </c>
      <c r="DZ54">
        <v>1689267206.5</v>
      </c>
      <c r="EA54">
        <v>1689267210</v>
      </c>
      <c r="EB54">
        <v>40</v>
      </c>
      <c r="EC54">
        <v>-1.1639999999999999</v>
      </c>
      <c r="ED54">
        <v>-1E-3</v>
      </c>
      <c r="EE54">
        <v>-3.5030000000000001</v>
      </c>
      <c r="EF54">
        <v>7.0999999999999994E-2</v>
      </c>
      <c r="EG54">
        <v>400</v>
      </c>
      <c r="EH54">
        <v>18</v>
      </c>
      <c r="EI54">
        <v>0.06</v>
      </c>
      <c r="EJ54">
        <v>0.01</v>
      </c>
      <c r="EK54">
        <v>54.570232137743403</v>
      </c>
      <c r="EL54">
        <v>0.98615765151720614</v>
      </c>
      <c r="EM54">
        <v>0.16732538136391789</v>
      </c>
      <c r="EN54">
        <v>1</v>
      </c>
      <c r="EO54">
        <v>0.60804299464707456</v>
      </c>
      <c r="EP54">
        <v>-3.7865734374227418E-2</v>
      </c>
      <c r="EQ54">
        <v>5.8325880098244898E-3</v>
      </c>
      <c r="ER54">
        <v>1</v>
      </c>
      <c r="ES54">
        <v>2</v>
      </c>
      <c r="ET54">
        <v>2</v>
      </c>
      <c r="EU54" t="s">
        <v>387</v>
      </c>
      <c r="EV54">
        <v>2.96252</v>
      </c>
      <c r="EW54">
        <v>2.6992699999999998</v>
      </c>
      <c r="EX54">
        <v>8.3281999999999995E-2</v>
      </c>
      <c r="EY54">
        <v>9.5206399999999997E-2</v>
      </c>
      <c r="EZ54">
        <v>0.134435</v>
      </c>
      <c r="FA54">
        <v>9.3862899999999999E-2</v>
      </c>
      <c r="FB54">
        <v>31257.9</v>
      </c>
      <c r="FC54">
        <v>19769.099999999999</v>
      </c>
      <c r="FD54">
        <v>32014.1</v>
      </c>
      <c r="FE54">
        <v>24985.7</v>
      </c>
      <c r="FF54">
        <v>38345.4</v>
      </c>
      <c r="FG54">
        <v>39242.1</v>
      </c>
      <c r="FH54">
        <v>46004.800000000003</v>
      </c>
      <c r="FI54">
        <v>45320.4</v>
      </c>
      <c r="FJ54">
        <v>1.92292</v>
      </c>
      <c r="FK54">
        <v>1.7385699999999999</v>
      </c>
      <c r="FL54">
        <v>3.3475499999999998E-2</v>
      </c>
      <c r="FM54">
        <v>0</v>
      </c>
      <c r="FN54">
        <v>31.4618</v>
      </c>
      <c r="FO54">
        <v>999.9</v>
      </c>
      <c r="FP54">
        <v>42.6</v>
      </c>
      <c r="FQ54">
        <v>44.6</v>
      </c>
      <c r="FR54">
        <v>40.662799999999997</v>
      </c>
      <c r="FS54">
        <v>64.594200000000001</v>
      </c>
      <c r="FT54">
        <v>15.068099999999999</v>
      </c>
      <c r="FU54">
        <v>1</v>
      </c>
      <c r="FV54">
        <v>0.55117099999999997</v>
      </c>
      <c r="FW54">
        <v>0.463785</v>
      </c>
      <c r="FX54">
        <v>20.2287</v>
      </c>
      <c r="FY54">
        <v>5.2333100000000004</v>
      </c>
      <c r="FZ54">
        <v>11.950100000000001</v>
      </c>
      <c r="GA54">
        <v>4.9855</v>
      </c>
      <c r="GB54">
        <v>3.29</v>
      </c>
      <c r="GC54">
        <v>9999</v>
      </c>
      <c r="GD54">
        <v>9999</v>
      </c>
      <c r="GE54">
        <v>9999</v>
      </c>
      <c r="GF54">
        <v>215.1</v>
      </c>
      <c r="GG54">
        <v>1.8671899999999999</v>
      </c>
      <c r="GH54">
        <v>1.8693299999999999</v>
      </c>
      <c r="GI54">
        <v>1.86707</v>
      </c>
      <c r="GJ54">
        <v>1.86737</v>
      </c>
      <c r="GK54">
        <v>1.8626499999999999</v>
      </c>
      <c r="GL54">
        <v>1.8653900000000001</v>
      </c>
      <c r="GM54">
        <v>1.8687400000000001</v>
      </c>
      <c r="GN54">
        <v>1.86903</v>
      </c>
      <c r="GO54">
        <v>5</v>
      </c>
      <c r="GP54">
        <v>0</v>
      </c>
      <c r="GQ54">
        <v>0</v>
      </c>
      <c r="GR54">
        <v>0</v>
      </c>
      <c r="GS54" t="s">
        <v>388</v>
      </c>
      <c r="GT54" t="s">
        <v>389</v>
      </c>
      <c r="GU54" t="s">
        <v>390</v>
      </c>
      <c r="GV54" t="s">
        <v>390</v>
      </c>
      <c r="GW54" t="s">
        <v>390</v>
      </c>
      <c r="GX54" t="s">
        <v>390</v>
      </c>
      <c r="GY54">
        <v>0</v>
      </c>
      <c r="GZ54">
        <v>100</v>
      </c>
      <c r="HA54">
        <v>100</v>
      </c>
      <c r="HB54">
        <v>-3.556</v>
      </c>
      <c r="HC54">
        <v>0.36649999999999999</v>
      </c>
      <c r="HD54">
        <v>-3.9542197761745759</v>
      </c>
      <c r="HE54">
        <v>1.6145137170229321E-3</v>
      </c>
      <c r="HF54">
        <v>-1.407043735234338E-6</v>
      </c>
      <c r="HG54">
        <v>4.3622850327847239E-10</v>
      </c>
      <c r="HH54">
        <v>0.36651170269212091</v>
      </c>
      <c r="HI54">
        <v>0</v>
      </c>
      <c r="HJ54">
        <v>0</v>
      </c>
      <c r="HK54">
        <v>0</v>
      </c>
      <c r="HL54">
        <v>2</v>
      </c>
      <c r="HM54">
        <v>2094</v>
      </c>
      <c r="HN54">
        <v>1</v>
      </c>
      <c r="HO54">
        <v>26</v>
      </c>
      <c r="HP54">
        <v>1.2</v>
      </c>
      <c r="HQ54">
        <v>1.1000000000000001</v>
      </c>
      <c r="HR54">
        <v>1.0620099999999999</v>
      </c>
      <c r="HS54">
        <v>2.6208499999999999</v>
      </c>
      <c r="HT54">
        <v>1.4978</v>
      </c>
      <c r="HU54">
        <v>2.2875999999999999</v>
      </c>
      <c r="HV54">
        <v>1.49902</v>
      </c>
      <c r="HW54">
        <v>2.32178</v>
      </c>
      <c r="HX54">
        <v>46.974400000000003</v>
      </c>
      <c r="HY54">
        <v>24.052499999999998</v>
      </c>
      <c r="HZ54">
        <v>18</v>
      </c>
      <c r="IA54">
        <v>509.40600000000001</v>
      </c>
      <c r="IB54">
        <v>427.733</v>
      </c>
      <c r="IC54">
        <v>31.156300000000002</v>
      </c>
      <c r="ID54">
        <v>34.14</v>
      </c>
      <c r="IE54">
        <v>29.999600000000001</v>
      </c>
      <c r="IF54">
        <v>34.018300000000004</v>
      </c>
      <c r="IG54">
        <v>33.915900000000001</v>
      </c>
      <c r="IH54">
        <v>21.257300000000001</v>
      </c>
      <c r="II54">
        <v>58.976700000000001</v>
      </c>
      <c r="IJ54">
        <v>0</v>
      </c>
      <c r="IK54">
        <v>31.149000000000001</v>
      </c>
      <c r="IL54">
        <v>400</v>
      </c>
      <c r="IM54">
        <v>19.052499999999998</v>
      </c>
      <c r="IN54">
        <v>99.955299999999994</v>
      </c>
      <c r="IO54">
        <v>100.367</v>
      </c>
    </row>
    <row r="55" spans="1:249" x14ac:dyDescent="0.3">
      <c r="A55">
        <v>37</v>
      </c>
      <c r="B55">
        <v>1689267468.5</v>
      </c>
      <c r="C55">
        <v>7918</v>
      </c>
      <c r="D55" t="s">
        <v>572</v>
      </c>
      <c r="E55" t="s">
        <v>573</v>
      </c>
      <c r="F55" t="s">
        <v>375</v>
      </c>
      <c r="G55" t="s">
        <v>376</v>
      </c>
      <c r="H55" t="s">
        <v>532</v>
      </c>
      <c r="I55" t="s">
        <v>378</v>
      </c>
      <c r="J55" t="s">
        <v>532</v>
      </c>
      <c r="K55" t="s">
        <v>380</v>
      </c>
      <c r="L55" t="s">
        <v>533</v>
      </c>
      <c r="M55">
        <v>1689267468.5</v>
      </c>
      <c r="N55">
        <f t="shared" si="46"/>
        <v>9.4515559378367097E-3</v>
      </c>
      <c r="O55">
        <f t="shared" si="47"/>
        <v>9.4515559378367104</v>
      </c>
      <c r="P55">
        <f t="shared" si="48"/>
        <v>59.205875876510639</v>
      </c>
      <c r="Q55">
        <f t="shared" si="49"/>
        <v>325.358</v>
      </c>
      <c r="R55">
        <f t="shared" si="50"/>
        <v>139.41502742269202</v>
      </c>
      <c r="S55">
        <f t="shared" si="51"/>
        <v>13.804395033550358</v>
      </c>
      <c r="T55">
        <f t="shared" si="52"/>
        <v>32.215826674900001</v>
      </c>
      <c r="U55">
        <f t="shared" si="53"/>
        <v>0.57788028739402175</v>
      </c>
      <c r="V55">
        <f t="shared" si="54"/>
        <v>2.912006772264859</v>
      </c>
      <c r="W55">
        <f t="shared" si="55"/>
        <v>0.52091556137560158</v>
      </c>
      <c r="X55">
        <f t="shared" si="56"/>
        <v>0.33022108423335855</v>
      </c>
      <c r="Y55">
        <f t="shared" si="57"/>
        <v>289.58141429221956</v>
      </c>
      <c r="Z55">
        <f t="shared" si="58"/>
        <v>32.258159389725215</v>
      </c>
      <c r="AA55">
        <f t="shared" si="59"/>
        <v>32.017699999999998</v>
      </c>
      <c r="AB55">
        <f t="shared" si="60"/>
        <v>4.7798691367903654</v>
      </c>
      <c r="AC55">
        <f t="shared" si="61"/>
        <v>60.425155947221256</v>
      </c>
      <c r="AD55">
        <f t="shared" si="62"/>
        <v>3.0543734195050005</v>
      </c>
      <c r="AE55">
        <f t="shared" si="63"/>
        <v>5.0548043635549122</v>
      </c>
      <c r="AF55">
        <f t="shared" si="64"/>
        <v>1.7254957172853649</v>
      </c>
      <c r="AG55">
        <f t="shared" si="65"/>
        <v>-416.81361685859889</v>
      </c>
      <c r="AH55">
        <f t="shared" si="66"/>
        <v>155.70477381167186</v>
      </c>
      <c r="AI55">
        <f t="shared" si="67"/>
        <v>12.187469518097302</v>
      </c>
      <c r="AJ55">
        <f t="shared" si="68"/>
        <v>40.660040763389844</v>
      </c>
      <c r="AK55">
        <v>0</v>
      </c>
      <c r="AL55">
        <v>0</v>
      </c>
      <c r="AM55">
        <f t="shared" si="69"/>
        <v>1</v>
      </c>
      <c r="AN55">
        <f t="shared" si="70"/>
        <v>0</v>
      </c>
      <c r="AO55">
        <f t="shared" si="71"/>
        <v>51320.25201846048</v>
      </c>
      <c r="AP55" t="s">
        <v>382</v>
      </c>
      <c r="AQ55">
        <v>10238.9</v>
      </c>
      <c r="AR55">
        <v>302.21199999999999</v>
      </c>
      <c r="AS55">
        <v>4052.3</v>
      </c>
      <c r="AT55">
        <f t="shared" si="72"/>
        <v>0.92542210596451402</v>
      </c>
      <c r="AU55">
        <v>-0.32343011824092421</v>
      </c>
      <c r="AV55" t="s">
        <v>574</v>
      </c>
      <c r="AW55">
        <v>10260.299999999999</v>
      </c>
      <c r="AX55">
        <v>782.59234615384605</v>
      </c>
      <c r="AY55">
        <v>1394</v>
      </c>
      <c r="AZ55">
        <f t="shared" si="73"/>
        <v>0.43859946473899136</v>
      </c>
      <c r="BA55">
        <v>0.5</v>
      </c>
      <c r="BB55">
        <f t="shared" si="74"/>
        <v>1513.2606001514089</v>
      </c>
      <c r="BC55">
        <f t="shared" si="75"/>
        <v>59.205875876510639</v>
      </c>
      <c r="BD55">
        <f t="shared" si="76"/>
        <v>331.85764461850636</v>
      </c>
      <c r="BE55">
        <f t="shared" si="77"/>
        <v>3.933843647868409E-2</v>
      </c>
      <c r="BF55">
        <f t="shared" si="78"/>
        <v>1.9069583931133429</v>
      </c>
      <c r="BG55">
        <f t="shared" si="79"/>
        <v>264.58371361827926</v>
      </c>
      <c r="BH55" t="s">
        <v>575</v>
      </c>
      <c r="BI55">
        <v>614.42999999999995</v>
      </c>
      <c r="BJ55">
        <f t="shared" si="80"/>
        <v>614.42999999999995</v>
      </c>
      <c r="BK55">
        <f t="shared" si="81"/>
        <v>0.55923242467718803</v>
      </c>
      <c r="BL55">
        <f t="shared" si="82"/>
        <v>0.78428833054908975</v>
      </c>
      <c r="BM55">
        <f t="shared" si="83"/>
        <v>0.77324040757794799</v>
      </c>
      <c r="BN55">
        <f t="shared" si="84"/>
        <v>0.56000583798883474</v>
      </c>
      <c r="BO55">
        <f t="shared" si="85"/>
        <v>0.70886336533969341</v>
      </c>
      <c r="BP55">
        <f t="shared" si="86"/>
        <v>0.61576155364614904</v>
      </c>
      <c r="BQ55">
        <f t="shared" si="87"/>
        <v>0.38423844635385096</v>
      </c>
      <c r="BR55">
        <f t="shared" si="88"/>
        <v>1800.09</v>
      </c>
      <c r="BS55">
        <f t="shared" si="89"/>
        <v>1513.2606001514089</v>
      </c>
      <c r="BT55">
        <f t="shared" si="90"/>
        <v>0.84065830050242429</v>
      </c>
      <c r="BU55">
        <f t="shared" si="91"/>
        <v>0.16087051996967905</v>
      </c>
      <c r="BV55">
        <v>6</v>
      </c>
      <c r="BW55">
        <v>0.5</v>
      </c>
      <c r="BX55" t="s">
        <v>385</v>
      </c>
      <c r="BY55">
        <v>1689267468.5</v>
      </c>
      <c r="BZ55">
        <v>325.358</v>
      </c>
      <c r="CA55">
        <v>400.05099999999999</v>
      </c>
      <c r="CB55">
        <v>30.847100000000001</v>
      </c>
      <c r="CC55">
        <v>19.861599999999999</v>
      </c>
      <c r="CD55">
        <v>328.92899999999997</v>
      </c>
      <c r="CE55">
        <v>30.480599999999999</v>
      </c>
      <c r="CF55">
        <v>500.29599999999999</v>
      </c>
      <c r="CG55">
        <v>98.916300000000007</v>
      </c>
      <c r="CH55">
        <v>0.10025000000000001</v>
      </c>
      <c r="CI55">
        <v>33.009500000000003</v>
      </c>
      <c r="CJ55">
        <v>32.017699999999998</v>
      </c>
      <c r="CK55">
        <v>999.9</v>
      </c>
      <c r="CL55">
        <v>0</v>
      </c>
      <c r="CM55">
        <v>0</v>
      </c>
      <c r="CN55">
        <v>10008.799999999999</v>
      </c>
      <c r="CO55">
        <v>0</v>
      </c>
      <c r="CP55">
        <v>1.91117E-3</v>
      </c>
      <c r="CQ55">
        <v>-74.692700000000002</v>
      </c>
      <c r="CR55">
        <v>335.714</v>
      </c>
      <c r="CS55">
        <v>408.15800000000002</v>
      </c>
      <c r="CT55">
        <v>10.9855</v>
      </c>
      <c r="CU55">
        <v>400.05099999999999</v>
      </c>
      <c r="CV55">
        <v>19.861599999999999</v>
      </c>
      <c r="CW55">
        <v>3.0512899999999998</v>
      </c>
      <c r="CX55">
        <v>1.9646399999999999</v>
      </c>
      <c r="CY55">
        <v>24.310500000000001</v>
      </c>
      <c r="CZ55">
        <v>17.162199999999999</v>
      </c>
      <c r="DA55">
        <v>1800.09</v>
      </c>
      <c r="DB55">
        <v>0.97799400000000003</v>
      </c>
      <c r="DC55">
        <v>2.2006000000000001E-2</v>
      </c>
      <c r="DD55">
        <v>0</v>
      </c>
      <c r="DE55">
        <v>782.98099999999999</v>
      </c>
      <c r="DF55">
        <v>4.9997699999999998</v>
      </c>
      <c r="DG55">
        <v>16060.3</v>
      </c>
      <c r="DH55">
        <v>15785.3</v>
      </c>
      <c r="DI55">
        <v>45.625</v>
      </c>
      <c r="DJ55">
        <v>46.75</v>
      </c>
      <c r="DK55">
        <v>45.25</v>
      </c>
      <c r="DL55">
        <v>45.625</v>
      </c>
      <c r="DM55">
        <v>46.5</v>
      </c>
      <c r="DN55">
        <v>1755.59</v>
      </c>
      <c r="DO55">
        <v>39.5</v>
      </c>
      <c r="DP55">
        <v>0</v>
      </c>
      <c r="DQ55">
        <v>189.19999980926511</v>
      </c>
      <c r="DR55">
        <v>0</v>
      </c>
      <c r="DS55">
        <v>782.59234615384605</v>
      </c>
      <c r="DT55">
        <v>3.1047179591196392</v>
      </c>
      <c r="DU55">
        <v>181.61709365494571</v>
      </c>
      <c r="DV55">
        <v>16041.22692307692</v>
      </c>
      <c r="DW55">
        <v>15</v>
      </c>
      <c r="DX55">
        <v>1689267367</v>
      </c>
      <c r="DY55" t="s">
        <v>576</v>
      </c>
      <c r="DZ55">
        <v>1689267348.5</v>
      </c>
      <c r="EA55">
        <v>1689267210</v>
      </c>
      <c r="EB55">
        <v>41</v>
      </c>
      <c r="EC55">
        <v>-1.0999999999999999E-2</v>
      </c>
      <c r="ED55">
        <v>-1E-3</v>
      </c>
      <c r="EE55">
        <v>-3.5139999999999998</v>
      </c>
      <c r="EF55">
        <v>7.0999999999999994E-2</v>
      </c>
      <c r="EG55">
        <v>400</v>
      </c>
      <c r="EH55">
        <v>18</v>
      </c>
      <c r="EI55">
        <v>0.04</v>
      </c>
      <c r="EJ55">
        <v>0.01</v>
      </c>
      <c r="EK55">
        <v>58.93517453693277</v>
      </c>
      <c r="EL55">
        <v>1.206729092852286</v>
      </c>
      <c r="EM55">
        <v>0.18162738312502849</v>
      </c>
      <c r="EN55">
        <v>0</v>
      </c>
      <c r="EO55">
        <v>0.5705670699782126</v>
      </c>
      <c r="EP55">
        <v>1.8704936574191668E-2</v>
      </c>
      <c r="EQ55">
        <v>3.0554940358033201E-3</v>
      </c>
      <c r="ER55">
        <v>1</v>
      </c>
      <c r="ES55">
        <v>1</v>
      </c>
      <c r="ET55">
        <v>2</v>
      </c>
      <c r="EU55" t="s">
        <v>426</v>
      </c>
      <c r="EV55">
        <v>2.9626800000000002</v>
      </c>
      <c r="EW55">
        <v>2.69956</v>
      </c>
      <c r="EX55">
        <v>8.2281199999999999E-2</v>
      </c>
      <c r="EY55">
        <v>9.5235899999999998E-2</v>
      </c>
      <c r="EZ55">
        <v>0.135076</v>
      </c>
      <c r="FA55">
        <v>9.6444799999999997E-2</v>
      </c>
      <c r="FB55">
        <v>31299.3</v>
      </c>
      <c r="FC55">
        <v>19773.2</v>
      </c>
      <c r="FD55">
        <v>32021.1</v>
      </c>
      <c r="FE55">
        <v>24991.1</v>
      </c>
      <c r="FF55">
        <v>38324.5</v>
      </c>
      <c r="FG55">
        <v>39137.9</v>
      </c>
      <c r="FH55">
        <v>46014.2</v>
      </c>
      <c r="FI55">
        <v>45329.2</v>
      </c>
      <c r="FJ55">
        <v>1.92323</v>
      </c>
      <c r="FK55">
        <v>1.74125</v>
      </c>
      <c r="FL55">
        <v>9.8086900000000001E-3</v>
      </c>
      <c r="FM55">
        <v>0</v>
      </c>
      <c r="FN55">
        <v>31.858599999999999</v>
      </c>
      <c r="FO55">
        <v>999.9</v>
      </c>
      <c r="FP55">
        <v>42.4</v>
      </c>
      <c r="FQ55">
        <v>44.5</v>
      </c>
      <c r="FR55">
        <v>40.259700000000002</v>
      </c>
      <c r="FS55">
        <v>64.414199999999994</v>
      </c>
      <c r="FT55">
        <v>14.839700000000001</v>
      </c>
      <c r="FU55">
        <v>1</v>
      </c>
      <c r="FV55">
        <v>0.54898899999999995</v>
      </c>
      <c r="FW55">
        <v>2.4851299999999998</v>
      </c>
      <c r="FX55">
        <v>20.211500000000001</v>
      </c>
      <c r="FY55">
        <v>5.2315199999999997</v>
      </c>
      <c r="FZ55">
        <v>11.952</v>
      </c>
      <c r="GA55">
        <v>4.9853500000000004</v>
      </c>
      <c r="GB55">
        <v>3.2898499999999999</v>
      </c>
      <c r="GC55">
        <v>9999</v>
      </c>
      <c r="GD55">
        <v>9999</v>
      </c>
      <c r="GE55">
        <v>9999</v>
      </c>
      <c r="GF55">
        <v>215.2</v>
      </c>
      <c r="GG55">
        <v>1.86707</v>
      </c>
      <c r="GH55">
        <v>1.8692</v>
      </c>
      <c r="GI55">
        <v>1.8669100000000001</v>
      </c>
      <c r="GJ55">
        <v>1.8672299999999999</v>
      </c>
      <c r="GK55">
        <v>1.8625</v>
      </c>
      <c r="GL55">
        <v>1.8652299999999999</v>
      </c>
      <c r="GM55">
        <v>1.86859</v>
      </c>
      <c r="GN55">
        <v>1.8689</v>
      </c>
      <c r="GO55">
        <v>5</v>
      </c>
      <c r="GP55">
        <v>0</v>
      </c>
      <c r="GQ55">
        <v>0</v>
      </c>
      <c r="GR55">
        <v>0</v>
      </c>
      <c r="GS55" t="s">
        <v>388</v>
      </c>
      <c r="GT55" t="s">
        <v>389</v>
      </c>
      <c r="GU55" t="s">
        <v>390</v>
      </c>
      <c r="GV55" t="s">
        <v>390</v>
      </c>
      <c r="GW55" t="s">
        <v>390</v>
      </c>
      <c r="GX55" t="s">
        <v>390</v>
      </c>
      <c r="GY55">
        <v>0</v>
      </c>
      <c r="GZ55">
        <v>100</v>
      </c>
      <c r="HA55">
        <v>100</v>
      </c>
      <c r="HB55">
        <v>-3.5710000000000002</v>
      </c>
      <c r="HC55">
        <v>0.36649999999999999</v>
      </c>
      <c r="HD55">
        <v>-3.9656770025504908</v>
      </c>
      <c r="HE55">
        <v>1.6145137170229321E-3</v>
      </c>
      <c r="HF55">
        <v>-1.407043735234338E-6</v>
      </c>
      <c r="HG55">
        <v>4.3622850327847239E-10</v>
      </c>
      <c r="HH55">
        <v>0.36651170269212091</v>
      </c>
      <c r="HI55">
        <v>0</v>
      </c>
      <c r="HJ55">
        <v>0</v>
      </c>
      <c r="HK55">
        <v>0</v>
      </c>
      <c r="HL55">
        <v>2</v>
      </c>
      <c r="HM55">
        <v>2094</v>
      </c>
      <c r="HN55">
        <v>1</v>
      </c>
      <c r="HO55">
        <v>26</v>
      </c>
      <c r="HP55">
        <v>2</v>
      </c>
      <c r="HQ55">
        <v>4.3</v>
      </c>
      <c r="HR55">
        <v>1.0620099999999999</v>
      </c>
      <c r="HS55">
        <v>2.6147499999999999</v>
      </c>
      <c r="HT55">
        <v>1.4978</v>
      </c>
      <c r="HU55">
        <v>2.2863799999999999</v>
      </c>
      <c r="HV55">
        <v>1.49902</v>
      </c>
      <c r="HW55">
        <v>2.3950200000000001</v>
      </c>
      <c r="HX55">
        <v>46.796900000000001</v>
      </c>
      <c r="HY55">
        <v>24.078700000000001</v>
      </c>
      <c r="HZ55">
        <v>18</v>
      </c>
      <c r="IA55">
        <v>509.08199999999999</v>
      </c>
      <c r="IB55">
        <v>429.09199999999998</v>
      </c>
      <c r="IC55">
        <v>28.331800000000001</v>
      </c>
      <c r="ID55">
        <v>34.055100000000003</v>
      </c>
      <c r="IE55">
        <v>30.0002</v>
      </c>
      <c r="IF55">
        <v>33.949800000000003</v>
      </c>
      <c r="IG55">
        <v>33.868299999999998</v>
      </c>
      <c r="IH55">
        <v>21.262899999999998</v>
      </c>
      <c r="II55">
        <v>57.568199999999997</v>
      </c>
      <c r="IJ55">
        <v>0</v>
      </c>
      <c r="IK55">
        <v>28.321000000000002</v>
      </c>
      <c r="IL55">
        <v>400</v>
      </c>
      <c r="IM55">
        <v>19.904599999999999</v>
      </c>
      <c r="IN55">
        <v>99.976299999999995</v>
      </c>
      <c r="IO55">
        <v>100.387</v>
      </c>
    </row>
    <row r="56" spans="1:249" x14ac:dyDescent="0.3">
      <c r="A56">
        <v>38</v>
      </c>
      <c r="B56">
        <v>1689267605</v>
      </c>
      <c r="C56">
        <v>8054.5</v>
      </c>
      <c r="D56" t="s">
        <v>577</v>
      </c>
      <c r="E56" t="s">
        <v>578</v>
      </c>
      <c r="F56" t="s">
        <v>375</v>
      </c>
      <c r="G56" t="s">
        <v>376</v>
      </c>
      <c r="H56" t="s">
        <v>532</v>
      </c>
      <c r="I56" t="s">
        <v>378</v>
      </c>
      <c r="J56" t="s">
        <v>532</v>
      </c>
      <c r="K56" t="s">
        <v>380</v>
      </c>
      <c r="L56" t="s">
        <v>533</v>
      </c>
      <c r="M56">
        <v>1689267605</v>
      </c>
      <c r="N56">
        <f t="shared" si="46"/>
        <v>9.2146119629956235E-3</v>
      </c>
      <c r="O56">
        <f t="shared" si="47"/>
        <v>9.2146119629956242</v>
      </c>
      <c r="P56">
        <f t="shared" si="48"/>
        <v>62.746822977360864</v>
      </c>
      <c r="Q56">
        <f t="shared" si="49"/>
        <v>420.08199999999999</v>
      </c>
      <c r="R56">
        <f t="shared" si="50"/>
        <v>215.53457488930317</v>
      </c>
      <c r="S56">
        <f t="shared" si="51"/>
        <v>21.341762252976977</v>
      </c>
      <c r="T56">
        <f t="shared" si="52"/>
        <v>41.595600962674204</v>
      </c>
      <c r="U56">
        <f t="shared" si="53"/>
        <v>0.56038439139099994</v>
      </c>
      <c r="V56">
        <f t="shared" si="54"/>
        <v>2.914760733106792</v>
      </c>
      <c r="W56">
        <f t="shared" si="55"/>
        <v>0.50669093029038603</v>
      </c>
      <c r="X56">
        <f t="shared" si="56"/>
        <v>0.32107616602480038</v>
      </c>
      <c r="Y56">
        <f t="shared" si="57"/>
        <v>289.56864629223259</v>
      </c>
      <c r="Z56">
        <f t="shared" si="58"/>
        <v>32.095783270438886</v>
      </c>
      <c r="AA56">
        <f t="shared" si="59"/>
        <v>31.8658</v>
      </c>
      <c r="AB56">
        <f t="shared" si="60"/>
        <v>4.7389323648595552</v>
      </c>
      <c r="AC56">
        <f t="shared" si="61"/>
        <v>60.276860638958127</v>
      </c>
      <c r="AD56">
        <f t="shared" si="62"/>
        <v>3.0086562510435004</v>
      </c>
      <c r="AE56">
        <f t="shared" si="63"/>
        <v>4.9913950712604738</v>
      </c>
      <c r="AF56">
        <f t="shared" si="64"/>
        <v>1.7302761138160547</v>
      </c>
      <c r="AG56">
        <f t="shared" si="65"/>
        <v>-406.36438756810702</v>
      </c>
      <c r="AH56">
        <f t="shared" si="66"/>
        <v>144.44362172727796</v>
      </c>
      <c r="AI56">
        <f t="shared" si="67"/>
        <v>11.274478301060139</v>
      </c>
      <c r="AJ56">
        <f t="shared" si="68"/>
        <v>38.922358752463651</v>
      </c>
      <c r="AK56">
        <v>0</v>
      </c>
      <c r="AL56">
        <v>0</v>
      </c>
      <c r="AM56">
        <f t="shared" si="69"/>
        <v>1</v>
      </c>
      <c r="AN56">
        <f t="shared" si="70"/>
        <v>0</v>
      </c>
      <c r="AO56">
        <f t="shared" si="71"/>
        <v>51435.555812658371</v>
      </c>
      <c r="AP56" t="s">
        <v>382</v>
      </c>
      <c r="AQ56">
        <v>10238.9</v>
      </c>
      <c r="AR56">
        <v>302.21199999999999</v>
      </c>
      <c r="AS56">
        <v>4052.3</v>
      </c>
      <c r="AT56">
        <f t="shared" si="72"/>
        <v>0.92542210596451402</v>
      </c>
      <c r="AU56">
        <v>-0.32343011824092421</v>
      </c>
      <c r="AV56" t="s">
        <v>579</v>
      </c>
      <c r="AW56">
        <v>10259.700000000001</v>
      </c>
      <c r="AX56">
        <v>792.33400000000006</v>
      </c>
      <c r="AY56">
        <v>1418.08</v>
      </c>
      <c r="AZ56">
        <f t="shared" si="73"/>
        <v>0.44126283425476698</v>
      </c>
      <c r="BA56">
        <v>0.5</v>
      </c>
      <c r="BB56">
        <f t="shared" si="74"/>
        <v>1513.193400151416</v>
      </c>
      <c r="BC56">
        <f t="shared" si="75"/>
        <v>62.746822977360864</v>
      </c>
      <c r="BD56">
        <f t="shared" si="76"/>
        <v>333.85800426321077</v>
      </c>
      <c r="BE56">
        <f t="shared" si="77"/>
        <v>4.1680232737791964E-2</v>
      </c>
      <c r="BF56">
        <f t="shared" si="78"/>
        <v>1.8575961863928696</v>
      </c>
      <c r="BG56">
        <f t="shared" si="79"/>
        <v>265.4392158965444</v>
      </c>
      <c r="BH56" t="s">
        <v>580</v>
      </c>
      <c r="BI56">
        <v>614.23</v>
      </c>
      <c r="BJ56">
        <f t="shared" si="80"/>
        <v>614.23</v>
      </c>
      <c r="BK56">
        <f t="shared" si="81"/>
        <v>0.5668580051901162</v>
      </c>
      <c r="BL56">
        <f t="shared" si="82"/>
        <v>0.77843627542451943</v>
      </c>
      <c r="BM56">
        <f t="shared" si="83"/>
        <v>0.76619149697359279</v>
      </c>
      <c r="BN56">
        <f t="shared" si="84"/>
        <v>0.5607706287840496</v>
      </c>
      <c r="BO56">
        <f t="shared" si="85"/>
        <v>0.70244218269011294</v>
      </c>
      <c r="BP56">
        <f t="shared" si="86"/>
        <v>0.60345626144277864</v>
      </c>
      <c r="BQ56">
        <f t="shared" si="87"/>
        <v>0.39654373855722136</v>
      </c>
      <c r="BR56">
        <f t="shared" si="88"/>
        <v>1800.01</v>
      </c>
      <c r="BS56">
        <f t="shared" si="89"/>
        <v>1513.193400151416</v>
      </c>
      <c r="BT56">
        <f t="shared" si="90"/>
        <v>0.84065832976006571</v>
      </c>
      <c r="BU56">
        <f t="shared" si="91"/>
        <v>0.16087057643692679</v>
      </c>
      <c r="BV56">
        <v>6</v>
      </c>
      <c r="BW56">
        <v>0.5</v>
      </c>
      <c r="BX56" t="s">
        <v>385</v>
      </c>
      <c r="BY56">
        <v>1689267605</v>
      </c>
      <c r="BZ56">
        <v>420.08199999999999</v>
      </c>
      <c r="CA56">
        <v>500.00200000000001</v>
      </c>
      <c r="CB56">
        <v>30.385000000000002</v>
      </c>
      <c r="CC56">
        <v>19.6663</v>
      </c>
      <c r="CD56">
        <v>423.78199999999998</v>
      </c>
      <c r="CE56">
        <v>30.0185</v>
      </c>
      <c r="CF56">
        <v>500.13299999999998</v>
      </c>
      <c r="CG56">
        <v>98.918000000000006</v>
      </c>
      <c r="CH56">
        <v>9.9813100000000002E-2</v>
      </c>
      <c r="CI56">
        <v>32.784999999999997</v>
      </c>
      <c r="CJ56">
        <v>31.8658</v>
      </c>
      <c r="CK56">
        <v>999.9</v>
      </c>
      <c r="CL56">
        <v>0</v>
      </c>
      <c r="CM56">
        <v>0</v>
      </c>
      <c r="CN56">
        <v>10024.4</v>
      </c>
      <c r="CO56">
        <v>0</v>
      </c>
      <c r="CP56">
        <v>1.91117E-3</v>
      </c>
      <c r="CQ56">
        <v>-79.920100000000005</v>
      </c>
      <c r="CR56">
        <v>433.24599999999998</v>
      </c>
      <c r="CS56">
        <v>510.03199999999998</v>
      </c>
      <c r="CT56">
        <v>10.7187</v>
      </c>
      <c r="CU56">
        <v>500.00200000000001</v>
      </c>
      <c r="CV56">
        <v>19.6663</v>
      </c>
      <c r="CW56">
        <v>3.00563</v>
      </c>
      <c r="CX56">
        <v>1.9453499999999999</v>
      </c>
      <c r="CY56">
        <v>24.059100000000001</v>
      </c>
      <c r="CZ56">
        <v>17.006399999999999</v>
      </c>
      <c r="DA56">
        <v>1800.01</v>
      </c>
      <c r="DB56">
        <v>0.97799400000000003</v>
      </c>
      <c r="DC56">
        <v>2.2006000000000001E-2</v>
      </c>
      <c r="DD56">
        <v>0</v>
      </c>
      <c r="DE56">
        <v>792.41700000000003</v>
      </c>
      <c r="DF56">
        <v>4.9997699999999998</v>
      </c>
      <c r="DG56">
        <v>16224.6</v>
      </c>
      <c r="DH56">
        <v>15784.6</v>
      </c>
      <c r="DI56">
        <v>45.75</v>
      </c>
      <c r="DJ56">
        <v>46.875</v>
      </c>
      <c r="DK56">
        <v>45.375</v>
      </c>
      <c r="DL56">
        <v>45.811999999999998</v>
      </c>
      <c r="DM56">
        <v>46.686999999999998</v>
      </c>
      <c r="DN56">
        <v>1755.51</v>
      </c>
      <c r="DO56">
        <v>39.5</v>
      </c>
      <c r="DP56">
        <v>0</v>
      </c>
      <c r="DQ56">
        <v>135.79999995231631</v>
      </c>
      <c r="DR56">
        <v>0</v>
      </c>
      <c r="DS56">
        <v>792.33400000000006</v>
      </c>
      <c r="DT56">
        <v>-1.3509230792506179</v>
      </c>
      <c r="DU56">
        <v>4156.7307725992159</v>
      </c>
      <c r="DV56">
        <v>15835.531999999999</v>
      </c>
      <c r="DW56">
        <v>15</v>
      </c>
      <c r="DX56">
        <v>1689267565.5</v>
      </c>
      <c r="DY56" t="s">
        <v>581</v>
      </c>
      <c r="DZ56">
        <v>1689267554.5</v>
      </c>
      <c r="EA56">
        <v>1689267210</v>
      </c>
      <c r="EB56">
        <v>42</v>
      </c>
      <c r="EC56">
        <v>-0.19900000000000001</v>
      </c>
      <c r="ED56">
        <v>-1E-3</v>
      </c>
      <c r="EE56">
        <v>-3.653</v>
      </c>
      <c r="EF56">
        <v>7.0999999999999994E-2</v>
      </c>
      <c r="EG56">
        <v>500</v>
      </c>
      <c r="EH56">
        <v>18</v>
      </c>
      <c r="EI56">
        <v>0.08</v>
      </c>
      <c r="EJ56">
        <v>0.01</v>
      </c>
      <c r="EK56">
        <v>62.845875694294342</v>
      </c>
      <c r="EL56">
        <v>-0.71239457641706494</v>
      </c>
      <c r="EM56">
        <v>0.17268171639305491</v>
      </c>
      <c r="EN56">
        <v>1</v>
      </c>
      <c r="EO56">
        <v>0.57115353188372708</v>
      </c>
      <c r="EP56">
        <v>-4.4774401704452673E-3</v>
      </c>
      <c r="EQ56">
        <v>1.7423989634739869E-2</v>
      </c>
      <c r="ER56">
        <v>1</v>
      </c>
      <c r="ES56">
        <v>2</v>
      </c>
      <c r="ET56">
        <v>2</v>
      </c>
      <c r="EU56" t="s">
        <v>387</v>
      </c>
      <c r="EV56">
        <v>2.9620899999999999</v>
      </c>
      <c r="EW56">
        <v>2.6992500000000001</v>
      </c>
      <c r="EX56">
        <v>0.100346</v>
      </c>
      <c r="EY56">
        <v>0.11257399999999999</v>
      </c>
      <c r="EZ56">
        <v>0.13364599999999999</v>
      </c>
      <c r="FA56">
        <v>9.5754199999999998E-2</v>
      </c>
      <c r="FB56">
        <v>30672</v>
      </c>
      <c r="FC56">
        <v>19386.8</v>
      </c>
      <c r="FD56">
        <v>32010.6</v>
      </c>
      <c r="FE56">
        <v>24982.9</v>
      </c>
      <c r="FF56">
        <v>38376.800000000003</v>
      </c>
      <c r="FG56">
        <v>39156.199999999997</v>
      </c>
      <c r="FH56">
        <v>46000.2</v>
      </c>
      <c r="FI56">
        <v>45315.8</v>
      </c>
      <c r="FJ56">
        <v>1.9212499999999999</v>
      </c>
      <c r="FK56">
        <v>1.7391799999999999</v>
      </c>
      <c r="FL56">
        <v>1.2584E-2</v>
      </c>
      <c r="FM56">
        <v>0</v>
      </c>
      <c r="FN56">
        <v>31.6616</v>
      </c>
      <c r="FO56">
        <v>999.9</v>
      </c>
      <c r="FP56">
        <v>42.4</v>
      </c>
      <c r="FQ56">
        <v>44.6</v>
      </c>
      <c r="FR56">
        <v>40.469000000000001</v>
      </c>
      <c r="FS56">
        <v>64.664199999999994</v>
      </c>
      <c r="FT56">
        <v>15.364599999999999</v>
      </c>
      <c r="FU56">
        <v>1</v>
      </c>
      <c r="FV56">
        <v>0.55781800000000004</v>
      </c>
      <c r="FW56">
        <v>1.11253</v>
      </c>
      <c r="FX56">
        <v>20.225200000000001</v>
      </c>
      <c r="FY56">
        <v>5.2301700000000002</v>
      </c>
      <c r="FZ56">
        <v>11.950200000000001</v>
      </c>
      <c r="GA56">
        <v>4.9845499999999996</v>
      </c>
      <c r="GB56">
        <v>3.2894800000000002</v>
      </c>
      <c r="GC56">
        <v>9999</v>
      </c>
      <c r="GD56">
        <v>9999</v>
      </c>
      <c r="GE56">
        <v>9999</v>
      </c>
      <c r="GF56">
        <v>215.2</v>
      </c>
      <c r="GG56">
        <v>1.8670500000000001</v>
      </c>
      <c r="GH56">
        <v>1.8691800000000001</v>
      </c>
      <c r="GI56">
        <v>1.8669100000000001</v>
      </c>
      <c r="GJ56">
        <v>1.86721</v>
      </c>
      <c r="GK56">
        <v>1.86249</v>
      </c>
      <c r="GL56">
        <v>1.8652299999999999</v>
      </c>
      <c r="GM56">
        <v>1.8685799999999999</v>
      </c>
      <c r="GN56">
        <v>1.8688800000000001</v>
      </c>
      <c r="GO56">
        <v>5</v>
      </c>
      <c r="GP56">
        <v>0</v>
      </c>
      <c r="GQ56">
        <v>0</v>
      </c>
      <c r="GR56">
        <v>0</v>
      </c>
      <c r="GS56" t="s">
        <v>388</v>
      </c>
      <c r="GT56" t="s">
        <v>389</v>
      </c>
      <c r="GU56" t="s">
        <v>390</v>
      </c>
      <c r="GV56" t="s">
        <v>390</v>
      </c>
      <c r="GW56" t="s">
        <v>390</v>
      </c>
      <c r="GX56" t="s">
        <v>390</v>
      </c>
      <c r="GY56">
        <v>0</v>
      </c>
      <c r="GZ56">
        <v>100</v>
      </c>
      <c r="HA56">
        <v>100</v>
      </c>
      <c r="HB56">
        <v>-3.7</v>
      </c>
      <c r="HC56">
        <v>0.36649999999999999</v>
      </c>
      <c r="HD56">
        <v>-4.1645911663079298</v>
      </c>
      <c r="HE56">
        <v>1.6145137170229321E-3</v>
      </c>
      <c r="HF56">
        <v>-1.407043735234338E-6</v>
      </c>
      <c r="HG56">
        <v>4.3622850327847239E-10</v>
      </c>
      <c r="HH56">
        <v>0.36651170269212091</v>
      </c>
      <c r="HI56">
        <v>0</v>
      </c>
      <c r="HJ56">
        <v>0</v>
      </c>
      <c r="HK56">
        <v>0</v>
      </c>
      <c r="HL56">
        <v>2</v>
      </c>
      <c r="HM56">
        <v>2094</v>
      </c>
      <c r="HN56">
        <v>1</v>
      </c>
      <c r="HO56">
        <v>26</v>
      </c>
      <c r="HP56">
        <v>0.8</v>
      </c>
      <c r="HQ56">
        <v>6.6</v>
      </c>
      <c r="HR56">
        <v>1.26831</v>
      </c>
      <c r="HS56">
        <v>2.5988799999999999</v>
      </c>
      <c r="HT56">
        <v>1.4978</v>
      </c>
      <c r="HU56">
        <v>2.2875999999999999</v>
      </c>
      <c r="HV56">
        <v>1.49902</v>
      </c>
      <c r="HW56">
        <v>2.4011200000000001</v>
      </c>
      <c r="HX56">
        <v>46.796900000000001</v>
      </c>
      <c r="HY56">
        <v>24.087499999999999</v>
      </c>
      <c r="HZ56">
        <v>18</v>
      </c>
      <c r="IA56">
        <v>508.60500000000002</v>
      </c>
      <c r="IB56">
        <v>428.36700000000002</v>
      </c>
      <c r="IC56">
        <v>29.282599999999999</v>
      </c>
      <c r="ID56">
        <v>34.197800000000001</v>
      </c>
      <c r="IE56">
        <v>29.9998</v>
      </c>
      <c r="IF56">
        <v>34.058399999999999</v>
      </c>
      <c r="IG56">
        <v>33.956400000000002</v>
      </c>
      <c r="IH56">
        <v>25.3947</v>
      </c>
      <c r="II56">
        <v>58.0259</v>
      </c>
      <c r="IJ56">
        <v>0</v>
      </c>
      <c r="IK56">
        <v>29.3352</v>
      </c>
      <c r="IL56">
        <v>500</v>
      </c>
      <c r="IM56">
        <v>19.737300000000001</v>
      </c>
      <c r="IN56">
        <v>99.944900000000004</v>
      </c>
      <c r="IO56">
        <v>100.35599999999999</v>
      </c>
    </row>
    <row r="57" spans="1:249" x14ac:dyDescent="0.3">
      <c r="A57">
        <v>39</v>
      </c>
      <c r="B57">
        <v>1689267734</v>
      </c>
      <c r="C57">
        <v>8183.5</v>
      </c>
      <c r="D57" t="s">
        <v>582</v>
      </c>
      <c r="E57" t="s">
        <v>583</v>
      </c>
      <c r="F57" t="s">
        <v>375</v>
      </c>
      <c r="G57" t="s">
        <v>376</v>
      </c>
      <c r="H57" t="s">
        <v>532</v>
      </c>
      <c r="I57" t="s">
        <v>378</v>
      </c>
      <c r="J57" t="s">
        <v>532</v>
      </c>
      <c r="K57" t="s">
        <v>380</v>
      </c>
      <c r="L57" t="s">
        <v>533</v>
      </c>
      <c r="M57">
        <v>1689267734</v>
      </c>
      <c r="N57">
        <f t="shared" si="46"/>
        <v>8.8669520179032197E-3</v>
      </c>
      <c r="O57">
        <f t="shared" si="47"/>
        <v>8.8669520179032197</v>
      </c>
      <c r="P57">
        <f t="shared" si="48"/>
        <v>63.951594465751214</v>
      </c>
      <c r="Q57">
        <f t="shared" si="49"/>
        <v>517.93799999999999</v>
      </c>
      <c r="R57">
        <f t="shared" si="50"/>
        <v>292.63299511694026</v>
      </c>
      <c r="S57">
        <f t="shared" si="51"/>
        <v>28.974609160920298</v>
      </c>
      <c r="T57">
        <f t="shared" si="52"/>
        <v>51.282840178674</v>
      </c>
      <c r="U57">
        <f t="shared" si="53"/>
        <v>0.52017209749708315</v>
      </c>
      <c r="V57">
        <f t="shared" si="54"/>
        <v>2.9119519732379873</v>
      </c>
      <c r="W57">
        <f t="shared" si="55"/>
        <v>0.47352476036122482</v>
      </c>
      <c r="X57">
        <f t="shared" si="56"/>
        <v>0.29979467860118009</v>
      </c>
      <c r="Y57">
        <f t="shared" si="57"/>
        <v>289.53876029211386</v>
      </c>
      <c r="Z57">
        <f t="shared" si="58"/>
        <v>32.350415454495192</v>
      </c>
      <c r="AA57">
        <f t="shared" si="59"/>
        <v>32.118200000000002</v>
      </c>
      <c r="AB57">
        <f t="shared" si="60"/>
        <v>4.8071226122287882</v>
      </c>
      <c r="AC57">
        <f t="shared" si="61"/>
        <v>60.072882944942073</v>
      </c>
      <c r="AD57">
        <f t="shared" si="62"/>
        <v>3.0263963089815</v>
      </c>
      <c r="AE57">
        <f t="shared" si="63"/>
        <v>5.0378742630934648</v>
      </c>
      <c r="AF57">
        <f t="shared" si="64"/>
        <v>1.7807263032472882</v>
      </c>
      <c r="AG57">
        <f t="shared" si="65"/>
        <v>-391.03258398953199</v>
      </c>
      <c r="AH57">
        <f t="shared" si="66"/>
        <v>130.55218111605149</v>
      </c>
      <c r="AI57">
        <f t="shared" si="67"/>
        <v>10.220933757042456</v>
      </c>
      <c r="AJ57">
        <f t="shared" si="68"/>
        <v>39.279291175675837</v>
      </c>
      <c r="AK57">
        <v>0</v>
      </c>
      <c r="AL57">
        <v>0</v>
      </c>
      <c r="AM57">
        <f t="shared" si="69"/>
        <v>1</v>
      </c>
      <c r="AN57">
        <f t="shared" si="70"/>
        <v>0</v>
      </c>
      <c r="AO57">
        <f t="shared" si="71"/>
        <v>51328.657470418577</v>
      </c>
      <c r="AP57" t="s">
        <v>382</v>
      </c>
      <c r="AQ57">
        <v>10238.9</v>
      </c>
      <c r="AR57">
        <v>302.21199999999999</v>
      </c>
      <c r="AS57">
        <v>4052.3</v>
      </c>
      <c r="AT57">
        <f t="shared" si="72"/>
        <v>0.92542210596451402</v>
      </c>
      <c r="AU57">
        <v>-0.32343011824092421</v>
      </c>
      <c r="AV57" t="s">
        <v>584</v>
      </c>
      <c r="AW57">
        <v>10260.700000000001</v>
      </c>
      <c r="AX57">
        <v>788.32515384615385</v>
      </c>
      <c r="AY57">
        <v>1421.32</v>
      </c>
      <c r="AZ57">
        <f t="shared" si="73"/>
        <v>0.44535702456438109</v>
      </c>
      <c r="BA57">
        <v>0.5</v>
      </c>
      <c r="BB57">
        <f t="shared" si="74"/>
        <v>1513.0416001513543</v>
      </c>
      <c r="BC57">
        <f t="shared" si="75"/>
        <v>63.951594465751214</v>
      </c>
      <c r="BD57">
        <f t="shared" si="76"/>
        <v>336.92185254276859</v>
      </c>
      <c r="BE57">
        <f t="shared" si="77"/>
        <v>4.248067242669501E-2</v>
      </c>
      <c r="BF57">
        <f t="shared" si="78"/>
        <v>1.8510820927025586</v>
      </c>
      <c r="BG57">
        <f t="shared" si="79"/>
        <v>265.5525258166677</v>
      </c>
      <c r="BH57" t="s">
        <v>585</v>
      </c>
      <c r="BI57">
        <v>613.21</v>
      </c>
      <c r="BJ57">
        <f t="shared" si="80"/>
        <v>613.21</v>
      </c>
      <c r="BK57">
        <f t="shared" si="81"/>
        <v>0.56856302591956775</v>
      </c>
      <c r="BL57">
        <f t="shared" si="82"/>
        <v>0.78330282530082063</v>
      </c>
      <c r="BM57">
        <f t="shared" si="83"/>
        <v>0.76502214248536682</v>
      </c>
      <c r="BN57">
        <f t="shared" si="84"/>
        <v>0.56562444925230282</v>
      </c>
      <c r="BO57">
        <f t="shared" si="85"/>
        <v>0.70157820296483719</v>
      </c>
      <c r="BP57">
        <f t="shared" si="86"/>
        <v>0.60930330988329118</v>
      </c>
      <c r="BQ57">
        <f t="shared" si="87"/>
        <v>0.39069669011670882</v>
      </c>
      <c r="BR57">
        <f t="shared" si="88"/>
        <v>1799.83</v>
      </c>
      <c r="BS57">
        <f t="shared" si="89"/>
        <v>1513.0416001513543</v>
      </c>
      <c r="BT57">
        <f t="shared" si="90"/>
        <v>0.84065806223440787</v>
      </c>
      <c r="BU57">
        <f t="shared" si="91"/>
        <v>0.1608700601124072</v>
      </c>
      <c r="BV57">
        <v>6</v>
      </c>
      <c r="BW57">
        <v>0.5</v>
      </c>
      <c r="BX57" t="s">
        <v>385</v>
      </c>
      <c r="BY57">
        <v>1689267734</v>
      </c>
      <c r="BZ57">
        <v>517.93799999999999</v>
      </c>
      <c r="CA57">
        <v>600.13900000000001</v>
      </c>
      <c r="CB57">
        <v>30.5655</v>
      </c>
      <c r="CC57">
        <v>20.256900000000002</v>
      </c>
      <c r="CD57">
        <v>521.74099999999999</v>
      </c>
      <c r="CE57">
        <v>30.214099999999998</v>
      </c>
      <c r="CF57">
        <v>500.31599999999997</v>
      </c>
      <c r="CG57">
        <v>98.913200000000003</v>
      </c>
      <c r="CH57">
        <v>0.100273</v>
      </c>
      <c r="CI57">
        <v>32.949800000000003</v>
      </c>
      <c r="CJ57">
        <v>32.118200000000002</v>
      </c>
      <c r="CK57">
        <v>999.9</v>
      </c>
      <c r="CL57">
        <v>0</v>
      </c>
      <c r="CM57">
        <v>0</v>
      </c>
      <c r="CN57">
        <v>10008.799999999999</v>
      </c>
      <c r="CO57">
        <v>0</v>
      </c>
      <c r="CP57">
        <v>1.91117E-3</v>
      </c>
      <c r="CQ57">
        <v>-82.200999999999993</v>
      </c>
      <c r="CR57">
        <v>534.26800000000003</v>
      </c>
      <c r="CS57">
        <v>612.54700000000003</v>
      </c>
      <c r="CT57">
        <v>10.3087</v>
      </c>
      <c r="CU57">
        <v>600.13900000000001</v>
      </c>
      <c r="CV57">
        <v>20.256900000000002</v>
      </c>
      <c r="CW57">
        <v>3.0233400000000001</v>
      </c>
      <c r="CX57">
        <v>2.0036700000000001</v>
      </c>
      <c r="CY57">
        <v>24.157</v>
      </c>
      <c r="CZ57">
        <v>17.473400000000002</v>
      </c>
      <c r="DA57">
        <v>1799.83</v>
      </c>
      <c r="DB57">
        <v>0.97800600000000004</v>
      </c>
      <c r="DC57">
        <v>2.19939E-2</v>
      </c>
      <c r="DD57">
        <v>0</v>
      </c>
      <c r="DE57">
        <v>787.846</v>
      </c>
      <c r="DF57">
        <v>4.9997699999999998</v>
      </c>
      <c r="DG57">
        <v>16166.6</v>
      </c>
      <c r="DH57">
        <v>15783</v>
      </c>
      <c r="DI57">
        <v>45.811999999999998</v>
      </c>
      <c r="DJ57">
        <v>47.125</v>
      </c>
      <c r="DK57">
        <v>45.436999999999998</v>
      </c>
      <c r="DL57">
        <v>45.875</v>
      </c>
      <c r="DM57">
        <v>46.686999999999998</v>
      </c>
      <c r="DN57">
        <v>1755.35</v>
      </c>
      <c r="DO57">
        <v>39.479999999999997</v>
      </c>
      <c r="DP57">
        <v>0</v>
      </c>
      <c r="DQ57">
        <v>128.79999995231631</v>
      </c>
      <c r="DR57">
        <v>0</v>
      </c>
      <c r="DS57">
        <v>788.32515384615385</v>
      </c>
      <c r="DT57">
        <v>-2.3695042816013512</v>
      </c>
      <c r="DU57">
        <v>108.7042739692951</v>
      </c>
      <c r="DV57">
        <v>16157.7</v>
      </c>
      <c r="DW57">
        <v>15</v>
      </c>
      <c r="DX57">
        <v>1689267693.5</v>
      </c>
      <c r="DY57" t="s">
        <v>586</v>
      </c>
      <c r="DZ57">
        <v>1689267683.5</v>
      </c>
      <c r="EA57">
        <v>1689267693.5</v>
      </c>
      <c r="EB57">
        <v>43</v>
      </c>
      <c r="EC57">
        <v>-0.16</v>
      </c>
      <c r="ED57">
        <v>-1.4999999999999999E-2</v>
      </c>
      <c r="EE57">
        <v>-3.7669999999999999</v>
      </c>
      <c r="EF57">
        <v>0.112</v>
      </c>
      <c r="EG57">
        <v>600</v>
      </c>
      <c r="EH57">
        <v>20</v>
      </c>
      <c r="EI57">
        <v>0.04</v>
      </c>
      <c r="EJ57">
        <v>0.01</v>
      </c>
      <c r="EK57">
        <v>63.813767251458373</v>
      </c>
      <c r="EL57">
        <v>-0.65025783467466991</v>
      </c>
      <c r="EM57">
        <v>0.19436348009828261</v>
      </c>
      <c r="EN57">
        <v>1</v>
      </c>
      <c r="EO57">
        <v>0.53298352084778111</v>
      </c>
      <c r="EP57">
        <v>-5.0726549774531671E-2</v>
      </c>
      <c r="EQ57">
        <v>9.5121505307228602E-3</v>
      </c>
      <c r="ER57">
        <v>1</v>
      </c>
      <c r="ES57">
        <v>2</v>
      </c>
      <c r="ET57">
        <v>2</v>
      </c>
      <c r="EU57" t="s">
        <v>387</v>
      </c>
      <c r="EV57">
        <v>2.9625699999999999</v>
      </c>
      <c r="EW57">
        <v>2.6995900000000002</v>
      </c>
      <c r="EX57">
        <v>0.117159</v>
      </c>
      <c r="EY57">
        <v>0.12835199999999999</v>
      </c>
      <c r="EZ57">
        <v>0.13422700000000001</v>
      </c>
      <c r="FA57">
        <v>9.7768400000000005E-2</v>
      </c>
      <c r="FB57">
        <v>30096.5</v>
      </c>
      <c r="FC57">
        <v>19041.2</v>
      </c>
      <c r="FD57">
        <v>32008.9</v>
      </c>
      <c r="FE57">
        <v>24982.5</v>
      </c>
      <c r="FF57">
        <v>38348.9</v>
      </c>
      <c r="FG57">
        <v>39068.5</v>
      </c>
      <c r="FH57">
        <v>45997.4</v>
      </c>
      <c r="FI57">
        <v>45315</v>
      </c>
      <c r="FJ57">
        <v>1.9207000000000001</v>
      </c>
      <c r="FK57">
        <v>1.74055</v>
      </c>
      <c r="FL57">
        <v>1.46106E-2</v>
      </c>
      <c r="FM57">
        <v>0</v>
      </c>
      <c r="FN57">
        <v>31.8812</v>
      </c>
      <c r="FO57">
        <v>999.9</v>
      </c>
      <c r="FP57">
        <v>42.4</v>
      </c>
      <c r="FQ57">
        <v>44.6</v>
      </c>
      <c r="FR57">
        <v>40.473100000000002</v>
      </c>
      <c r="FS57">
        <v>64.724199999999996</v>
      </c>
      <c r="FT57">
        <v>14.7316</v>
      </c>
      <c r="FU57">
        <v>1</v>
      </c>
      <c r="FV57">
        <v>0.568963</v>
      </c>
      <c r="FW57">
        <v>3.3832200000000001</v>
      </c>
      <c r="FX57">
        <v>20.195599999999999</v>
      </c>
      <c r="FY57">
        <v>5.2294200000000002</v>
      </c>
      <c r="FZ57">
        <v>11.9505</v>
      </c>
      <c r="GA57">
        <v>4.9855</v>
      </c>
      <c r="GB57">
        <v>3.29</v>
      </c>
      <c r="GC57">
        <v>9999</v>
      </c>
      <c r="GD57">
        <v>9999</v>
      </c>
      <c r="GE57">
        <v>9999</v>
      </c>
      <c r="GF57">
        <v>215.2</v>
      </c>
      <c r="GG57">
        <v>1.86704</v>
      </c>
      <c r="GH57">
        <v>1.8691899999999999</v>
      </c>
      <c r="GI57">
        <v>1.8669</v>
      </c>
      <c r="GJ57">
        <v>1.8672</v>
      </c>
      <c r="GK57">
        <v>1.86249</v>
      </c>
      <c r="GL57">
        <v>1.8652299999999999</v>
      </c>
      <c r="GM57">
        <v>1.8685700000000001</v>
      </c>
      <c r="GN57">
        <v>1.8688899999999999</v>
      </c>
      <c r="GO57">
        <v>5</v>
      </c>
      <c r="GP57">
        <v>0</v>
      </c>
      <c r="GQ57">
        <v>0</v>
      </c>
      <c r="GR57">
        <v>0</v>
      </c>
      <c r="GS57" t="s">
        <v>388</v>
      </c>
      <c r="GT57" t="s">
        <v>389</v>
      </c>
      <c r="GU57" t="s">
        <v>390</v>
      </c>
      <c r="GV57" t="s">
        <v>390</v>
      </c>
      <c r="GW57" t="s">
        <v>390</v>
      </c>
      <c r="GX57" t="s">
        <v>390</v>
      </c>
      <c r="GY57">
        <v>0</v>
      </c>
      <c r="GZ57">
        <v>100</v>
      </c>
      <c r="HA57">
        <v>100</v>
      </c>
      <c r="HB57">
        <v>-3.8029999999999999</v>
      </c>
      <c r="HC57">
        <v>0.35139999999999999</v>
      </c>
      <c r="HD57">
        <v>-4.3247431579009916</v>
      </c>
      <c r="HE57">
        <v>1.6145137170229321E-3</v>
      </c>
      <c r="HF57">
        <v>-1.407043735234338E-6</v>
      </c>
      <c r="HG57">
        <v>4.3622850327847239E-10</v>
      </c>
      <c r="HH57">
        <v>0.35147358997812062</v>
      </c>
      <c r="HI57">
        <v>0</v>
      </c>
      <c r="HJ57">
        <v>0</v>
      </c>
      <c r="HK57">
        <v>0</v>
      </c>
      <c r="HL57">
        <v>2</v>
      </c>
      <c r="HM57">
        <v>2094</v>
      </c>
      <c r="HN57">
        <v>1</v>
      </c>
      <c r="HO57">
        <v>26</v>
      </c>
      <c r="HP57">
        <v>0.8</v>
      </c>
      <c r="HQ57">
        <v>0.7</v>
      </c>
      <c r="HR57">
        <v>1.46851</v>
      </c>
      <c r="HS57">
        <v>2.6098599999999998</v>
      </c>
      <c r="HT57">
        <v>1.4978</v>
      </c>
      <c r="HU57">
        <v>2.2863799999999999</v>
      </c>
      <c r="HV57">
        <v>1.49902</v>
      </c>
      <c r="HW57">
        <v>2.3571800000000001</v>
      </c>
      <c r="HX57">
        <v>46.679000000000002</v>
      </c>
      <c r="HY57">
        <v>24.096299999999999</v>
      </c>
      <c r="HZ57">
        <v>18</v>
      </c>
      <c r="IA57">
        <v>508.40499999999997</v>
      </c>
      <c r="IB57">
        <v>429.42099999999999</v>
      </c>
      <c r="IC57">
        <v>27.9954</v>
      </c>
      <c r="ID57">
        <v>34.213500000000003</v>
      </c>
      <c r="IE57">
        <v>30.000699999999998</v>
      </c>
      <c r="IF57">
        <v>34.079900000000002</v>
      </c>
      <c r="IG57">
        <v>33.986800000000002</v>
      </c>
      <c r="IH57">
        <v>29.404</v>
      </c>
      <c r="II57">
        <v>56.558199999999999</v>
      </c>
      <c r="IJ57">
        <v>0</v>
      </c>
      <c r="IK57">
        <v>27.899100000000001</v>
      </c>
      <c r="IL57">
        <v>600</v>
      </c>
      <c r="IM57">
        <v>20.349699999999999</v>
      </c>
      <c r="IN57">
        <v>99.939099999999996</v>
      </c>
      <c r="IO57">
        <v>100.355</v>
      </c>
    </row>
    <row r="58" spans="1:249" x14ac:dyDescent="0.3">
      <c r="A58">
        <v>40</v>
      </c>
      <c r="B58">
        <v>1689267850</v>
      </c>
      <c r="C58">
        <v>8299.5</v>
      </c>
      <c r="D58" t="s">
        <v>587</v>
      </c>
      <c r="E58" t="s">
        <v>588</v>
      </c>
      <c r="F58" t="s">
        <v>375</v>
      </c>
      <c r="G58" t="s">
        <v>376</v>
      </c>
      <c r="H58" t="s">
        <v>532</v>
      </c>
      <c r="I58" t="s">
        <v>378</v>
      </c>
      <c r="J58" t="s">
        <v>532</v>
      </c>
      <c r="K58" t="s">
        <v>380</v>
      </c>
      <c r="L58" t="s">
        <v>533</v>
      </c>
      <c r="M58">
        <v>1689267850</v>
      </c>
      <c r="N58">
        <f t="shared" si="46"/>
        <v>7.8830104192470531E-3</v>
      </c>
      <c r="O58">
        <f t="shared" si="47"/>
        <v>7.8830104192470536</v>
      </c>
      <c r="P58">
        <f t="shared" si="48"/>
        <v>63.604652465327611</v>
      </c>
      <c r="Q58">
        <f t="shared" si="49"/>
        <v>716.71900000000005</v>
      </c>
      <c r="R58">
        <f t="shared" si="50"/>
        <v>458.60176210488169</v>
      </c>
      <c r="S58">
        <f t="shared" si="51"/>
        <v>45.406362663521243</v>
      </c>
      <c r="T58">
        <f t="shared" si="52"/>
        <v>70.9626641914071</v>
      </c>
      <c r="U58">
        <f t="shared" si="53"/>
        <v>0.45421782379871134</v>
      </c>
      <c r="V58">
        <f t="shared" si="54"/>
        <v>2.9097179515950131</v>
      </c>
      <c r="W58">
        <f t="shared" si="55"/>
        <v>0.41818621289604835</v>
      </c>
      <c r="X58">
        <f t="shared" si="56"/>
        <v>0.26436508436476353</v>
      </c>
      <c r="Y58">
        <f t="shared" si="57"/>
        <v>289.57822229222279</v>
      </c>
      <c r="Z58">
        <f t="shared" si="58"/>
        <v>32.234669138567959</v>
      </c>
      <c r="AA58">
        <f t="shared" si="59"/>
        <v>31.9376</v>
      </c>
      <c r="AB58">
        <f t="shared" si="60"/>
        <v>4.7582441326467402</v>
      </c>
      <c r="AC58">
        <f t="shared" si="61"/>
        <v>60.091836403067177</v>
      </c>
      <c r="AD58">
        <f t="shared" si="62"/>
        <v>2.9646399287364296</v>
      </c>
      <c r="AE58">
        <f t="shared" si="63"/>
        <v>4.9335152762698895</v>
      </c>
      <c r="AF58">
        <f t="shared" si="64"/>
        <v>1.7936042039103106</v>
      </c>
      <c r="AG58">
        <f t="shared" si="65"/>
        <v>-347.64075948879503</v>
      </c>
      <c r="AH58">
        <f t="shared" si="66"/>
        <v>100.44303770635173</v>
      </c>
      <c r="AI58">
        <f t="shared" si="67"/>
        <v>7.8483927346708819</v>
      </c>
      <c r="AJ58">
        <f t="shared" si="68"/>
        <v>50.228893244450376</v>
      </c>
      <c r="AK58">
        <v>0</v>
      </c>
      <c r="AL58">
        <v>0</v>
      </c>
      <c r="AM58">
        <f t="shared" si="69"/>
        <v>1</v>
      </c>
      <c r="AN58">
        <f t="shared" si="70"/>
        <v>0</v>
      </c>
      <c r="AO58">
        <f t="shared" si="71"/>
        <v>51328.129838668865</v>
      </c>
      <c r="AP58" t="s">
        <v>382</v>
      </c>
      <c r="AQ58">
        <v>10238.9</v>
      </c>
      <c r="AR58">
        <v>302.21199999999999</v>
      </c>
      <c r="AS58">
        <v>4052.3</v>
      </c>
      <c r="AT58">
        <f t="shared" si="72"/>
        <v>0.92542210596451402</v>
      </c>
      <c r="AU58">
        <v>-0.32343011824092421</v>
      </c>
      <c r="AV58" t="s">
        <v>589</v>
      </c>
      <c r="AW58">
        <v>10259</v>
      </c>
      <c r="AX58">
        <v>781.11892307692301</v>
      </c>
      <c r="AY58">
        <v>1410.65</v>
      </c>
      <c r="AZ58">
        <f t="shared" si="73"/>
        <v>0.44627021367672848</v>
      </c>
      <c r="BA58">
        <v>0.5</v>
      </c>
      <c r="BB58">
        <f t="shared" si="74"/>
        <v>1513.2438001514106</v>
      </c>
      <c r="BC58">
        <f t="shared" si="75"/>
        <v>63.604652465327611</v>
      </c>
      <c r="BD58">
        <f t="shared" si="76"/>
        <v>337.65781701927733</v>
      </c>
      <c r="BE58">
        <f t="shared" si="77"/>
        <v>4.2245725756267484E-2</v>
      </c>
      <c r="BF58">
        <f t="shared" si="78"/>
        <v>1.8726473611455712</v>
      </c>
      <c r="BG58">
        <f t="shared" si="79"/>
        <v>265.17777650798206</v>
      </c>
      <c r="BH58" t="s">
        <v>590</v>
      </c>
      <c r="BI58">
        <v>613.98</v>
      </c>
      <c r="BJ58">
        <f t="shared" si="80"/>
        <v>613.98</v>
      </c>
      <c r="BK58">
        <f t="shared" si="81"/>
        <v>0.56475383688370617</v>
      </c>
      <c r="BL58">
        <f t="shared" si="82"/>
        <v>0.79020306641781046</v>
      </c>
      <c r="BM58">
        <f t="shared" si="83"/>
        <v>0.76829672630819701</v>
      </c>
      <c r="BN58">
        <f t="shared" si="84"/>
        <v>0.56794432969915953</v>
      </c>
      <c r="BO58">
        <f t="shared" si="85"/>
        <v>0.70442346952924839</v>
      </c>
      <c r="BP58">
        <f t="shared" si="86"/>
        <v>0.62112037538159703</v>
      </c>
      <c r="BQ58">
        <f t="shared" si="87"/>
        <v>0.37887962461840297</v>
      </c>
      <c r="BR58">
        <f t="shared" si="88"/>
        <v>1800.07</v>
      </c>
      <c r="BS58">
        <f t="shared" si="89"/>
        <v>1513.2438001514106</v>
      </c>
      <c r="BT58">
        <f t="shared" si="90"/>
        <v>0.84065830781659079</v>
      </c>
      <c r="BU58">
        <f t="shared" si="91"/>
        <v>0.16087053408602042</v>
      </c>
      <c r="BV58">
        <v>6</v>
      </c>
      <c r="BW58">
        <v>0.5</v>
      </c>
      <c r="BX58" t="s">
        <v>385</v>
      </c>
      <c r="BY58">
        <v>1689267850</v>
      </c>
      <c r="BZ58">
        <v>716.71900000000005</v>
      </c>
      <c r="CA58">
        <v>799.81299999999999</v>
      </c>
      <c r="CB58">
        <v>29.942699999999999</v>
      </c>
      <c r="CC58">
        <v>20.767600000000002</v>
      </c>
      <c r="CD58">
        <v>720.87300000000005</v>
      </c>
      <c r="CE58">
        <v>29.594100000000001</v>
      </c>
      <c r="CF58">
        <v>500.06900000000002</v>
      </c>
      <c r="CG58">
        <v>98.910899999999998</v>
      </c>
      <c r="CH58">
        <v>9.9540900000000002E-2</v>
      </c>
      <c r="CI58">
        <v>32.5779</v>
      </c>
      <c r="CJ58">
        <v>31.9376</v>
      </c>
      <c r="CK58">
        <v>999.9</v>
      </c>
      <c r="CL58">
        <v>0</v>
      </c>
      <c r="CM58">
        <v>0</v>
      </c>
      <c r="CN58">
        <v>9996.25</v>
      </c>
      <c r="CO58">
        <v>0</v>
      </c>
      <c r="CP58">
        <v>1.91117E-3</v>
      </c>
      <c r="CQ58">
        <v>-83.093900000000005</v>
      </c>
      <c r="CR58">
        <v>738.84199999999998</v>
      </c>
      <c r="CS58">
        <v>816.77599999999995</v>
      </c>
      <c r="CT58">
        <v>9.1750500000000006</v>
      </c>
      <c r="CU58">
        <v>799.81299999999999</v>
      </c>
      <c r="CV58">
        <v>20.767600000000002</v>
      </c>
      <c r="CW58">
        <v>2.9616600000000002</v>
      </c>
      <c r="CX58">
        <v>2.0541399999999999</v>
      </c>
      <c r="CY58">
        <v>23.8139</v>
      </c>
      <c r="CZ58">
        <v>17.867999999999999</v>
      </c>
      <c r="DA58">
        <v>1800.07</v>
      </c>
      <c r="DB58">
        <v>0.97799400000000003</v>
      </c>
      <c r="DC58">
        <v>2.2006000000000001E-2</v>
      </c>
      <c r="DD58">
        <v>0</v>
      </c>
      <c r="DE58">
        <v>780.76499999999999</v>
      </c>
      <c r="DF58">
        <v>4.9997699999999998</v>
      </c>
      <c r="DG58">
        <v>14873.4</v>
      </c>
      <c r="DH58">
        <v>15785</v>
      </c>
      <c r="DI58">
        <v>45.811999999999998</v>
      </c>
      <c r="DJ58">
        <v>47</v>
      </c>
      <c r="DK58">
        <v>45.5</v>
      </c>
      <c r="DL58">
        <v>45.875</v>
      </c>
      <c r="DM58">
        <v>46.75</v>
      </c>
      <c r="DN58">
        <v>1755.57</v>
      </c>
      <c r="DO58">
        <v>39.5</v>
      </c>
      <c r="DP58">
        <v>0</v>
      </c>
      <c r="DQ58">
        <v>115.69999980926509</v>
      </c>
      <c r="DR58">
        <v>0</v>
      </c>
      <c r="DS58">
        <v>781.11892307692301</v>
      </c>
      <c r="DT58">
        <v>-2.9378461742482922</v>
      </c>
      <c r="DU58">
        <v>-970.33162538696399</v>
      </c>
      <c r="DV58">
        <v>14949.3</v>
      </c>
      <c r="DW58">
        <v>15</v>
      </c>
      <c r="DX58">
        <v>1689267810.5</v>
      </c>
      <c r="DY58" t="s">
        <v>591</v>
      </c>
      <c r="DZ58">
        <v>1689267806.5</v>
      </c>
      <c r="EA58">
        <v>1689267810.5</v>
      </c>
      <c r="EB58">
        <v>44</v>
      </c>
      <c r="EC58">
        <v>-0.42499999999999999</v>
      </c>
      <c r="ED58">
        <v>-3.0000000000000001E-3</v>
      </c>
      <c r="EE58">
        <v>-4.1349999999999998</v>
      </c>
      <c r="EF58">
        <v>0.11899999999999999</v>
      </c>
      <c r="EG58">
        <v>800</v>
      </c>
      <c r="EH58">
        <v>20</v>
      </c>
      <c r="EI58">
        <v>0.04</v>
      </c>
      <c r="EJ58">
        <v>0.01</v>
      </c>
      <c r="EK58">
        <v>63.589460558456352</v>
      </c>
      <c r="EL58">
        <v>-0.16757114280879701</v>
      </c>
      <c r="EM58">
        <v>0.1492440880613837</v>
      </c>
      <c r="EN58">
        <v>1</v>
      </c>
      <c r="EO58">
        <v>0.47519046436261758</v>
      </c>
      <c r="EP58">
        <v>-4.0424001897244377E-2</v>
      </c>
      <c r="EQ58">
        <v>1.511850705570713E-2</v>
      </c>
      <c r="ER58">
        <v>1</v>
      </c>
      <c r="ES58">
        <v>2</v>
      </c>
      <c r="ET58">
        <v>2</v>
      </c>
      <c r="EU58" t="s">
        <v>387</v>
      </c>
      <c r="EV58">
        <v>2.96183</v>
      </c>
      <c r="EW58">
        <v>2.6987399999999999</v>
      </c>
      <c r="EX58">
        <v>0.147121</v>
      </c>
      <c r="EY58">
        <v>0.15631100000000001</v>
      </c>
      <c r="EZ58">
        <v>0.132323</v>
      </c>
      <c r="FA58">
        <v>9.9488900000000005E-2</v>
      </c>
      <c r="FB58">
        <v>29070</v>
      </c>
      <c r="FC58">
        <v>18426.7</v>
      </c>
      <c r="FD58">
        <v>32005.5</v>
      </c>
      <c r="FE58">
        <v>24979.3</v>
      </c>
      <c r="FF58">
        <v>38430.1</v>
      </c>
      <c r="FG58">
        <v>38989.9</v>
      </c>
      <c r="FH58">
        <v>45993</v>
      </c>
      <c r="FI58">
        <v>45310.2</v>
      </c>
      <c r="FJ58">
        <v>1.91947</v>
      </c>
      <c r="FK58">
        <v>1.74105</v>
      </c>
      <c r="FL58">
        <v>2.1167100000000001E-2</v>
      </c>
      <c r="FM58">
        <v>0</v>
      </c>
      <c r="FN58">
        <v>31.594200000000001</v>
      </c>
      <c r="FO58">
        <v>999.9</v>
      </c>
      <c r="FP58">
        <v>42.3</v>
      </c>
      <c r="FQ58">
        <v>44.6</v>
      </c>
      <c r="FR58">
        <v>40.378100000000003</v>
      </c>
      <c r="FS58">
        <v>64.764200000000002</v>
      </c>
      <c r="FT58">
        <v>15.8574</v>
      </c>
      <c r="FU58">
        <v>1</v>
      </c>
      <c r="FV58">
        <v>0.56710400000000005</v>
      </c>
      <c r="FW58">
        <v>2.13707</v>
      </c>
      <c r="FX58">
        <v>20.215</v>
      </c>
      <c r="FY58">
        <v>5.2256799999999997</v>
      </c>
      <c r="FZ58">
        <v>11.950799999999999</v>
      </c>
      <c r="GA58">
        <v>4.9836</v>
      </c>
      <c r="GB58">
        <v>3.2886299999999999</v>
      </c>
      <c r="GC58">
        <v>9999</v>
      </c>
      <c r="GD58">
        <v>9999</v>
      </c>
      <c r="GE58">
        <v>9999</v>
      </c>
      <c r="GF58">
        <v>215.3</v>
      </c>
      <c r="GG58">
        <v>1.86696</v>
      </c>
      <c r="GH58">
        <v>1.8691599999999999</v>
      </c>
      <c r="GI58">
        <v>1.8668899999999999</v>
      </c>
      <c r="GJ58">
        <v>1.86721</v>
      </c>
      <c r="GK58">
        <v>1.86249</v>
      </c>
      <c r="GL58">
        <v>1.8652200000000001</v>
      </c>
      <c r="GM58">
        <v>1.86856</v>
      </c>
      <c r="GN58">
        <v>1.86886</v>
      </c>
      <c r="GO58">
        <v>5</v>
      </c>
      <c r="GP58">
        <v>0</v>
      </c>
      <c r="GQ58">
        <v>0</v>
      </c>
      <c r="GR58">
        <v>0</v>
      </c>
      <c r="GS58" t="s">
        <v>388</v>
      </c>
      <c r="GT58" t="s">
        <v>389</v>
      </c>
      <c r="GU58" t="s">
        <v>390</v>
      </c>
      <c r="GV58" t="s">
        <v>390</v>
      </c>
      <c r="GW58" t="s">
        <v>390</v>
      </c>
      <c r="GX58" t="s">
        <v>390</v>
      </c>
      <c r="GY58">
        <v>0</v>
      </c>
      <c r="GZ58">
        <v>100</v>
      </c>
      <c r="HA58">
        <v>100</v>
      </c>
      <c r="HB58">
        <v>-4.1539999999999999</v>
      </c>
      <c r="HC58">
        <v>0.34860000000000002</v>
      </c>
      <c r="HD58">
        <v>-4.7500624419844941</v>
      </c>
      <c r="HE58">
        <v>1.6145137170229321E-3</v>
      </c>
      <c r="HF58">
        <v>-1.407043735234338E-6</v>
      </c>
      <c r="HG58">
        <v>4.3622850327847239E-10</v>
      </c>
      <c r="HH58">
        <v>0.34852717389746518</v>
      </c>
      <c r="HI58">
        <v>0</v>
      </c>
      <c r="HJ58">
        <v>0</v>
      </c>
      <c r="HK58">
        <v>0</v>
      </c>
      <c r="HL58">
        <v>2</v>
      </c>
      <c r="HM58">
        <v>2094</v>
      </c>
      <c r="HN58">
        <v>1</v>
      </c>
      <c r="HO58">
        <v>26</v>
      </c>
      <c r="HP58">
        <v>0.7</v>
      </c>
      <c r="HQ58">
        <v>0.7</v>
      </c>
      <c r="HR58">
        <v>1.85303</v>
      </c>
      <c r="HS58">
        <v>2.6037599999999999</v>
      </c>
      <c r="HT58">
        <v>1.4978</v>
      </c>
      <c r="HU58">
        <v>2.2863799999999999</v>
      </c>
      <c r="HV58">
        <v>1.49902</v>
      </c>
      <c r="HW58">
        <v>2.2802699999999998</v>
      </c>
      <c r="HX58">
        <v>46.620199999999997</v>
      </c>
      <c r="HY58">
        <v>24.122499999999999</v>
      </c>
      <c r="HZ58">
        <v>18</v>
      </c>
      <c r="IA58">
        <v>507.976</v>
      </c>
      <c r="IB58">
        <v>430.00900000000001</v>
      </c>
      <c r="IC58">
        <v>28.169699999999999</v>
      </c>
      <c r="ID58">
        <v>34.268999999999998</v>
      </c>
      <c r="IE58">
        <v>29.9999</v>
      </c>
      <c r="IF58">
        <v>34.129800000000003</v>
      </c>
      <c r="IG58">
        <v>34.029600000000002</v>
      </c>
      <c r="IH58">
        <v>37.102499999999999</v>
      </c>
      <c r="II58">
        <v>55.435499999999998</v>
      </c>
      <c r="IJ58">
        <v>0</v>
      </c>
      <c r="IK58">
        <v>28.194199999999999</v>
      </c>
      <c r="IL58">
        <v>800</v>
      </c>
      <c r="IM58">
        <v>20.715399999999999</v>
      </c>
      <c r="IN58">
        <v>99.929100000000005</v>
      </c>
      <c r="IO58">
        <v>100.343</v>
      </c>
    </row>
    <row r="59" spans="1:249" x14ac:dyDescent="0.3">
      <c r="A59">
        <v>41</v>
      </c>
      <c r="B59">
        <v>1689267977</v>
      </c>
      <c r="C59">
        <v>8426.5</v>
      </c>
      <c r="D59" t="s">
        <v>592</v>
      </c>
      <c r="E59" t="s">
        <v>593</v>
      </c>
      <c r="F59" t="s">
        <v>375</v>
      </c>
      <c r="G59" t="s">
        <v>376</v>
      </c>
      <c r="H59" t="s">
        <v>532</v>
      </c>
      <c r="I59" t="s">
        <v>378</v>
      </c>
      <c r="J59" t="s">
        <v>532</v>
      </c>
      <c r="K59" t="s">
        <v>380</v>
      </c>
      <c r="L59" t="s">
        <v>533</v>
      </c>
      <c r="M59">
        <v>1689267977</v>
      </c>
      <c r="N59">
        <f t="shared" si="46"/>
        <v>6.6037472168175406E-3</v>
      </c>
      <c r="O59">
        <f t="shared" si="47"/>
        <v>6.6037472168175402</v>
      </c>
      <c r="P59">
        <f t="shared" si="48"/>
        <v>62.787575617780121</v>
      </c>
      <c r="Q59">
        <f t="shared" si="49"/>
        <v>1115.73</v>
      </c>
      <c r="R59">
        <f t="shared" si="50"/>
        <v>790.92734420279112</v>
      </c>
      <c r="S59">
        <f t="shared" si="51"/>
        <v>78.306984486471464</v>
      </c>
      <c r="T59">
        <f t="shared" si="52"/>
        <v>110.46457356858001</v>
      </c>
      <c r="U59">
        <f t="shared" si="53"/>
        <v>0.36025067296609053</v>
      </c>
      <c r="V59">
        <f t="shared" si="54"/>
        <v>2.9111678431682906</v>
      </c>
      <c r="W59">
        <f t="shared" si="55"/>
        <v>0.3371901102838612</v>
      </c>
      <c r="X59">
        <f t="shared" si="56"/>
        <v>0.21269258717519304</v>
      </c>
      <c r="Y59">
        <f t="shared" si="57"/>
        <v>289.5254132920528</v>
      </c>
      <c r="Z59">
        <f t="shared" si="58"/>
        <v>32.525655911214962</v>
      </c>
      <c r="AA59">
        <f t="shared" si="59"/>
        <v>32.0869</v>
      </c>
      <c r="AB59">
        <f t="shared" si="60"/>
        <v>4.7986202470919714</v>
      </c>
      <c r="AC59">
        <f t="shared" si="61"/>
        <v>59.63976822196765</v>
      </c>
      <c r="AD59">
        <f t="shared" si="62"/>
        <v>2.9353460758079999</v>
      </c>
      <c r="AE59">
        <f t="shared" si="63"/>
        <v>4.9217932317966282</v>
      </c>
      <c r="AF59">
        <f t="shared" si="64"/>
        <v>1.8632741712839715</v>
      </c>
      <c r="AG59">
        <f t="shared" si="65"/>
        <v>-291.22525226165357</v>
      </c>
      <c r="AH59">
        <f t="shared" si="66"/>
        <v>70.437760085486715</v>
      </c>
      <c r="AI59">
        <f t="shared" si="67"/>
        <v>5.5039992920315273</v>
      </c>
      <c r="AJ59">
        <f t="shared" si="68"/>
        <v>74.241920407917505</v>
      </c>
      <c r="AK59">
        <v>0</v>
      </c>
      <c r="AL59">
        <v>0</v>
      </c>
      <c r="AM59">
        <f t="shared" si="69"/>
        <v>1</v>
      </c>
      <c r="AN59">
        <f t="shared" si="70"/>
        <v>0</v>
      </c>
      <c r="AO59">
        <f t="shared" si="71"/>
        <v>51375.978797882213</v>
      </c>
      <c r="AP59" t="s">
        <v>382</v>
      </c>
      <c r="AQ59">
        <v>10238.9</v>
      </c>
      <c r="AR59">
        <v>302.21199999999999</v>
      </c>
      <c r="AS59">
        <v>4052.3</v>
      </c>
      <c r="AT59">
        <f t="shared" si="72"/>
        <v>0.92542210596451402</v>
      </c>
      <c r="AU59">
        <v>-0.32343011824092421</v>
      </c>
      <c r="AV59" t="s">
        <v>594</v>
      </c>
      <c r="AW59">
        <v>10259.9</v>
      </c>
      <c r="AX59">
        <v>771.75823076923075</v>
      </c>
      <c r="AY59">
        <v>1404.97</v>
      </c>
      <c r="AZ59">
        <f t="shared" si="73"/>
        <v>0.45069415662310885</v>
      </c>
      <c r="BA59">
        <v>0.5</v>
      </c>
      <c r="BB59">
        <f t="shared" si="74"/>
        <v>1512.9741001513225</v>
      </c>
      <c r="BC59">
        <f t="shared" si="75"/>
        <v>62.787575617780121</v>
      </c>
      <c r="BD59">
        <f t="shared" si="76"/>
        <v>340.94429303015369</v>
      </c>
      <c r="BE59">
        <f t="shared" si="77"/>
        <v>4.1713209584822962E-2</v>
      </c>
      <c r="BF59">
        <f t="shared" si="78"/>
        <v>1.8842608738976632</v>
      </c>
      <c r="BG59">
        <f t="shared" si="79"/>
        <v>264.97640114621368</v>
      </c>
      <c r="BH59" t="s">
        <v>595</v>
      </c>
      <c r="BI59">
        <v>610.47</v>
      </c>
      <c r="BJ59">
        <f t="shared" si="80"/>
        <v>610.47</v>
      </c>
      <c r="BK59">
        <f t="shared" si="81"/>
        <v>0.56549250161925158</v>
      </c>
      <c r="BL59">
        <f t="shared" si="82"/>
        <v>0.79699404560197518</v>
      </c>
      <c r="BM59">
        <f t="shared" si="83"/>
        <v>0.76916349732555067</v>
      </c>
      <c r="BN59">
        <f t="shared" si="84"/>
        <v>0.57420736846231835</v>
      </c>
      <c r="BO59">
        <f t="shared" si="85"/>
        <v>0.70593810065257134</v>
      </c>
      <c r="BP59">
        <f t="shared" si="86"/>
        <v>0.63043183165496053</v>
      </c>
      <c r="BQ59">
        <f t="shared" si="87"/>
        <v>0.36956816834503947</v>
      </c>
      <c r="BR59">
        <f t="shared" si="88"/>
        <v>1799.75</v>
      </c>
      <c r="BS59">
        <f t="shared" si="89"/>
        <v>1512.9741001513225</v>
      </c>
      <c r="BT59">
        <f t="shared" si="90"/>
        <v>0.84065792479584533</v>
      </c>
      <c r="BU59">
        <f t="shared" si="91"/>
        <v>0.16086979485598155</v>
      </c>
      <c r="BV59">
        <v>6</v>
      </c>
      <c r="BW59">
        <v>0.5</v>
      </c>
      <c r="BX59" t="s">
        <v>385</v>
      </c>
      <c r="BY59">
        <v>1689267977</v>
      </c>
      <c r="BZ59">
        <v>1115.73</v>
      </c>
      <c r="CA59">
        <v>1199.8800000000001</v>
      </c>
      <c r="CB59">
        <v>29.648</v>
      </c>
      <c r="CC59">
        <v>21.9618</v>
      </c>
      <c r="CD59">
        <v>1120.45</v>
      </c>
      <c r="CE59">
        <v>29.299499999999998</v>
      </c>
      <c r="CF59">
        <v>500.21800000000002</v>
      </c>
      <c r="CG59">
        <v>98.906400000000005</v>
      </c>
      <c r="CH59">
        <v>0.100146</v>
      </c>
      <c r="CI59">
        <v>32.535699999999999</v>
      </c>
      <c r="CJ59">
        <v>32.0869</v>
      </c>
      <c r="CK59">
        <v>999.9</v>
      </c>
      <c r="CL59">
        <v>0</v>
      </c>
      <c r="CM59">
        <v>0</v>
      </c>
      <c r="CN59">
        <v>10005</v>
      </c>
      <c r="CO59">
        <v>0</v>
      </c>
      <c r="CP59">
        <v>1.91117E-3</v>
      </c>
      <c r="CQ59">
        <v>-84.153700000000001</v>
      </c>
      <c r="CR59">
        <v>1149.82</v>
      </c>
      <c r="CS59">
        <v>1226.83</v>
      </c>
      <c r="CT59">
        <v>7.6862199999999996</v>
      </c>
      <c r="CU59">
        <v>1199.8800000000001</v>
      </c>
      <c r="CV59">
        <v>21.9618</v>
      </c>
      <c r="CW59">
        <v>2.9323800000000002</v>
      </c>
      <c r="CX59">
        <v>2.1721599999999999</v>
      </c>
      <c r="CY59">
        <v>23.648800000000001</v>
      </c>
      <c r="CZ59">
        <v>18.758500000000002</v>
      </c>
      <c r="DA59">
        <v>1799.75</v>
      </c>
      <c r="DB59">
        <v>0.97800600000000004</v>
      </c>
      <c r="DC59">
        <v>2.19939E-2</v>
      </c>
      <c r="DD59">
        <v>0</v>
      </c>
      <c r="DE59">
        <v>771.58199999999999</v>
      </c>
      <c r="DF59">
        <v>4.9997699999999998</v>
      </c>
      <c r="DG59">
        <v>16010.6</v>
      </c>
      <c r="DH59">
        <v>15782.3</v>
      </c>
      <c r="DI59">
        <v>45.625</v>
      </c>
      <c r="DJ59">
        <v>46.686999999999998</v>
      </c>
      <c r="DK59">
        <v>45.311999999999998</v>
      </c>
      <c r="DL59">
        <v>45.561999999999998</v>
      </c>
      <c r="DM59">
        <v>46.5</v>
      </c>
      <c r="DN59">
        <v>1755.28</v>
      </c>
      <c r="DO59">
        <v>39.47</v>
      </c>
      <c r="DP59">
        <v>0</v>
      </c>
      <c r="DQ59">
        <v>126.7999999523163</v>
      </c>
      <c r="DR59">
        <v>0</v>
      </c>
      <c r="DS59">
        <v>771.75823076923075</v>
      </c>
      <c r="DT59">
        <v>-2.8057435898393401</v>
      </c>
      <c r="DU59">
        <v>42.731624333902673</v>
      </c>
      <c r="DV59">
        <v>16012.25</v>
      </c>
      <c r="DW59">
        <v>15</v>
      </c>
      <c r="DX59">
        <v>1689267934</v>
      </c>
      <c r="DY59" t="s">
        <v>596</v>
      </c>
      <c r="DZ59">
        <v>1689267924.5</v>
      </c>
      <c r="EA59">
        <v>1689267810.5</v>
      </c>
      <c r="EB59">
        <v>45</v>
      </c>
      <c r="EC59">
        <v>-0.626</v>
      </c>
      <c r="ED59">
        <v>-3.0000000000000001E-3</v>
      </c>
      <c r="EE59">
        <v>-4.7110000000000003</v>
      </c>
      <c r="EF59">
        <v>0.11899999999999999</v>
      </c>
      <c r="EG59">
        <v>1200</v>
      </c>
      <c r="EH59">
        <v>20</v>
      </c>
      <c r="EI59">
        <v>0.05</v>
      </c>
      <c r="EJ59">
        <v>0.01</v>
      </c>
      <c r="EK59">
        <v>62.559908974719178</v>
      </c>
      <c r="EL59">
        <v>-0.115337853757043</v>
      </c>
      <c r="EM59">
        <v>0.16261988821041451</v>
      </c>
      <c r="EN59">
        <v>1</v>
      </c>
      <c r="EO59">
        <v>0.37546138911063681</v>
      </c>
      <c r="EP59">
        <v>-4.6724306461029923E-2</v>
      </c>
      <c r="EQ59">
        <v>7.0031241696261589E-3</v>
      </c>
      <c r="ER59">
        <v>1</v>
      </c>
      <c r="ES59">
        <v>2</v>
      </c>
      <c r="ET59">
        <v>2</v>
      </c>
      <c r="EU59" t="s">
        <v>387</v>
      </c>
      <c r="EV59">
        <v>2.96231</v>
      </c>
      <c r="EW59">
        <v>2.69943</v>
      </c>
      <c r="EX59">
        <v>0.19665099999999999</v>
      </c>
      <c r="EY59">
        <v>0.203232</v>
      </c>
      <c r="EZ59">
        <v>0.13142999999999999</v>
      </c>
      <c r="FA59">
        <v>0.103479</v>
      </c>
      <c r="FB59">
        <v>27384.400000000001</v>
      </c>
      <c r="FC59">
        <v>17403</v>
      </c>
      <c r="FD59">
        <v>32013.200000000001</v>
      </c>
      <c r="FE59">
        <v>24984.2</v>
      </c>
      <c r="FF59">
        <v>38478.5</v>
      </c>
      <c r="FG59">
        <v>38824.5</v>
      </c>
      <c r="FH59">
        <v>46003.4</v>
      </c>
      <c r="FI59">
        <v>45318.3</v>
      </c>
      <c r="FJ59">
        <v>1.91957</v>
      </c>
      <c r="FK59">
        <v>1.7463500000000001</v>
      </c>
      <c r="FL59">
        <v>5.2668199999999998E-2</v>
      </c>
      <c r="FM59">
        <v>0</v>
      </c>
      <c r="FN59">
        <v>31.232099999999999</v>
      </c>
      <c r="FO59">
        <v>999.9</v>
      </c>
      <c r="FP59">
        <v>42.2</v>
      </c>
      <c r="FQ59">
        <v>44.5</v>
      </c>
      <c r="FR59">
        <v>40.072099999999999</v>
      </c>
      <c r="FS59">
        <v>64.154200000000003</v>
      </c>
      <c r="FT59">
        <v>15.136200000000001</v>
      </c>
      <c r="FU59">
        <v>1</v>
      </c>
      <c r="FV59">
        <v>0.558697</v>
      </c>
      <c r="FW59">
        <v>2.4136500000000001</v>
      </c>
      <c r="FX59">
        <v>20.2133</v>
      </c>
      <c r="FY59">
        <v>5.2292699999999996</v>
      </c>
      <c r="FZ59">
        <v>11.950100000000001</v>
      </c>
      <c r="GA59">
        <v>4.9856499999999997</v>
      </c>
      <c r="GB59">
        <v>3.29</v>
      </c>
      <c r="GC59">
        <v>9999</v>
      </c>
      <c r="GD59">
        <v>9999</v>
      </c>
      <c r="GE59">
        <v>9999</v>
      </c>
      <c r="GF59">
        <v>215.3</v>
      </c>
      <c r="GG59">
        <v>1.8669500000000001</v>
      </c>
      <c r="GH59">
        <v>1.86911</v>
      </c>
      <c r="GI59">
        <v>1.86687</v>
      </c>
      <c r="GJ59">
        <v>1.86714</v>
      </c>
      <c r="GK59">
        <v>1.8624799999999999</v>
      </c>
      <c r="GL59">
        <v>1.8652</v>
      </c>
      <c r="GM59">
        <v>1.86853</v>
      </c>
      <c r="GN59">
        <v>1.8688400000000001</v>
      </c>
      <c r="GO59">
        <v>5</v>
      </c>
      <c r="GP59">
        <v>0</v>
      </c>
      <c r="GQ59">
        <v>0</v>
      </c>
      <c r="GR59">
        <v>0</v>
      </c>
      <c r="GS59" t="s">
        <v>388</v>
      </c>
      <c r="GT59" t="s">
        <v>389</v>
      </c>
      <c r="GU59" t="s">
        <v>390</v>
      </c>
      <c r="GV59" t="s">
        <v>390</v>
      </c>
      <c r="GW59" t="s">
        <v>390</v>
      </c>
      <c r="GX59" t="s">
        <v>390</v>
      </c>
      <c r="GY59">
        <v>0</v>
      </c>
      <c r="GZ59">
        <v>100</v>
      </c>
      <c r="HA59">
        <v>100</v>
      </c>
      <c r="HB59">
        <v>-4.72</v>
      </c>
      <c r="HC59">
        <v>0.34849999999999998</v>
      </c>
      <c r="HD59">
        <v>-5.3766846794462806</v>
      </c>
      <c r="HE59">
        <v>1.6145137170229321E-3</v>
      </c>
      <c r="HF59">
        <v>-1.407043735234338E-6</v>
      </c>
      <c r="HG59">
        <v>4.3622850327847239E-10</v>
      </c>
      <c r="HH59">
        <v>0.34852717389746518</v>
      </c>
      <c r="HI59">
        <v>0</v>
      </c>
      <c r="HJ59">
        <v>0</v>
      </c>
      <c r="HK59">
        <v>0</v>
      </c>
      <c r="HL59">
        <v>2</v>
      </c>
      <c r="HM59">
        <v>2094</v>
      </c>
      <c r="HN59">
        <v>1</v>
      </c>
      <c r="HO59">
        <v>26</v>
      </c>
      <c r="HP59">
        <v>0.9</v>
      </c>
      <c r="HQ59">
        <v>2.8</v>
      </c>
      <c r="HR59">
        <v>2.5793499999999998</v>
      </c>
      <c r="HS59">
        <v>2.5939899999999998</v>
      </c>
      <c r="HT59">
        <v>1.4978</v>
      </c>
      <c r="HU59">
        <v>2.2863799999999999</v>
      </c>
      <c r="HV59">
        <v>1.49902</v>
      </c>
      <c r="HW59">
        <v>2.3046899999999999</v>
      </c>
      <c r="HX59">
        <v>46.444200000000002</v>
      </c>
      <c r="HY59">
        <v>24.122499999999999</v>
      </c>
      <c r="HZ59">
        <v>18</v>
      </c>
      <c r="IA59">
        <v>507.65</v>
      </c>
      <c r="IB59">
        <v>433.04399999999998</v>
      </c>
      <c r="IC59">
        <v>28.3947</v>
      </c>
      <c r="ID59">
        <v>34.182000000000002</v>
      </c>
      <c r="IE59">
        <v>30</v>
      </c>
      <c r="IF59">
        <v>34.078000000000003</v>
      </c>
      <c r="IG59">
        <v>33.985199999999999</v>
      </c>
      <c r="IH59">
        <v>51.614100000000001</v>
      </c>
      <c r="II59">
        <v>52.7378</v>
      </c>
      <c r="IJ59">
        <v>0</v>
      </c>
      <c r="IK59">
        <v>28.3628</v>
      </c>
      <c r="IL59">
        <v>1200</v>
      </c>
      <c r="IM59">
        <v>21.9679</v>
      </c>
      <c r="IN59">
        <v>99.952399999999997</v>
      </c>
      <c r="IO59">
        <v>100.36199999999999</v>
      </c>
    </row>
    <row r="60" spans="1:249" x14ac:dyDescent="0.3">
      <c r="A60">
        <v>42</v>
      </c>
      <c r="B60">
        <v>1689268146</v>
      </c>
      <c r="C60">
        <v>8595.5</v>
      </c>
      <c r="D60" t="s">
        <v>597</v>
      </c>
      <c r="E60" t="s">
        <v>598</v>
      </c>
      <c r="F60" t="s">
        <v>375</v>
      </c>
      <c r="G60" t="s">
        <v>376</v>
      </c>
      <c r="H60" t="s">
        <v>532</v>
      </c>
      <c r="I60" t="s">
        <v>378</v>
      </c>
      <c r="J60" t="s">
        <v>532</v>
      </c>
      <c r="K60" t="s">
        <v>380</v>
      </c>
      <c r="L60" t="s">
        <v>533</v>
      </c>
      <c r="M60">
        <v>1689268146</v>
      </c>
      <c r="N60">
        <f t="shared" si="46"/>
        <v>5.6763480954746797E-3</v>
      </c>
      <c r="O60">
        <f t="shared" si="47"/>
        <v>5.6763480954746797</v>
      </c>
      <c r="P60">
        <f t="shared" si="48"/>
        <v>61.712547497274308</v>
      </c>
      <c r="Q60">
        <f t="shared" si="49"/>
        <v>1416.42</v>
      </c>
      <c r="R60">
        <f t="shared" si="50"/>
        <v>1036.9917431928404</v>
      </c>
      <c r="S60">
        <f t="shared" si="51"/>
        <v>102.66567620127402</v>
      </c>
      <c r="T60">
        <f t="shared" si="52"/>
        <v>140.23035191898001</v>
      </c>
      <c r="U60">
        <f t="shared" si="53"/>
        <v>0.30391742474843059</v>
      </c>
      <c r="V60">
        <f t="shared" si="54"/>
        <v>2.9124179392576126</v>
      </c>
      <c r="W60">
        <f t="shared" si="55"/>
        <v>0.2873335312372558</v>
      </c>
      <c r="X60">
        <f t="shared" si="56"/>
        <v>0.18099800371515815</v>
      </c>
      <c r="Y60">
        <f t="shared" si="57"/>
        <v>289.57981829222126</v>
      </c>
      <c r="Z60">
        <f t="shared" si="58"/>
        <v>32.531585846446809</v>
      </c>
      <c r="AA60">
        <f t="shared" si="59"/>
        <v>32.069800000000001</v>
      </c>
      <c r="AB60">
        <f t="shared" si="60"/>
        <v>4.7939807169091413</v>
      </c>
      <c r="AC60">
        <f t="shared" si="61"/>
        <v>60.00560683460472</v>
      </c>
      <c r="AD60">
        <f t="shared" si="62"/>
        <v>2.9142829705577999</v>
      </c>
      <c r="AE60">
        <f t="shared" si="63"/>
        <v>4.8566844404899143</v>
      </c>
      <c r="AF60">
        <f t="shared" si="64"/>
        <v>1.8796977463513413</v>
      </c>
      <c r="AG60">
        <f t="shared" si="65"/>
        <v>-250.32695101043336</v>
      </c>
      <c r="AH60">
        <f t="shared" si="66"/>
        <v>36.097582038894963</v>
      </c>
      <c r="AI60">
        <f t="shared" si="67"/>
        <v>2.8159450046861756</v>
      </c>
      <c r="AJ60">
        <f t="shared" si="68"/>
        <v>78.166394325369026</v>
      </c>
      <c r="AK60">
        <v>0</v>
      </c>
      <c r="AL60">
        <v>0</v>
      </c>
      <c r="AM60">
        <f t="shared" si="69"/>
        <v>1</v>
      </c>
      <c r="AN60">
        <f t="shared" si="70"/>
        <v>0</v>
      </c>
      <c r="AO60">
        <f t="shared" si="71"/>
        <v>51450.882734832892</v>
      </c>
      <c r="AP60" t="s">
        <v>382</v>
      </c>
      <c r="AQ60">
        <v>10238.9</v>
      </c>
      <c r="AR60">
        <v>302.21199999999999</v>
      </c>
      <c r="AS60">
        <v>4052.3</v>
      </c>
      <c r="AT60">
        <f t="shared" si="72"/>
        <v>0.92542210596451402</v>
      </c>
      <c r="AU60">
        <v>-0.32343011824092421</v>
      </c>
      <c r="AV60" t="s">
        <v>599</v>
      </c>
      <c r="AW60">
        <v>10260.299999999999</v>
      </c>
      <c r="AX60">
        <v>764.50900000000001</v>
      </c>
      <c r="AY60">
        <v>1386.02</v>
      </c>
      <c r="AZ60">
        <f t="shared" si="73"/>
        <v>0.44841416429777348</v>
      </c>
      <c r="BA60">
        <v>0.5</v>
      </c>
      <c r="BB60">
        <f t="shared" si="74"/>
        <v>1513.2522001514101</v>
      </c>
      <c r="BC60">
        <f t="shared" si="75"/>
        <v>61.712547497274308</v>
      </c>
      <c r="BD60">
        <f t="shared" si="76"/>
        <v>339.28186035133081</v>
      </c>
      <c r="BE60">
        <f t="shared" si="77"/>
        <v>4.0995134591119808E-2</v>
      </c>
      <c r="BF60">
        <f t="shared" si="78"/>
        <v>1.9236951847736687</v>
      </c>
      <c r="BG60">
        <f t="shared" si="79"/>
        <v>264.29489678240185</v>
      </c>
      <c r="BH60" t="s">
        <v>600</v>
      </c>
      <c r="BI60">
        <v>611.49</v>
      </c>
      <c r="BJ60">
        <f t="shared" si="80"/>
        <v>611.49</v>
      </c>
      <c r="BK60">
        <f t="shared" si="81"/>
        <v>0.55881589010259591</v>
      </c>
      <c r="BL60">
        <f t="shared" si="82"/>
        <v>0.80243631621757705</v>
      </c>
      <c r="BM60">
        <f t="shared" si="83"/>
        <v>0.77489893368131335</v>
      </c>
      <c r="BN60">
        <f t="shared" si="84"/>
        <v>0.57345120168885999</v>
      </c>
      <c r="BO60">
        <f t="shared" si="85"/>
        <v>0.71099131540379856</v>
      </c>
      <c r="BP60">
        <f t="shared" si="86"/>
        <v>0.64182603867827093</v>
      </c>
      <c r="BQ60">
        <f t="shared" si="87"/>
        <v>0.35817396132172907</v>
      </c>
      <c r="BR60">
        <f t="shared" si="88"/>
        <v>1800.08</v>
      </c>
      <c r="BS60">
        <f t="shared" si="89"/>
        <v>1513.2522001514101</v>
      </c>
      <c r="BT60">
        <f t="shared" si="90"/>
        <v>0.84065830415948739</v>
      </c>
      <c r="BU60">
        <f t="shared" si="91"/>
        <v>0.16087052702781057</v>
      </c>
      <c r="BV60">
        <v>6</v>
      </c>
      <c r="BW60">
        <v>0.5</v>
      </c>
      <c r="BX60" t="s">
        <v>385</v>
      </c>
      <c r="BY60">
        <v>1689268146</v>
      </c>
      <c r="BZ60">
        <v>1416.42</v>
      </c>
      <c r="CA60">
        <v>1500.08</v>
      </c>
      <c r="CB60">
        <v>29.436199999999999</v>
      </c>
      <c r="CC60">
        <v>22.828499999999998</v>
      </c>
      <c r="CD60">
        <v>1421.5</v>
      </c>
      <c r="CE60">
        <v>29.107299999999999</v>
      </c>
      <c r="CF60">
        <v>500.25799999999998</v>
      </c>
      <c r="CG60">
        <v>98.903000000000006</v>
      </c>
      <c r="CH60">
        <v>0.100369</v>
      </c>
      <c r="CI60">
        <v>32.299700000000001</v>
      </c>
      <c r="CJ60">
        <v>32.069800000000001</v>
      </c>
      <c r="CK60">
        <v>999.9</v>
      </c>
      <c r="CL60">
        <v>0</v>
      </c>
      <c r="CM60">
        <v>0</v>
      </c>
      <c r="CN60">
        <v>10012.5</v>
      </c>
      <c r="CO60">
        <v>0</v>
      </c>
      <c r="CP60">
        <v>1.91117E-3</v>
      </c>
      <c r="CQ60">
        <v>-83.657300000000006</v>
      </c>
      <c r="CR60">
        <v>1459.38</v>
      </c>
      <c r="CS60">
        <v>1535.12</v>
      </c>
      <c r="CT60">
        <v>6.6076899999999998</v>
      </c>
      <c r="CU60">
        <v>1500.08</v>
      </c>
      <c r="CV60">
        <v>22.828499999999998</v>
      </c>
      <c r="CW60">
        <v>2.91133</v>
      </c>
      <c r="CX60">
        <v>2.2578100000000001</v>
      </c>
      <c r="CY60">
        <v>23.529299999999999</v>
      </c>
      <c r="CZ60">
        <v>19.378499999999999</v>
      </c>
      <c r="DA60">
        <v>1800.08</v>
      </c>
      <c r="DB60">
        <v>0.97799400000000003</v>
      </c>
      <c r="DC60">
        <v>2.2006000000000001E-2</v>
      </c>
      <c r="DD60">
        <v>0</v>
      </c>
      <c r="DE60">
        <v>764.51900000000001</v>
      </c>
      <c r="DF60">
        <v>4.9997699999999998</v>
      </c>
      <c r="DG60">
        <v>15800.3</v>
      </c>
      <c r="DH60">
        <v>15785.2</v>
      </c>
      <c r="DI60">
        <v>45.75</v>
      </c>
      <c r="DJ60">
        <v>47</v>
      </c>
      <c r="DK60">
        <v>45.375</v>
      </c>
      <c r="DL60">
        <v>45.875</v>
      </c>
      <c r="DM60">
        <v>46.625</v>
      </c>
      <c r="DN60">
        <v>1755.58</v>
      </c>
      <c r="DO60">
        <v>39.5</v>
      </c>
      <c r="DP60">
        <v>0</v>
      </c>
      <c r="DQ60">
        <v>168.5</v>
      </c>
      <c r="DR60">
        <v>0</v>
      </c>
      <c r="DS60">
        <v>764.50900000000001</v>
      </c>
      <c r="DT60">
        <v>-1.608205123205726</v>
      </c>
      <c r="DU60">
        <v>-77.876923345602634</v>
      </c>
      <c r="DV60">
        <v>15810.67307692308</v>
      </c>
      <c r="DW60">
        <v>15</v>
      </c>
      <c r="DX60">
        <v>1689268102</v>
      </c>
      <c r="DY60" t="s">
        <v>601</v>
      </c>
      <c r="DZ60">
        <v>1689268102</v>
      </c>
      <c r="EA60">
        <v>1689268095</v>
      </c>
      <c r="EB60">
        <v>46</v>
      </c>
      <c r="EC60">
        <v>-0.40699999999999997</v>
      </c>
      <c r="ED60">
        <v>-0.02</v>
      </c>
      <c r="EE60">
        <v>-5.0549999999999997</v>
      </c>
      <c r="EF60">
        <v>0.17799999999999999</v>
      </c>
      <c r="EG60">
        <v>1501</v>
      </c>
      <c r="EH60">
        <v>22</v>
      </c>
      <c r="EI60">
        <v>0.04</v>
      </c>
      <c r="EJ60">
        <v>0.02</v>
      </c>
      <c r="EK60">
        <v>61.551958829216822</v>
      </c>
      <c r="EL60">
        <v>0.5511215003121086</v>
      </c>
      <c r="EM60">
        <v>0.1972379868561957</v>
      </c>
      <c r="EN60">
        <v>1</v>
      </c>
      <c r="EO60">
        <v>0.31276380943080662</v>
      </c>
      <c r="EP60">
        <v>-5.0607832439876821E-2</v>
      </c>
      <c r="EQ60">
        <v>7.630387353048061E-3</v>
      </c>
      <c r="ER60">
        <v>1</v>
      </c>
      <c r="ES60">
        <v>2</v>
      </c>
      <c r="ET60">
        <v>2</v>
      </c>
      <c r="EU60" t="s">
        <v>387</v>
      </c>
      <c r="EV60">
        <v>2.9623599999999999</v>
      </c>
      <c r="EW60">
        <v>2.6997100000000001</v>
      </c>
      <c r="EX60">
        <v>0.22805600000000001</v>
      </c>
      <c r="EY60">
        <v>0.233152</v>
      </c>
      <c r="EZ60">
        <v>0.130827</v>
      </c>
      <c r="FA60">
        <v>0.106305</v>
      </c>
      <c r="FB60">
        <v>26307.7</v>
      </c>
      <c r="FC60">
        <v>16745.099999999999</v>
      </c>
      <c r="FD60">
        <v>32010.799999999999</v>
      </c>
      <c r="FE60">
        <v>24981.7</v>
      </c>
      <c r="FF60">
        <v>38502.5</v>
      </c>
      <c r="FG60">
        <v>38698.5</v>
      </c>
      <c r="FH60">
        <v>45999.7</v>
      </c>
      <c r="FI60">
        <v>45314</v>
      </c>
      <c r="FJ60">
        <v>1.9185000000000001</v>
      </c>
      <c r="FK60">
        <v>1.74807</v>
      </c>
      <c r="FL60">
        <v>3.08007E-2</v>
      </c>
      <c r="FM60">
        <v>0</v>
      </c>
      <c r="FN60">
        <v>31.57</v>
      </c>
      <c r="FO60">
        <v>999.9</v>
      </c>
      <c r="FP60">
        <v>42.4</v>
      </c>
      <c r="FQ60">
        <v>44.4</v>
      </c>
      <c r="FR60">
        <v>40.0595</v>
      </c>
      <c r="FS60">
        <v>64.684200000000004</v>
      </c>
      <c r="FT60">
        <v>15.068099999999999</v>
      </c>
      <c r="FU60">
        <v>1</v>
      </c>
      <c r="FV60">
        <v>0.56922799999999996</v>
      </c>
      <c r="FW60">
        <v>3.5394800000000002</v>
      </c>
      <c r="FX60">
        <v>20.194099999999999</v>
      </c>
      <c r="FY60">
        <v>5.2348100000000004</v>
      </c>
      <c r="FZ60">
        <v>11.954800000000001</v>
      </c>
      <c r="GA60">
        <v>4.9857500000000003</v>
      </c>
      <c r="GB60">
        <v>3.29</v>
      </c>
      <c r="GC60">
        <v>9999</v>
      </c>
      <c r="GD60">
        <v>9999</v>
      </c>
      <c r="GE60">
        <v>9999</v>
      </c>
      <c r="GF60">
        <v>215.3</v>
      </c>
      <c r="GG60">
        <v>1.86693</v>
      </c>
      <c r="GH60">
        <v>1.8690899999999999</v>
      </c>
      <c r="GI60">
        <v>1.8668199999999999</v>
      </c>
      <c r="GJ60">
        <v>1.86714</v>
      </c>
      <c r="GK60">
        <v>1.8624799999999999</v>
      </c>
      <c r="GL60">
        <v>1.86521</v>
      </c>
      <c r="GM60">
        <v>1.8685099999999999</v>
      </c>
      <c r="GN60">
        <v>1.8688100000000001</v>
      </c>
      <c r="GO60">
        <v>5</v>
      </c>
      <c r="GP60">
        <v>0</v>
      </c>
      <c r="GQ60">
        <v>0</v>
      </c>
      <c r="GR60">
        <v>0</v>
      </c>
      <c r="GS60" t="s">
        <v>388</v>
      </c>
      <c r="GT60" t="s">
        <v>389</v>
      </c>
      <c r="GU60" t="s">
        <v>390</v>
      </c>
      <c r="GV60" t="s">
        <v>390</v>
      </c>
      <c r="GW60" t="s">
        <v>390</v>
      </c>
      <c r="GX60" t="s">
        <v>390</v>
      </c>
      <c r="GY60">
        <v>0</v>
      </c>
      <c r="GZ60">
        <v>100</v>
      </c>
      <c r="HA60">
        <v>100</v>
      </c>
      <c r="HB60">
        <v>-5.08</v>
      </c>
      <c r="HC60">
        <v>0.32890000000000003</v>
      </c>
      <c r="HD60">
        <v>-5.7847948761513823</v>
      </c>
      <c r="HE60">
        <v>1.6145137170229321E-3</v>
      </c>
      <c r="HF60">
        <v>-1.407043735234338E-6</v>
      </c>
      <c r="HG60">
        <v>4.3622850327847239E-10</v>
      </c>
      <c r="HH60">
        <v>0.32892465270343091</v>
      </c>
      <c r="HI60">
        <v>0</v>
      </c>
      <c r="HJ60">
        <v>0</v>
      </c>
      <c r="HK60">
        <v>0</v>
      </c>
      <c r="HL60">
        <v>2</v>
      </c>
      <c r="HM60">
        <v>2094</v>
      </c>
      <c r="HN60">
        <v>1</v>
      </c>
      <c r="HO60">
        <v>26</v>
      </c>
      <c r="HP60">
        <v>0.7</v>
      </c>
      <c r="HQ60">
        <v>0.8</v>
      </c>
      <c r="HR60">
        <v>3.0920399999999999</v>
      </c>
      <c r="HS60">
        <v>2.5866699999999998</v>
      </c>
      <c r="HT60">
        <v>1.4978</v>
      </c>
      <c r="HU60">
        <v>2.2863799999999999</v>
      </c>
      <c r="HV60">
        <v>1.49902</v>
      </c>
      <c r="HW60">
        <v>2.3071299999999999</v>
      </c>
      <c r="HX60">
        <v>46.385800000000003</v>
      </c>
      <c r="HY60">
        <v>24.122499999999999</v>
      </c>
      <c r="HZ60">
        <v>18</v>
      </c>
      <c r="IA60">
        <v>507.14100000000002</v>
      </c>
      <c r="IB60">
        <v>434.32400000000001</v>
      </c>
      <c r="IC60">
        <v>26.756799999999998</v>
      </c>
      <c r="ID60">
        <v>34.228999999999999</v>
      </c>
      <c r="IE60">
        <v>30.000399999999999</v>
      </c>
      <c r="IF60">
        <v>34.104500000000002</v>
      </c>
      <c r="IG60">
        <v>34.015300000000003</v>
      </c>
      <c r="IH60">
        <v>61.886200000000002</v>
      </c>
      <c r="II60">
        <v>51.024900000000002</v>
      </c>
      <c r="IJ60">
        <v>0</v>
      </c>
      <c r="IK60">
        <v>26.706199999999999</v>
      </c>
      <c r="IL60">
        <v>1500</v>
      </c>
      <c r="IM60">
        <v>22.8553</v>
      </c>
      <c r="IN60">
        <v>99.944599999999994</v>
      </c>
      <c r="IO60">
        <v>100.352</v>
      </c>
    </row>
    <row r="61" spans="1:249" x14ac:dyDescent="0.3">
      <c r="A61">
        <v>43</v>
      </c>
      <c r="B61">
        <v>1689269288.0999999</v>
      </c>
      <c r="C61">
        <v>9737.5999999046326</v>
      </c>
      <c r="D61" t="s">
        <v>602</v>
      </c>
      <c r="E61" t="s">
        <v>603</v>
      </c>
      <c r="F61" t="s">
        <v>375</v>
      </c>
      <c r="G61" t="s">
        <v>376</v>
      </c>
      <c r="H61" t="s">
        <v>28</v>
      </c>
      <c r="I61" t="s">
        <v>378</v>
      </c>
      <c r="J61" t="s">
        <v>459</v>
      </c>
      <c r="K61" t="s">
        <v>460</v>
      </c>
      <c r="L61" t="s">
        <v>604</v>
      </c>
      <c r="M61">
        <v>1689269288.0999999</v>
      </c>
      <c r="N61">
        <f t="shared" si="46"/>
        <v>6.974618049007405E-3</v>
      </c>
      <c r="O61">
        <f t="shared" si="47"/>
        <v>6.9746180490074048</v>
      </c>
      <c r="P61">
        <f t="shared" si="48"/>
        <v>51.849639682922486</v>
      </c>
      <c r="Q61">
        <f t="shared" si="49"/>
        <v>334.959</v>
      </c>
      <c r="R61">
        <f t="shared" si="50"/>
        <v>101.7701932216372</v>
      </c>
      <c r="S61">
        <f t="shared" si="51"/>
        <v>10.075699747003629</v>
      </c>
      <c r="T61">
        <f t="shared" si="52"/>
        <v>33.162424131460206</v>
      </c>
      <c r="U61">
        <f t="shared" si="53"/>
        <v>0.38935559272981551</v>
      </c>
      <c r="V61">
        <f t="shared" si="54"/>
        <v>2.9163905829799779</v>
      </c>
      <c r="W61">
        <f t="shared" si="55"/>
        <v>0.36261135654856769</v>
      </c>
      <c r="X61">
        <f t="shared" si="56"/>
        <v>0.22888169495389726</v>
      </c>
      <c r="Y61">
        <f t="shared" si="57"/>
        <v>289.56545429223581</v>
      </c>
      <c r="Z61">
        <f t="shared" si="58"/>
        <v>32.248914085851467</v>
      </c>
      <c r="AA61">
        <f t="shared" si="59"/>
        <v>31.956</v>
      </c>
      <c r="AB61">
        <f t="shared" si="60"/>
        <v>4.7632041239662231</v>
      </c>
      <c r="AC61">
        <f t="shared" si="61"/>
        <v>60.200537228059702</v>
      </c>
      <c r="AD61">
        <f t="shared" si="62"/>
        <v>2.93292697003276</v>
      </c>
      <c r="AE61">
        <f t="shared" si="63"/>
        <v>4.8719282336665124</v>
      </c>
      <c r="AF61">
        <f t="shared" si="64"/>
        <v>1.830277153933463</v>
      </c>
      <c r="AG61">
        <f t="shared" si="65"/>
        <v>-307.58065596122657</v>
      </c>
      <c r="AH61">
        <f t="shared" si="66"/>
        <v>62.765596884559564</v>
      </c>
      <c r="AI61">
        <f t="shared" si="67"/>
        <v>4.888227413917007</v>
      </c>
      <c r="AJ61">
        <f t="shared" si="68"/>
        <v>49.638622629485788</v>
      </c>
      <c r="AK61">
        <v>0</v>
      </c>
      <c r="AL61">
        <v>0</v>
      </c>
      <c r="AM61">
        <f t="shared" si="69"/>
        <v>1</v>
      </c>
      <c r="AN61">
        <f t="shared" si="70"/>
        <v>0</v>
      </c>
      <c r="AO61">
        <f t="shared" si="71"/>
        <v>51553.68943571025</v>
      </c>
      <c r="AP61" t="s">
        <v>382</v>
      </c>
      <c r="AQ61">
        <v>10238.9</v>
      </c>
      <c r="AR61">
        <v>302.21199999999999</v>
      </c>
      <c r="AS61">
        <v>4052.3</v>
      </c>
      <c r="AT61">
        <f t="shared" si="72"/>
        <v>0.92542210596451402</v>
      </c>
      <c r="AU61">
        <v>-0.32343011824092421</v>
      </c>
      <c r="AV61" t="s">
        <v>605</v>
      </c>
      <c r="AW61">
        <v>10250.9</v>
      </c>
      <c r="AX61">
        <v>833.03787999999997</v>
      </c>
      <c r="AY61">
        <v>1360.63</v>
      </c>
      <c r="AZ61">
        <f t="shared" si="73"/>
        <v>0.38775576019931945</v>
      </c>
      <c r="BA61">
        <v>0.5</v>
      </c>
      <c r="BB61">
        <f t="shared" si="74"/>
        <v>1513.1766001514175</v>
      </c>
      <c r="BC61">
        <f t="shared" si="75"/>
        <v>51.849639682922486</v>
      </c>
      <c r="BD61">
        <f t="shared" si="76"/>
        <v>293.37147145376724</v>
      </c>
      <c r="BE61">
        <f t="shared" si="77"/>
        <v>3.4479167729624324E-2</v>
      </c>
      <c r="BF61">
        <f t="shared" si="78"/>
        <v>1.9782527211659304</v>
      </c>
      <c r="BG61">
        <f t="shared" si="79"/>
        <v>263.35779209222051</v>
      </c>
      <c r="BH61" t="s">
        <v>606</v>
      </c>
      <c r="BI61">
        <v>634.66999999999996</v>
      </c>
      <c r="BJ61">
        <f t="shared" si="80"/>
        <v>634.66999999999996</v>
      </c>
      <c r="BK61">
        <f t="shared" si="81"/>
        <v>0.53354695986418066</v>
      </c>
      <c r="BL61">
        <f t="shared" si="82"/>
        <v>0.72675095046559046</v>
      </c>
      <c r="BM61">
        <f t="shared" si="83"/>
        <v>0.78758379344750606</v>
      </c>
      <c r="BN61">
        <f t="shared" si="84"/>
        <v>0.49847236158115232</v>
      </c>
      <c r="BO61">
        <f t="shared" si="85"/>
        <v>0.71776182318921578</v>
      </c>
      <c r="BP61">
        <f t="shared" si="86"/>
        <v>0.55369273931696394</v>
      </c>
      <c r="BQ61">
        <f t="shared" si="87"/>
        <v>0.44630726068303606</v>
      </c>
      <c r="BR61">
        <f t="shared" si="88"/>
        <v>1799.99</v>
      </c>
      <c r="BS61">
        <f t="shared" si="89"/>
        <v>1513.1766001514175</v>
      </c>
      <c r="BT61">
        <f t="shared" si="90"/>
        <v>0.84065833707488236</v>
      </c>
      <c r="BU61">
        <f t="shared" si="91"/>
        <v>0.16087059055452296</v>
      </c>
      <c r="BV61">
        <v>6</v>
      </c>
      <c r="BW61">
        <v>0.5</v>
      </c>
      <c r="BX61" t="s">
        <v>385</v>
      </c>
      <c r="BY61">
        <v>1689269288.0999999</v>
      </c>
      <c r="BZ61">
        <v>334.959</v>
      </c>
      <c r="CA61">
        <v>399.96199999999999</v>
      </c>
      <c r="CB61">
        <v>29.624199999999998</v>
      </c>
      <c r="CC61">
        <v>21.505099999999999</v>
      </c>
      <c r="CD61">
        <v>338.18799999999999</v>
      </c>
      <c r="CE61">
        <v>29.297499999999999</v>
      </c>
      <c r="CF61">
        <v>500.154</v>
      </c>
      <c r="CG61">
        <v>98.905600000000007</v>
      </c>
      <c r="CH61">
        <v>9.8827799999999993E-2</v>
      </c>
      <c r="CI61">
        <v>32.355200000000004</v>
      </c>
      <c r="CJ61">
        <v>31.956</v>
      </c>
      <c r="CK61">
        <v>999.9</v>
      </c>
      <c r="CL61">
        <v>0</v>
      </c>
      <c r="CM61">
        <v>0</v>
      </c>
      <c r="CN61">
        <v>10035</v>
      </c>
      <c r="CO61">
        <v>0</v>
      </c>
      <c r="CP61">
        <v>1.91117E-3</v>
      </c>
      <c r="CQ61">
        <v>-65.003200000000007</v>
      </c>
      <c r="CR61">
        <v>345.185</v>
      </c>
      <c r="CS61">
        <v>408.75200000000001</v>
      </c>
      <c r="CT61">
        <v>8.1190599999999993</v>
      </c>
      <c r="CU61">
        <v>399.96199999999999</v>
      </c>
      <c r="CV61">
        <v>21.505099999999999</v>
      </c>
      <c r="CW61">
        <v>2.93</v>
      </c>
      <c r="CX61">
        <v>2.1269800000000001</v>
      </c>
      <c r="CY61">
        <v>23.635400000000001</v>
      </c>
      <c r="CZ61">
        <v>18.422699999999999</v>
      </c>
      <c r="DA61">
        <v>1799.99</v>
      </c>
      <c r="DB61">
        <v>0.97799599999999998</v>
      </c>
      <c r="DC61">
        <v>2.2003700000000001E-2</v>
      </c>
      <c r="DD61">
        <v>0</v>
      </c>
      <c r="DE61">
        <v>832.89</v>
      </c>
      <c r="DF61">
        <v>4.9997699999999998</v>
      </c>
      <c r="DG61">
        <v>16732.8</v>
      </c>
      <c r="DH61">
        <v>15784.4</v>
      </c>
      <c r="DI61">
        <v>47</v>
      </c>
      <c r="DJ61">
        <v>47.811999999999998</v>
      </c>
      <c r="DK61">
        <v>46.561999999999998</v>
      </c>
      <c r="DL61">
        <v>46.936999999999998</v>
      </c>
      <c r="DM61">
        <v>47.75</v>
      </c>
      <c r="DN61">
        <v>1755.49</v>
      </c>
      <c r="DO61">
        <v>39.5</v>
      </c>
      <c r="DP61">
        <v>0</v>
      </c>
      <c r="DQ61">
        <v>1141.3999998569491</v>
      </c>
      <c r="DR61">
        <v>0</v>
      </c>
      <c r="DS61">
        <v>833.03787999999997</v>
      </c>
      <c r="DT61">
        <v>-3.076076914235609</v>
      </c>
      <c r="DU61">
        <v>208.51538479913501</v>
      </c>
      <c r="DV61">
        <v>16733.776000000002</v>
      </c>
      <c r="DW61">
        <v>15</v>
      </c>
      <c r="DX61">
        <v>1689269249.5999999</v>
      </c>
      <c r="DY61" t="s">
        <v>607</v>
      </c>
      <c r="DZ61">
        <v>1689269235.0999999</v>
      </c>
      <c r="EA61">
        <v>1689269249.5999999</v>
      </c>
      <c r="EB61">
        <v>48</v>
      </c>
      <c r="EC61">
        <v>0.44600000000000001</v>
      </c>
      <c r="ED61">
        <v>1.9E-2</v>
      </c>
      <c r="EE61">
        <v>-3.18</v>
      </c>
      <c r="EF61">
        <v>0.13</v>
      </c>
      <c r="EG61">
        <v>400</v>
      </c>
      <c r="EH61">
        <v>21</v>
      </c>
      <c r="EI61">
        <v>0.05</v>
      </c>
      <c r="EJ61">
        <v>0.01</v>
      </c>
      <c r="EK61">
        <v>51.960364531066467</v>
      </c>
      <c r="EL61">
        <v>-0.81476473158434304</v>
      </c>
      <c r="EM61">
        <v>0.14684741548112179</v>
      </c>
      <c r="EN61">
        <v>1</v>
      </c>
      <c r="EO61">
        <v>0.38650283498842503</v>
      </c>
      <c r="EP61">
        <v>6.4867849127638363E-2</v>
      </c>
      <c r="EQ61">
        <v>1.7263469678345581E-2</v>
      </c>
      <c r="ER61">
        <v>1</v>
      </c>
      <c r="ES61">
        <v>2</v>
      </c>
      <c r="ET61">
        <v>2</v>
      </c>
      <c r="EU61" t="s">
        <v>387</v>
      </c>
      <c r="EV61">
        <v>2.9607700000000001</v>
      </c>
      <c r="EW61">
        <v>2.6983700000000002</v>
      </c>
      <c r="EX61">
        <v>8.3799399999999996E-2</v>
      </c>
      <c r="EY61">
        <v>9.4873499999999999E-2</v>
      </c>
      <c r="EZ61">
        <v>0.13103000000000001</v>
      </c>
      <c r="FA61">
        <v>0.10165</v>
      </c>
      <c r="FB61">
        <v>31142.799999999999</v>
      </c>
      <c r="FC61">
        <v>19720.400000000001</v>
      </c>
      <c r="FD61">
        <v>31920.799999999999</v>
      </c>
      <c r="FE61">
        <v>24924.799999999999</v>
      </c>
      <c r="FF61">
        <v>38395.699999999997</v>
      </c>
      <c r="FG61">
        <v>38820.800000000003</v>
      </c>
      <c r="FH61">
        <v>45879.9</v>
      </c>
      <c r="FI61">
        <v>45223.5</v>
      </c>
      <c r="FJ61">
        <v>1.9065700000000001</v>
      </c>
      <c r="FK61">
        <v>1.7353799999999999</v>
      </c>
      <c r="FL61">
        <v>4.8346800000000002E-2</v>
      </c>
      <c r="FM61">
        <v>0</v>
      </c>
      <c r="FN61">
        <v>31.171199999999999</v>
      </c>
      <c r="FO61">
        <v>999.9</v>
      </c>
      <c r="FP61">
        <v>41.9</v>
      </c>
      <c r="FQ61">
        <v>43.3</v>
      </c>
      <c r="FR61">
        <v>37.385300000000001</v>
      </c>
      <c r="FS61">
        <v>64.383200000000002</v>
      </c>
      <c r="FT61">
        <v>14.182700000000001</v>
      </c>
      <c r="FU61">
        <v>1</v>
      </c>
      <c r="FV61">
        <v>0.66910599999999998</v>
      </c>
      <c r="FW61">
        <v>2.33222</v>
      </c>
      <c r="FX61">
        <v>20.212700000000002</v>
      </c>
      <c r="FY61">
        <v>5.2295699999999998</v>
      </c>
      <c r="FZ61">
        <v>11.9559</v>
      </c>
      <c r="GA61">
        <v>4.9845499999999996</v>
      </c>
      <c r="GB61">
        <v>3.2893300000000001</v>
      </c>
      <c r="GC61">
        <v>9999</v>
      </c>
      <c r="GD61">
        <v>9999</v>
      </c>
      <c r="GE61">
        <v>9999</v>
      </c>
      <c r="GF61">
        <v>215.7</v>
      </c>
      <c r="GG61">
        <v>1.86676</v>
      </c>
      <c r="GH61">
        <v>1.8689899999999999</v>
      </c>
      <c r="GI61">
        <v>1.86669</v>
      </c>
      <c r="GJ61">
        <v>1.86704</v>
      </c>
      <c r="GK61">
        <v>1.8623400000000001</v>
      </c>
      <c r="GL61">
        <v>1.8650800000000001</v>
      </c>
      <c r="GM61">
        <v>1.86835</v>
      </c>
      <c r="GN61">
        <v>1.8687</v>
      </c>
      <c r="GO61">
        <v>5</v>
      </c>
      <c r="GP61">
        <v>0</v>
      </c>
      <c r="GQ61">
        <v>0</v>
      </c>
      <c r="GR61">
        <v>0</v>
      </c>
      <c r="GS61" t="s">
        <v>388</v>
      </c>
      <c r="GT61" t="s">
        <v>389</v>
      </c>
      <c r="GU61" t="s">
        <v>390</v>
      </c>
      <c r="GV61" t="s">
        <v>390</v>
      </c>
      <c r="GW61" t="s">
        <v>390</v>
      </c>
      <c r="GX61" t="s">
        <v>390</v>
      </c>
      <c r="GY61">
        <v>0</v>
      </c>
      <c r="GZ61">
        <v>100</v>
      </c>
      <c r="HA61">
        <v>100</v>
      </c>
      <c r="HB61">
        <v>-3.2290000000000001</v>
      </c>
      <c r="HC61">
        <v>0.32669999999999999</v>
      </c>
      <c r="HD61">
        <v>-3.6309843519583098</v>
      </c>
      <c r="HE61">
        <v>1.6145137170229321E-3</v>
      </c>
      <c r="HF61">
        <v>-1.407043735234338E-6</v>
      </c>
      <c r="HG61">
        <v>4.3622850327847239E-10</v>
      </c>
      <c r="HH61">
        <v>0.32675863251721537</v>
      </c>
      <c r="HI61">
        <v>0</v>
      </c>
      <c r="HJ61">
        <v>0</v>
      </c>
      <c r="HK61">
        <v>0</v>
      </c>
      <c r="HL61">
        <v>2</v>
      </c>
      <c r="HM61">
        <v>2094</v>
      </c>
      <c r="HN61">
        <v>1</v>
      </c>
      <c r="HO61">
        <v>26</v>
      </c>
      <c r="HP61">
        <v>0.9</v>
      </c>
      <c r="HQ61">
        <v>0.6</v>
      </c>
      <c r="HR61">
        <v>1.0668899999999999</v>
      </c>
      <c r="HS61">
        <v>2.5939899999999998</v>
      </c>
      <c r="HT61">
        <v>1.4978</v>
      </c>
      <c r="HU61">
        <v>2.2851599999999999</v>
      </c>
      <c r="HV61">
        <v>1.49902</v>
      </c>
      <c r="HW61">
        <v>2.33521</v>
      </c>
      <c r="HX61">
        <v>45.290399999999998</v>
      </c>
      <c r="HY61">
        <v>24.1751</v>
      </c>
      <c r="HZ61">
        <v>18</v>
      </c>
      <c r="IA61">
        <v>509.14699999999999</v>
      </c>
      <c r="IB61">
        <v>434.875</v>
      </c>
      <c r="IC61">
        <v>28.0017</v>
      </c>
      <c r="ID61">
        <v>35.473500000000001</v>
      </c>
      <c r="IE61">
        <v>29.998699999999999</v>
      </c>
      <c r="IF61">
        <v>35.425199999999997</v>
      </c>
      <c r="IG61">
        <v>35.343200000000003</v>
      </c>
      <c r="IH61">
        <v>21.355599999999999</v>
      </c>
      <c r="II61">
        <v>49.922499999999999</v>
      </c>
      <c r="IJ61">
        <v>0</v>
      </c>
      <c r="IK61">
        <v>28.044</v>
      </c>
      <c r="IL61">
        <v>400</v>
      </c>
      <c r="IM61">
        <v>21.5959</v>
      </c>
      <c r="IN61">
        <v>99.675799999999995</v>
      </c>
      <c r="IO61">
        <v>100.142</v>
      </c>
    </row>
    <row r="62" spans="1:249" x14ac:dyDescent="0.3">
      <c r="A62">
        <v>44</v>
      </c>
      <c r="B62">
        <v>1689269472.0999999</v>
      </c>
      <c r="C62">
        <v>9921.5999999046326</v>
      </c>
      <c r="D62" t="s">
        <v>608</v>
      </c>
      <c r="E62" t="s">
        <v>609</v>
      </c>
      <c r="F62" t="s">
        <v>375</v>
      </c>
      <c r="G62" t="s">
        <v>376</v>
      </c>
      <c r="H62" t="s">
        <v>28</v>
      </c>
      <c r="I62" t="s">
        <v>378</v>
      </c>
      <c r="J62" t="s">
        <v>459</v>
      </c>
      <c r="K62" t="s">
        <v>460</v>
      </c>
      <c r="L62" t="s">
        <v>604</v>
      </c>
      <c r="M62">
        <v>1689269472.0999999</v>
      </c>
      <c r="N62">
        <f t="shared" si="46"/>
        <v>8.2197296701365229E-3</v>
      </c>
      <c r="O62">
        <f t="shared" si="47"/>
        <v>8.2197296701365232</v>
      </c>
      <c r="P62">
        <f t="shared" si="48"/>
        <v>45.030347260730565</v>
      </c>
      <c r="Q62">
        <f t="shared" si="49"/>
        <v>243.55699999999999</v>
      </c>
      <c r="R62">
        <f t="shared" si="50"/>
        <v>75.162720575735747</v>
      </c>
      <c r="S62">
        <f t="shared" si="51"/>
        <v>7.4413630938587758</v>
      </c>
      <c r="T62">
        <f t="shared" si="52"/>
        <v>24.112965272787701</v>
      </c>
      <c r="U62">
        <f t="shared" si="53"/>
        <v>0.47424028096897758</v>
      </c>
      <c r="V62">
        <f t="shared" si="54"/>
        <v>2.90969556777224</v>
      </c>
      <c r="W62">
        <f t="shared" si="55"/>
        <v>0.4351082584444711</v>
      </c>
      <c r="X62">
        <f t="shared" si="56"/>
        <v>0.27518893391749216</v>
      </c>
      <c r="Y62">
        <f t="shared" si="57"/>
        <v>289.54253129218455</v>
      </c>
      <c r="Z62">
        <f t="shared" si="58"/>
        <v>32.018435382750681</v>
      </c>
      <c r="AA62">
        <f t="shared" si="59"/>
        <v>31.884</v>
      </c>
      <c r="AB62">
        <f t="shared" si="60"/>
        <v>4.743821080646633</v>
      </c>
      <c r="AC62">
        <f t="shared" si="61"/>
        <v>60.150560795233076</v>
      </c>
      <c r="AD62">
        <f t="shared" si="62"/>
        <v>2.9461622666590199</v>
      </c>
      <c r="AE62">
        <f t="shared" si="63"/>
        <v>4.8979797157477254</v>
      </c>
      <c r="AF62">
        <f t="shared" si="64"/>
        <v>1.7976588139876131</v>
      </c>
      <c r="AG62">
        <f t="shared" si="65"/>
        <v>-362.49007845302066</v>
      </c>
      <c r="AH62">
        <f t="shared" si="66"/>
        <v>88.73994896431617</v>
      </c>
      <c r="AI62">
        <f t="shared" si="67"/>
        <v>6.9277988200828746</v>
      </c>
      <c r="AJ62">
        <f t="shared" si="68"/>
        <v>22.72020062356296</v>
      </c>
      <c r="AK62">
        <v>0</v>
      </c>
      <c r="AL62">
        <v>0</v>
      </c>
      <c r="AM62">
        <f t="shared" si="69"/>
        <v>1</v>
      </c>
      <c r="AN62">
        <f t="shared" si="70"/>
        <v>0</v>
      </c>
      <c r="AO62">
        <f t="shared" si="71"/>
        <v>51348.883084990921</v>
      </c>
      <c r="AP62" t="s">
        <v>382</v>
      </c>
      <c r="AQ62">
        <v>10238.9</v>
      </c>
      <c r="AR62">
        <v>302.21199999999999</v>
      </c>
      <c r="AS62">
        <v>4052.3</v>
      </c>
      <c r="AT62">
        <f t="shared" si="72"/>
        <v>0.92542210596451402</v>
      </c>
      <c r="AU62">
        <v>-0.32343011824092421</v>
      </c>
      <c r="AV62" t="s">
        <v>610</v>
      </c>
      <c r="AW62">
        <v>10250.5</v>
      </c>
      <c r="AX62">
        <v>827.96415999999988</v>
      </c>
      <c r="AY62">
        <v>1286.1099999999999</v>
      </c>
      <c r="AZ62">
        <f t="shared" si="73"/>
        <v>0.35622601488208638</v>
      </c>
      <c r="BA62">
        <v>0.5</v>
      </c>
      <c r="BB62">
        <f t="shared" si="74"/>
        <v>1513.0587001513909</v>
      </c>
      <c r="BC62">
        <f t="shared" si="75"/>
        <v>45.030347260730565</v>
      </c>
      <c r="BD62">
        <f t="shared" si="76"/>
        <v>269.49543551879981</v>
      </c>
      <c r="BE62">
        <f t="shared" si="77"/>
        <v>2.997489613220793E-2</v>
      </c>
      <c r="BF62">
        <f t="shared" si="78"/>
        <v>2.1508191367767928</v>
      </c>
      <c r="BG62">
        <f t="shared" si="79"/>
        <v>260.43698070397181</v>
      </c>
      <c r="BH62" t="s">
        <v>611</v>
      </c>
      <c r="BI62">
        <v>640.04999999999995</v>
      </c>
      <c r="BJ62">
        <f t="shared" si="80"/>
        <v>640.04999999999995</v>
      </c>
      <c r="BK62">
        <f t="shared" si="81"/>
        <v>0.50233650309849076</v>
      </c>
      <c r="BL62">
        <f t="shared" si="82"/>
        <v>0.70913822245611868</v>
      </c>
      <c r="BM62">
        <f t="shared" si="83"/>
        <v>0.81066451754707325</v>
      </c>
      <c r="BN62">
        <f t="shared" si="84"/>
        <v>0.46564363379130769</v>
      </c>
      <c r="BO62">
        <f t="shared" si="85"/>
        <v>0.73763335687055887</v>
      </c>
      <c r="BP62">
        <f t="shared" si="86"/>
        <v>0.54819271317618234</v>
      </c>
      <c r="BQ62">
        <f t="shared" si="87"/>
        <v>0.45180728682381766</v>
      </c>
      <c r="BR62">
        <f t="shared" si="88"/>
        <v>1799.85</v>
      </c>
      <c r="BS62">
        <f t="shared" si="89"/>
        <v>1513.0587001513909</v>
      </c>
      <c r="BT62">
        <f t="shared" si="90"/>
        <v>0.84065822160257297</v>
      </c>
      <c r="BU62">
        <f t="shared" si="91"/>
        <v>0.16087036769296584</v>
      </c>
      <c r="BV62">
        <v>6</v>
      </c>
      <c r="BW62">
        <v>0.5</v>
      </c>
      <c r="BX62" t="s">
        <v>385</v>
      </c>
      <c r="BY62">
        <v>1689269472.0999999</v>
      </c>
      <c r="BZ62">
        <v>243.55699999999999</v>
      </c>
      <c r="CA62">
        <v>299.96600000000001</v>
      </c>
      <c r="CB62">
        <v>29.758199999999999</v>
      </c>
      <c r="CC62">
        <v>20.193100000000001</v>
      </c>
      <c r="CD62">
        <v>246.63300000000001</v>
      </c>
      <c r="CE62">
        <v>29.435600000000001</v>
      </c>
      <c r="CF62">
        <v>500.26400000000001</v>
      </c>
      <c r="CG62">
        <v>98.903400000000005</v>
      </c>
      <c r="CH62">
        <v>9.9976099999999998E-2</v>
      </c>
      <c r="CI62">
        <v>32.4497</v>
      </c>
      <c r="CJ62">
        <v>31.884</v>
      </c>
      <c r="CK62">
        <v>999.9</v>
      </c>
      <c r="CL62">
        <v>0</v>
      </c>
      <c r="CM62">
        <v>0</v>
      </c>
      <c r="CN62">
        <v>9996.8799999999992</v>
      </c>
      <c r="CO62">
        <v>0</v>
      </c>
      <c r="CP62">
        <v>1.91117E-3</v>
      </c>
      <c r="CQ62">
        <v>-56.408200000000001</v>
      </c>
      <c r="CR62">
        <v>251.02699999999999</v>
      </c>
      <c r="CS62">
        <v>306.14800000000002</v>
      </c>
      <c r="CT62">
        <v>9.56508</v>
      </c>
      <c r="CU62">
        <v>299.96600000000001</v>
      </c>
      <c r="CV62">
        <v>20.193100000000001</v>
      </c>
      <c r="CW62">
        <v>2.9431799999999999</v>
      </c>
      <c r="CX62">
        <v>1.99716</v>
      </c>
      <c r="CY62">
        <v>23.709900000000001</v>
      </c>
      <c r="CZ62">
        <v>17.421900000000001</v>
      </c>
      <c r="DA62">
        <v>1799.85</v>
      </c>
      <c r="DB62">
        <v>0.97799599999999998</v>
      </c>
      <c r="DC62">
        <v>2.2003700000000001E-2</v>
      </c>
      <c r="DD62">
        <v>0</v>
      </c>
      <c r="DE62">
        <v>827.97400000000005</v>
      </c>
      <c r="DF62">
        <v>4.9997699999999998</v>
      </c>
      <c r="DG62">
        <v>15555.7</v>
      </c>
      <c r="DH62">
        <v>15783.1</v>
      </c>
      <c r="DI62">
        <v>46.936999999999998</v>
      </c>
      <c r="DJ62">
        <v>47.811999999999998</v>
      </c>
      <c r="DK62">
        <v>46.5</v>
      </c>
      <c r="DL62">
        <v>46.936999999999998</v>
      </c>
      <c r="DM62">
        <v>47.686999999999998</v>
      </c>
      <c r="DN62">
        <v>1755.36</v>
      </c>
      <c r="DO62">
        <v>39.49</v>
      </c>
      <c r="DP62">
        <v>0</v>
      </c>
      <c r="DQ62">
        <v>183.4000000953674</v>
      </c>
      <c r="DR62">
        <v>0</v>
      </c>
      <c r="DS62">
        <v>827.96415999999988</v>
      </c>
      <c r="DT62">
        <v>0.48984616065241238</v>
      </c>
      <c r="DU62">
        <v>44.307692344670237</v>
      </c>
      <c r="DV62">
        <v>15552.048000000001</v>
      </c>
      <c r="DW62">
        <v>15</v>
      </c>
      <c r="DX62">
        <v>1689269373.5999999</v>
      </c>
      <c r="DY62" t="s">
        <v>612</v>
      </c>
      <c r="DZ62">
        <v>1689269373.5999999</v>
      </c>
      <c r="EA62">
        <v>1689269365.5999999</v>
      </c>
      <c r="EB62">
        <v>49</v>
      </c>
      <c r="EC62">
        <v>0.23599999999999999</v>
      </c>
      <c r="ED62">
        <v>-4.0000000000000001E-3</v>
      </c>
      <c r="EE62">
        <v>-3.0230000000000001</v>
      </c>
      <c r="EF62">
        <v>0.13600000000000001</v>
      </c>
      <c r="EG62">
        <v>300</v>
      </c>
      <c r="EH62">
        <v>21</v>
      </c>
      <c r="EI62">
        <v>7.0000000000000007E-2</v>
      </c>
      <c r="EJ62">
        <v>0.01</v>
      </c>
      <c r="EK62">
        <v>44.845560446403802</v>
      </c>
      <c r="EL62">
        <v>0.94574224484660219</v>
      </c>
      <c r="EM62">
        <v>0.15048399887854261</v>
      </c>
      <c r="EN62">
        <v>1</v>
      </c>
      <c r="EO62">
        <v>0.47062163609576602</v>
      </c>
      <c r="EP62">
        <v>2.811345188020857E-2</v>
      </c>
      <c r="EQ62">
        <v>4.4183458295608781E-3</v>
      </c>
      <c r="ER62">
        <v>1</v>
      </c>
      <c r="ES62">
        <v>2</v>
      </c>
      <c r="ET62">
        <v>2</v>
      </c>
      <c r="EU62" t="s">
        <v>387</v>
      </c>
      <c r="EV62">
        <v>2.9611399999999999</v>
      </c>
      <c r="EW62">
        <v>2.6991800000000001</v>
      </c>
      <c r="EX62">
        <v>6.4481800000000006E-2</v>
      </c>
      <c r="EY62">
        <v>7.5461200000000006E-2</v>
      </c>
      <c r="EZ62">
        <v>0.13147</v>
      </c>
      <c r="FA62">
        <v>9.7252000000000005E-2</v>
      </c>
      <c r="FB62">
        <v>31803.5</v>
      </c>
      <c r="FC62">
        <v>20147.3</v>
      </c>
      <c r="FD62">
        <v>31924.3</v>
      </c>
      <c r="FE62">
        <v>24928.9</v>
      </c>
      <c r="FF62">
        <v>38379.699999999997</v>
      </c>
      <c r="FG62">
        <v>39016.300000000003</v>
      </c>
      <c r="FH62">
        <v>45884.4</v>
      </c>
      <c r="FI62">
        <v>45229.9</v>
      </c>
      <c r="FJ62">
        <v>1.909</v>
      </c>
      <c r="FK62">
        <v>1.73495</v>
      </c>
      <c r="FL62">
        <v>2.9750200000000001E-2</v>
      </c>
      <c r="FM62">
        <v>0</v>
      </c>
      <c r="FN62">
        <v>31.4011</v>
      </c>
      <c r="FO62">
        <v>999.9</v>
      </c>
      <c r="FP62">
        <v>41.9</v>
      </c>
      <c r="FQ62">
        <v>43</v>
      </c>
      <c r="FR62">
        <v>36.803800000000003</v>
      </c>
      <c r="FS62">
        <v>64.373199999999997</v>
      </c>
      <c r="FT62">
        <v>14.214700000000001</v>
      </c>
      <c r="FU62">
        <v>1</v>
      </c>
      <c r="FV62">
        <v>0.66198199999999996</v>
      </c>
      <c r="FW62">
        <v>1.8216300000000001</v>
      </c>
      <c r="FX62">
        <v>20.218800000000002</v>
      </c>
      <c r="FY62">
        <v>5.2333100000000004</v>
      </c>
      <c r="FZ62">
        <v>11.956</v>
      </c>
      <c r="GA62">
        <v>4.9856499999999997</v>
      </c>
      <c r="GB62">
        <v>3.2899799999999999</v>
      </c>
      <c r="GC62">
        <v>9999</v>
      </c>
      <c r="GD62">
        <v>9999</v>
      </c>
      <c r="GE62">
        <v>9999</v>
      </c>
      <c r="GF62">
        <v>215.7</v>
      </c>
      <c r="GG62">
        <v>1.86677</v>
      </c>
      <c r="GH62">
        <v>1.8690100000000001</v>
      </c>
      <c r="GI62">
        <v>1.8667400000000001</v>
      </c>
      <c r="GJ62">
        <v>1.86707</v>
      </c>
      <c r="GK62">
        <v>1.86233</v>
      </c>
      <c r="GL62">
        <v>1.8650800000000001</v>
      </c>
      <c r="GM62">
        <v>1.8684400000000001</v>
      </c>
      <c r="GN62">
        <v>1.8687400000000001</v>
      </c>
      <c r="GO62">
        <v>5</v>
      </c>
      <c r="GP62">
        <v>0</v>
      </c>
      <c r="GQ62">
        <v>0</v>
      </c>
      <c r="GR62">
        <v>0</v>
      </c>
      <c r="GS62" t="s">
        <v>388</v>
      </c>
      <c r="GT62" t="s">
        <v>389</v>
      </c>
      <c r="GU62" t="s">
        <v>390</v>
      </c>
      <c r="GV62" t="s">
        <v>390</v>
      </c>
      <c r="GW62" t="s">
        <v>390</v>
      </c>
      <c r="GX62" t="s">
        <v>390</v>
      </c>
      <c r="GY62">
        <v>0</v>
      </c>
      <c r="GZ62">
        <v>100</v>
      </c>
      <c r="HA62">
        <v>100</v>
      </c>
      <c r="HB62">
        <v>-3.0760000000000001</v>
      </c>
      <c r="HC62">
        <v>0.3226</v>
      </c>
      <c r="HD62">
        <v>-3.39492129784571</v>
      </c>
      <c r="HE62">
        <v>1.6145137170229321E-3</v>
      </c>
      <c r="HF62">
        <v>-1.407043735234338E-6</v>
      </c>
      <c r="HG62">
        <v>4.3622850327847239E-10</v>
      </c>
      <c r="HH62">
        <v>0.32255849231675138</v>
      </c>
      <c r="HI62">
        <v>0</v>
      </c>
      <c r="HJ62">
        <v>0</v>
      </c>
      <c r="HK62">
        <v>0</v>
      </c>
      <c r="HL62">
        <v>2</v>
      </c>
      <c r="HM62">
        <v>2094</v>
      </c>
      <c r="HN62">
        <v>1</v>
      </c>
      <c r="HO62">
        <v>26</v>
      </c>
      <c r="HP62">
        <v>1.6</v>
      </c>
      <c r="HQ62">
        <v>1.8</v>
      </c>
      <c r="HR62">
        <v>0.84960899999999995</v>
      </c>
      <c r="HS62">
        <v>2.5964399999999999</v>
      </c>
      <c r="HT62">
        <v>1.4978</v>
      </c>
      <c r="HU62">
        <v>2.2863799999999999</v>
      </c>
      <c r="HV62">
        <v>1.49902</v>
      </c>
      <c r="HW62">
        <v>2.34253</v>
      </c>
      <c r="HX62">
        <v>45.091700000000003</v>
      </c>
      <c r="HY62">
        <v>24.1751</v>
      </c>
      <c r="HZ62">
        <v>18</v>
      </c>
      <c r="IA62">
        <v>510.23</v>
      </c>
      <c r="IB62">
        <v>434.20400000000001</v>
      </c>
      <c r="IC62">
        <v>28.618500000000001</v>
      </c>
      <c r="ID62">
        <v>35.401800000000001</v>
      </c>
      <c r="IE62">
        <v>29.999600000000001</v>
      </c>
      <c r="IF62">
        <v>35.353900000000003</v>
      </c>
      <c r="IG62">
        <v>35.280500000000004</v>
      </c>
      <c r="IH62">
        <v>17.023900000000001</v>
      </c>
      <c r="II62">
        <v>52.671900000000001</v>
      </c>
      <c r="IJ62">
        <v>0</v>
      </c>
      <c r="IK62">
        <v>28.6889</v>
      </c>
      <c r="IL62">
        <v>300</v>
      </c>
      <c r="IM62">
        <v>20.1601</v>
      </c>
      <c r="IN62">
        <v>99.686099999999996</v>
      </c>
      <c r="IO62">
        <v>100.157</v>
      </c>
    </row>
    <row r="63" spans="1:249" x14ac:dyDescent="0.3">
      <c r="A63">
        <v>45</v>
      </c>
      <c r="B63">
        <v>1689269627.0999999</v>
      </c>
      <c r="C63">
        <v>10076.599999904631</v>
      </c>
      <c r="D63" t="s">
        <v>613</v>
      </c>
      <c r="E63" t="s">
        <v>614</v>
      </c>
      <c r="F63" t="s">
        <v>375</v>
      </c>
      <c r="G63" t="s">
        <v>376</v>
      </c>
      <c r="H63" t="s">
        <v>28</v>
      </c>
      <c r="I63" t="s">
        <v>378</v>
      </c>
      <c r="J63" t="s">
        <v>459</v>
      </c>
      <c r="K63" t="s">
        <v>460</v>
      </c>
      <c r="L63" t="s">
        <v>604</v>
      </c>
      <c r="M63">
        <v>1689269627.0999999</v>
      </c>
      <c r="N63">
        <f t="shared" si="46"/>
        <v>9.2623644745453999E-3</v>
      </c>
      <c r="O63">
        <f t="shared" si="47"/>
        <v>9.2623644745454001</v>
      </c>
      <c r="P63">
        <f t="shared" si="48"/>
        <v>33.778510135916747</v>
      </c>
      <c r="Q63">
        <f t="shared" si="49"/>
        <v>157.80000000000001</v>
      </c>
      <c r="R63">
        <f t="shared" si="50"/>
        <v>47.553786754570446</v>
      </c>
      <c r="S63">
        <f t="shared" si="51"/>
        <v>4.7075773331993869</v>
      </c>
      <c r="T63">
        <f t="shared" si="52"/>
        <v>15.621378524760001</v>
      </c>
      <c r="U63">
        <f t="shared" si="53"/>
        <v>0.54896359883619061</v>
      </c>
      <c r="V63">
        <f t="shared" si="54"/>
        <v>2.909543588551319</v>
      </c>
      <c r="W63">
        <f t="shared" si="55"/>
        <v>0.49724535483001764</v>
      </c>
      <c r="X63">
        <f t="shared" si="56"/>
        <v>0.31501799402557684</v>
      </c>
      <c r="Y63">
        <f t="shared" si="57"/>
        <v>289.6021622921985</v>
      </c>
      <c r="Z63">
        <f t="shared" si="58"/>
        <v>31.948220657394256</v>
      </c>
      <c r="AA63">
        <f t="shared" si="59"/>
        <v>31.916499999999999</v>
      </c>
      <c r="AB63">
        <f t="shared" si="60"/>
        <v>4.7525618516531631</v>
      </c>
      <c r="AC63">
        <f t="shared" si="61"/>
        <v>60.16683568200407</v>
      </c>
      <c r="AD63">
        <f t="shared" si="62"/>
        <v>2.9805748616912799</v>
      </c>
      <c r="AE63">
        <f t="shared" si="63"/>
        <v>4.9538501200965959</v>
      </c>
      <c r="AF63">
        <f t="shared" si="64"/>
        <v>1.7719869899618832</v>
      </c>
      <c r="AG63">
        <f t="shared" si="65"/>
        <v>-408.47027332745216</v>
      </c>
      <c r="AH63">
        <f t="shared" si="66"/>
        <v>115.19748016192689</v>
      </c>
      <c r="AI63">
        <f t="shared" si="67"/>
        <v>9.0041101173054123</v>
      </c>
      <c r="AJ63">
        <f t="shared" si="68"/>
        <v>5.3334792439786298</v>
      </c>
      <c r="AK63">
        <v>0</v>
      </c>
      <c r="AL63">
        <v>0</v>
      </c>
      <c r="AM63">
        <f t="shared" si="69"/>
        <v>1</v>
      </c>
      <c r="AN63">
        <f t="shared" si="70"/>
        <v>0</v>
      </c>
      <c r="AO63">
        <f t="shared" si="71"/>
        <v>51310.619765506541</v>
      </c>
      <c r="AP63" t="s">
        <v>382</v>
      </c>
      <c r="AQ63">
        <v>10238.9</v>
      </c>
      <c r="AR63">
        <v>302.21199999999999</v>
      </c>
      <c r="AS63">
        <v>4052.3</v>
      </c>
      <c r="AT63">
        <f t="shared" si="72"/>
        <v>0.92542210596451402</v>
      </c>
      <c r="AU63">
        <v>-0.32343011824092421</v>
      </c>
      <c r="AV63" t="s">
        <v>615</v>
      </c>
      <c r="AW63">
        <v>10251.200000000001</v>
      </c>
      <c r="AX63">
        <v>836.95842307692317</v>
      </c>
      <c r="AY63">
        <v>1181.4100000000001</v>
      </c>
      <c r="AZ63">
        <f t="shared" si="73"/>
        <v>0.29155972687134601</v>
      </c>
      <c r="BA63">
        <v>0.5</v>
      </c>
      <c r="BB63">
        <f t="shared" si="74"/>
        <v>1513.3698001513981</v>
      </c>
      <c r="BC63">
        <f t="shared" si="75"/>
        <v>33.778510135916747</v>
      </c>
      <c r="BD63">
        <f t="shared" si="76"/>
        <v>220.61884279374257</v>
      </c>
      <c r="BE63">
        <f t="shared" si="77"/>
        <v>2.2533778757013716E-2</v>
      </c>
      <c r="BF63">
        <f t="shared" si="78"/>
        <v>2.4300539186226628</v>
      </c>
      <c r="BG63">
        <f t="shared" si="79"/>
        <v>255.84554574912553</v>
      </c>
      <c r="BH63" t="s">
        <v>616</v>
      </c>
      <c r="BI63">
        <v>659.34</v>
      </c>
      <c r="BJ63">
        <f t="shared" si="80"/>
        <v>659.34</v>
      </c>
      <c r="BK63">
        <f t="shared" si="81"/>
        <v>0.44190416536172883</v>
      </c>
      <c r="BL63">
        <f t="shared" si="82"/>
        <v>0.65978044500369082</v>
      </c>
      <c r="BM63">
        <f t="shared" si="83"/>
        <v>0.84613140149014443</v>
      </c>
      <c r="BN63">
        <f t="shared" si="84"/>
        <v>0.39177929991091526</v>
      </c>
      <c r="BO63">
        <f t="shared" si="85"/>
        <v>0.76555270169660028</v>
      </c>
      <c r="BP63">
        <f t="shared" si="86"/>
        <v>0.51976254329272908</v>
      </c>
      <c r="BQ63">
        <f t="shared" si="87"/>
        <v>0.48023745670727092</v>
      </c>
      <c r="BR63">
        <f t="shared" si="88"/>
        <v>1800.22</v>
      </c>
      <c r="BS63">
        <f t="shared" si="89"/>
        <v>1513.3698001513981</v>
      </c>
      <c r="BT63">
        <f t="shared" si="90"/>
        <v>0.8406582529643033</v>
      </c>
      <c r="BU63">
        <f t="shared" si="91"/>
        <v>0.16087042822110548</v>
      </c>
      <c r="BV63">
        <v>6</v>
      </c>
      <c r="BW63">
        <v>0.5</v>
      </c>
      <c r="BX63" t="s">
        <v>385</v>
      </c>
      <c r="BY63">
        <v>1689269627.0999999</v>
      </c>
      <c r="BZ63">
        <v>157.80000000000001</v>
      </c>
      <c r="CA63">
        <v>200.06700000000001</v>
      </c>
      <c r="CB63">
        <v>30.1084</v>
      </c>
      <c r="CC63">
        <v>19.333600000000001</v>
      </c>
      <c r="CD63">
        <v>160.66300000000001</v>
      </c>
      <c r="CE63">
        <v>29.766400000000001</v>
      </c>
      <c r="CF63">
        <v>500.25</v>
      </c>
      <c r="CG63">
        <v>98.894800000000004</v>
      </c>
      <c r="CH63">
        <v>9.9994200000000005E-2</v>
      </c>
      <c r="CI63">
        <v>32.6509</v>
      </c>
      <c r="CJ63">
        <v>31.916499999999999</v>
      </c>
      <c r="CK63">
        <v>999.9</v>
      </c>
      <c r="CL63">
        <v>0</v>
      </c>
      <c r="CM63">
        <v>0</v>
      </c>
      <c r="CN63">
        <v>9996.8799999999992</v>
      </c>
      <c r="CO63">
        <v>0</v>
      </c>
      <c r="CP63">
        <v>1.91117E-3</v>
      </c>
      <c r="CQ63">
        <v>-42.267699999999998</v>
      </c>
      <c r="CR63">
        <v>162.69800000000001</v>
      </c>
      <c r="CS63">
        <v>204.012</v>
      </c>
      <c r="CT63">
        <v>10.774699999999999</v>
      </c>
      <c r="CU63">
        <v>200.06700000000001</v>
      </c>
      <c r="CV63">
        <v>19.333600000000001</v>
      </c>
      <c r="CW63">
        <v>2.97756</v>
      </c>
      <c r="CX63">
        <v>1.9119999999999999</v>
      </c>
      <c r="CY63">
        <v>23.902999999999999</v>
      </c>
      <c r="CZ63">
        <v>16.733799999999999</v>
      </c>
      <c r="DA63">
        <v>1800.22</v>
      </c>
      <c r="DB63">
        <v>0.97799599999999998</v>
      </c>
      <c r="DC63">
        <v>2.2003700000000001E-2</v>
      </c>
      <c r="DD63">
        <v>0</v>
      </c>
      <c r="DE63">
        <v>836.93100000000004</v>
      </c>
      <c r="DF63">
        <v>4.9997699999999998</v>
      </c>
      <c r="DG63">
        <v>16821.5</v>
      </c>
      <c r="DH63">
        <v>15786.4</v>
      </c>
      <c r="DI63">
        <v>46.686999999999998</v>
      </c>
      <c r="DJ63">
        <v>47.375</v>
      </c>
      <c r="DK63">
        <v>46.25</v>
      </c>
      <c r="DL63">
        <v>46.561999999999998</v>
      </c>
      <c r="DM63">
        <v>47.436999999999998</v>
      </c>
      <c r="DN63">
        <v>1755.72</v>
      </c>
      <c r="DO63">
        <v>39.5</v>
      </c>
      <c r="DP63">
        <v>0</v>
      </c>
      <c r="DQ63">
        <v>154.4000000953674</v>
      </c>
      <c r="DR63">
        <v>0</v>
      </c>
      <c r="DS63">
        <v>836.95842307692317</v>
      </c>
      <c r="DT63">
        <v>0.52776069122792324</v>
      </c>
      <c r="DU63">
        <v>5077.4666667468528</v>
      </c>
      <c r="DV63">
        <v>16391.973076923081</v>
      </c>
      <c r="DW63">
        <v>15</v>
      </c>
      <c r="DX63">
        <v>1689269558.5999999</v>
      </c>
      <c r="DY63" t="s">
        <v>617</v>
      </c>
      <c r="DZ63">
        <v>1689269540.5999999</v>
      </c>
      <c r="EA63">
        <v>1689269558.5999999</v>
      </c>
      <c r="EB63">
        <v>50</v>
      </c>
      <c r="EC63">
        <v>0.30599999999999999</v>
      </c>
      <c r="ED63">
        <v>1.9E-2</v>
      </c>
      <c r="EE63">
        <v>-2.8149999999999999</v>
      </c>
      <c r="EF63">
        <v>0.11</v>
      </c>
      <c r="EG63">
        <v>200</v>
      </c>
      <c r="EH63">
        <v>20</v>
      </c>
      <c r="EI63">
        <v>0.06</v>
      </c>
      <c r="EJ63">
        <v>0.01</v>
      </c>
      <c r="EK63">
        <v>33.531714860612126</v>
      </c>
      <c r="EL63">
        <v>0.97496988513695759</v>
      </c>
      <c r="EM63">
        <v>0.1481000118926559</v>
      </c>
      <c r="EN63">
        <v>1</v>
      </c>
      <c r="EO63">
        <v>0.54431714993500047</v>
      </c>
      <c r="EP63">
        <v>3.585712780578703E-2</v>
      </c>
      <c r="EQ63">
        <v>5.7370030611213702E-3</v>
      </c>
      <c r="ER63">
        <v>1</v>
      </c>
      <c r="ES63">
        <v>2</v>
      </c>
      <c r="ET63">
        <v>2</v>
      </c>
      <c r="EU63" t="s">
        <v>387</v>
      </c>
      <c r="EV63">
        <v>2.9613299999999998</v>
      </c>
      <c r="EW63">
        <v>2.6991999999999998</v>
      </c>
      <c r="EX63">
        <v>4.4025099999999998E-2</v>
      </c>
      <c r="EY63">
        <v>5.3373999999999998E-2</v>
      </c>
      <c r="EZ63">
        <v>0.132518</v>
      </c>
      <c r="FA63">
        <v>9.43296E-2</v>
      </c>
      <c r="FB63">
        <v>32514.5</v>
      </c>
      <c r="FC63">
        <v>20640</v>
      </c>
      <c r="FD63">
        <v>31938.7</v>
      </c>
      <c r="FE63">
        <v>24941.1</v>
      </c>
      <c r="FF63">
        <v>38348.800000000003</v>
      </c>
      <c r="FG63">
        <v>39159.9</v>
      </c>
      <c r="FH63">
        <v>45903.8</v>
      </c>
      <c r="FI63">
        <v>45249.8</v>
      </c>
      <c r="FJ63">
        <v>1.9117299999999999</v>
      </c>
      <c r="FK63">
        <v>1.7381</v>
      </c>
      <c r="FL63">
        <v>4.6700199999999997E-2</v>
      </c>
      <c r="FM63">
        <v>0</v>
      </c>
      <c r="FN63">
        <v>31.1584</v>
      </c>
      <c r="FO63">
        <v>999.9</v>
      </c>
      <c r="FP63">
        <v>41.7</v>
      </c>
      <c r="FQ63">
        <v>42.8</v>
      </c>
      <c r="FR63">
        <v>36.247900000000001</v>
      </c>
      <c r="FS63">
        <v>64.263199999999998</v>
      </c>
      <c r="FT63">
        <v>14.4191</v>
      </c>
      <c r="FU63">
        <v>1</v>
      </c>
      <c r="FV63">
        <v>0.64123200000000002</v>
      </c>
      <c r="FW63">
        <v>0.92877699999999996</v>
      </c>
      <c r="FX63">
        <v>20.225999999999999</v>
      </c>
      <c r="FY63">
        <v>5.2309200000000002</v>
      </c>
      <c r="FZ63">
        <v>11.953200000000001</v>
      </c>
      <c r="GA63">
        <v>4.9859</v>
      </c>
      <c r="GB63">
        <v>3.29</v>
      </c>
      <c r="GC63">
        <v>9999</v>
      </c>
      <c r="GD63">
        <v>9999</v>
      </c>
      <c r="GE63">
        <v>9999</v>
      </c>
      <c r="GF63">
        <v>215.8</v>
      </c>
      <c r="GG63">
        <v>1.86676</v>
      </c>
      <c r="GH63">
        <v>1.86894</v>
      </c>
      <c r="GI63">
        <v>1.8667199999999999</v>
      </c>
      <c r="GJ63">
        <v>1.86707</v>
      </c>
      <c r="GK63">
        <v>1.8623099999999999</v>
      </c>
      <c r="GL63">
        <v>1.8650599999999999</v>
      </c>
      <c r="GM63">
        <v>1.8683700000000001</v>
      </c>
      <c r="GN63">
        <v>1.86873</v>
      </c>
      <c r="GO63">
        <v>5</v>
      </c>
      <c r="GP63">
        <v>0</v>
      </c>
      <c r="GQ63">
        <v>0</v>
      </c>
      <c r="GR63">
        <v>0</v>
      </c>
      <c r="GS63" t="s">
        <v>388</v>
      </c>
      <c r="GT63" t="s">
        <v>389</v>
      </c>
      <c r="GU63" t="s">
        <v>390</v>
      </c>
      <c r="GV63" t="s">
        <v>390</v>
      </c>
      <c r="GW63" t="s">
        <v>390</v>
      </c>
      <c r="GX63" t="s">
        <v>390</v>
      </c>
      <c r="GY63">
        <v>0</v>
      </c>
      <c r="GZ63">
        <v>100</v>
      </c>
      <c r="HA63">
        <v>100</v>
      </c>
      <c r="HB63">
        <v>-2.863</v>
      </c>
      <c r="HC63">
        <v>0.34200000000000003</v>
      </c>
      <c r="HD63">
        <v>-3.0884936087509831</v>
      </c>
      <c r="HE63">
        <v>1.6145137170229321E-3</v>
      </c>
      <c r="HF63">
        <v>-1.407043735234338E-6</v>
      </c>
      <c r="HG63">
        <v>4.3622850327847239E-10</v>
      </c>
      <c r="HH63">
        <v>0.34199473794529017</v>
      </c>
      <c r="HI63">
        <v>0</v>
      </c>
      <c r="HJ63">
        <v>0</v>
      </c>
      <c r="HK63">
        <v>0</v>
      </c>
      <c r="HL63">
        <v>2</v>
      </c>
      <c r="HM63">
        <v>2094</v>
      </c>
      <c r="HN63">
        <v>1</v>
      </c>
      <c r="HO63">
        <v>26</v>
      </c>
      <c r="HP63">
        <v>1.4</v>
      </c>
      <c r="HQ63">
        <v>1.1000000000000001</v>
      </c>
      <c r="HR63">
        <v>0.625</v>
      </c>
      <c r="HS63">
        <v>2.6037599999999999</v>
      </c>
      <c r="HT63">
        <v>1.4978</v>
      </c>
      <c r="HU63">
        <v>2.2863799999999999</v>
      </c>
      <c r="HV63">
        <v>1.49902</v>
      </c>
      <c r="HW63">
        <v>2.3950200000000001</v>
      </c>
      <c r="HX63">
        <v>44.837699999999998</v>
      </c>
      <c r="HY63">
        <v>24.183800000000002</v>
      </c>
      <c r="HZ63">
        <v>18</v>
      </c>
      <c r="IA63">
        <v>510.755</v>
      </c>
      <c r="IB63">
        <v>435.09100000000001</v>
      </c>
      <c r="IC63">
        <v>29.821899999999999</v>
      </c>
      <c r="ID63">
        <v>35.195</v>
      </c>
      <c r="IE63">
        <v>29.999199999999998</v>
      </c>
      <c r="IF63">
        <v>35.181100000000001</v>
      </c>
      <c r="IG63">
        <v>35.106999999999999</v>
      </c>
      <c r="IH63">
        <v>12.5054</v>
      </c>
      <c r="II63">
        <v>54.711100000000002</v>
      </c>
      <c r="IJ63">
        <v>0</v>
      </c>
      <c r="IK63">
        <v>29.865100000000002</v>
      </c>
      <c r="IL63">
        <v>200</v>
      </c>
      <c r="IM63">
        <v>19.207699999999999</v>
      </c>
      <c r="IN63">
        <v>99.729200000000006</v>
      </c>
      <c r="IO63">
        <v>100.203</v>
      </c>
    </row>
    <row r="64" spans="1:249" x14ac:dyDescent="0.3">
      <c r="A64">
        <v>46</v>
      </c>
      <c r="B64">
        <v>1689269747.0999999</v>
      </c>
      <c r="C64">
        <v>10196.599999904631</v>
      </c>
      <c r="D64" t="s">
        <v>618</v>
      </c>
      <c r="E64" t="s">
        <v>619</v>
      </c>
      <c r="F64" t="s">
        <v>375</v>
      </c>
      <c r="G64" t="s">
        <v>376</v>
      </c>
      <c r="H64" t="s">
        <v>28</v>
      </c>
      <c r="I64" t="s">
        <v>378</v>
      </c>
      <c r="J64" t="s">
        <v>459</v>
      </c>
      <c r="K64" t="s">
        <v>460</v>
      </c>
      <c r="L64" t="s">
        <v>604</v>
      </c>
      <c r="M64">
        <v>1689269747.0999999</v>
      </c>
      <c r="N64">
        <f t="shared" si="46"/>
        <v>1.0238603225262434E-2</v>
      </c>
      <c r="O64">
        <f t="shared" si="47"/>
        <v>10.238603225262434</v>
      </c>
      <c r="P64">
        <f t="shared" si="48"/>
        <v>22.542880949041848</v>
      </c>
      <c r="Q64">
        <f t="shared" si="49"/>
        <v>91.762500000000003</v>
      </c>
      <c r="R64">
        <f t="shared" si="50"/>
        <v>26.992806142288295</v>
      </c>
      <c r="S64">
        <f t="shared" si="51"/>
        <v>2.6722053450637762</v>
      </c>
      <c r="T64">
        <f t="shared" si="52"/>
        <v>9.0842071655624999</v>
      </c>
      <c r="U64">
        <f t="shared" si="53"/>
        <v>0.63049097643401908</v>
      </c>
      <c r="V64">
        <f t="shared" si="54"/>
        <v>2.9047649875862804</v>
      </c>
      <c r="W64">
        <f t="shared" si="55"/>
        <v>0.56317739378086817</v>
      </c>
      <c r="X64">
        <f t="shared" si="56"/>
        <v>0.35743298756580677</v>
      </c>
      <c r="Y64">
        <f t="shared" si="57"/>
        <v>289.55907029224232</v>
      </c>
      <c r="Z64">
        <f t="shared" si="58"/>
        <v>31.996815387480339</v>
      </c>
      <c r="AA64">
        <f t="shared" si="59"/>
        <v>32.047400000000003</v>
      </c>
      <c r="AB64">
        <f t="shared" si="60"/>
        <v>4.7879091118917732</v>
      </c>
      <c r="AC64">
        <f t="shared" si="61"/>
        <v>60.7099478986297</v>
      </c>
      <c r="AD64">
        <f t="shared" si="62"/>
        <v>3.0594708861414999</v>
      </c>
      <c r="AE64">
        <f t="shared" si="63"/>
        <v>5.0394885715435702</v>
      </c>
      <c r="AF64">
        <f t="shared" si="64"/>
        <v>1.7284382257502733</v>
      </c>
      <c r="AG64">
        <f t="shared" si="65"/>
        <v>-451.52240223407335</v>
      </c>
      <c r="AH64">
        <f t="shared" si="66"/>
        <v>142.20999469876313</v>
      </c>
      <c r="AI64">
        <f t="shared" si="67"/>
        <v>11.157608372737222</v>
      </c>
      <c r="AJ64">
        <f t="shared" si="68"/>
        <v>-8.5957288703306745</v>
      </c>
      <c r="AK64">
        <v>0</v>
      </c>
      <c r="AL64">
        <v>0</v>
      </c>
      <c r="AM64">
        <f t="shared" si="69"/>
        <v>1</v>
      </c>
      <c r="AN64">
        <f t="shared" si="70"/>
        <v>0</v>
      </c>
      <c r="AO64">
        <f t="shared" si="71"/>
        <v>51125.20942859674</v>
      </c>
      <c r="AP64" t="s">
        <v>382</v>
      </c>
      <c r="AQ64">
        <v>10238.9</v>
      </c>
      <c r="AR64">
        <v>302.21199999999999</v>
      </c>
      <c r="AS64">
        <v>4052.3</v>
      </c>
      <c r="AT64">
        <f t="shared" si="72"/>
        <v>0.92542210596451402</v>
      </c>
      <c r="AU64">
        <v>-0.32343011824092421</v>
      </c>
      <c r="AV64" t="s">
        <v>620</v>
      </c>
      <c r="AW64">
        <v>10251.799999999999</v>
      </c>
      <c r="AX64">
        <v>855.3274230769232</v>
      </c>
      <c r="AY64">
        <v>1094.3499999999999</v>
      </c>
      <c r="AZ64">
        <f t="shared" si="73"/>
        <v>0.21841511118296408</v>
      </c>
      <c r="BA64">
        <v>0.5</v>
      </c>
      <c r="BB64">
        <f t="shared" si="74"/>
        <v>1513.1430001514211</v>
      </c>
      <c r="BC64">
        <f t="shared" si="75"/>
        <v>22.542880949041848</v>
      </c>
      <c r="BD64">
        <f t="shared" si="76"/>
        <v>165.24664830689824</v>
      </c>
      <c r="BE64">
        <f t="shared" si="77"/>
        <v>1.5111797804301727E-2</v>
      </c>
      <c r="BF64">
        <f t="shared" si="78"/>
        <v>2.7029286791245948</v>
      </c>
      <c r="BG64">
        <f t="shared" si="79"/>
        <v>251.51244175883824</v>
      </c>
      <c r="BH64" t="s">
        <v>621</v>
      </c>
      <c r="BI64">
        <v>676.97</v>
      </c>
      <c r="BJ64">
        <f t="shared" si="80"/>
        <v>676.97</v>
      </c>
      <c r="BK64">
        <f t="shared" si="81"/>
        <v>0.38139534883720927</v>
      </c>
      <c r="BL64">
        <f t="shared" si="82"/>
        <v>0.57267376712606444</v>
      </c>
      <c r="BM64">
        <f t="shared" si="83"/>
        <v>0.87634394266634674</v>
      </c>
      <c r="BN64">
        <f t="shared" si="84"/>
        <v>0.30174360644619591</v>
      </c>
      <c r="BO64">
        <f t="shared" si="85"/>
        <v>0.78876815690725133</v>
      </c>
      <c r="BP64">
        <f t="shared" si="86"/>
        <v>0.45325678760151938</v>
      </c>
      <c r="BQ64">
        <f t="shared" si="87"/>
        <v>0.54674321239848056</v>
      </c>
      <c r="BR64">
        <f t="shared" si="88"/>
        <v>1799.95</v>
      </c>
      <c r="BS64">
        <f t="shared" si="89"/>
        <v>1513.1430001514211</v>
      </c>
      <c r="BT64">
        <f t="shared" si="90"/>
        <v>0.84065835170500347</v>
      </c>
      <c r="BU64">
        <f t="shared" si="91"/>
        <v>0.16087061879065659</v>
      </c>
      <c r="BV64">
        <v>6</v>
      </c>
      <c r="BW64">
        <v>0.5</v>
      </c>
      <c r="BX64" t="s">
        <v>385</v>
      </c>
      <c r="BY64">
        <v>1689269747.0999999</v>
      </c>
      <c r="BZ64">
        <v>91.762500000000003</v>
      </c>
      <c r="CA64">
        <v>119.934</v>
      </c>
      <c r="CB64">
        <v>30.904699999999998</v>
      </c>
      <c r="CC64">
        <v>19.001200000000001</v>
      </c>
      <c r="CD64">
        <v>94.557500000000005</v>
      </c>
      <c r="CE64">
        <v>30.553699999999999</v>
      </c>
      <c r="CF64">
        <v>500.13099999999997</v>
      </c>
      <c r="CG64">
        <v>98.896699999999996</v>
      </c>
      <c r="CH64">
        <v>0.100245</v>
      </c>
      <c r="CI64">
        <v>32.955500000000001</v>
      </c>
      <c r="CJ64">
        <v>32.047400000000003</v>
      </c>
      <c r="CK64">
        <v>999.9</v>
      </c>
      <c r="CL64">
        <v>0</v>
      </c>
      <c r="CM64">
        <v>0</v>
      </c>
      <c r="CN64">
        <v>9969.3799999999992</v>
      </c>
      <c r="CO64">
        <v>0</v>
      </c>
      <c r="CP64">
        <v>1.91117E-3</v>
      </c>
      <c r="CQ64">
        <v>-28.171399999999998</v>
      </c>
      <c r="CR64">
        <v>94.688800000000001</v>
      </c>
      <c r="CS64">
        <v>122.25700000000001</v>
      </c>
      <c r="CT64">
        <v>11.903499999999999</v>
      </c>
      <c r="CU64">
        <v>119.934</v>
      </c>
      <c r="CV64">
        <v>19.001200000000001</v>
      </c>
      <c r="CW64">
        <v>3.0563699999999998</v>
      </c>
      <c r="CX64">
        <v>1.8791500000000001</v>
      </c>
      <c r="CY64">
        <v>24.3383</v>
      </c>
      <c r="CZ64">
        <v>16.461200000000002</v>
      </c>
      <c r="DA64">
        <v>1799.95</v>
      </c>
      <c r="DB64">
        <v>0.977993</v>
      </c>
      <c r="DC64">
        <v>2.20073E-2</v>
      </c>
      <c r="DD64">
        <v>0</v>
      </c>
      <c r="DE64">
        <v>854.88599999999997</v>
      </c>
      <c r="DF64">
        <v>4.9997699999999998</v>
      </c>
      <c r="DG64">
        <v>17019.599999999999</v>
      </c>
      <c r="DH64">
        <v>15784</v>
      </c>
      <c r="DI64">
        <v>46.686999999999998</v>
      </c>
      <c r="DJ64">
        <v>47.625</v>
      </c>
      <c r="DK64">
        <v>46.25</v>
      </c>
      <c r="DL64">
        <v>46.686999999999998</v>
      </c>
      <c r="DM64">
        <v>47.436999999999998</v>
      </c>
      <c r="DN64">
        <v>1755.45</v>
      </c>
      <c r="DO64">
        <v>39.5</v>
      </c>
      <c r="DP64">
        <v>0</v>
      </c>
      <c r="DQ64">
        <v>119.5999999046326</v>
      </c>
      <c r="DR64">
        <v>0</v>
      </c>
      <c r="DS64">
        <v>855.3274230769232</v>
      </c>
      <c r="DT64">
        <v>-2.3457435804141449</v>
      </c>
      <c r="DU64">
        <v>-91.931623720353059</v>
      </c>
      <c r="DV64">
        <v>17025.892307692298</v>
      </c>
      <c r="DW64">
        <v>15</v>
      </c>
      <c r="DX64">
        <v>1689269706.5999999</v>
      </c>
      <c r="DY64" t="s">
        <v>622</v>
      </c>
      <c r="DZ64">
        <v>1689269698.5999999</v>
      </c>
      <c r="EA64">
        <v>1689269706.5999999</v>
      </c>
      <c r="EB64">
        <v>51</v>
      </c>
      <c r="EC64">
        <v>0.153</v>
      </c>
      <c r="ED64">
        <v>8.9999999999999993E-3</v>
      </c>
      <c r="EE64">
        <v>-2.758</v>
      </c>
      <c r="EF64">
        <v>9.0999999999999998E-2</v>
      </c>
      <c r="EG64">
        <v>120</v>
      </c>
      <c r="EH64">
        <v>19</v>
      </c>
      <c r="EI64">
        <v>0.05</v>
      </c>
      <c r="EJ64">
        <v>0.01</v>
      </c>
      <c r="EK64">
        <v>22.354345692245921</v>
      </c>
      <c r="EL64">
        <v>0.9661925624761516</v>
      </c>
      <c r="EM64">
        <v>0.14391489137524779</v>
      </c>
      <c r="EN64">
        <v>1</v>
      </c>
      <c r="EO64">
        <v>0.61944343819347103</v>
      </c>
      <c r="EP64">
        <v>3.4569741467347197E-2</v>
      </c>
      <c r="EQ64">
        <v>1.019859838318138E-2</v>
      </c>
      <c r="ER64">
        <v>1</v>
      </c>
      <c r="ES64">
        <v>2</v>
      </c>
      <c r="ET64">
        <v>2</v>
      </c>
      <c r="EU64" t="s">
        <v>387</v>
      </c>
      <c r="EV64">
        <v>2.9611399999999999</v>
      </c>
      <c r="EW64">
        <v>2.6992099999999999</v>
      </c>
      <c r="EX64">
        <v>2.6634600000000001E-2</v>
      </c>
      <c r="EY64">
        <v>3.3300999999999997E-2</v>
      </c>
      <c r="EZ64">
        <v>0.134932</v>
      </c>
      <c r="FA64">
        <v>9.3192399999999995E-2</v>
      </c>
      <c r="FB64">
        <v>33113.800000000003</v>
      </c>
      <c r="FC64">
        <v>21082.6</v>
      </c>
      <c r="FD64">
        <v>31946</v>
      </c>
      <c r="FE64">
        <v>24946.400000000001</v>
      </c>
      <c r="FF64">
        <v>38250.1</v>
      </c>
      <c r="FG64">
        <v>39217.5</v>
      </c>
      <c r="FH64">
        <v>45913.8</v>
      </c>
      <c r="FI64">
        <v>45259.6</v>
      </c>
      <c r="FJ64">
        <v>1.9135500000000001</v>
      </c>
      <c r="FK64">
        <v>1.7394000000000001</v>
      </c>
      <c r="FL64">
        <v>1.6771299999999999E-2</v>
      </c>
      <c r="FM64">
        <v>0</v>
      </c>
      <c r="FN64">
        <v>31.775300000000001</v>
      </c>
      <c r="FO64">
        <v>999.9</v>
      </c>
      <c r="FP64">
        <v>41.7</v>
      </c>
      <c r="FQ64">
        <v>42.7</v>
      </c>
      <c r="FR64">
        <v>36.056899999999999</v>
      </c>
      <c r="FS64">
        <v>64.503200000000007</v>
      </c>
      <c r="FT64">
        <v>15.036099999999999</v>
      </c>
      <c r="FU64">
        <v>1</v>
      </c>
      <c r="FV64">
        <v>0.64162600000000003</v>
      </c>
      <c r="FW64">
        <v>3.1064699999999998</v>
      </c>
      <c r="FX64">
        <v>20.200399999999998</v>
      </c>
      <c r="FY64">
        <v>5.2285199999999996</v>
      </c>
      <c r="FZ64">
        <v>11.9559</v>
      </c>
      <c r="GA64">
        <v>4.9847000000000001</v>
      </c>
      <c r="GB64">
        <v>3.2898499999999999</v>
      </c>
      <c r="GC64">
        <v>9999</v>
      </c>
      <c r="GD64">
        <v>9999</v>
      </c>
      <c r="GE64">
        <v>9999</v>
      </c>
      <c r="GF64">
        <v>215.8</v>
      </c>
      <c r="GG64">
        <v>1.86676</v>
      </c>
      <c r="GH64">
        <v>1.86893</v>
      </c>
      <c r="GI64">
        <v>1.86666</v>
      </c>
      <c r="GJ64">
        <v>1.8670500000000001</v>
      </c>
      <c r="GK64">
        <v>1.8623400000000001</v>
      </c>
      <c r="GL64">
        <v>1.8650599999999999</v>
      </c>
      <c r="GM64">
        <v>1.8683799999999999</v>
      </c>
      <c r="GN64">
        <v>1.8687</v>
      </c>
      <c r="GO64">
        <v>5</v>
      </c>
      <c r="GP64">
        <v>0</v>
      </c>
      <c r="GQ64">
        <v>0</v>
      </c>
      <c r="GR64">
        <v>0</v>
      </c>
      <c r="GS64" t="s">
        <v>388</v>
      </c>
      <c r="GT64" t="s">
        <v>389</v>
      </c>
      <c r="GU64" t="s">
        <v>390</v>
      </c>
      <c r="GV64" t="s">
        <v>390</v>
      </c>
      <c r="GW64" t="s">
        <v>390</v>
      </c>
      <c r="GX64" t="s">
        <v>390</v>
      </c>
      <c r="GY64">
        <v>0</v>
      </c>
      <c r="GZ64">
        <v>100</v>
      </c>
      <c r="HA64">
        <v>100</v>
      </c>
      <c r="HB64">
        <v>-2.7949999999999999</v>
      </c>
      <c r="HC64">
        <v>0.35099999999999998</v>
      </c>
      <c r="HD64">
        <v>-2.935469817711323</v>
      </c>
      <c r="HE64">
        <v>1.6145137170229321E-3</v>
      </c>
      <c r="HF64">
        <v>-1.407043735234338E-6</v>
      </c>
      <c r="HG64">
        <v>4.3622850327847239E-10</v>
      </c>
      <c r="HH64">
        <v>0.35098074282632757</v>
      </c>
      <c r="HI64">
        <v>0</v>
      </c>
      <c r="HJ64">
        <v>0</v>
      </c>
      <c r="HK64">
        <v>0</v>
      </c>
      <c r="HL64">
        <v>2</v>
      </c>
      <c r="HM64">
        <v>2094</v>
      </c>
      <c r="HN64">
        <v>1</v>
      </c>
      <c r="HO64">
        <v>26</v>
      </c>
      <c r="HP64">
        <v>0.8</v>
      </c>
      <c r="HQ64">
        <v>0.7</v>
      </c>
      <c r="HR64">
        <v>0.43823200000000001</v>
      </c>
      <c r="HS64">
        <v>2.6086399999999998</v>
      </c>
      <c r="HT64">
        <v>1.4978</v>
      </c>
      <c r="HU64">
        <v>2.2863799999999999</v>
      </c>
      <c r="HV64">
        <v>1.49902</v>
      </c>
      <c r="HW64">
        <v>2.4182100000000002</v>
      </c>
      <c r="HX64">
        <v>44.669199999999996</v>
      </c>
      <c r="HY64">
        <v>24.1751</v>
      </c>
      <c r="HZ64">
        <v>18</v>
      </c>
      <c r="IA64">
        <v>511.22800000000001</v>
      </c>
      <c r="IB64">
        <v>435.39</v>
      </c>
      <c r="IC64">
        <v>28.288499999999999</v>
      </c>
      <c r="ID64">
        <v>35.089799999999997</v>
      </c>
      <c r="IE64">
        <v>30.0001</v>
      </c>
      <c r="IF64">
        <v>35.082299999999996</v>
      </c>
      <c r="IG64">
        <v>35.025300000000001</v>
      </c>
      <c r="IH64">
        <v>8.7682199999999995</v>
      </c>
      <c r="II64">
        <v>55.225299999999997</v>
      </c>
      <c r="IJ64">
        <v>0</v>
      </c>
      <c r="IK64">
        <v>28.2605</v>
      </c>
      <c r="IL64">
        <v>120</v>
      </c>
      <c r="IM64">
        <v>18.862500000000001</v>
      </c>
      <c r="IN64">
        <v>99.751499999999993</v>
      </c>
      <c r="IO64">
        <v>100.224</v>
      </c>
    </row>
    <row r="65" spans="1:249" x14ac:dyDescent="0.3">
      <c r="A65">
        <v>47</v>
      </c>
      <c r="B65">
        <v>1689269875.0999999</v>
      </c>
      <c r="C65">
        <v>10324.599999904631</v>
      </c>
      <c r="D65" t="s">
        <v>623</v>
      </c>
      <c r="E65" t="s">
        <v>624</v>
      </c>
      <c r="F65" t="s">
        <v>375</v>
      </c>
      <c r="G65" t="s">
        <v>376</v>
      </c>
      <c r="H65" t="s">
        <v>28</v>
      </c>
      <c r="I65" t="s">
        <v>378</v>
      </c>
      <c r="J65" t="s">
        <v>459</v>
      </c>
      <c r="K65" t="s">
        <v>460</v>
      </c>
      <c r="L65" t="s">
        <v>604</v>
      </c>
      <c r="M65">
        <v>1689269875.0999999</v>
      </c>
      <c r="N65">
        <f t="shared" si="46"/>
        <v>1.0994370033280946E-2</v>
      </c>
      <c r="O65">
        <f t="shared" si="47"/>
        <v>10.994370033280946</v>
      </c>
      <c r="P65">
        <f t="shared" si="48"/>
        <v>14.220370935523821</v>
      </c>
      <c r="Q65">
        <f t="shared" si="49"/>
        <v>52.227400000000003</v>
      </c>
      <c r="R65">
        <f t="shared" si="50"/>
        <v>14.534959635011555</v>
      </c>
      <c r="S65">
        <f t="shared" si="51"/>
        <v>1.4389607654928058</v>
      </c>
      <c r="T65">
        <f t="shared" si="52"/>
        <v>5.17051174347064</v>
      </c>
      <c r="U65">
        <f t="shared" si="53"/>
        <v>0.68816182093047074</v>
      </c>
      <c r="V65">
        <f t="shared" si="54"/>
        <v>2.9158572703471917</v>
      </c>
      <c r="W65">
        <f t="shared" si="55"/>
        <v>0.60906277649991425</v>
      </c>
      <c r="X65">
        <f t="shared" si="56"/>
        <v>0.38701065352443498</v>
      </c>
      <c r="Y65">
        <f t="shared" si="57"/>
        <v>289.54949429225206</v>
      </c>
      <c r="Z65">
        <f t="shared" si="58"/>
        <v>31.860501936987298</v>
      </c>
      <c r="AA65">
        <f t="shared" si="59"/>
        <v>31.996700000000001</v>
      </c>
      <c r="AB65">
        <f t="shared" si="60"/>
        <v>4.7741914014451607</v>
      </c>
      <c r="AC65">
        <f t="shared" si="61"/>
        <v>60.483140365110344</v>
      </c>
      <c r="AD65">
        <f t="shared" si="62"/>
        <v>3.0578025934548401</v>
      </c>
      <c r="AE65">
        <f t="shared" si="63"/>
        <v>5.0556280229436155</v>
      </c>
      <c r="AF65">
        <f t="shared" si="64"/>
        <v>1.7163888079903207</v>
      </c>
      <c r="AG65">
        <f t="shared" si="65"/>
        <v>-484.85171846768969</v>
      </c>
      <c r="AH65">
        <f t="shared" si="66"/>
        <v>159.6677324043533</v>
      </c>
      <c r="AI65">
        <f t="shared" si="67"/>
        <v>12.480050766233541</v>
      </c>
      <c r="AJ65">
        <f t="shared" si="68"/>
        <v>-23.154441004850781</v>
      </c>
      <c r="AK65">
        <v>0</v>
      </c>
      <c r="AL65">
        <v>0</v>
      </c>
      <c r="AM65">
        <f t="shared" si="69"/>
        <v>1</v>
      </c>
      <c r="AN65">
        <f t="shared" si="70"/>
        <v>0</v>
      </c>
      <c r="AO65">
        <f t="shared" si="71"/>
        <v>51427.829698012996</v>
      </c>
      <c r="AP65" t="s">
        <v>382</v>
      </c>
      <c r="AQ65">
        <v>10238.9</v>
      </c>
      <c r="AR65">
        <v>302.21199999999999</v>
      </c>
      <c r="AS65">
        <v>4052.3</v>
      </c>
      <c r="AT65">
        <f t="shared" si="72"/>
        <v>0.92542210596451402</v>
      </c>
      <c r="AU65">
        <v>-0.32343011824092421</v>
      </c>
      <c r="AV65" t="s">
        <v>625</v>
      </c>
      <c r="AW65">
        <v>10251.200000000001</v>
      </c>
      <c r="AX65">
        <v>870.21100000000001</v>
      </c>
      <c r="AY65">
        <v>1030.22</v>
      </c>
      <c r="AZ65">
        <f t="shared" si="73"/>
        <v>0.15531536953272118</v>
      </c>
      <c r="BA65">
        <v>0.5</v>
      </c>
      <c r="BB65">
        <f t="shared" si="74"/>
        <v>1513.092600151426</v>
      </c>
      <c r="BC65">
        <f t="shared" si="75"/>
        <v>14.220370935523821</v>
      </c>
      <c r="BD65">
        <f t="shared" si="76"/>
        <v>117.50326816487234</v>
      </c>
      <c r="BE65">
        <f t="shared" si="77"/>
        <v>9.6119702471013629E-3</v>
      </c>
      <c r="BF65">
        <f t="shared" si="78"/>
        <v>2.9334316942012384</v>
      </c>
      <c r="BG65">
        <f t="shared" si="79"/>
        <v>247.96492264656047</v>
      </c>
      <c r="BH65" t="s">
        <v>626</v>
      </c>
      <c r="BI65">
        <v>686.53</v>
      </c>
      <c r="BJ65">
        <f t="shared" si="80"/>
        <v>686.53</v>
      </c>
      <c r="BK65">
        <f t="shared" si="81"/>
        <v>0.33360835549688417</v>
      </c>
      <c r="BL65">
        <f t="shared" si="82"/>
        <v>0.46556198900171664</v>
      </c>
      <c r="BM65">
        <f t="shared" si="83"/>
        <v>0.89788666486420632</v>
      </c>
      <c r="BN65">
        <f t="shared" si="84"/>
        <v>0.21979016714102043</v>
      </c>
      <c r="BO65">
        <f t="shared" si="85"/>
        <v>0.8058690889387129</v>
      </c>
      <c r="BP65">
        <f t="shared" si="86"/>
        <v>0.3672928431258034</v>
      </c>
      <c r="BQ65">
        <f t="shared" si="87"/>
        <v>0.63270715687419665</v>
      </c>
      <c r="BR65">
        <f t="shared" si="88"/>
        <v>1799.89</v>
      </c>
      <c r="BS65">
        <f t="shared" si="89"/>
        <v>1513.092600151426</v>
      </c>
      <c r="BT65">
        <f t="shared" si="90"/>
        <v>0.84065837365140417</v>
      </c>
      <c r="BU65">
        <f t="shared" si="91"/>
        <v>0.16087066114721013</v>
      </c>
      <c r="BV65">
        <v>6</v>
      </c>
      <c r="BW65">
        <v>0.5</v>
      </c>
      <c r="BX65" t="s">
        <v>385</v>
      </c>
      <c r="BY65">
        <v>1689269875.0999999</v>
      </c>
      <c r="BZ65">
        <v>52.227400000000003</v>
      </c>
      <c r="CA65">
        <v>69.97</v>
      </c>
      <c r="CB65">
        <v>30.886900000000001</v>
      </c>
      <c r="CC65">
        <v>18.109000000000002</v>
      </c>
      <c r="CD65">
        <v>54.805799999999998</v>
      </c>
      <c r="CE65">
        <v>30.526499999999999</v>
      </c>
      <c r="CF65">
        <v>500.30700000000002</v>
      </c>
      <c r="CG65">
        <v>98.900099999999995</v>
      </c>
      <c r="CH65">
        <v>9.9883600000000003E-2</v>
      </c>
      <c r="CI65">
        <v>33.0124</v>
      </c>
      <c r="CJ65">
        <v>31.996700000000001</v>
      </c>
      <c r="CK65">
        <v>999.9</v>
      </c>
      <c r="CL65">
        <v>0</v>
      </c>
      <c r="CM65">
        <v>0</v>
      </c>
      <c r="CN65">
        <v>10032.5</v>
      </c>
      <c r="CO65">
        <v>0</v>
      </c>
      <c r="CP65">
        <v>1.91117E-3</v>
      </c>
      <c r="CQ65">
        <v>-17.742599999999999</v>
      </c>
      <c r="CR65">
        <v>53.8919</v>
      </c>
      <c r="CS65">
        <v>71.260499999999993</v>
      </c>
      <c r="CT65">
        <v>12.778</v>
      </c>
      <c r="CU65">
        <v>69.97</v>
      </c>
      <c r="CV65">
        <v>18.109000000000002</v>
      </c>
      <c r="CW65">
        <v>3.0547200000000001</v>
      </c>
      <c r="CX65">
        <v>1.79098</v>
      </c>
      <c r="CY65">
        <v>24.3292</v>
      </c>
      <c r="CZ65">
        <v>15.708299999999999</v>
      </c>
      <c r="DA65">
        <v>1799.89</v>
      </c>
      <c r="DB65">
        <v>0.977993</v>
      </c>
      <c r="DC65">
        <v>2.20073E-2</v>
      </c>
      <c r="DD65">
        <v>0</v>
      </c>
      <c r="DE65">
        <v>869.702</v>
      </c>
      <c r="DF65">
        <v>4.9997699999999998</v>
      </c>
      <c r="DG65">
        <v>17302.2</v>
      </c>
      <c r="DH65">
        <v>15783.5</v>
      </c>
      <c r="DI65">
        <v>46.936999999999998</v>
      </c>
      <c r="DJ65">
        <v>48.25</v>
      </c>
      <c r="DK65">
        <v>46.561999999999998</v>
      </c>
      <c r="DL65">
        <v>47.25</v>
      </c>
      <c r="DM65">
        <v>47.811999999999998</v>
      </c>
      <c r="DN65">
        <v>1755.39</v>
      </c>
      <c r="DO65">
        <v>39.5</v>
      </c>
      <c r="DP65">
        <v>0</v>
      </c>
      <c r="DQ65">
        <v>127.5</v>
      </c>
      <c r="DR65">
        <v>0</v>
      </c>
      <c r="DS65">
        <v>870.21100000000001</v>
      </c>
      <c r="DT65">
        <v>-3.766076913751446</v>
      </c>
      <c r="DU65">
        <v>-171.4692308730308</v>
      </c>
      <c r="DV65">
        <v>17310.196</v>
      </c>
      <c r="DW65">
        <v>15</v>
      </c>
      <c r="DX65">
        <v>1689269835.0999999</v>
      </c>
      <c r="DY65" t="s">
        <v>627</v>
      </c>
      <c r="DZ65">
        <v>1689269821.5999999</v>
      </c>
      <c r="EA65">
        <v>1689269835.0999999</v>
      </c>
      <c r="EB65">
        <v>52</v>
      </c>
      <c r="EC65">
        <v>0.27300000000000002</v>
      </c>
      <c r="ED65">
        <v>8.9999999999999993E-3</v>
      </c>
      <c r="EE65">
        <v>-2.5529999999999999</v>
      </c>
      <c r="EF65">
        <v>6.9000000000000006E-2</v>
      </c>
      <c r="EG65">
        <v>70</v>
      </c>
      <c r="EH65">
        <v>18</v>
      </c>
      <c r="EI65">
        <v>0.1</v>
      </c>
      <c r="EJ65">
        <v>0.01</v>
      </c>
      <c r="EK65">
        <v>14.20042773789857</v>
      </c>
      <c r="EL65">
        <v>4.5845753281170243E-2</v>
      </c>
      <c r="EM65">
        <v>4.400083062889986E-2</v>
      </c>
      <c r="EN65">
        <v>1</v>
      </c>
      <c r="EO65">
        <v>0.69271229238541576</v>
      </c>
      <c r="EP65">
        <v>1.6821667146508779E-2</v>
      </c>
      <c r="EQ65">
        <v>1.398374965510627E-2</v>
      </c>
      <c r="ER65">
        <v>1</v>
      </c>
      <c r="ES65">
        <v>2</v>
      </c>
      <c r="ET65">
        <v>2</v>
      </c>
      <c r="EU65" t="s">
        <v>387</v>
      </c>
      <c r="EV65">
        <v>2.9614099999999999</v>
      </c>
      <c r="EW65">
        <v>2.6993999999999998</v>
      </c>
      <c r="EX65">
        <v>1.5579000000000001E-2</v>
      </c>
      <c r="EY65">
        <v>1.9744299999999999E-2</v>
      </c>
      <c r="EZ65">
        <v>0.13481299999999999</v>
      </c>
      <c r="FA65">
        <v>9.0024300000000002E-2</v>
      </c>
      <c r="FB65">
        <v>33473.5</v>
      </c>
      <c r="FC65">
        <v>21367.599999999999</v>
      </c>
      <c r="FD65">
        <v>31931.8</v>
      </c>
      <c r="FE65">
        <v>24935.9</v>
      </c>
      <c r="FF65">
        <v>38239.800000000003</v>
      </c>
      <c r="FG65">
        <v>39339.5</v>
      </c>
      <c r="FH65">
        <v>45894.400000000001</v>
      </c>
      <c r="FI65">
        <v>45242.6</v>
      </c>
      <c r="FJ65">
        <v>1.9124000000000001</v>
      </c>
      <c r="FK65">
        <v>1.73533</v>
      </c>
      <c r="FL65">
        <v>-1.34185E-2</v>
      </c>
      <c r="FM65">
        <v>0</v>
      </c>
      <c r="FN65">
        <v>32.214300000000001</v>
      </c>
      <c r="FO65">
        <v>999.9</v>
      </c>
      <c r="FP65">
        <v>41.9</v>
      </c>
      <c r="FQ65">
        <v>42.5</v>
      </c>
      <c r="FR65">
        <v>35.857399999999998</v>
      </c>
      <c r="FS65">
        <v>63.913200000000003</v>
      </c>
      <c r="FT65">
        <v>14.194699999999999</v>
      </c>
      <c r="FU65">
        <v>1</v>
      </c>
      <c r="FV65">
        <v>0.65858499999999998</v>
      </c>
      <c r="FW65">
        <v>2.91995</v>
      </c>
      <c r="FX65">
        <v>20.203800000000001</v>
      </c>
      <c r="FY65">
        <v>5.2315199999999997</v>
      </c>
      <c r="FZ65">
        <v>11.956</v>
      </c>
      <c r="GA65">
        <v>4.9853500000000004</v>
      </c>
      <c r="GB65">
        <v>3.2898499999999999</v>
      </c>
      <c r="GC65">
        <v>9999</v>
      </c>
      <c r="GD65">
        <v>9999</v>
      </c>
      <c r="GE65">
        <v>9999</v>
      </c>
      <c r="GF65">
        <v>215.8</v>
      </c>
      <c r="GG65">
        <v>1.8667499999999999</v>
      </c>
      <c r="GH65">
        <v>1.8689</v>
      </c>
      <c r="GI65">
        <v>1.8666199999999999</v>
      </c>
      <c r="GJ65">
        <v>1.8669800000000001</v>
      </c>
      <c r="GK65">
        <v>1.8623000000000001</v>
      </c>
      <c r="GL65">
        <v>1.8649899999999999</v>
      </c>
      <c r="GM65">
        <v>1.86832</v>
      </c>
      <c r="GN65">
        <v>1.86866</v>
      </c>
      <c r="GO65">
        <v>5</v>
      </c>
      <c r="GP65">
        <v>0</v>
      </c>
      <c r="GQ65">
        <v>0</v>
      </c>
      <c r="GR65">
        <v>0</v>
      </c>
      <c r="GS65" t="s">
        <v>388</v>
      </c>
      <c r="GT65" t="s">
        <v>389</v>
      </c>
      <c r="GU65" t="s">
        <v>390</v>
      </c>
      <c r="GV65" t="s">
        <v>390</v>
      </c>
      <c r="GW65" t="s">
        <v>390</v>
      </c>
      <c r="GX65" t="s">
        <v>390</v>
      </c>
      <c r="GY65">
        <v>0</v>
      </c>
      <c r="GZ65">
        <v>100</v>
      </c>
      <c r="HA65">
        <v>100</v>
      </c>
      <c r="HB65">
        <v>-2.5779999999999998</v>
      </c>
      <c r="HC65">
        <v>0.3604</v>
      </c>
      <c r="HD65">
        <v>-2.662794385153826</v>
      </c>
      <c r="HE65">
        <v>1.6145137170229321E-3</v>
      </c>
      <c r="HF65">
        <v>-1.407043735234338E-6</v>
      </c>
      <c r="HG65">
        <v>4.3622850327847239E-10</v>
      </c>
      <c r="HH65">
        <v>0.36043027846121811</v>
      </c>
      <c r="HI65">
        <v>0</v>
      </c>
      <c r="HJ65">
        <v>0</v>
      </c>
      <c r="HK65">
        <v>0</v>
      </c>
      <c r="HL65">
        <v>2</v>
      </c>
      <c r="HM65">
        <v>2094</v>
      </c>
      <c r="HN65">
        <v>1</v>
      </c>
      <c r="HO65">
        <v>26</v>
      </c>
      <c r="HP65">
        <v>0.9</v>
      </c>
      <c r="HQ65">
        <v>0.7</v>
      </c>
      <c r="HR65">
        <v>0.32104500000000002</v>
      </c>
      <c r="HS65">
        <v>2.63306</v>
      </c>
      <c r="HT65">
        <v>1.4978</v>
      </c>
      <c r="HU65">
        <v>2.2863799999999999</v>
      </c>
      <c r="HV65">
        <v>1.49902</v>
      </c>
      <c r="HW65">
        <v>2.3315399999999999</v>
      </c>
      <c r="HX65">
        <v>44.613199999999999</v>
      </c>
      <c r="HY65">
        <v>24.1663</v>
      </c>
      <c r="HZ65">
        <v>18</v>
      </c>
      <c r="IA65">
        <v>511.5</v>
      </c>
      <c r="IB65">
        <v>433.62099999999998</v>
      </c>
      <c r="IC65">
        <v>28.263100000000001</v>
      </c>
      <c r="ID65">
        <v>35.300899999999999</v>
      </c>
      <c r="IE65">
        <v>30.000900000000001</v>
      </c>
      <c r="IF65">
        <v>35.2209</v>
      </c>
      <c r="IG65">
        <v>35.1524</v>
      </c>
      <c r="IH65">
        <v>6.4143699999999999</v>
      </c>
      <c r="II65">
        <v>57.001300000000001</v>
      </c>
      <c r="IJ65">
        <v>0</v>
      </c>
      <c r="IK65">
        <v>28.2684</v>
      </c>
      <c r="IL65">
        <v>70</v>
      </c>
      <c r="IM65">
        <v>18.030200000000001</v>
      </c>
      <c r="IN65">
        <v>99.708399999999997</v>
      </c>
      <c r="IO65">
        <v>100.185</v>
      </c>
    </row>
    <row r="66" spans="1:249" x14ac:dyDescent="0.3">
      <c r="A66">
        <v>48</v>
      </c>
      <c r="B66">
        <v>1689270022.0999999</v>
      </c>
      <c r="C66">
        <v>10471.599999904631</v>
      </c>
      <c r="D66" t="s">
        <v>628</v>
      </c>
      <c r="E66" t="s">
        <v>629</v>
      </c>
      <c r="F66" t="s">
        <v>375</v>
      </c>
      <c r="G66" t="s">
        <v>376</v>
      </c>
      <c r="H66" t="s">
        <v>28</v>
      </c>
      <c r="I66" t="s">
        <v>378</v>
      </c>
      <c r="J66" t="s">
        <v>459</v>
      </c>
      <c r="K66" t="s">
        <v>460</v>
      </c>
      <c r="L66" t="s">
        <v>604</v>
      </c>
      <c r="M66">
        <v>1689270022.0999999</v>
      </c>
      <c r="N66">
        <f t="shared" si="46"/>
        <v>1.1370444588619589E-2</v>
      </c>
      <c r="O66">
        <f t="shared" si="47"/>
        <v>11.37044458861959</v>
      </c>
      <c r="P66">
        <f t="shared" si="48"/>
        <v>6.8173269054370573</v>
      </c>
      <c r="Q66">
        <f t="shared" si="49"/>
        <v>21.4758</v>
      </c>
      <c r="R66">
        <f t="shared" si="50"/>
        <v>4.1010561712423446</v>
      </c>
      <c r="S66">
        <f t="shared" si="51"/>
        <v>0.40598900605704025</v>
      </c>
      <c r="T66">
        <f t="shared" si="52"/>
        <v>2.1260227444381798</v>
      </c>
      <c r="U66">
        <f t="shared" si="53"/>
        <v>0.715495332750965</v>
      </c>
      <c r="V66">
        <f t="shared" si="54"/>
        <v>2.9115326932583283</v>
      </c>
      <c r="W66">
        <f t="shared" si="55"/>
        <v>0.63029194152758661</v>
      </c>
      <c r="X66">
        <f t="shared" si="56"/>
        <v>0.40073897416754112</v>
      </c>
      <c r="Y66">
        <f t="shared" si="57"/>
        <v>289.57662629222449</v>
      </c>
      <c r="Z66">
        <f t="shared" si="58"/>
        <v>31.85540748174051</v>
      </c>
      <c r="AA66">
        <f t="shared" si="59"/>
        <v>32.019300000000001</v>
      </c>
      <c r="AB66">
        <f t="shared" si="60"/>
        <v>4.7803019670395015</v>
      </c>
      <c r="AC66">
        <f t="shared" si="61"/>
        <v>60.309145663662491</v>
      </c>
      <c r="AD66">
        <f t="shared" si="62"/>
        <v>3.0651799619544597</v>
      </c>
      <c r="AE66">
        <f t="shared" si="63"/>
        <v>5.0824463325158566</v>
      </c>
      <c r="AF66">
        <f t="shared" si="64"/>
        <v>1.7151220050850418</v>
      </c>
      <c r="AG66">
        <f t="shared" si="65"/>
        <v>-501.43660635812387</v>
      </c>
      <c r="AH66">
        <f t="shared" si="66"/>
        <v>170.66973042273858</v>
      </c>
      <c r="AI66">
        <f t="shared" si="67"/>
        <v>13.367478569432214</v>
      </c>
      <c r="AJ66">
        <f t="shared" si="68"/>
        <v>-27.822771073728603</v>
      </c>
      <c r="AK66">
        <v>0</v>
      </c>
      <c r="AL66">
        <v>0</v>
      </c>
      <c r="AM66">
        <f t="shared" si="69"/>
        <v>1</v>
      </c>
      <c r="AN66">
        <f t="shared" si="70"/>
        <v>0</v>
      </c>
      <c r="AO66">
        <f t="shared" si="71"/>
        <v>51290.211343473427</v>
      </c>
      <c r="AP66" t="s">
        <v>382</v>
      </c>
      <c r="AQ66">
        <v>10238.9</v>
      </c>
      <c r="AR66">
        <v>302.21199999999999</v>
      </c>
      <c r="AS66">
        <v>4052.3</v>
      </c>
      <c r="AT66">
        <f t="shared" si="72"/>
        <v>0.92542210596451402</v>
      </c>
      <c r="AU66">
        <v>-0.32343011824092421</v>
      </c>
      <c r="AV66" t="s">
        <v>630</v>
      </c>
      <c r="AW66">
        <v>10250.299999999999</v>
      </c>
      <c r="AX66">
        <v>883.55780000000004</v>
      </c>
      <c r="AY66">
        <v>975.76400000000001</v>
      </c>
      <c r="AZ66">
        <f t="shared" si="73"/>
        <v>9.4496415116769983E-2</v>
      </c>
      <c r="BA66">
        <v>0.5</v>
      </c>
      <c r="BB66">
        <f t="shared" si="74"/>
        <v>1513.2354001514116</v>
      </c>
      <c r="BC66">
        <f t="shared" si="75"/>
        <v>6.8173269054370573</v>
      </c>
      <c r="BD66">
        <f t="shared" si="76"/>
        <v>71.497660271049668</v>
      </c>
      <c r="BE66">
        <f t="shared" si="77"/>
        <v>4.7188672846032349E-3</v>
      </c>
      <c r="BF66">
        <f t="shared" si="78"/>
        <v>3.1529509184597915</v>
      </c>
      <c r="BG66">
        <f t="shared" si="79"/>
        <v>244.67824899597821</v>
      </c>
      <c r="BH66" t="s">
        <v>631</v>
      </c>
      <c r="BI66">
        <v>693.53</v>
      </c>
      <c r="BJ66">
        <f t="shared" si="80"/>
        <v>693.53</v>
      </c>
      <c r="BK66">
        <f t="shared" si="81"/>
        <v>0.28924412050454829</v>
      </c>
      <c r="BL66">
        <f t="shared" si="82"/>
        <v>0.326701247900678</v>
      </c>
      <c r="BM66">
        <f t="shared" si="83"/>
        <v>0.91597102510740525</v>
      </c>
      <c r="BN66">
        <f t="shared" si="84"/>
        <v>0.13689544385585667</v>
      </c>
      <c r="BO66">
        <f t="shared" si="85"/>
        <v>0.82039034817316281</v>
      </c>
      <c r="BP66">
        <f t="shared" si="86"/>
        <v>0.25643723190102241</v>
      </c>
      <c r="BQ66">
        <f t="shared" si="87"/>
        <v>0.74356276809897759</v>
      </c>
      <c r="BR66">
        <f t="shared" si="88"/>
        <v>1800.06</v>
      </c>
      <c r="BS66">
        <f t="shared" si="89"/>
        <v>1513.2354001514116</v>
      </c>
      <c r="BT66">
        <f t="shared" si="90"/>
        <v>0.84065831147373515</v>
      </c>
      <c r="BU66">
        <f t="shared" si="91"/>
        <v>0.16087054114430879</v>
      </c>
      <c r="BV66">
        <v>6</v>
      </c>
      <c r="BW66">
        <v>0.5</v>
      </c>
      <c r="BX66" t="s">
        <v>385</v>
      </c>
      <c r="BY66">
        <v>1689270022.0999999</v>
      </c>
      <c r="BZ66">
        <v>21.4758</v>
      </c>
      <c r="CA66">
        <v>29.947399999999998</v>
      </c>
      <c r="CB66">
        <v>30.962599999999998</v>
      </c>
      <c r="CC66">
        <v>17.744</v>
      </c>
      <c r="CD66">
        <v>23.960999999999999</v>
      </c>
      <c r="CE66">
        <v>30.5989</v>
      </c>
      <c r="CF66">
        <v>500.13099999999997</v>
      </c>
      <c r="CG66">
        <v>98.8964</v>
      </c>
      <c r="CH66">
        <v>9.9807099999999996E-2</v>
      </c>
      <c r="CI66">
        <v>33.1066</v>
      </c>
      <c r="CJ66">
        <v>32.019300000000001</v>
      </c>
      <c r="CK66">
        <v>999.9</v>
      </c>
      <c r="CL66">
        <v>0</v>
      </c>
      <c r="CM66">
        <v>0</v>
      </c>
      <c r="CN66">
        <v>10008.1</v>
      </c>
      <c r="CO66">
        <v>0</v>
      </c>
      <c r="CP66">
        <v>1.91117E-3</v>
      </c>
      <c r="CQ66">
        <v>-8.4715399999999992</v>
      </c>
      <c r="CR66">
        <v>22.161999999999999</v>
      </c>
      <c r="CS66">
        <v>30.488399999999999</v>
      </c>
      <c r="CT66">
        <v>13.2186</v>
      </c>
      <c r="CU66">
        <v>29.947399999999998</v>
      </c>
      <c r="CV66">
        <v>17.744</v>
      </c>
      <c r="CW66">
        <v>3.06209</v>
      </c>
      <c r="CX66">
        <v>1.75482</v>
      </c>
      <c r="CY66">
        <v>24.369499999999999</v>
      </c>
      <c r="CZ66">
        <v>15.39</v>
      </c>
      <c r="DA66">
        <v>1800.06</v>
      </c>
      <c r="DB66">
        <v>0.97799599999999998</v>
      </c>
      <c r="DC66">
        <v>2.2003700000000001E-2</v>
      </c>
      <c r="DD66">
        <v>0</v>
      </c>
      <c r="DE66">
        <v>883.38800000000003</v>
      </c>
      <c r="DF66">
        <v>4.9997699999999998</v>
      </c>
      <c r="DG66">
        <v>17556.7</v>
      </c>
      <c r="DH66">
        <v>15785</v>
      </c>
      <c r="DI66">
        <v>47.375</v>
      </c>
      <c r="DJ66">
        <v>48.625</v>
      </c>
      <c r="DK66">
        <v>46.936999999999998</v>
      </c>
      <c r="DL66">
        <v>47.686999999999998</v>
      </c>
      <c r="DM66">
        <v>48.186999999999998</v>
      </c>
      <c r="DN66">
        <v>1755.56</v>
      </c>
      <c r="DO66">
        <v>39.5</v>
      </c>
      <c r="DP66">
        <v>0</v>
      </c>
      <c r="DQ66">
        <v>146.70000004768369</v>
      </c>
      <c r="DR66">
        <v>0</v>
      </c>
      <c r="DS66">
        <v>883.55780000000004</v>
      </c>
      <c r="DT66">
        <v>-3.1108461562789</v>
      </c>
      <c r="DU66">
        <v>39.407691793569263</v>
      </c>
      <c r="DV66">
        <v>17558.371999999999</v>
      </c>
      <c r="DW66">
        <v>15</v>
      </c>
      <c r="DX66">
        <v>1689269981.5999999</v>
      </c>
      <c r="DY66" t="s">
        <v>632</v>
      </c>
      <c r="DZ66">
        <v>1689269966.5999999</v>
      </c>
      <c r="EA66">
        <v>1689269981.5999999</v>
      </c>
      <c r="EB66">
        <v>53</v>
      </c>
      <c r="EC66">
        <v>0.14000000000000001</v>
      </c>
      <c r="ED66">
        <v>3.0000000000000001E-3</v>
      </c>
      <c r="EE66">
        <v>-2.472</v>
      </c>
      <c r="EF66">
        <v>0.05</v>
      </c>
      <c r="EG66">
        <v>30</v>
      </c>
      <c r="EH66">
        <v>18</v>
      </c>
      <c r="EI66">
        <v>0.23</v>
      </c>
      <c r="EJ66">
        <v>0.01</v>
      </c>
      <c r="EK66">
        <v>6.8318335359773794</v>
      </c>
      <c r="EL66">
        <v>-7.8612478436026617E-2</v>
      </c>
      <c r="EM66">
        <v>3.7612922886134499E-2</v>
      </c>
      <c r="EN66">
        <v>1</v>
      </c>
      <c r="EO66">
        <v>0.72586193669318155</v>
      </c>
      <c r="EP66">
        <v>-2.6422725710141849E-2</v>
      </c>
      <c r="EQ66">
        <v>1.24110943803838E-2</v>
      </c>
      <c r="ER66">
        <v>1</v>
      </c>
      <c r="ES66">
        <v>2</v>
      </c>
      <c r="ET66">
        <v>2</v>
      </c>
      <c r="EU66" t="s">
        <v>387</v>
      </c>
      <c r="EV66">
        <v>2.9605700000000001</v>
      </c>
      <c r="EW66">
        <v>2.6991200000000002</v>
      </c>
      <c r="EX66">
        <v>6.82184E-3</v>
      </c>
      <c r="EY66">
        <v>8.4927000000000006E-3</v>
      </c>
      <c r="EZ66">
        <v>0.13494400000000001</v>
      </c>
      <c r="FA66">
        <v>8.8664999999999994E-2</v>
      </c>
      <c r="FB66">
        <v>33742.1</v>
      </c>
      <c r="FC66">
        <v>21595.599999999999</v>
      </c>
      <c r="FD66">
        <v>31906.3</v>
      </c>
      <c r="FE66">
        <v>24918.9</v>
      </c>
      <c r="FF66">
        <v>38206.5</v>
      </c>
      <c r="FG66">
        <v>39373.1</v>
      </c>
      <c r="FH66">
        <v>45860.2</v>
      </c>
      <c r="FI66">
        <v>45214.1</v>
      </c>
      <c r="FJ66">
        <v>1.9087499999999999</v>
      </c>
      <c r="FK66">
        <v>1.7305999999999999</v>
      </c>
      <c r="FL66">
        <v>-2.5920599999999999E-2</v>
      </c>
      <c r="FM66">
        <v>0</v>
      </c>
      <c r="FN66">
        <v>32.439599999999999</v>
      </c>
      <c r="FO66">
        <v>999.9</v>
      </c>
      <c r="FP66">
        <v>42.4</v>
      </c>
      <c r="FQ66">
        <v>42.4</v>
      </c>
      <c r="FR66">
        <v>36.093299999999999</v>
      </c>
      <c r="FS66">
        <v>64.603200000000001</v>
      </c>
      <c r="FT66">
        <v>15.007999999999999</v>
      </c>
      <c r="FU66">
        <v>1</v>
      </c>
      <c r="FV66">
        <v>0.68875299999999995</v>
      </c>
      <c r="FW66">
        <v>3.1624500000000002</v>
      </c>
      <c r="FX66">
        <v>20.199100000000001</v>
      </c>
      <c r="FY66">
        <v>5.2292699999999996</v>
      </c>
      <c r="FZ66">
        <v>11.956</v>
      </c>
      <c r="GA66">
        <v>4.9851999999999999</v>
      </c>
      <c r="GB66">
        <v>3.2898200000000002</v>
      </c>
      <c r="GC66">
        <v>9999</v>
      </c>
      <c r="GD66">
        <v>9999</v>
      </c>
      <c r="GE66">
        <v>9999</v>
      </c>
      <c r="GF66">
        <v>215.9</v>
      </c>
      <c r="GG66">
        <v>1.8667100000000001</v>
      </c>
      <c r="GH66">
        <v>1.8689</v>
      </c>
      <c r="GI66">
        <v>1.8666100000000001</v>
      </c>
      <c r="GJ66">
        <v>1.86694</v>
      </c>
      <c r="GK66">
        <v>1.8622300000000001</v>
      </c>
      <c r="GL66">
        <v>1.8649500000000001</v>
      </c>
      <c r="GM66">
        <v>1.86829</v>
      </c>
      <c r="GN66">
        <v>1.8686</v>
      </c>
      <c r="GO66">
        <v>5</v>
      </c>
      <c r="GP66">
        <v>0</v>
      </c>
      <c r="GQ66">
        <v>0</v>
      </c>
      <c r="GR66">
        <v>0</v>
      </c>
      <c r="GS66" t="s">
        <v>388</v>
      </c>
      <c r="GT66" t="s">
        <v>389</v>
      </c>
      <c r="GU66" t="s">
        <v>390</v>
      </c>
      <c r="GV66" t="s">
        <v>390</v>
      </c>
      <c r="GW66" t="s">
        <v>390</v>
      </c>
      <c r="GX66" t="s">
        <v>390</v>
      </c>
      <c r="GY66">
        <v>0</v>
      </c>
      <c r="GZ66">
        <v>100</v>
      </c>
      <c r="HA66">
        <v>100</v>
      </c>
      <c r="HB66">
        <v>-2.4849999999999999</v>
      </c>
      <c r="HC66">
        <v>0.36370000000000002</v>
      </c>
      <c r="HD66">
        <v>-2.523085821581927</v>
      </c>
      <c r="HE66">
        <v>1.6145137170229321E-3</v>
      </c>
      <c r="HF66">
        <v>-1.407043735234338E-6</v>
      </c>
      <c r="HG66">
        <v>4.3622850327847239E-10</v>
      </c>
      <c r="HH66">
        <v>0.36367611869602678</v>
      </c>
      <c r="HI66">
        <v>0</v>
      </c>
      <c r="HJ66">
        <v>0</v>
      </c>
      <c r="HK66">
        <v>0</v>
      </c>
      <c r="HL66">
        <v>2</v>
      </c>
      <c r="HM66">
        <v>2094</v>
      </c>
      <c r="HN66">
        <v>1</v>
      </c>
      <c r="HO66">
        <v>26</v>
      </c>
      <c r="HP66">
        <v>0.9</v>
      </c>
      <c r="HQ66">
        <v>0.7</v>
      </c>
      <c r="HR66">
        <v>0.228271</v>
      </c>
      <c r="HS66">
        <v>2.6452599999999999</v>
      </c>
      <c r="HT66">
        <v>1.4978</v>
      </c>
      <c r="HU66">
        <v>2.2863799999999999</v>
      </c>
      <c r="HV66">
        <v>1.49902</v>
      </c>
      <c r="HW66">
        <v>2.3132299999999999</v>
      </c>
      <c r="HX66">
        <v>44.613199999999999</v>
      </c>
      <c r="HY66">
        <v>24.1663</v>
      </c>
      <c r="HZ66">
        <v>18</v>
      </c>
      <c r="IA66">
        <v>511.12200000000001</v>
      </c>
      <c r="IB66">
        <v>432.24099999999999</v>
      </c>
      <c r="IC66">
        <v>28.328099999999999</v>
      </c>
      <c r="ID66">
        <v>35.648400000000002</v>
      </c>
      <c r="IE66">
        <v>30.001100000000001</v>
      </c>
      <c r="IF66">
        <v>35.496099999999998</v>
      </c>
      <c r="IG66">
        <v>35.405099999999997</v>
      </c>
      <c r="IH66">
        <v>4.5682499999999999</v>
      </c>
      <c r="II66">
        <v>58.095700000000001</v>
      </c>
      <c r="IJ66">
        <v>0</v>
      </c>
      <c r="IK66">
        <v>28.326899999999998</v>
      </c>
      <c r="IL66">
        <v>30</v>
      </c>
      <c r="IM66">
        <v>17.653300000000002</v>
      </c>
      <c r="IN66">
        <v>99.631900000000002</v>
      </c>
      <c r="IO66">
        <v>100.12</v>
      </c>
    </row>
    <row r="67" spans="1:249" x14ac:dyDescent="0.3">
      <c r="A67">
        <v>49</v>
      </c>
      <c r="B67">
        <v>1689270154.5</v>
      </c>
      <c r="C67">
        <v>10604</v>
      </c>
      <c r="D67" t="s">
        <v>633</v>
      </c>
      <c r="E67" t="s">
        <v>634</v>
      </c>
      <c r="F67" t="s">
        <v>375</v>
      </c>
      <c r="G67" t="s">
        <v>376</v>
      </c>
      <c r="H67" t="s">
        <v>28</v>
      </c>
      <c r="I67" t="s">
        <v>378</v>
      </c>
      <c r="J67" t="s">
        <v>459</v>
      </c>
      <c r="K67" t="s">
        <v>460</v>
      </c>
      <c r="L67" t="s">
        <v>604</v>
      </c>
      <c r="M67">
        <v>1689270154.5</v>
      </c>
      <c r="N67">
        <f t="shared" si="46"/>
        <v>1.1416075263302124E-2</v>
      </c>
      <c r="O67">
        <f t="shared" si="47"/>
        <v>11.416075263302124</v>
      </c>
      <c r="P67">
        <f t="shared" si="48"/>
        <v>2.951276354534595</v>
      </c>
      <c r="Q67">
        <f t="shared" si="49"/>
        <v>6.37033</v>
      </c>
      <c r="R67">
        <f t="shared" si="50"/>
        <v>-0.97291184683201093</v>
      </c>
      <c r="S67">
        <f t="shared" si="51"/>
        <v>-9.6312492961669438E-2</v>
      </c>
      <c r="T67">
        <f t="shared" si="52"/>
        <v>0.63062482514353613</v>
      </c>
      <c r="U67">
        <f t="shared" si="53"/>
        <v>0.72626828883252703</v>
      </c>
      <c r="V67">
        <f t="shared" si="54"/>
        <v>2.9085520622826708</v>
      </c>
      <c r="W67">
        <f t="shared" si="55"/>
        <v>0.63856910437388759</v>
      </c>
      <c r="X67">
        <f t="shared" si="56"/>
        <v>0.4060992518928343</v>
      </c>
      <c r="Y67">
        <f t="shared" si="57"/>
        <v>289.52236229227969</v>
      </c>
      <c r="Z67">
        <f t="shared" si="58"/>
        <v>31.831793445419432</v>
      </c>
      <c r="AA67">
        <f t="shared" si="59"/>
        <v>31.977699999999999</v>
      </c>
      <c r="AB67">
        <f t="shared" si="60"/>
        <v>4.769059462836891</v>
      </c>
      <c r="AC67">
        <f t="shared" si="61"/>
        <v>60.425797066663058</v>
      </c>
      <c r="AD67">
        <f t="shared" si="62"/>
        <v>3.0693504031196803</v>
      </c>
      <c r="AE67">
        <f t="shared" si="63"/>
        <v>5.079536476338915</v>
      </c>
      <c r="AF67">
        <f t="shared" si="64"/>
        <v>1.6997090597172106</v>
      </c>
      <c r="AG67">
        <f t="shared" si="65"/>
        <v>-503.4489191116237</v>
      </c>
      <c r="AH67">
        <f t="shared" si="66"/>
        <v>175.41871421918168</v>
      </c>
      <c r="AI67">
        <f t="shared" si="67"/>
        <v>13.750021847342726</v>
      </c>
      <c r="AJ67">
        <f t="shared" si="68"/>
        <v>-24.757820752819583</v>
      </c>
      <c r="AK67">
        <v>0</v>
      </c>
      <c r="AL67">
        <v>0</v>
      </c>
      <c r="AM67">
        <f t="shared" si="69"/>
        <v>1</v>
      </c>
      <c r="AN67">
        <f t="shared" si="70"/>
        <v>0</v>
      </c>
      <c r="AO67">
        <f t="shared" si="71"/>
        <v>51208.054039142458</v>
      </c>
      <c r="AP67" t="s">
        <v>382</v>
      </c>
      <c r="AQ67">
        <v>10238.9</v>
      </c>
      <c r="AR67">
        <v>302.21199999999999</v>
      </c>
      <c r="AS67">
        <v>4052.3</v>
      </c>
      <c r="AT67">
        <f t="shared" si="72"/>
        <v>0.92542210596451402</v>
      </c>
      <c r="AU67">
        <v>-0.32343011824092421</v>
      </c>
      <c r="AV67" t="s">
        <v>635</v>
      </c>
      <c r="AW67">
        <v>10249.9</v>
      </c>
      <c r="AX67">
        <v>892.36927999999989</v>
      </c>
      <c r="AY67">
        <v>958.22900000000004</v>
      </c>
      <c r="AZ67">
        <f t="shared" si="73"/>
        <v>6.8730668764982239E-2</v>
      </c>
      <c r="BA67">
        <v>0.5</v>
      </c>
      <c r="BB67">
        <f t="shared" si="74"/>
        <v>1512.9498001514403</v>
      </c>
      <c r="BC67">
        <f t="shared" si="75"/>
        <v>2.951276354534595</v>
      </c>
      <c r="BD67">
        <f t="shared" si="76"/>
        <v>51.993025786127362</v>
      </c>
      <c r="BE67">
        <f t="shared" si="77"/>
        <v>2.1644515055606831E-3</v>
      </c>
      <c r="BF67">
        <f t="shared" si="78"/>
        <v>3.2289473601821692</v>
      </c>
      <c r="BG67">
        <f t="shared" si="79"/>
        <v>243.56062911209406</v>
      </c>
      <c r="BH67" t="s">
        <v>636</v>
      </c>
      <c r="BI67">
        <v>701.5</v>
      </c>
      <c r="BJ67">
        <f t="shared" si="80"/>
        <v>701.5</v>
      </c>
      <c r="BK67">
        <f t="shared" si="81"/>
        <v>0.26792029880122603</v>
      </c>
      <c r="BL67">
        <f t="shared" si="82"/>
        <v>0.25653401057145919</v>
      </c>
      <c r="BM67">
        <f t="shared" si="83"/>
        <v>0.92338277426286253</v>
      </c>
      <c r="BN67">
        <f t="shared" si="84"/>
        <v>0.10039331297817</v>
      </c>
      <c r="BO67">
        <f t="shared" si="85"/>
        <v>0.82506623844560445</v>
      </c>
      <c r="BP67">
        <f t="shared" si="86"/>
        <v>0.20166383183414677</v>
      </c>
      <c r="BQ67">
        <f t="shared" si="87"/>
        <v>0.79833616816585318</v>
      </c>
      <c r="BR67">
        <f t="shared" si="88"/>
        <v>1799.72</v>
      </c>
      <c r="BS67">
        <f t="shared" si="89"/>
        <v>1512.9498001514403</v>
      </c>
      <c r="BT67">
        <f t="shared" si="90"/>
        <v>0.84065843584081978</v>
      </c>
      <c r="BU67">
        <f t="shared" si="91"/>
        <v>0.16087078117278225</v>
      </c>
      <c r="BV67">
        <v>6</v>
      </c>
      <c r="BW67">
        <v>0.5</v>
      </c>
      <c r="BX67" t="s">
        <v>385</v>
      </c>
      <c r="BY67">
        <v>1689270154.5</v>
      </c>
      <c r="BZ67">
        <v>6.37033</v>
      </c>
      <c r="CA67">
        <v>9.9978899999999999</v>
      </c>
      <c r="CB67">
        <v>31.005400000000002</v>
      </c>
      <c r="CC67">
        <v>17.735399999999998</v>
      </c>
      <c r="CD67">
        <v>8.82118</v>
      </c>
      <c r="CE67">
        <v>30.641400000000001</v>
      </c>
      <c r="CF67">
        <v>500.17099999999999</v>
      </c>
      <c r="CG67">
        <v>98.894400000000005</v>
      </c>
      <c r="CH67">
        <v>9.9659200000000003E-2</v>
      </c>
      <c r="CI67">
        <v>33.096400000000003</v>
      </c>
      <c r="CJ67">
        <v>31.977699999999999</v>
      </c>
      <c r="CK67">
        <v>999.9</v>
      </c>
      <c r="CL67">
        <v>0</v>
      </c>
      <c r="CM67">
        <v>0</v>
      </c>
      <c r="CN67">
        <v>9991.25</v>
      </c>
      <c r="CO67">
        <v>0</v>
      </c>
      <c r="CP67">
        <v>1.91117E-3</v>
      </c>
      <c r="CQ67">
        <v>-3.62757</v>
      </c>
      <c r="CR67">
        <v>6.57416</v>
      </c>
      <c r="CS67">
        <v>10.1784</v>
      </c>
      <c r="CT67">
        <v>13.27</v>
      </c>
      <c r="CU67">
        <v>9.9978899999999999</v>
      </c>
      <c r="CV67">
        <v>17.735399999999998</v>
      </c>
      <c r="CW67">
        <v>3.0662600000000002</v>
      </c>
      <c r="CX67">
        <v>1.7539400000000001</v>
      </c>
      <c r="CY67">
        <v>24.392199999999999</v>
      </c>
      <c r="CZ67">
        <v>15.382199999999999</v>
      </c>
      <c r="DA67">
        <v>1799.72</v>
      </c>
      <c r="DB67">
        <v>0.977993</v>
      </c>
      <c r="DC67">
        <v>2.20073E-2</v>
      </c>
      <c r="DD67">
        <v>0</v>
      </c>
      <c r="DE67">
        <v>891.89</v>
      </c>
      <c r="DF67">
        <v>4.9997699999999998</v>
      </c>
      <c r="DG67">
        <v>17697.099999999999</v>
      </c>
      <c r="DH67">
        <v>15782</v>
      </c>
      <c r="DI67">
        <v>47.561999999999998</v>
      </c>
      <c r="DJ67">
        <v>48.875</v>
      </c>
      <c r="DK67">
        <v>47.186999999999998</v>
      </c>
      <c r="DL67">
        <v>47.936999999999998</v>
      </c>
      <c r="DM67">
        <v>48.375</v>
      </c>
      <c r="DN67">
        <v>1755.22</v>
      </c>
      <c r="DO67">
        <v>39.5</v>
      </c>
      <c r="DP67">
        <v>0</v>
      </c>
      <c r="DQ67">
        <v>132.20000004768369</v>
      </c>
      <c r="DR67">
        <v>0</v>
      </c>
      <c r="DS67">
        <v>892.36927999999989</v>
      </c>
      <c r="DT67">
        <v>-4.0528461584659699</v>
      </c>
      <c r="DU67">
        <v>-61.823077012312211</v>
      </c>
      <c r="DV67">
        <v>17718.952000000001</v>
      </c>
      <c r="DW67">
        <v>15</v>
      </c>
      <c r="DX67">
        <v>1689270115</v>
      </c>
      <c r="DY67" t="s">
        <v>637</v>
      </c>
      <c r="DZ67">
        <v>1689270096</v>
      </c>
      <c r="EA67">
        <v>1689270115</v>
      </c>
      <c r="EB67">
        <v>54</v>
      </c>
      <c r="EC67">
        <v>5.8000000000000003E-2</v>
      </c>
      <c r="ED67">
        <v>0</v>
      </c>
      <c r="EE67">
        <v>-2.4449999999999998</v>
      </c>
      <c r="EF67">
        <v>0.05</v>
      </c>
      <c r="EG67">
        <v>10</v>
      </c>
      <c r="EH67">
        <v>18</v>
      </c>
      <c r="EI67">
        <v>0.35</v>
      </c>
      <c r="EJ67">
        <v>0.01</v>
      </c>
      <c r="EK67">
        <v>2.9407187031861581</v>
      </c>
      <c r="EL67">
        <v>-7.974865155891192E-2</v>
      </c>
      <c r="EM67">
        <v>3.8112484888987178E-2</v>
      </c>
      <c r="EN67">
        <v>1</v>
      </c>
      <c r="EO67">
        <v>0.73348589252842078</v>
      </c>
      <c r="EP67">
        <v>5.5481455469194368E-3</v>
      </c>
      <c r="EQ67">
        <v>1.8658291855992919E-2</v>
      </c>
      <c r="ER67">
        <v>1</v>
      </c>
      <c r="ES67">
        <v>2</v>
      </c>
      <c r="ET67">
        <v>2</v>
      </c>
      <c r="EU67" t="s">
        <v>387</v>
      </c>
      <c r="EV67">
        <v>2.9603899999999999</v>
      </c>
      <c r="EW67">
        <v>2.69882</v>
      </c>
      <c r="EX67">
        <v>2.5079199999999999E-3</v>
      </c>
      <c r="EY67">
        <v>2.83263E-3</v>
      </c>
      <c r="EZ67">
        <v>0.134994</v>
      </c>
      <c r="FA67">
        <v>8.8583800000000004E-2</v>
      </c>
      <c r="FB67">
        <v>33866.199999999997</v>
      </c>
      <c r="FC67">
        <v>21706.799999999999</v>
      </c>
      <c r="FD67">
        <v>31886.7</v>
      </c>
      <c r="FE67">
        <v>24907.3</v>
      </c>
      <c r="FF67">
        <v>38182.699999999997</v>
      </c>
      <c r="FG67">
        <v>39360.699999999997</v>
      </c>
      <c r="FH67">
        <v>45833.3</v>
      </c>
      <c r="FI67">
        <v>45196.1</v>
      </c>
      <c r="FJ67">
        <v>1.9061999999999999</v>
      </c>
      <c r="FK67">
        <v>1.7274</v>
      </c>
      <c r="FL67">
        <v>-3.1057700000000001E-2</v>
      </c>
      <c r="FM67">
        <v>0</v>
      </c>
      <c r="FN67">
        <v>32.481299999999997</v>
      </c>
      <c r="FO67">
        <v>999.9</v>
      </c>
      <c r="FP67">
        <v>42.7</v>
      </c>
      <c r="FQ67">
        <v>42.3</v>
      </c>
      <c r="FR67">
        <v>36.160600000000002</v>
      </c>
      <c r="FS67">
        <v>64.423199999999994</v>
      </c>
      <c r="FT67">
        <v>14.5954</v>
      </c>
      <c r="FU67">
        <v>1</v>
      </c>
      <c r="FV67">
        <v>0.70866099999999999</v>
      </c>
      <c r="FW67">
        <v>2.7842600000000002</v>
      </c>
      <c r="FX67">
        <v>20.205500000000001</v>
      </c>
      <c r="FY67">
        <v>5.2288199999999998</v>
      </c>
      <c r="FZ67">
        <v>11.956</v>
      </c>
      <c r="GA67">
        <v>4.9847000000000001</v>
      </c>
      <c r="GB67">
        <v>3.2894800000000002</v>
      </c>
      <c r="GC67">
        <v>9999</v>
      </c>
      <c r="GD67">
        <v>9999</v>
      </c>
      <c r="GE67">
        <v>9999</v>
      </c>
      <c r="GF67">
        <v>215.9</v>
      </c>
      <c r="GG67">
        <v>1.86676</v>
      </c>
      <c r="GH67">
        <v>1.8689100000000001</v>
      </c>
      <c r="GI67">
        <v>1.8666499999999999</v>
      </c>
      <c r="GJ67">
        <v>1.867</v>
      </c>
      <c r="GK67">
        <v>1.86229</v>
      </c>
      <c r="GL67">
        <v>1.86504</v>
      </c>
      <c r="GM67">
        <v>1.86835</v>
      </c>
      <c r="GN67">
        <v>1.8687</v>
      </c>
      <c r="GO67">
        <v>5</v>
      </c>
      <c r="GP67">
        <v>0</v>
      </c>
      <c r="GQ67">
        <v>0</v>
      </c>
      <c r="GR67">
        <v>0</v>
      </c>
      <c r="GS67" t="s">
        <v>388</v>
      </c>
      <c r="GT67" t="s">
        <v>389</v>
      </c>
      <c r="GU67" t="s">
        <v>390</v>
      </c>
      <c r="GV67" t="s">
        <v>390</v>
      </c>
      <c r="GW67" t="s">
        <v>390</v>
      </c>
      <c r="GX67" t="s">
        <v>390</v>
      </c>
      <c r="GY67">
        <v>0</v>
      </c>
      <c r="GZ67">
        <v>100</v>
      </c>
      <c r="HA67">
        <v>100</v>
      </c>
      <c r="HB67">
        <v>-2.4510000000000001</v>
      </c>
      <c r="HC67">
        <v>0.36399999999999999</v>
      </c>
      <c r="HD67">
        <v>-2.4649893086579251</v>
      </c>
      <c r="HE67">
        <v>1.6145137170229321E-3</v>
      </c>
      <c r="HF67">
        <v>-1.407043735234338E-6</v>
      </c>
      <c r="HG67">
        <v>4.3622850327847239E-10</v>
      </c>
      <c r="HH67">
        <v>0.36399407381818549</v>
      </c>
      <c r="HI67">
        <v>0</v>
      </c>
      <c r="HJ67">
        <v>0</v>
      </c>
      <c r="HK67">
        <v>0</v>
      </c>
      <c r="HL67">
        <v>2</v>
      </c>
      <c r="HM67">
        <v>2094</v>
      </c>
      <c r="HN67">
        <v>1</v>
      </c>
      <c r="HO67">
        <v>26</v>
      </c>
      <c r="HP67">
        <v>1</v>
      </c>
      <c r="HQ67">
        <v>0.7</v>
      </c>
      <c r="HR67">
        <v>0.18310499999999999</v>
      </c>
      <c r="HS67">
        <v>2.65137</v>
      </c>
      <c r="HT67">
        <v>1.4978</v>
      </c>
      <c r="HU67">
        <v>2.2863799999999999</v>
      </c>
      <c r="HV67">
        <v>1.49902</v>
      </c>
      <c r="HW67">
        <v>2.4060100000000002</v>
      </c>
      <c r="HX67">
        <v>44.613199999999999</v>
      </c>
      <c r="HY67">
        <v>24.1751</v>
      </c>
      <c r="HZ67">
        <v>18</v>
      </c>
      <c r="IA67">
        <v>511.27600000000001</v>
      </c>
      <c r="IB67">
        <v>431.70800000000003</v>
      </c>
      <c r="IC67">
        <v>28.454899999999999</v>
      </c>
      <c r="ID67">
        <v>35.925800000000002</v>
      </c>
      <c r="IE67">
        <v>30.000499999999999</v>
      </c>
      <c r="IF67">
        <v>35.745600000000003</v>
      </c>
      <c r="IG67">
        <v>35.640900000000002</v>
      </c>
      <c r="IH67">
        <v>3.6709800000000001</v>
      </c>
      <c r="II67">
        <v>58.152799999999999</v>
      </c>
      <c r="IJ67">
        <v>0</v>
      </c>
      <c r="IK67">
        <v>28.475999999999999</v>
      </c>
      <c r="IL67">
        <v>10</v>
      </c>
      <c r="IM67">
        <v>17.615100000000002</v>
      </c>
      <c r="IN67">
        <v>99.572299999999998</v>
      </c>
      <c r="IO67">
        <v>100.078</v>
      </c>
    </row>
    <row r="68" spans="1:249" x14ac:dyDescent="0.3">
      <c r="A68">
        <v>50</v>
      </c>
      <c r="B68">
        <v>1689270329.5</v>
      </c>
      <c r="C68">
        <v>10779</v>
      </c>
      <c r="D68" t="s">
        <v>638</v>
      </c>
      <c r="E68" t="s">
        <v>639</v>
      </c>
      <c r="F68" t="s">
        <v>375</v>
      </c>
      <c r="G68" t="s">
        <v>376</v>
      </c>
      <c r="H68" t="s">
        <v>28</v>
      </c>
      <c r="I68" t="s">
        <v>378</v>
      </c>
      <c r="J68" t="s">
        <v>459</v>
      </c>
      <c r="K68" t="s">
        <v>460</v>
      </c>
      <c r="L68" t="s">
        <v>604</v>
      </c>
      <c r="M68">
        <v>1689270329.5</v>
      </c>
      <c r="N68">
        <f t="shared" si="46"/>
        <v>1.0172695937767786E-2</v>
      </c>
      <c r="O68">
        <f t="shared" si="47"/>
        <v>10.172695937767786</v>
      </c>
      <c r="P68">
        <f t="shared" si="48"/>
        <v>54.071772667497932</v>
      </c>
      <c r="Q68">
        <f t="shared" si="49"/>
        <v>331.04899999999998</v>
      </c>
      <c r="R68">
        <f t="shared" si="50"/>
        <v>168.21734622571222</v>
      </c>
      <c r="S68">
        <f t="shared" si="51"/>
        <v>16.651566964433368</v>
      </c>
      <c r="T68">
        <f t="shared" si="52"/>
        <v>32.770012817893999</v>
      </c>
      <c r="U68">
        <f t="shared" si="53"/>
        <v>0.61159364272229333</v>
      </c>
      <c r="V68">
        <f t="shared" si="54"/>
        <v>2.9034114053480944</v>
      </c>
      <c r="W68">
        <f t="shared" si="55"/>
        <v>0.54801116453574894</v>
      </c>
      <c r="X68">
        <f t="shared" si="56"/>
        <v>0.34766713793884263</v>
      </c>
      <c r="Y68">
        <f t="shared" si="57"/>
        <v>289.57923929214724</v>
      </c>
      <c r="Z68">
        <f t="shared" si="58"/>
        <v>32.123305963149477</v>
      </c>
      <c r="AA68">
        <f t="shared" si="59"/>
        <v>32.098300000000002</v>
      </c>
      <c r="AB68">
        <f t="shared" si="60"/>
        <v>4.8017154382396505</v>
      </c>
      <c r="AC68">
        <f t="shared" si="61"/>
        <v>59.893537563036737</v>
      </c>
      <c r="AD68">
        <f t="shared" si="62"/>
        <v>3.0369543972393997</v>
      </c>
      <c r="AE68">
        <f t="shared" si="63"/>
        <v>5.0705877809322359</v>
      </c>
      <c r="AF68">
        <f t="shared" si="64"/>
        <v>1.7647610410002508</v>
      </c>
      <c r="AG68">
        <f t="shared" si="65"/>
        <v>-448.61589085555937</v>
      </c>
      <c r="AH68">
        <f t="shared" si="66"/>
        <v>151.31630945281114</v>
      </c>
      <c r="AI68">
        <f t="shared" si="67"/>
        <v>11.886972856000471</v>
      </c>
      <c r="AJ68">
        <f t="shared" si="68"/>
        <v>4.1666307453994591</v>
      </c>
      <c r="AK68">
        <v>0</v>
      </c>
      <c r="AL68">
        <v>0</v>
      </c>
      <c r="AM68">
        <f t="shared" si="69"/>
        <v>1</v>
      </c>
      <c r="AN68">
        <f t="shared" si="70"/>
        <v>0</v>
      </c>
      <c r="AO68">
        <f t="shared" si="71"/>
        <v>51068.72306461128</v>
      </c>
      <c r="AP68" t="s">
        <v>382</v>
      </c>
      <c r="AQ68">
        <v>10238.9</v>
      </c>
      <c r="AR68">
        <v>302.21199999999999</v>
      </c>
      <c r="AS68">
        <v>4052.3</v>
      </c>
      <c r="AT68">
        <f t="shared" si="72"/>
        <v>0.92542210596451402</v>
      </c>
      <c r="AU68">
        <v>-0.32343011824092421</v>
      </c>
      <c r="AV68" t="s">
        <v>640</v>
      </c>
      <c r="AW68">
        <v>10249.700000000001</v>
      </c>
      <c r="AX68">
        <v>819.61176923076914</v>
      </c>
      <c r="AY68">
        <v>1386.2</v>
      </c>
      <c r="AZ68">
        <f t="shared" si="73"/>
        <v>0.40873483679788691</v>
      </c>
      <c r="BA68">
        <v>0.5</v>
      </c>
      <c r="BB68">
        <f t="shared" si="74"/>
        <v>1513.2519001513715</v>
      </c>
      <c r="BC68">
        <f t="shared" si="75"/>
        <v>54.071772667497932</v>
      </c>
      <c r="BD68">
        <f t="shared" si="76"/>
        <v>309.25938422123153</v>
      </c>
      <c r="BE68">
        <f t="shared" si="77"/>
        <v>3.5945900864421627E-2</v>
      </c>
      <c r="BF68">
        <f t="shared" si="78"/>
        <v>1.9233155388832783</v>
      </c>
      <c r="BG68">
        <f t="shared" si="79"/>
        <v>264.30144111589004</v>
      </c>
      <c r="BH68" t="s">
        <v>641</v>
      </c>
      <c r="BI68">
        <v>612.97</v>
      </c>
      <c r="BJ68">
        <f t="shared" si="80"/>
        <v>612.97</v>
      </c>
      <c r="BK68">
        <f t="shared" si="81"/>
        <v>0.55780551147020629</v>
      </c>
      <c r="BL68">
        <f t="shared" si="82"/>
        <v>0.73275510620285156</v>
      </c>
      <c r="BM68">
        <f t="shared" si="83"/>
        <v>0.77518004960268438</v>
      </c>
      <c r="BN68">
        <f t="shared" si="84"/>
        <v>0.52268865593459601</v>
      </c>
      <c r="BO68">
        <f t="shared" si="85"/>
        <v>0.71094331653017218</v>
      </c>
      <c r="BP68">
        <f t="shared" si="86"/>
        <v>0.54801177131791246</v>
      </c>
      <c r="BQ68">
        <f t="shared" si="87"/>
        <v>0.45198822868208754</v>
      </c>
      <c r="BR68">
        <f t="shared" si="88"/>
        <v>1800.08</v>
      </c>
      <c r="BS68">
        <f t="shared" si="89"/>
        <v>1513.2519001513715</v>
      </c>
      <c r="BT68">
        <f t="shared" si="90"/>
        <v>0.84065813750020646</v>
      </c>
      <c r="BU68">
        <f t="shared" si="91"/>
        <v>0.16087020537539845</v>
      </c>
      <c r="BV68">
        <v>6</v>
      </c>
      <c r="BW68">
        <v>0.5</v>
      </c>
      <c r="BX68" t="s">
        <v>385</v>
      </c>
      <c r="BY68">
        <v>1689270329.5</v>
      </c>
      <c r="BZ68">
        <v>331.04899999999998</v>
      </c>
      <c r="CA68">
        <v>399.95</v>
      </c>
      <c r="CB68">
        <v>30.6799</v>
      </c>
      <c r="CC68">
        <v>18.851700000000001</v>
      </c>
      <c r="CD68">
        <v>334.05399999999997</v>
      </c>
      <c r="CE68">
        <v>30.313300000000002</v>
      </c>
      <c r="CF68">
        <v>500.19099999999997</v>
      </c>
      <c r="CG68">
        <v>98.888300000000001</v>
      </c>
      <c r="CH68">
        <v>0.100106</v>
      </c>
      <c r="CI68">
        <v>33.064999999999998</v>
      </c>
      <c r="CJ68">
        <v>32.098300000000002</v>
      </c>
      <c r="CK68">
        <v>999.9</v>
      </c>
      <c r="CL68">
        <v>0</v>
      </c>
      <c r="CM68">
        <v>0</v>
      </c>
      <c r="CN68">
        <v>9962.5</v>
      </c>
      <c r="CO68">
        <v>0</v>
      </c>
      <c r="CP68">
        <v>1.91117E-3</v>
      </c>
      <c r="CQ68">
        <v>-68.900700000000001</v>
      </c>
      <c r="CR68">
        <v>341.52699999999999</v>
      </c>
      <c r="CS68">
        <v>407.63400000000001</v>
      </c>
      <c r="CT68">
        <v>11.828200000000001</v>
      </c>
      <c r="CU68">
        <v>399.95</v>
      </c>
      <c r="CV68">
        <v>18.851700000000001</v>
      </c>
      <c r="CW68">
        <v>3.0338799999999999</v>
      </c>
      <c r="CX68">
        <v>1.8642099999999999</v>
      </c>
      <c r="CY68">
        <v>24.215</v>
      </c>
      <c r="CZ68">
        <v>16.335899999999999</v>
      </c>
      <c r="DA68">
        <v>1800.08</v>
      </c>
      <c r="DB68">
        <v>0.97799999999999998</v>
      </c>
      <c r="DC68">
        <v>2.2000100000000002E-2</v>
      </c>
      <c r="DD68">
        <v>0</v>
      </c>
      <c r="DE68">
        <v>818.25599999999997</v>
      </c>
      <c r="DF68">
        <v>4.9997699999999998</v>
      </c>
      <c r="DG68">
        <v>16346.6</v>
      </c>
      <c r="DH68">
        <v>15785.2</v>
      </c>
      <c r="DI68">
        <v>47.811999999999998</v>
      </c>
      <c r="DJ68">
        <v>49</v>
      </c>
      <c r="DK68">
        <v>47.375</v>
      </c>
      <c r="DL68">
        <v>48.125</v>
      </c>
      <c r="DM68">
        <v>48.561999999999998</v>
      </c>
      <c r="DN68">
        <v>1755.59</v>
      </c>
      <c r="DO68">
        <v>39.49</v>
      </c>
      <c r="DP68">
        <v>0</v>
      </c>
      <c r="DQ68">
        <v>174.9000000953674</v>
      </c>
      <c r="DR68">
        <v>0</v>
      </c>
      <c r="DS68">
        <v>819.61176923076914</v>
      </c>
      <c r="DT68">
        <v>-12.15227350382496</v>
      </c>
      <c r="DU68">
        <v>-212.9367527061967</v>
      </c>
      <c r="DV68">
        <v>16376.346153846151</v>
      </c>
      <c r="DW68">
        <v>15</v>
      </c>
      <c r="DX68">
        <v>1689270241</v>
      </c>
      <c r="DY68" t="s">
        <v>642</v>
      </c>
      <c r="DZ68">
        <v>1689270227</v>
      </c>
      <c r="EA68">
        <v>1689270241</v>
      </c>
      <c r="EB68">
        <v>55</v>
      </c>
      <c r="EC68">
        <v>-0.93799999999999994</v>
      </c>
      <c r="ED68">
        <v>3.0000000000000001E-3</v>
      </c>
      <c r="EE68">
        <v>-2.952</v>
      </c>
      <c r="EF68">
        <v>0.05</v>
      </c>
      <c r="EG68">
        <v>400</v>
      </c>
      <c r="EH68">
        <v>18</v>
      </c>
      <c r="EI68">
        <v>0.1</v>
      </c>
      <c r="EJ68">
        <v>0.01</v>
      </c>
      <c r="EK68">
        <v>53.97623071111618</v>
      </c>
      <c r="EL68">
        <v>0.94602391273573894</v>
      </c>
      <c r="EM68">
        <v>0.1507671644481437</v>
      </c>
      <c r="EN68">
        <v>1</v>
      </c>
      <c r="EO68">
        <v>0.62561889944220739</v>
      </c>
      <c r="EP68">
        <v>-5.519882672767408E-2</v>
      </c>
      <c r="EQ68">
        <v>8.0784540572671915E-3</v>
      </c>
      <c r="ER68">
        <v>1</v>
      </c>
      <c r="ES68">
        <v>2</v>
      </c>
      <c r="ET68">
        <v>2</v>
      </c>
      <c r="EU68" t="s">
        <v>387</v>
      </c>
      <c r="EV68">
        <v>2.9601299999999999</v>
      </c>
      <c r="EW68">
        <v>2.6990099999999999</v>
      </c>
      <c r="EX68">
        <v>8.2841399999999996E-2</v>
      </c>
      <c r="EY68">
        <v>9.4697900000000002E-2</v>
      </c>
      <c r="EZ68">
        <v>0.13392100000000001</v>
      </c>
      <c r="FA68">
        <v>9.2473399999999997E-2</v>
      </c>
      <c r="FB68">
        <v>31120.799999999999</v>
      </c>
      <c r="FC68">
        <v>19694.900000000001</v>
      </c>
      <c r="FD68">
        <v>31868.400000000001</v>
      </c>
      <c r="FE68">
        <v>24893.200000000001</v>
      </c>
      <c r="FF68">
        <v>38210.699999999997</v>
      </c>
      <c r="FG68">
        <v>39173.800000000003</v>
      </c>
      <c r="FH68">
        <v>45808.6</v>
      </c>
      <c r="FI68">
        <v>45173.7</v>
      </c>
      <c r="FJ68">
        <v>1.9028</v>
      </c>
      <c r="FK68">
        <v>1.728</v>
      </c>
      <c r="FL68">
        <v>-2.5678400000000001E-2</v>
      </c>
      <c r="FM68">
        <v>0</v>
      </c>
      <c r="FN68">
        <v>32.514600000000002</v>
      </c>
      <c r="FO68">
        <v>999.9</v>
      </c>
      <c r="FP68">
        <v>43.1</v>
      </c>
      <c r="FQ68">
        <v>42.2</v>
      </c>
      <c r="FR68">
        <v>36.308999999999997</v>
      </c>
      <c r="FS68">
        <v>64.743200000000002</v>
      </c>
      <c r="FT68">
        <v>14.038500000000001</v>
      </c>
      <c r="FU68">
        <v>1</v>
      </c>
      <c r="FV68">
        <v>0.73900900000000003</v>
      </c>
      <c r="FW68">
        <v>4.2989600000000001</v>
      </c>
      <c r="FX68">
        <v>20.175000000000001</v>
      </c>
      <c r="FY68">
        <v>5.2286700000000002</v>
      </c>
      <c r="FZ68">
        <v>11.956</v>
      </c>
      <c r="GA68">
        <v>4.9842000000000004</v>
      </c>
      <c r="GB68">
        <v>3.2892299999999999</v>
      </c>
      <c r="GC68">
        <v>9999</v>
      </c>
      <c r="GD68">
        <v>9999</v>
      </c>
      <c r="GE68">
        <v>9999</v>
      </c>
      <c r="GF68">
        <v>216</v>
      </c>
      <c r="GG68">
        <v>1.8667499999999999</v>
      </c>
      <c r="GH68">
        <v>1.86893</v>
      </c>
      <c r="GI68">
        <v>1.8666700000000001</v>
      </c>
      <c r="GJ68">
        <v>1.8669899999999999</v>
      </c>
      <c r="GK68">
        <v>1.8622700000000001</v>
      </c>
      <c r="GL68">
        <v>1.8650100000000001</v>
      </c>
      <c r="GM68">
        <v>1.86833</v>
      </c>
      <c r="GN68">
        <v>1.86869</v>
      </c>
      <c r="GO68">
        <v>5</v>
      </c>
      <c r="GP68">
        <v>0</v>
      </c>
      <c r="GQ68">
        <v>0</v>
      </c>
      <c r="GR68">
        <v>0</v>
      </c>
      <c r="GS68" t="s">
        <v>388</v>
      </c>
      <c r="GT68" t="s">
        <v>389</v>
      </c>
      <c r="GU68" t="s">
        <v>390</v>
      </c>
      <c r="GV68" t="s">
        <v>390</v>
      </c>
      <c r="GW68" t="s">
        <v>390</v>
      </c>
      <c r="GX68" t="s">
        <v>390</v>
      </c>
      <c r="GY68">
        <v>0</v>
      </c>
      <c r="GZ68">
        <v>100</v>
      </c>
      <c r="HA68">
        <v>100</v>
      </c>
      <c r="HB68">
        <v>-3.0049999999999999</v>
      </c>
      <c r="HC68">
        <v>0.36659999999999998</v>
      </c>
      <c r="HD68">
        <v>-3.4032236627894901</v>
      </c>
      <c r="HE68">
        <v>1.6145137170229321E-3</v>
      </c>
      <c r="HF68">
        <v>-1.407043735234338E-6</v>
      </c>
      <c r="HG68">
        <v>4.3622850327847239E-10</v>
      </c>
      <c r="HH68">
        <v>0.36653061784432661</v>
      </c>
      <c r="HI68">
        <v>0</v>
      </c>
      <c r="HJ68">
        <v>0</v>
      </c>
      <c r="HK68">
        <v>0</v>
      </c>
      <c r="HL68">
        <v>2</v>
      </c>
      <c r="HM68">
        <v>2094</v>
      </c>
      <c r="HN68">
        <v>1</v>
      </c>
      <c r="HO68">
        <v>26</v>
      </c>
      <c r="HP68">
        <v>1.7</v>
      </c>
      <c r="HQ68">
        <v>1.5</v>
      </c>
      <c r="HR68">
        <v>1.0632299999999999</v>
      </c>
      <c r="HS68">
        <v>2.6098599999999998</v>
      </c>
      <c r="HT68">
        <v>1.4978</v>
      </c>
      <c r="HU68">
        <v>2.2863799999999999</v>
      </c>
      <c r="HV68">
        <v>1.49902</v>
      </c>
      <c r="HW68">
        <v>2.3791500000000001</v>
      </c>
      <c r="HX68">
        <v>44.5852</v>
      </c>
      <c r="HY68">
        <v>24.1663</v>
      </c>
      <c r="HZ68">
        <v>18</v>
      </c>
      <c r="IA68">
        <v>510.93700000000001</v>
      </c>
      <c r="IB68">
        <v>433.762</v>
      </c>
      <c r="IC68">
        <v>27.4193</v>
      </c>
      <c r="ID68">
        <v>36.193300000000001</v>
      </c>
      <c r="IE68">
        <v>30.001000000000001</v>
      </c>
      <c r="IF68">
        <v>36.006999999999998</v>
      </c>
      <c r="IG68">
        <v>35.905700000000003</v>
      </c>
      <c r="IH68">
        <v>21.2957</v>
      </c>
      <c r="II68">
        <v>55.122300000000003</v>
      </c>
      <c r="IJ68">
        <v>0</v>
      </c>
      <c r="IK68">
        <v>27.348299999999998</v>
      </c>
      <c r="IL68">
        <v>400</v>
      </c>
      <c r="IM68">
        <v>18.854900000000001</v>
      </c>
      <c r="IN68">
        <v>99.517300000000006</v>
      </c>
      <c r="IO68">
        <v>100.026</v>
      </c>
    </row>
    <row r="69" spans="1:249" x14ac:dyDescent="0.3">
      <c r="A69">
        <v>51</v>
      </c>
      <c r="B69">
        <v>1689270440.5</v>
      </c>
      <c r="C69">
        <v>10890</v>
      </c>
      <c r="D69" t="s">
        <v>643</v>
      </c>
      <c r="E69" t="s">
        <v>644</v>
      </c>
      <c r="F69" t="s">
        <v>375</v>
      </c>
      <c r="G69" t="s">
        <v>376</v>
      </c>
      <c r="H69" t="s">
        <v>28</v>
      </c>
      <c r="I69" t="s">
        <v>378</v>
      </c>
      <c r="J69" t="s">
        <v>459</v>
      </c>
      <c r="K69" t="s">
        <v>460</v>
      </c>
      <c r="L69" t="s">
        <v>604</v>
      </c>
      <c r="M69">
        <v>1689270440.5</v>
      </c>
      <c r="N69">
        <f t="shared" si="46"/>
        <v>9.2125982750022352E-3</v>
      </c>
      <c r="O69">
        <f t="shared" si="47"/>
        <v>9.2125982750022359</v>
      </c>
      <c r="P69">
        <f t="shared" si="48"/>
        <v>54.045192870988359</v>
      </c>
      <c r="Q69">
        <f t="shared" si="49"/>
        <v>331.35599999999999</v>
      </c>
      <c r="R69">
        <f t="shared" si="50"/>
        <v>149.56852811854475</v>
      </c>
      <c r="S69">
        <f t="shared" si="51"/>
        <v>14.804533524064741</v>
      </c>
      <c r="T69">
        <f t="shared" si="52"/>
        <v>32.798149932397195</v>
      </c>
      <c r="U69">
        <f t="shared" si="53"/>
        <v>0.53847005873393772</v>
      </c>
      <c r="V69">
        <f t="shared" si="54"/>
        <v>2.9104009834108235</v>
      </c>
      <c r="W69">
        <f t="shared" si="55"/>
        <v>0.48862735686605147</v>
      </c>
      <c r="X69">
        <f t="shared" si="56"/>
        <v>0.30948488654241113</v>
      </c>
      <c r="Y69">
        <f t="shared" si="57"/>
        <v>289.53774329218942</v>
      </c>
      <c r="Z69">
        <f t="shared" si="58"/>
        <v>32.020131200266171</v>
      </c>
      <c r="AA69">
        <f t="shared" si="59"/>
        <v>32.032400000000003</v>
      </c>
      <c r="AB69">
        <f t="shared" si="60"/>
        <v>4.7838470481928672</v>
      </c>
      <c r="AC69">
        <f t="shared" si="61"/>
        <v>60.175386301080927</v>
      </c>
      <c r="AD69">
        <f t="shared" si="62"/>
        <v>2.9909371682487698</v>
      </c>
      <c r="AE69">
        <f t="shared" si="63"/>
        <v>4.970366377515127</v>
      </c>
      <c r="AF69">
        <f t="shared" si="64"/>
        <v>1.7929098799440975</v>
      </c>
      <c r="AG69">
        <f t="shared" si="65"/>
        <v>-406.27558392759857</v>
      </c>
      <c r="AH69">
        <f t="shared" si="66"/>
        <v>106.31919242523551</v>
      </c>
      <c r="AI69">
        <f t="shared" si="67"/>
        <v>8.3148574909614421</v>
      </c>
      <c r="AJ69">
        <f t="shared" si="68"/>
        <v>-2.103790719212185</v>
      </c>
      <c r="AK69">
        <v>0</v>
      </c>
      <c r="AL69">
        <v>0</v>
      </c>
      <c r="AM69">
        <f t="shared" si="69"/>
        <v>1</v>
      </c>
      <c r="AN69">
        <f t="shared" si="70"/>
        <v>0</v>
      </c>
      <c r="AO69">
        <f t="shared" si="71"/>
        <v>51324.566723856798</v>
      </c>
      <c r="AP69" t="s">
        <v>382</v>
      </c>
      <c r="AQ69">
        <v>10238.9</v>
      </c>
      <c r="AR69">
        <v>302.21199999999999</v>
      </c>
      <c r="AS69">
        <v>4052.3</v>
      </c>
      <c r="AT69">
        <f t="shared" si="72"/>
        <v>0.92542210596451402</v>
      </c>
      <c r="AU69">
        <v>-0.32343011824092421</v>
      </c>
      <c r="AV69" t="s">
        <v>645</v>
      </c>
      <c r="AW69">
        <v>10248.299999999999</v>
      </c>
      <c r="AX69">
        <v>810.84107692307703</v>
      </c>
      <c r="AY69">
        <v>1381.54</v>
      </c>
      <c r="AZ69">
        <f t="shared" si="73"/>
        <v>0.41308896092543312</v>
      </c>
      <c r="BA69">
        <v>0.5</v>
      </c>
      <c r="BB69">
        <f t="shared" si="74"/>
        <v>1513.0335001513934</v>
      </c>
      <c r="BC69">
        <f t="shared" si="75"/>
        <v>54.045192870988359</v>
      </c>
      <c r="BD69">
        <f t="shared" si="76"/>
        <v>312.50871821145512</v>
      </c>
      <c r="BE69">
        <f t="shared" si="77"/>
        <v>3.5933522280761916E-2</v>
      </c>
      <c r="BF69">
        <f t="shared" si="78"/>
        <v>1.9331760209621149</v>
      </c>
      <c r="BG69">
        <f t="shared" si="79"/>
        <v>264.13157122629667</v>
      </c>
      <c r="BH69" t="s">
        <v>646</v>
      </c>
      <c r="BI69">
        <v>615.45000000000005</v>
      </c>
      <c r="BJ69">
        <f t="shared" si="80"/>
        <v>615.45000000000005</v>
      </c>
      <c r="BK69">
        <f t="shared" si="81"/>
        <v>0.55451887024624691</v>
      </c>
      <c r="BL69">
        <f t="shared" si="82"/>
        <v>0.74495023179642472</v>
      </c>
      <c r="BM69">
        <f t="shared" si="83"/>
        <v>0.77709530529409199</v>
      </c>
      <c r="BN69">
        <f t="shared" si="84"/>
        <v>0.52875393122102177</v>
      </c>
      <c r="BO69">
        <f t="shared" si="85"/>
        <v>0.7121859540362786</v>
      </c>
      <c r="BP69">
        <f t="shared" si="86"/>
        <v>0.56543709144449861</v>
      </c>
      <c r="BQ69">
        <f t="shared" si="87"/>
        <v>0.43456290855550139</v>
      </c>
      <c r="BR69">
        <f t="shared" si="88"/>
        <v>1799.82</v>
      </c>
      <c r="BS69">
        <f t="shared" si="89"/>
        <v>1513.0335001513934</v>
      </c>
      <c r="BT69">
        <f t="shared" si="90"/>
        <v>0.84065823257403149</v>
      </c>
      <c r="BU69">
        <f t="shared" si="91"/>
        <v>0.16087038886788091</v>
      </c>
      <c r="BV69">
        <v>6</v>
      </c>
      <c r="BW69">
        <v>0.5</v>
      </c>
      <c r="BX69" t="s">
        <v>385</v>
      </c>
      <c r="BY69">
        <v>1689270440.5</v>
      </c>
      <c r="BZ69">
        <v>331.35599999999999</v>
      </c>
      <c r="CA69">
        <v>399.87299999999999</v>
      </c>
      <c r="CB69">
        <v>30.217099999999999</v>
      </c>
      <c r="CC69">
        <v>19.496099999999998</v>
      </c>
      <c r="CD69">
        <v>334.291</v>
      </c>
      <c r="CE69">
        <v>29.870699999999999</v>
      </c>
      <c r="CF69">
        <v>500.00299999999999</v>
      </c>
      <c r="CG69">
        <v>98.881799999999998</v>
      </c>
      <c r="CH69">
        <v>9.98087E-2</v>
      </c>
      <c r="CI69">
        <v>32.71</v>
      </c>
      <c r="CJ69">
        <v>32.032400000000003</v>
      </c>
      <c r="CK69">
        <v>999.9</v>
      </c>
      <c r="CL69">
        <v>0</v>
      </c>
      <c r="CM69">
        <v>0</v>
      </c>
      <c r="CN69">
        <v>10003.1</v>
      </c>
      <c r="CO69">
        <v>0</v>
      </c>
      <c r="CP69">
        <v>1.91117E-3</v>
      </c>
      <c r="CQ69">
        <v>-68.517399999999995</v>
      </c>
      <c r="CR69">
        <v>341.68099999999998</v>
      </c>
      <c r="CS69">
        <v>407.82400000000001</v>
      </c>
      <c r="CT69">
        <v>10.721</v>
      </c>
      <c r="CU69">
        <v>399.87299999999999</v>
      </c>
      <c r="CV69">
        <v>19.496099999999998</v>
      </c>
      <c r="CW69">
        <v>2.9879199999999999</v>
      </c>
      <c r="CX69">
        <v>1.92781</v>
      </c>
      <c r="CY69">
        <v>23.960799999999999</v>
      </c>
      <c r="CZ69">
        <v>16.863600000000002</v>
      </c>
      <c r="DA69">
        <v>1799.82</v>
      </c>
      <c r="DB69">
        <v>0.97799999999999998</v>
      </c>
      <c r="DC69">
        <v>2.2000100000000002E-2</v>
      </c>
      <c r="DD69">
        <v>0</v>
      </c>
      <c r="DE69">
        <v>811.17499999999995</v>
      </c>
      <c r="DF69">
        <v>4.9997699999999998</v>
      </c>
      <c r="DG69">
        <v>16177.3</v>
      </c>
      <c r="DH69">
        <v>15782.9</v>
      </c>
      <c r="DI69">
        <v>47.936999999999998</v>
      </c>
      <c r="DJ69">
        <v>49.186999999999998</v>
      </c>
      <c r="DK69">
        <v>47.561999999999998</v>
      </c>
      <c r="DL69">
        <v>48.25</v>
      </c>
      <c r="DM69">
        <v>48.686999999999998</v>
      </c>
      <c r="DN69">
        <v>1755.33</v>
      </c>
      <c r="DO69">
        <v>39.49</v>
      </c>
      <c r="DP69">
        <v>0</v>
      </c>
      <c r="DQ69">
        <v>110.9000000953674</v>
      </c>
      <c r="DR69">
        <v>0</v>
      </c>
      <c r="DS69">
        <v>810.84107692307703</v>
      </c>
      <c r="DT69">
        <v>1.7818803373351539</v>
      </c>
      <c r="DU69">
        <v>120.6017097750655</v>
      </c>
      <c r="DV69">
        <v>16177.846153846151</v>
      </c>
      <c r="DW69">
        <v>15</v>
      </c>
      <c r="DX69">
        <v>1689270401</v>
      </c>
      <c r="DY69" t="s">
        <v>647</v>
      </c>
      <c r="DZ69">
        <v>1689270388</v>
      </c>
      <c r="EA69">
        <v>1689270401</v>
      </c>
      <c r="EB69">
        <v>56</v>
      </c>
      <c r="EC69">
        <v>6.9000000000000006E-2</v>
      </c>
      <c r="ED69">
        <v>-0.02</v>
      </c>
      <c r="EE69">
        <v>-2.883</v>
      </c>
      <c r="EF69">
        <v>7.4999999999999997E-2</v>
      </c>
      <c r="EG69">
        <v>400</v>
      </c>
      <c r="EH69">
        <v>19</v>
      </c>
      <c r="EI69">
        <v>0.04</v>
      </c>
      <c r="EJ69">
        <v>0.01</v>
      </c>
      <c r="EK69">
        <v>53.988130512075017</v>
      </c>
      <c r="EL69">
        <v>0.52170710225083705</v>
      </c>
      <c r="EM69">
        <v>0.10287447487089969</v>
      </c>
      <c r="EN69">
        <v>1</v>
      </c>
      <c r="EO69">
        <v>0.55072076954852756</v>
      </c>
      <c r="EP69">
        <v>-9.9712883235212224E-4</v>
      </c>
      <c r="EQ69">
        <v>1.514638212015944E-2</v>
      </c>
      <c r="ER69">
        <v>1</v>
      </c>
      <c r="ES69">
        <v>2</v>
      </c>
      <c r="ET69">
        <v>2</v>
      </c>
      <c r="EU69" t="s">
        <v>387</v>
      </c>
      <c r="EV69">
        <v>2.9594100000000001</v>
      </c>
      <c r="EW69">
        <v>2.6990699999999999</v>
      </c>
      <c r="EX69">
        <v>8.2840499999999997E-2</v>
      </c>
      <c r="EY69">
        <v>9.4641500000000003E-2</v>
      </c>
      <c r="EZ69">
        <v>0.13252</v>
      </c>
      <c r="FA69">
        <v>9.4666299999999995E-2</v>
      </c>
      <c r="FB69">
        <v>31107.7</v>
      </c>
      <c r="FC69">
        <v>19687.900000000001</v>
      </c>
      <c r="FD69">
        <v>31856.1</v>
      </c>
      <c r="FE69">
        <v>24884.3</v>
      </c>
      <c r="FF69">
        <v>38259.300000000003</v>
      </c>
      <c r="FG69">
        <v>39066.300000000003</v>
      </c>
      <c r="FH69">
        <v>45792.1</v>
      </c>
      <c r="FI69">
        <v>45159.1</v>
      </c>
      <c r="FJ69">
        <v>1.8996299999999999</v>
      </c>
      <c r="FK69">
        <v>1.7264999999999999</v>
      </c>
      <c r="FL69">
        <v>-2.3223500000000001E-2</v>
      </c>
      <c r="FM69">
        <v>0</v>
      </c>
      <c r="FN69">
        <v>32.408999999999999</v>
      </c>
      <c r="FO69">
        <v>999.9</v>
      </c>
      <c r="FP69">
        <v>43.3</v>
      </c>
      <c r="FQ69">
        <v>42.2</v>
      </c>
      <c r="FR69">
        <v>36.480699999999999</v>
      </c>
      <c r="FS69">
        <v>65.103200000000001</v>
      </c>
      <c r="FT69">
        <v>14.9399</v>
      </c>
      <c r="FU69">
        <v>1</v>
      </c>
      <c r="FV69">
        <v>0.75751999999999997</v>
      </c>
      <c r="FW69">
        <v>4.6735499999999996</v>
      </c>
      <c r="FX69">
        <v>20.1675</v>
      </c>
      <c r="FY69">
        <v>5.2279200000000001</v>
      </c>
      <c r="FZ69">
        <v>11.956</v>
      </c>
      <c r="GA69">
        <v>4.9848499999999998</v>
      </c>
      <c r="GB69">
        <v>3.2896000000000001</v>
      </c>
      <c r="GC69">
        <v>9999</v>
      </c>
      <c r="GD69">
        <v>9999</v>
      </c>
      <c r="GE69">
        <v>9999</v>
      </c>
      <c r="GF69">
        <v>216</v>
      </c>
      <c r="GG69">
        <v>1.86673</v>
      </c>
      <c r="GH69">
        <v>1.8689</v>
      </c>
      <c r="GI69">
        <v>1.8666199999999999</v>
      </c>
      <c r="GJ69">
        <v>1.86696</v>
      </c>
      <c r="GK69">
        <v>1.8623000000000001</v>
      </c>
      <c r="GL69">
        <v>1.8649800000000001</v>
      </c>
      <c r="GM69">
        <v>1.86832</v>
      </c>
      <c r="GN69">
        <v>1.86866</v>
      </c>
      <c r="GO69">
        <v>5</v>
      </c>
      <c r="GP69">
        <v>0</v>
      </c>
      <c r="GQ69">
        <v>0</v>
      </c>
      <c r="GR69">
        <v>0</v>
      </c>
      <c r="GS69" t="s">
        <v>388</v>
      </c>
      <c r="GT69" t="s">
        <v>389</v>
      </c>
      <c r="GU69" t="s">
        <v>390</v>
      </c>
      <c r="GV69" t="s">
        <v>390</v>
      </c>
      <c r="GW69" t="s">
        <v>390</v>
      </c>
      <c r="GX69" t="s">
        <v>390</v>
      </c>
      <c r="GY69">
        <v>0</v>
      </c>
      <c r="GZ69">
        <v>100</v>
      </c>
      <c r="HA69">
        <v>100</v>
      </c>
      <c r="HB69">
        <v>-2.9350000000000001</v>
      </c>
      <c r="HC69">
        <v>0.34639999999999999</v>
      </c>
      <c r="HD69">
        <v>-3.3340879959649352</v>
      </c>
      <c r="HE69">
        <v>1.6145137170229321E-3</v>
      </c>
      <c r="HF69">
        <v>-1.407043735234338E-6</v>
      </c>
      <c r="HG69">
        <v>4.3622850327847239E-10</v>
      </c>
      <c r="HH69">
        <v>0.34642338569978143</v>
      </c>
      <c r="HI69">
        <v>0</v>
      </c>
      <c r="HJ69">
        <v>0</v>
      </c>
      <c r="HK69">
        <v>0</v>
      </c>
      <c r="HL69">
        <v>2</v>
      </c>
      <c r="HM69">
        <v>2094</v>
      </c>
      <c r="HN69">
        <v>1</v>
      </c>
      <c r="HO69">
        <v>26</v>
      </c>
      <c r="HP69">
        <v>0.9</v>
      </c>
      <c r="HQ69">
        <v>0.7</v>
      </c>
      <c r="HR69">
        <v>1.0632299999999999</v>
      </c>
      <c r="HS69">
        <v>2.5988799999999999</v>
      </c>
      <c r="HT69">
        <v>1.4978</v>
      </c>
      <c r="HU69">
        <v>2.2875999999999999</v>
      </c>
      <c r="HV69">
        <v>1.49902</v>
      </c>
      <c r="HW69">
        <v>2.4047900000000002</v>
      </c>
      <c r="HX69">
        <v>44.5852</v>
      </c>
      <c r="HY69">
        <v>24.157499999999999</v>
      </c>
      <c r="HZ69">
        <v>18</v>
      </c>
      <c r="IA69">
        <v>510.20400000000001</v>
      </c>
      <c r="IB69">
        <v>433.95</v>
      </c>
      <c r="IC69">
        <v>26.367000000000001</v>
      </c>
      <c r="ID69">
        <v>36.404299999999999</v>
      </c>
      <c r="IE69">
        <v>30.001300000000001</v>
      </c>
      <c r="IF69">
        <v>36.195500000000003</v>
      </c>
      <c r="IG69">
        <v>36.086799999999997</v>
      </c>
      <c r="IH69">
        <v>21.293099999999999</v>
      </c>
      <c r="II69">
        <v>54.089500000000001</v>
      </c>
      <c r="IJ69">
        <v>0</v>
      </c>
      <c r="IK69">
        <v>26.341999999999999</v>
      </c>
      <c r="IL69">
        <v>400</v>
      </c>
      <c r="IM69">
        <v>19.567499999999999</v>
      </c>
      <c r="IN69">
        <v>99.480400000000003</v>
      </c>
      <c r="IO69">
        <v>99.992000000000004</v>
      </c>
    </row>
    <row r="70" spans="1:249" x14ac:dyDescent="0.3">
      <c r="A70">
        <v>52</v>
      </c>
      <c r="B70">
        <v>1689270556.5</v>
      </c>
      <c r="C70">
        <v>11006</v>
      </c>
      <c r="D70" t="s">
        <v>648</v>
      </c>
      <c r="E70" t="s">
        <v>649</v>
      </c>
      <c r="F70" t="s">
        <v>375</v>
      </c>
      <c r="G70" t="s">
        <v>376</v>
      </c>
      <c r="H70" t="s">
        <v>28</v>
      </c>
      <c r="I70" t="s">
        <v>378</v>
      </c>
      <c r="J70" t="s">
        <v>459</v>
      </c>
      <c r="K70" t="s">
        <v>460</v>
      </c>
      <c r="L70" t="s">
        <v>604</v>
      </c>
      <c r="M70">
        <v>1689270556.5</v>
      </c>
      <c r="N70">
        <f t="shared" si="46"/>
        <v>8.4241561426514899E-3</v>
      </c>
      <c r="O70">
        <f t="shared" si="47"/>
        <v>8.4241561426514906</v>
      </c>
      <c r="P70">
        <f t="shared" si="48"/>
        <v>59.836000488787903</v>
      </c>
      <c r="Q70">
        <f t="shared" si="49"/>
        <v>423.91500000000002</v>
      </c>
      <c r="R70">
        <f t="shared" si="50"/>
        <v>199.03204903989911</v>
      </c>
      <c r="S70">
        <f t="shared" si="51"/>
        <v>19.699211941321281</v>
      </c>
      <c r="T70">
        <f t="shared" si="52"/>
        <v>41.957018833842007</v>
      </c>
      <c r="U70">
        <f t="shared" si="53"/>
        <v>0.47894748870927367</v>
      </c>
      <c r="V70">
        <f t="shared" si="54"/>
        <v>2.9125901171498194</v>
      </c>
      <c r="W70">
        <f t="shared" si="55"/>
        <v>0.43910584293136912</v>
      </c>
      <c r="X70">
        <f t="shared" si="56"/>
        <v>0.27774405230358112</v>
      </c>
      <c r="Y70">
        <f t="shared" si="57"/>
        <v>289.59462029205702</v>
      </c>
      <c r="Z70">
        <f t="shared" si="58"/>
        <v>32.081831890114429</v>
      </c>
      <c r="AA70">
        <f t="shared" si="59"/>
        <v>32.015999999999998</v>
      </c>
      <c r="AB70">
        <f t="shared" si="60"/>
        <v>4.7794092920331295</v>
      </c>
      <c r="AC70">
        <f t="shared" si="61"/>
        <v>59.933559001666048</v>
      </c>
      <c r="AD70">
        <f t="shared" si="62"/>
        <v>2.9547820880642397</v>
      </c>
      <c r="AE70">
        <f t="shared" si="63"/>
        <v>4.9300961552810536</v>
      </c>
      <c r="AF70">
        <f t="shared" si="64"/>
        <v>1.8246272039688898</v>
      </c>
      <c r="AG70">
        <f t="shared" si="65"/>
        <v>-371.50528589093068</v>
      </c>
      <c r="AH70">
        <f t="shared" si="66"/>
        <v>86.300147694322092</v>
      </c>
      <c r="AI70">
        <f t="shared" si="67"/>
        <v>6.7388358550870615</v>
      </c>
      <c r="AJ70">
        <f t="shared" si="68"/>
        <v>11.128317950535504</v>
      </c>
      <c r="AK70">
        <v>0</v>
      </c>
      <c r="AL70">
        <v>0</v>
      </c>
      <c r="AM70">
        <f t="shared" si="69"/>
        <v>1</v>
      </c>
      <c r="AN70">
        <f t="shared" si="70"/>
        <v>0</v>
      </c>
      <c r="AO70">
        <f t="shared" si="71"/>
        <v>51410.389511351277</v>
      </c>
      <c r="AP70" t="s">
        <v>382</v>
      </c>
      <c r="AQ70">
        <v>10238.9</v>
      </c>
      <c r="AR70">
        <v>302.21199999999999</v>
      </c>
      <c r="AS70">
        <v>4052.3</v>
      </c>
      <c r="AT70">
        <f t="shared" si="72"/>
        <v>0.92542210596451402</v>
      </c>
      <c r="AU70">
        <v>-0.32343011824092421</v>
      </c>
      <c r="AV70" t="s">
        <v>650</v>
      </c>
      <c r="AW70">
        <v>10247.6</v>
      </c>
      <c r="AX70">
        <v>821.53315384615394</v>
      </c>
      <c r="AY70">
        <v>1448.01</v>
      </c>
      <c r="AZ70">
        <f t="shared" si="73"/>
        <v>0.43264676773906674</v>
      </c>
      <c r="BA70">
        <v>0.5</v>
      </c>
      <c r="BB70">
        <f t="shared" si="74"/>
        <v>1513.3356001513248</v>
      </c>
      <c r="BC70">
        <f t="shared" si="75"/>
        <v>59.836000488787903</v>
      </c>
      <c r="BD70">
        <f t="shared" si="76"/>
        <v>327.36987795496572</v>
      </c>
      <c r="BE70">
        <f t="shared" si="77"/>
        <v>3.9752868168179765E-2</v>
      </c>
      <c r="BF70">
        <f t="shared" si="78"/>
        <v>1.7985303968895243</v>
      </c>
      <c r="BG70">
        <f t="shared" si="79"/>
        <v>266.47019091641772</v>
      </c>
      <c r="BH70" t="s">
        <v>651</v>
      </c>
      <c r="BI70">
        <v>614.92999999999995</v>
      </c>
      <c r="BJ70">
        <f t="shared" si="80"/>
        <v>614.92999999999995</v>
      </c>
      <c r="BK70">
        <f t="shared" si="81"/>
        <v>0.57532751845636421</v>
      </c>
      <c r="BL70">
        <f t="shared" si="82"/>
        <v>0.75200082363500032</v>
      </c>
      <c r="BM70">
        <f t="shared" si="83"/>
        <v>0.75764028894183622</v>
      </c>
      <c r="BN70">
        <f t="shared" si="84"/>
        <v>0.54676028946973732</v>
      </c>
      <c r="BO70">
        <f t="shared" si="85"/>
        <v>0.69446103664767334</v>
      </c>
      <c r="BP70">
        <f t="shared" si="86"/>
        <v>0.56288399842773496</v>
      </c>
      <c r="BQ70">
        <f t="shared" si="87"/>
        <v>0.43711600157226504</v>
      </c>
      <c r="BR70">
        <f t="shared" si="88"/>
        <v>1800.18</v>
      </c>
      <c r="BS70">
        <f t="shared" si="89"/>
        <v>1513.3356001513248</v>
      </c>
      <c r="BT70">
        <f t="shared" si="90"/>
        <v>0.84065793429064029</v>
      </c>
      <c r="BU70">
        <f t="shared" si="91"/>
        <v>0.16086981318093579</v>
      </c>
      <c r="BV70">
        <v>6</v>
      </c>
      <c r="BW70">
        <v>0.5</v>
      </c>
      <c r="BX70" t="s">
        <v>385</v>
      </c>
      <c r="BY70">
        <v>1689270556.5</v>
      </c>
      <c r="BZ70">
        <v>423.91500000000002</v>
      </c>
      <c r="CA70">
        <v>499.971</v>
      </c>
      <c r="CB70">
        <v>29.8538</v>
      </c>
      <c r="CC70">
        <v>20.050799999999999</v>
      </c>
      <c r="CD70">
        <v>426.99</v>
      </c>
      <c r="CE70">
        <v>29.513300000000001</v>
      </c>
      <c r="CF70">
        <v>500.214</v>
      </c>
      <c r="CG70">
        <v>98.876199999999997</v>
      </c>
      <c r="CH70">
        <v>9.8874799999999999E-2</v>
      </c>
      <c r="CI70">
        <v>32.565600000000003</v>
      </c>
      <c r="CJ70">
        <v>32.015999999999998</v>
      </c>
      <c r="CK70">
        <v>999.9</v>
      </c>
      <c r="CL70">
        <v>0</v>
      </c>
      <c r="CM70">
        <v>0</v>
      </c>
      <c r="CN70">
        <v>10016.200000000001</v>
      </c>
      <c r="CO70">
        <v>0</v>
      </c>
      <c r="CP70">
        <v>1.91117E-3</v>
      </c>
      <c r="CQ70">
        <v>-76.056200000000004</v>
      </c>
      <c r="CR70">
        <v>436.96</v>
      </c>
      <c r="CS70">
        <v>510.20100000000002</v>
      </c>
      <c r="CT70">
        <v>9.80307</v>
      </c>
      <c r="CU70">
        <v>499.971</v>
      </c>
      <c r="CV70">
        <v>20.050799999999999</v>
      </c>
      <c r="CW70">
        <v>2.9518399999999998</v>
      </c>
      <c r="CX70">
        <v>1.98255</v>
      </c>
      <c r="CY70">
        <v>23.758700000000001</v>
      </c>
      <c r="CZ70">
        <v>17.305599999999998</v>
      </c>
      <c r="DA70">
        <v>1800.18</v>
      </c>
      <c r="DB70">
        <v>0.97800699999999996</v>
      </c>
      <c r="DC70">
        <v>2.1992899999999999E-2</v>
      </c>
      <c r="DD70">
        <v>0</v>
      </c>
      <c r="DE70">
        <v>821.75800000000004</v>
      </c>
      <c r="DF70">
        <v>4.9997699999999998</v>
      </c>
      <c r="DG70">
        <v>16364.2</v>
      </c>
      <c r="DH70">
        <v>15786.1</v>
      </c>
      <c r="DI70">
        <v>48.061999999999998</v>
      </c>
      <c r="DJ70">
        <v>49.375</v>
      </c>
      <c r="DK70">
        <v>47.686999999999998</v>
      </c>
      <c r="DL70">
        <v>48.436999999999998</v>
      </c>
      <c r="DM70">
        <v>48.811999999999998</v>
      </c>
      <c r="DN70">
        <v>1755.7</v>
      </c>
      <c r="DO70">
        <v>39.479999999999997</v>
      </c>
      <c r="DP70">
        <v>0</v>
      </c>
      <c r="DQ70">
        <v>115.5999999046326</v>
      </c>
      <c r="DR70">
        <v>0</v>
      </c>
      <c r="DS70">
        <v>821.53315384615394</v>
      </c>
      <c r="DT70">
        <v>2.3735384627118079</v>
      </c>
      <c r="DU70">
        <v>50.864957414618139</v>
      </c>
      <c r="DV70">
        <v>16351.723076923079</v>
      </c>
      <c r="DW70">
        <v>15</v>
      </c>
      <c r="DX70">
        <v>1689270518</v>
      </c>
      <c r="DY70" t="s">
        <v>652</v>
      </c>
      <c r="DZ70">
        <v>1689270514</v>
      </c>
      <c r="EA70">
        <v>1689270518</v>
      </c>
      <c r="EB70">
        <v>57</v>
      </c>
      <c r="EC70">
        <v>-0.20799999999999999</v>
      </c>
      <c r="ED70">
        <v>-6.0000000000000001E-3</v>
      </c>
      <c r="EE70">
        <v>-3.03</v>
      </c>
      <c r="EF70">
        <v>8.5999999999999993E-2</v>
      </c>
      <c r="EG70">
        <v>500</v>
      </c>
      <c r="EH70">
        <v>19</v>
      </c>
      <c r="EI70">
        <v>7.0000000000000007E-2</v>
      </c>
      <c r="EJ70">
        <v>0.01</v>
      </c>
      <c r="EK70">
        <v>59.728310166014452</v>
      </c>
      <c r="EL70">
        <v>0.23210942123308601</v>
      </c>
      <c r="EM70">
        <v>8.1322323389923568E-2</v>
      </c>
      <c r="EN70">
        <v>1</v>
      </c>
      <c r="EO70">
        <v>0.48473197414286512</v>
      </c>
      <c r="EP70">
        <v>3.1988374991164012E-2</v>
      </c>
      <c r="EQ70">
        <v>1.9523065695265341E-2</v>
      </c>
      <c r="ER70">
        <v>1</v>
      </c>
      <c r="ES70">
        <v>2</v>
      </c>
      <c r="ET70">
        <v>2</v>
      </c>
      <c r="EU70" t="s">
        <v>387</v>
      </c>
      <c r="EV70">
        <v>2.9597699999999998</v>
      </c>
      <c r="EW70">
        <v>2.6982499999999998</v>
      </c>
      <c r="EX70">
        <v>0.100303</v>
      </c>
      <c r="EY70">
        <v>0.111912</v>
      </c>
      <c r="EZ70">
        <v>0.13137599999999999</v>
      </c>
      <c r="FA70">
        <v>9.6524200000000004E-2</v>
      </c>
      <c r="FB70">
        <v>30503.200000000001</v>
      </c>
      <c r="FC70">
        <v>19304.900000000001</v>
      </c>
      <c r="FD70">
        <v>31844.799999999999</v>
      </c>
      <c r="FE70">
        <v>24876.7</v>
      </c>
      <c r="FF70">
        <v>38297.599999999999</v>
      </c>
      <c r="FG70">
        <v>38975.4</v>
      </c>
      <c r="FH70">
        <v>45776.9</v>
      </c>
      <c r="FI70">
        <v>45146.6</v>
      </c>
      <c r="FJ70">
        <v>1.8974800000000001</v>
      </c>
      <c r="FK70">
        <v>1.7261</v>
      </c>
      <c r="FL70">
        <v>-1.5780300000000001E-2</v>
      </c>
      <c r="FM70">
        <v>0</v>
      </c>
      <c r="FN70">
        <v>32.271900000000002</v>
      </c>
      <c r="FO70">
        <v>999.9</v>
      </c>
      <c r="FP70">
        <v>43.5</v>
      </c>
      <c r="FQ70">
        <v>42.1</v>
      </c>
      <c r="FR70">
        <v>36.457999999999998</v>
      </c>
      <c r="FS70">
        <v>64.5732</v>
      </c>
      <c r="FT70">
        <v>13.9343</v>
      </c>
      <c r="FU70">
        <v>1</v>
      </c>
      <c r="FV70">
        <v>0.76726899999999998</v>
      </c>
      <c r="FW70">
        <v>4.2288899999999998</v>
      </c>
      <c r="FX70">
        <v>20.219100000000001</v>
      </c>
      <c r="FY70">
        <v>5.2258300000000002</v>
      </c>
      <c r="FZ70">
        <v>11.956</v>
      </c>
      <c r="GA70">
        <v>4.9831500000000002</v>
      </c>
      <c r="GB70">
        <v>3.28925</v>
      </c>
      <c r="GC70">
        <v>9999</v>
      </c>
      <c r="GD70">
        <v>9999</v>
      </c>
      <c r="GE70">
        <v>9999</v>
      </c>
      <c r="GF70">
        <v>216</v>
      </c>
      <c r="GG70">
        <v>1.8665700000000001</v>
      </c>
      <c r="GH70">
        <v>1.8687400000000001</v>
      </c>
      <c r="GI70">
        <v>1.8664700000000001</v>
      </c>
      <c r="GJ70">
        <v>1.8668100000000001</v>
      </c>
      <c r="GK70">
        <v>1.86215</v>
      </c>
      <c r="GL70">
        <v>1.86483</v>
      </c>
      <c r="GM70">
        <v>1.86815</v>
      </c>
      <c r="GN70">
        <v>1.86852</v>
      </c>
      <c r="GO70">
        <v>5</v>
      </c>
      <c r="GP70">
        <v>0</v>
      </c>
      <c r="GQ70">
        <v>0</v>
      </c>
      <c r="GR70">
        <v>0</v>
      </c>
      <c r="GS70" t="s">
        <v>388</v>
      </c>
      <c r="GT70" t="s">
        <v>389</v>
      </c>
      <c r="GU70" t="s">
        <v>390</v>
      </c>
      <c r="GV70" t="s">
        <v>390</v>
      </c>
      <c r="GW70" t="s">
        <v>390</v>
      </c>
      <c r="GX70" t="s">
        <v>390</v>
      </c>
      <c r="GY70">
        <v>0</v>
      </c>
      <c r="GZ70">
        <v>100</v>
      </c>
      <c r="HA70">
        <v>100</v>
      </c>
      <c r="HB70">
        <v>-3.0750000000000002</v>
      </c>
      <c r="HC70">
        <v>0.34050000000000002</v>
      </c>
      <c r="HD70">
        <v>-3.5416227985231372</v>
      </c>
      <c r="HE70">
        <v>1.6145137170229321E-3</v>
      </c>
      <c r="HF70">
        <v>-1.407043735234338E-6</v>
      </c>
      <c r="HG70">
        <v>4.3622850327847239E-10</v>
      </c>
      <c r="HH70">
        <v>0.34058616423201699</v>
      </c>
      <c r="HI70">
        <v>0</v>
      </c>
      <c r="HJ70">
        <v>0</v>
      </c>
      <c r="HK70">
        <v>0</v>
      </c>
      <c r="HL70">
        <v>2</v>
      </c>
      <c r="HM70">
        <v>2094</v>
      </c>
      <c r="HN70">
        <v>1</v>
      </c>
      <c r="HO70">
        <v>26</v>
      </c>
      <c r="HP70">
        <v>0.7</v>
      </c>
      <c r="HQ70">
        <v>0.6</v>
      </c>
      <c r="HR70">
        <v>1.27075</v>
      </c>
      <c r="HS70">
        <v>2.6086399999999998</v>
      </c>
      <c r="HT70">
        <v>1.4978</v>
      </c>
      <c r="HU70">
        <v>2.2863799999999999</v>
      </c>
      <c r="HV70">
        <v>1.49902</v>
      </c>
      <c r="HW70">
        <v>2.2875999999999999</v>
      </c>
      <c r="HX70">
        <v>44.473500000000001</v>
      </c>
      <c r="HY70">
        <v>16.382300000000001</v>
      </c>
      <c r="HZ70">
        <v>18</v>
      </c>
      <c r="IA70">
        <v>510.05</v>
      </c>
      <c r="IB70">
        <v>434.78</v>
      </c>
      <c r="IC70">
        <v>26.644100000000002</v>
      </c>
      <c r="ID70">
        <v>36.582500000000003</v>
      </c>
      <c r="IE70">
        <v>30.000800000000002</v>
      </c>
      <c r="IF70">
        <v>36.3705</v>
      </c>
      <c r="IG70">
        <v>36.259</v>
      </c>
      <c r="IH70">
        <v>25.4404</v>
      </c>
      <c r="II70">
        <v>52.807899999999997</v>
      </c>
      <c r="IJ70">
        <v>0</v>
      </c>
      <c r="IK70">
        <v>26.6341</v>
      </c>
      <c r="IL70">
        <v>500</v>
      </c>
      <c r="IM70">
        <v>20.095300000000002</v>
      </c>
      <c r="IN70">
        <v>99.446399999999997</v>
      </c>
      <c r="IO70">
        <v>99.963300000000004</v>
      </c>
    </row>
    <row r="71" spans="1:249" x14ac:dyDescent="0.3">
      <c r="A71">
        <v>53</v>
      </c>
      <c r="B71">
        <v>1689270693.5</v>
      </c>
      <c r="C71">
        <v>11143</v>
      </c>
      <c r="D71" t="s">
        <v>653</v>
      </c>
      <c r="E71" t="s">
        <v>654</v>
      </c>
      <c r="F71" t="s">
        <v>375</v>
      </c>
      <c r="G71" t="s">
        <v>376</v>
      </c>
      <c r="H71" t="s">
        <v>28</v>
      </c>
      <c r="I71" t="s">
        <v>378</v>
      </c>
      <c r="J71" t="s">
        <v>459</v>
      </c>
      <c r="K71" t="s">
        <v>460</v>
      </c>
      <c r="L71" t="s">
        <v>604</v>
      </c>
      <c r="M71">
        <v>1689270693.5</v>
      </c>
      <c r="N71">
        <f t="shared" si="46"/>
        <v>7.519048453173068E-3</v>
      </c>
      <c r="O71">
        <f t="shared" si="47"/>
        <v>7.5190484531730677</v>
      </c>
      <c r="P71">
        <f t="shared" si="48"/>
        <v>62.349821982411811</v>
      </c>
      <c r="Q71">
        <f t="shared" si="49"/>
        <v>520.61099999999999</v>
      </c>
      <c r="R71">
        <f t="shared" si="50"/>
        <v>255.19583526507711</v>
      </c>
      <c r="S71">
        <f t="shared" si="51"/>
        <v>25.258438693528852</v>
      </c>
      <c r="T71">
        <f t="shared" si="52"/>
        <v>51.528352776673508</v>
      </c>
      <c r="U71">
        <f t="shared" si="53"/>
        <v>0.42022357980772379</v>
      </c>
      <c r="V71">
        <f t="shared" si="54"/>
        <v>2.921814084528588</v>
      </c>
      <c r="W71">
        <f t="shared" si="55"/>
        <v>0.3893044306404172</v>
      </c>
      <c r="X71">
        <f t="shared" si="56"/>
        <v>0.2459033817450697</v>
      </c>
      <c r="Y71">
        <f t="shared" si="57"/>
        <v>289.57706429207485</v>
      </c>
      <c r="Z71">
        <f t="shared" si="58"/>
        <v>32.078654004041319</v>
      </c>
      <c r="AA71">
        <f t="shared" si="59"/>
        <v>31.993600000000001</v>
      </c>
      <c r="AB71">
        <f t="shared" si="60"/>
        <v>4.7733537570850073</v>
      </c>
      <c r="AC71">
        <f t="shared" si="61"/>
        <v>60.366062919652641</v>
      </c>
      <c r="AD71">
        <f t="shared" si="62"/>
        <v>2.9361632596902001</v>
      </c>
      <c r="AE71">
        <f t="shared" si="63"/>
        <v>4.8639303570256676</v>
      </c>
      <c r="AF71">
        <f t="shared" si="64"/>
        <v>1.8371904973948072</v>
      </c>
      <c r="AG71">
        <f t="shared" si="65"/>
        <v>-331.59003678493229</v>
      </c>
      <c r="AH71">
        <f t="shared" si="66"/>
        <v>52.375679607596865</v>
      </c>
      <c r="AI71">
        <f t="shared" si="67"/>
        <v>4.0716515851771007</v>
      </c>
      <c r="AJ71">
        <f t="shared" si="68"/>
        <v>14.43435869991653</v>
      </c>
      <c r="AK71">
        <v>0</v>
      </c>
      <c r="AL71">
        <v>0</v>
      </c>
      <c r="AM71">
        <f t="shared" si="69"/>
        <v>1</v>
      </c>
      <c r="AN71">
        <f t="shared" si="70"/>
        <v>0</v>
      </c>
      <c r="AO71">
        <f t="shared" si="71"/>
        <v>51711.23527066454</v>
      </c>
      <c r="AP71" t="s">
        <v>382</v>
      </c>
      <c r="AQ71">
        <v>10238.9</v>
      </c>
      <c r="AR71">
        <v>302.21199999999999</v>
      </c>
      <c r="AS71">
        <v>4052.3</v>
      </c>
      <c r="AT71">
        <f t="shared" si="72"/>
        <v>0.92542210596451402</v>
      </c>
      <c r="AU71">
        <v>-0.32343011824092421</v>
      </c>
      <c r="AV71" t="s">
        <v>655</v>
      </c>
      <c r="AW71">
        <v>10246.799999999999</v>
      </c>
      <c r="AX71">
        <v>824.22703846153843</v>
      </c>
      <c r="AY71">
        <v>1472.9</v>
      </c>
      <c r="AZ71">
        <f t="shared" si="73"/>
        <v>0.44040529671971052</v>
      </c>
      <c r="BA71">
        <v>0.5</v>
      </c>
      <c r="BB71">
        <f t="shared" si="74"/>
        <v>1513.2432001513341</v>
      </c>
      <c r="BC71">
        <f t="shared" si="75"/>
        <v>62.349821982411811</v>
      </c>
      <c r="BD71">
        <f t="shared" si="76"/>
        <v>333.22016028586631</v>
      </c>
      <c r="BE71">
        <f t="shared" si="77"/>
        <v>4.141650997961531E-2</v>
      </c>
      <c r="BF71">
        <f t="shared" si="78"/>
        <v>1.7512390522099259</v>
      </c>
      <c r="BG71">
        <f t="shared" si="79"/>
        <v>267.30143774451699</v>
      </c>
      <c r="BH71" t="s">
        <v>656</v>
      </c>
      <c r="BI71">
        <v>614.01</v>
      </c>
      <c r="BJ71">
        <f t="shared" si="80"/>
        <v>614.01</v>
      </c>
      <c r="BK71">
        <f t="shared" si="81"/>
        <v>0.58312852196347342</v>
      </c>
      <c r="BL71">
        <f t="shared" si="82"/>
        <v>0.7552456793517931</v>
      </c>
      <c r="BM71">
        <f t="shared" si="83"/>
        <v>0.75019849983567422</v>
      </c>
      <c r="BN71">
        <f t="shared" si="84"/>
        <v>0.55409550754638437</v>
      </c>
      <c r="BO71">
        <f t="shared" si="85"/>
        <v>0.6878238590667739</v>
      </c>
      <c r="BP71">
        <f t="shared" si="86"/>
        <v>0.562622163481032</v>
      </c>
      <c r="BQ71">
        <f t="shared" si="87"/>
        <v>0.437377836518968</v>
      </c>
      <c r="BR71">
        <f t="shared" si="88"/>
        <v>1800.07</v>
      </c>
      <c r="BS71">
        <f t="shared" si="89"/>
        <v>1513.2432001513341</v>
      </c>
      <c r="BT71">
        <f t="shared" si="90"/>
        <v>0.84065797449617741</v>
      </c>
      <c r="BU71">
        <f t="shared" si="91"/>
        <v>0.16086989077762245</v>
      </c>
      <c r="BV71">
        <v>6</v>
      </c>
      <c r="BW71">
        <v>0.5</v>
      </c>
      <c r="BX71" t="s">
        <v>385</v>
      </c>
      <c r="BY71">
        <v>1689270693.5</v>
      </c>
      <c r="BZ71">
        <v>520.61099999999999</v>
      </c>
      <c r="CA71">
        <v>600.101</v>
      </c>
      <c r="CB71">
        <v>29.665199999999999</v>
      </c>
      <c r="CC71">
        <v>20.913</v>
      </c>
      <c r="CD71">
        <v>523.73099999999999</v>
      </c>
      <c r="CE71">
        <v>29.342600000000001</v>
      </c>
      <c r="CF71">
        <v>500.17099999999999</v>
      </c>
      <c r="CG71">
        <v>98.879400000000004</v>
      </c>
      <c r="CH71">
        <v>9.72885E-2</v>
      </c>
      <c r="CI71">
        <v>32.326099999999997</v>
      </c>
      <c r="CJ71">
        <v>31.993600000000001</v>
      </c>
      <c r="CK71">
        <v>999.9</v>
      </c>
      <c r="CL71">
        <v>0</v>
      </c>
      <c r="CM71">
        <v>0</v>
      </c>
      <c r="CN71">
        <v>10068.799999999999</v>
      </c>
      <c r="CO71">
        <v>0</v>
      </c>
      <c r="CP71">
        <v>1.91117E-3</v>
      </c>
      <c r="CQ71">
        <v>-79.489900000000006</v>
      </c>
      <c r="CR71">
        <v>536.52700000000004</v>
      </c>
      <c r="CS71">
        <v>612.91899999999998</v>
      </c>
      <c r="CT71">
        <v>8.7521699999999996</v>
      </c>
      <c r="CU71">
        <v>600.101</v>
      </c>
      <c r="CV71">
        <v>20.913</v>
      </c>
      <c r="CW71">
        <v>2.9332799999999999</v>
      </c>
      <c r="CX71">
        <v>2.0678700000000001</v>
      </c>
      <c r="CY71">
        <v>23.6539</v>
      </c>
      <c r="CZ71">
        <v>17.973800000000001</v>
      </c>
      <c r="DA71">
        <v>1800.07</v>
      </c>
      <c r="DB71">
        <v>0.97800699999999996</v>
      </c>
      <c r="DC71">
        <v>2.1992899999999999E-2</v>
      </c>
      <c r="DD71">
        <v>0</v>
      </c>
      <c r="DE71">
        <v>823.99199999999996</v>
      </c>
      <c r="DF71">
        <v>4.9997699999999998</v>
      </c>
      <c r="DG71">
        <v>16418.8</v>
      </c>
      <c r="DH71">
        <v>15785.1</v>
      </c>
      <c r="DI71">
        <v>48.25</v>
      </c>
      <c r="DJ71">
        <v>49.561999999999998</v>
      </c>
      <c r="DK71">
        <v>47.875</v>
      </c>
      <c r="DL71">
        <v>48.625</v>
      </c>
      <c r="DM71">
        <v>49</v>
      </c>
      <c r="DN71">
        <v>1755.59</v>
      </c>
      <c r="DO71">
        <v>39.479999999999997</v>
      </c>
      <c r="DP71">
        <v>0</v>
      </c>
      <c r="DQ71">
        <v>136.5</v>
      </c>
      <c r="DR71">
        <v>0</v>
      </c>
      <c r="DS71">
        <v>824.22703846153843</v>
      </c>
      <c r="DT71">
        <v>-0.73541879592408144</v>
      </c>
      <c r="DU71">
        <v>176.86153802071851</v>
      </c>
      <c r="DV71">
        <v>16407.83846153846</v>
      </c>
      <c r="DW71">
        <v>15</v>
      </c>
      <c r="DX71">
        <v>1689270654.5</v>
      </c>
      <c r="DY71" t="s">
        <v>657</v>
      </c>
      <c r="DZ71">
        <v>1689270654.5</v>
      </c>
      <c r="EA71">
        <v>1689270651</v>
      </c>
      <c r="EB71">
        <v>58</v>
      </c>
      <c r="EC71">
        <v>-0.10100000000000001</v>
      </c>
      <c r="ED71">
        <v>-1.7999999999999999E-2</v>
      </c>
      <c r="EE71">
        <v>-3.085</v>
      </c>
      <c r="EF71">
        <v>0.10100000000000001</v>
      </c>
      <c r="EG71">
        <v>600</v>
      </c>
      <c r="EH71">
        <v>20</v>
      </c>
      <c r="EI71">
        <v>7.0000000000000007E-2</v>
      </c>
      <c r="EJ71">
        <v>0.01</v>
      </c>
      <c r="EK71">
        <v>62.408638718816277</v>
      </c>
      <c r="EL71">
        <v>-0.96730353173268746</v>
      </c>
      <c r="EM71">
        <v>0.19695947861231911</v>
      </c>
      <c r="EN71">
        <v>1</v>
      </c>
      <c r="EO71">
        <v>0.41591945401400848</v>
      </c>
      <c r="EP71">
        <v>3.9392690124574012E-2</v>
      </c>
      <c r="EQ71">
        <v>1.564155463692412E-2</v>
      </c>
      <c r="ER71">
        <v>1</v>
      </c>
      <c r="ES71">
        <v>2</v>
      </c>
      <c r="ET71">
        <v>2</v>
      </c>
      <c r="EU71" t="s">
        <v>387</v>
      </c>
      <c r="EV71">
        <v>2.9594</v>
      </c>
      <c r="EW71">
        <v>2.6971099999999999</v>
      </c>
      <c r="EX71">
        <v>0.11673600000000001</v>
      </c>
      <c r="EY71">
        <v>0.127582</v>
      </c>
      <c r="EZ71">
        <v>0.13079199999999999</v>
      </c>
      <c r="FA71">
        <v>9.9388699999999996E-2</v>
      </c>
      <c r="FB71">
        <v>29926.9</v>
      </c>
      <c r="FC71">
        <v>18953.099999999999</v>
      </c>
      <c r="FD71">
        <v>31826.5</v>
      </c>
      <c r="FE71">
        <v>24864.7</v>
      </c>
      <c r="FF71">
        <v>38303.599999999999</v>
      </c>
      <c r="FG71">
        <v>38835.1</v>
      </c>
      <c r="FH71">
        <v>45752.5</v>
      </c>
      <c r="FI71">
        <v>45127.199999999997</v>
      </c>
      <c r="FJ71">
        <v>1.8935999999999999</v>
      </c>
      <c r="FK71">
        <v>1.72488</v>
      </c>
      <c r="FL71">
        <v>-1.4878799999999999E-2</v>
      </c>
      <c r="FM71">
        <v>0</v>
      </c>
      <c r="FN71">
        <v>32.234900000000003</v>
      </c>
      <c r="FO71">
        <v>999.9</v>
      </c>
      <c r="FP71">
        <v>43.8</v>
      </c>
      <c r="FQ71">
        <v>42</v>
      </c>
      <c r="FR71">
        <v>36.515799999999999</v>
      </c>
      <c r="FS71">
        <v>64.793199999999999</v>
      </c>
      <c r="FT71">
        <v>13.617800000000001</v>
      </c>
      <c r="FU71">
        <v>1</v>
      </c>
      <c r="FV71">
        <v>0.78768000000000005</v>
      </c>
      <c r="FW71">
        <v>2.7581699999999998</v>
      </c>
      <c r="FX71">
        <v>20.246099999999998</v>
      </c>
      <c r="FY71">
        <v>5.2249299999999996</v>
      </c>
      <c r="FZ71">
        <v>11.956</v>
      </c>
      <c r="GA71">
        <v>4.9839500000000001</v>
      </c>
      <c r="GB71">
        <v>3.28925</v>
      </c>
      <c r="GC71">
        <v>9999</v>
      </c>
      <c r="GD71">
        <v>9999</v>
      </c>
      <c r="GE71">
        <v>9999</v>
      </c>
      <c r="GF71">
        <v>216.1</v>
      </c>
      <c r="GG71">
        <v>1.86646</v>
      </c>
      <c r="GH71">
        <v>1.8687</v>
      </c>
      <c r="GI71">
        <v>1.86642</v>
      </c>
      <c r="GJ71">
        <v>1.8667499999999999</v>
      </c>
      <c r="GK71">
        <v>1.8620300000000001</v>
      </c>
      <c r="GL71">
        <v>1.86477</v>
      </c>
      <c r="GM71">
        <v>1.8681099999999999</v>
      </c>
      <c r="GN71">
        <v>1.8684400000000001</v>
      </c>
      <c r="GO71">
        <v>5</v>
      </c>
      <c r="GP71">
        <v>0</v>
      </c>
      <c r="GQ71">
        <v>0</v>
      </c>
      <c r="GR71">
        <v>0</v>
      </c>
      <c r="GS71" t="s">
        <v>388</v>
      </c>
      <c r="GT71" t="s">
        <v>389</v>
      </c>
      <c r="GU71" t="s">
        <v>390</v>
      </c>
      <c r="GV71" t="s">
        <v>390</v>
      </c>
      <c r="GW71" t="s">
        <v>390</v>
      </c>
      <c r="GX71" t="s">
        <v>390</v>
      </c>
      <c r="GY71">
        <v>0</v>
      </c>
      <c r="GZ71">
        <v>100</v>
      </c>
      <c r="HA71">
        <v>100</v>
      </c>
      <c r="HB71">
        <v>-3.12</v>
      </c>
      <c r="HC71">
        <v>0.3226</v>
      </c>
      <c r="HD71">
        <v>-3.6429189345616129</v>
      </c>
      <c r="HE71">
        <v>1.6145137170229321E-3</v>
      </c>
      <c r="HF71">
        <v>-1.407043735234338E-6</v>
      </c>
      <c r="HG71">
        <v>4.3622850327847239E-10</v>
      </c>
      <c r="HH71">
        <v>0.32260645795625581</v>
      </c>
      <c r="HI71">
        <v>0</v>
      </c>
      <c r="HJ71">
        <v>0</v>
      </c>
      <c r="HK71">
        <v>0</v>
      </c>
      <c r="HL71">
        <v>2</v>
      </c>
      <c r="HM71">
        <v>2094</v>
      </c>
      <c r="HN71">
        <v>1</v>
      </c>
      <c r="HO71">
        <v>26</v>
      </c>
      <c r="HP71">
        <v>0.7</v>
      </c>
      <c r="HQ71">
        <v>0.7</v>
      </c>
      <c r="HR71">
        <v>1.47095</v>
      </c>
      <c r="HS71">
        <v>2.6013199999999999</v>
      </c>
      <c r="HT71">
        <v>1.4978</v>
      </c>
      <c r="HU71">
        <v>2.2875999999999999</v>
      </c>
      <c r="HV71">
        <v>1.49902</v>
      </c>
      <c r="HW71">
        <v>2.3718300000000001</v>
      </c>
      <c r="HX71">
        <v>44.278700000000001</v>
      </c>
      <c r="HY71">
        <v>16.329799999999999</v>
      </c>
      <c r="HZ71">
        <v>18</v>
      </c>
      <c r="IA71">
        <v>509.15600000000001</v>
      </c>
      <c r="IB71">
        <v>435.43099999999998</v>
      </c>
      <c r="IC71">
        <v>25.896999999999998</v>
      </c>
      <c r="ID71">
        <v>36.823700000000002</v>
      </c>
      <c r="IE71">
        <v>29.996099999999998</v>
      </c>
      <c r="IF71">
        <v>36.603000000000002</v>
      </c>
      <c r="IG71">
        <v>36.486800000000002</v>
      </c>
      <c r="IH71">
        <v>29.454499999999999</v>
      </c>
      <c r="II71">
        <v>50.918799999999997</v>
      </c>
      <c r="IJ71">
        <v>0</v>
      </c>
      <c r="IK71">
        <v>26.302299999999999</v>
      </c>
      <c r="IL71">
        <v>600</v>
      </c>
      <c r="IM71">
        <v>20.871400000000001</v>
      </c>
      <c r="IN71">
        <v>99.3917</v>
      </c>
      <c r="IO71">
        <v>99.918499999999995</v>
      </c>
    </row>
    <row r="72" spans="1:249" x14ac:dyDescent="0.3">
      <c r="A72">
        <v>54</v>
      </c>
      <c r="B72">
        <v>1689270821.5</v>
      </c>
      <c r="C72">
        <v>11271</v>
      </c>
      <c r="D72" t="s">
        <v>658</v>
      </c>
      <c r="E72" t="s">
        <v>659</v>
      </c>
      <c r="F72" t="s">
        <v>375</v>
      </c>
      <c r="G72" t="s">
        <v>376</v>
      </c>
      <c r="H72" t="s">
        <v>28</v>
      </c>
      <c r="I72" t="s">
        <v>378</v>
      </c>
      <c r="J72" t="s">
        <v>459</v>
      </c>
      <c r="K72" t="s">
        <v>460</v>
      </c>
      <c r="L72" t="s">
        <v>604</v>
      </c>
      <c r="M72">
        <v>1689270821.5</v>
      </c>
      <c r="N72">
        <f t="shared" si="46"/>
        <v>6.2563079911640762E-3</v>
      </c>
      <c r="O72">
        <f t="shared" si="47"/>
        <v>6.2563079911640758</v>
      </c>
      <c r="P72">
        <f t="shared" si="48"/>
        <v>62.928161001423277</v>
      </c>
      <c r="Q72">
        <f t="shared" si="49"/>
        <v>719.10799999999995</v>
      </c>
      <c r="R72">
        <f t="shared" si="50"/>
        <v>382.36306132473504</v>
      </c>
      <c r="S72">
        <f t="shared" si="51"/>
        <v>37.844617847863965</v>
      </c>
      <c r="T72">
        <f t="shared" si="52"/>
        <v>71.174154106452804</v>
      </c>
      <c r="U72">
        <f t="shared" si="53"/>
        <v>0.33244752402789363</v>
      </c>
      <c r="V72">
        <f t="shared" si="54"/>
        <v>2.907569274017558</v>
      </c>
      <c r="W72">
        <f t="shared" si="55"/>
        <v>0.31268158278830083</v>
      </c>
      <c r="X72">
        <f t="shared" si="56"/>
        <v>0.19710387441615204</v>
      </c>
      <c r="Y72">
        <f t="shared" si="57"/>
        <v>289.58721929213908</v>
      </c>
      <c r="Z72">
        <f t="shared" si="58"/>
        <v>32.226672196123104</v>
      </c>
      <c r="AA72">
        <f t="shared" si="59"/>
        <v>32.048699999999997</v>
      </c>
      <c r="AB72">
        <f t="shared" si="60"/>
        <v>4.7882612987599478</v>
      </c>
      <c r="AC72">
        <f t="shared" si="61"/>
        <v>59.914881025462549</v>
      </c>
      <c r="AD72">
        <f t="shared" si="62"/>
        <v>2.88466399520432</v>
      </c>
      <c r="AE72">
        <f t="shared" si="63"/>
        <v>4.8146035606386315</v>
      </c>
      <c r="AF72">
        <f t="shared" si="64"/>
        <v>1.9035973035556277</v>
      </c>
      <c r="AG72">
        <f t="shared" si="65"/>
        <v>-275.90318241033577</v>
      </c>
      <c r="AH72">
        <f t="shared" si="66"/>
        <v>15.205028845981163</v>
      </c>
      <c r="AI72">
        <f t="shared" si="67"/>
        <v>1.1870884031319631</v>
      </c>
      <c r="AJ72">
        <f t="shared" si="68"/>
        <v>30.076154130916422</v>
      </c>
      <c r="AK72">
        <v>0</v>
      </c>
      <c r="AL72">
        <v>0</v>
      </c>
      <c r="AM72">
        <f t="shared" si="69"/>
        <v>1</v>
      </c>
      <c r="AN72">
        <f t="shared" si="70"/>
        <v>0</v>
      </c>
      <c r="AO72">
        <f t="shared" si="71"/>
        <v>51339.493282951458</v>
      </c>
      <c r="AP72" t="s">
        <v>382</v>
      </c>
      <c r="AQ72">
        <v>10238.9</v>
      </c>
      <c r="AR72">
        <v>302.21199999999999</v>
      </c>
      <c r="AS72">
        <v>4052.3</v>
      </c>
      <c r="AT72">
        <f t="shared" si="72"/>
        <v>0.92542210596451402</v>
      </c>
      <c r="AU72">
        <v>-0.32343011824092421</v>
      </c>
      <c r="AV72" t="s">
        <v>660</v>
      </c>
      <c r="AW72">
        <v>10246.799999999999</v>
      </c>
      <c r="AX72">
        <v>822.51728000000003</v>
      </c>
      <c r="AY72">
        <v>1473.52</v>
      </c>
      <c r="AZ72">
        <f t="shared" si="73"/>
        <v>0.441801074976926</v>
      </c>
      <c r="BA72">
        <v>0.5</v>
      </c>
      <c r="BB72">
        <f t="shared" si="74"/>
        <v>1513.2939001513673</v>
      </c>
      <c r="BC72">
        <f t="shared" si="75"/>
        <v>62.928161001423277</v>
      </c>
      <c r="BD72">
        <f t="shared" si="76"/>
        <v>334.28743592144951</v>
      </c>
      <c r="BE72">
        <f t="shared" si="77"/>
        <v>4.1797294704840518E-2</v>
      </c>
      <c r="BF72">
        <f t="shared" si="78"/>
        <v>1.7500814376459093</v>
      </c>
      <c r="BG72">
        <f t="shared" si="79"/>
        <v>267.32185033607453</v>
      </c>
      <c r="BH72" t="s">
        <v>661</v>
      </c>
      <c r="BI72">
        <v>617.55999999999995</v>
      </c>
      <c r="BJ72">
        <f t="shared" si="80"/>
        <v>617.55999999999995</v>
      </c>
      <c r="BK72">
        <f t="shared" si="81"/>
        <v>0.58089472826972144</v>
      </c>
      <c r="BL72">
        <f t="shared" si="82"/>
        <v>0.76055273610916385</v>
      </c>
      <c r="BM72">
        <f t="shared" si="83"/>
        <v>0.75079336427211374</v>
      </c>
      <c r="BN72">
        <f t="shared" si="84"/>
        <v>0.55579123509785633</v>
      </c>
      <c r="BO72">
        <f t="shared" si="85"/>
        <v>0.68765852961317175</v>
      </c>
      <c r="BP72">
        <f t="shared" si="86"/>
        <v>0.57103596378130217</v>
      </c>
      <c r="BQ72">
        <f t="shared" si="87"/>
        <v>0.42896403621869783</v>
      </c>
      <c r="BR72">
        <f t="shared" si="88"/>
        <v>1800.13</v>
      </c>
      <c r="BS72">
        <f t="shared" si="89"/>
        <v>1513.2939001513673</v>
      </c>
      <c r="BT72">
        <f t="shared" si="90"/>
        <v>0.84065811921992706</v>
      </c>
      <c r="BU72">
        <f t="shared" si="91"/>
        <v>0.16087017009445934</v>
      </c>
      <c r="BV72">
        <v>6</v>
      </c>
      <c r="BW72">
        <v>0.5</v>
      </c>
      <c r="BX72" t="s">
        <v>385</v>
      </c>
      <c r="BY72">
        <v>1689270821.5</v>
      </c>
      <c r="BZ72">
        <v>719.10799999999995</v>
      </c>
      <c r="CA72">
        <v>800.01099999999997</v>
      </c>
      <c r="CB72">
        <v>29.145199999999999</v>
      </c>
      <c r="CC72">
        <v>21.857299999999999</v>
      </c>
      <c r="CD72">
        <v>722.36900000000003</v>
      </c>
      <c r="CE72">
        <v>28.8323</v>
      </c>
      <c r="CF72">
        <v>500.05900000000003</v>
      </c>
      <c r="CG72">
        <v>98.875900000000001</v>
      </c>
      <c r="CH72">
        <v>9.9711599999999997E-2</v>
      </c>
      <c r="CI72">
        <v>32.145699999999998</v>
      </c>
      <c r="CJ72">
        <v>32.048699999999997</v>
      </c>
      <c r="CK72">
        <v>999.9</v>
      </c>
      <c r="CL72">
        <v>0</v>
      </c>
      <c r="CM72">
        <v>0</v>
      </c>
      <c r="CN72">
        <v>9987.5</v>
      </c>
      <c r="CO72">
        <v>0</v>
      </c>
      <c r="CP72">
        <v>1.91117E-3</v>
      </c>
      <c r="CQ72">
        <v>-80.902600000000007</v>
      </c>
      <c r="CR72">
        <v>740.69600000000003</v>
      </c>
      <c r="CS72">
        <v>817.88800000000003</v>
      </c>
      <c r="CT72">
        <v>7.2879199999999997</v>
      </c>
      <c r="CU72">
        <v>800.01099999999997</v>
      </c>
      <c r="CV72">
        <v>21.857299999999999</v>
      </c>
      <c r="CW72">
        <v>2.8817599999999999</v>
      </c>
      <c r="CX72">
        <v>2.1611600000000002</v>
      </c>
      <c r="CY72">
        <v>23.360099999999999</v>
      </c>
      <c r="CZ72">
        <v>18.677299999999999</v>
      </c>
      <c r="DA72">
        <v>1800.13</v>
      </c>
      <c r="DB72">
        <v>0.97800299999999996</v>
      </c>
      <c r="DC72">
        <v>2.1996499999999999E-2</v>
      </c>
      <c r="DD72">
        <v>0</v>
      </c>
      <c r="DE72">
        <v>822.48699999999997</v>
      </c>
      <c r="DF72">
        <v>4.9997699999999998</v>
      </c>
      <c r="DG72">
        <v>16421.5</v>
      </c>
      <c r="DH72">
        <v>15785.7</v>
      </c>
      <c r="DI72">
        <v>48.25</v>
      </c>
      <c r="DJ72">
        <v>49.561999999999998</v>
      </c>
      <c r="DK72">
        <v>47.875</v>
      </c>
      <c r="DL72">
        <v>48.625</v>
      </c>
      <c r="DM72">
        <v>49</v>
      </c>
      <c r="DN72">
        <v>1755.64</v>
      </c>
      <c r="DO72">
        <v>39.49</v>
      </c>
      <c r="DP72">
        <v>0</v>
      </c>
      <c r="DQ72">
        <v>127.4000000953674</v>
      </c>
      <c r="DR72">
        <v>0</v>
      </c>
      <c r="DS72">
        <v>822.51728000000003</v>
      </c>
      <c r="DT72">
        <v>-2.2867692235459578</v>
      </c>
      <c r="DU72">
        <v>-125.1769226104901</v>
      </c>
      <c r="DV72">
        <v>16439.544000000002</v>
      </c>
      <c r="DW72">
        <v>15</v>
      </c>
      <c r="DX72">
        <v>1689270778</v>
      </c>
      <c r="DY72" t="s">
        <v>662</v>
      </c>
      <c r="DZ72">
        <v>1689270775.5</v>
      </c>
      <c r="EA72">
        <v>1689270778</v>
      </c>
      <c r="EB72">
        <v>59</v>
      </c>
      <c r="EC72">
        <v>-0.214</v>
      </c>
      <c r="ED72">
        <v>-0.01</v>
      </c>
      <c r="EE72">
        <v>-3.242</v>
      </c>
      <c r="EF72">
        <v>0.107</v>
      </c>
      <c r="EG72">
        <v>800</v>
      </c>
      <c r="EH72">
        <v>21</v>
      </c>
      <c r="EI72">
        <v>0.05</v>
      </c>
      <c r="EJ72">
        <v>0.01</v>
      </c>
      <c r="EK72">
        <v>63.079891568348323</v>
      </c>
      <c r="EL72">
        <v>-0.81907496177787253</v>
      </c>
      <c r="EM72">
        <v>0.14802651977699269</v>
      </c>
      <c r="EN72">
        <v>1</v>
      </c>
      <c r="EO72">
        <v>0.34077676037764859</v>
      </c>
      <c r="EP72">
        <v>-3.2911766241446462E-2</v>
      </c>
      <c r="EQ72">
        <v>5.1298414375223174E-3</v>
      </c>
      <c r="ER72">
        <v>1</v>
      </c>
      <c r="ES72">
        <v>2</v>
      </c>
      <c r="ET72">
        <v>2</v>
      </c>
      <c r="EU72" t="s">
        <v>387</v>
      </c>
      <c r="EV72">
        <v>2.9589400000000001</v>
      </c>
      <c r="EW72">
        <v>2.6988300000000001</v>
      </c>
      <c r="EX72">
        <v>0.14640900000000001</v>
      </c>
      <c r="EY72">
        <v>0.155422</v>
      </c>
      <c r="EZ72">
        <v>0.12917999999999999</v>
      </c>
      <c r="FA72">
        <v>0.102482</v>
      </c>
      <c r="FB72">
        <v>28909.1</v>
      </c>
      <c r="FC72">
        <v>18340.8</v>
      </c>
      <c r="FD72">
        <v>31816.3</v>
      </c>
      <c r="FE72">
        <v>24857.8</v>
      </c>
      <c r="FF72">
        <v>38363.5</v>
      </c>
      <c r="FG72">
        <v>38692.800000000003</v>
      </c>
      <c r="FH72">
        <v>45738.8</v>
      </c>
      <c r="FI72">
        <v>45116.7</v>
      </c>
      <c r="FJ72">
        <v>1.89097</v>
      </c>
      <c r="FK72">
        <v>1.7257</v>
      </c>
      <c r="FL72">
        <v>-2.15322E-3</v>
      </c>
      <c r="FM72">
        <v>0</v>
      </c>
      <c r="FN72">
        <v>32.0837</v>
      </c>
      <c r="FO72">
        <v>999.9</v>
      </c>
      <c r="FP72">
        <v>44</v>
      </c>
      <c r="FQ72">
        <v>41.9</v>
      </c>
      <c r="FR72">
        <v>36.492600000000003</v>
      </c>
      <c r="FS72">
        <v>65.643199999999993</v>
      </c>
      <c r="FT72">
        <v>14.619400000000001</v>
      </c>
      <c r="FU72">
        <v>1</v>
      </c>
      <c r="FV72">
        <v>0.81076000000000004</v>
      </c>
      <c r="FW72">
        <v>5.64297</v>
      </c>
      <c r="FX72">
        <v>20.180499999999999</v>
      </c>
      <c r="FY72">
        <v>5.2319699999999996</v>
      </c>
      <c r="FZ72">
        <v>11.956</v>
      </c>
      <c r="GA72">
        <v>4.9846000000000004</v>
      </c>
      <c r="GB72">
        <v>3.29</v>
      </c>
      <c r="GC72">
        <v>9999</v>
      </c>
      <c r="GD72">
        <v>9999</v>
      </c>
      <c r="GE72">
        <v>9999</v>
      </c>
      <c r="GF72">
        <v>216.1</v>
      </c>
      <c r="GG72">
        <v>1.86646</v>
      </c>
      <c r="GH72">
        <v>1.86863</v>
      </c>
      <c r="GI72">
        <v>1.8664099999999999</v>
      </c>
      <c r="GJ72">
        <v>1.8667199999999999</v>
      </c>
      <c r="GK72">
        <v>1.8620300000000001</v>
      </c>
      <c r="GL72">
        <v>1.8647400000000001</v>
      </c>
      <c r="GM72">
        <v>1.8680699999999999</v>
      </c>
      <c r="GN72">
        <v>1.8684400000000001</v>
      </c>
      <c r="GO72">
        <v>5</v>
      </c>
      <c r="GP72">
        <v>0</v>
      </c>
      <c r="GQ72">
        <v>0</v>
      </c>
      <c r="GR72">
        <v>0</v>
      </c>
      <c r="GS72" t="s">
        <v>388</v>
      </c>
      <c r="GT72" t="s">
        <v>389</v>
      </c>
      <c r="GU72" t="s">
        <v>390</v>
      </c>
      <c r="GV72" t="s">
        <v>390</v>
      </c>
      <c r="GW72" t="s">
        <v>390</v>
      </c>
      <c r="GX72" t="s">
        <v>390</v>
      </c>
      <c r="GY72">
        <v>0</v>
      </c>
      <c r="GZ72">
        <v>100</v>
      </c>
      <c r="HA72">
        <v>100</v>
      </c>
      <c r="HB72">
        <v>-3.2610000000000001</v>
      </c>
      <c r="HC72">
        <v>0.31290000000000001</v>
      </c>
      <c r="HD72">
        <v>-3.8569083693534658</v>
      </c>
      <c r="HE72">
        <v>1.6145137170229321E-3</v>
      </c>
      <c r="HF72">
        <v>-1.407043735234338E-6</v>
      </c>
      <c r="HG72">
        <v>4.3622850327847239E-10</v>
      </c>
      <c r="HH72">
        <v>0.3129029335784857</v>
      </c>
      <c r="HI72">
        <v>0</v>
      </c>
      <c r="HJ72">
        <v>0</v>
      </c>
      <c r="HK72">
        <v>0</v>
      </c>
      <c r="HL72">
        <v>2</v>
      </c>
      <c r="HM72">
        <v>2094</v>
      </c>
      <c r="HN72">
        <v>1</v>
      </c>
      <c r="HO72">
        <v>26</v>
      </c>
      <c r="HP72">
        <v>0.8</v>
      </c>
      <c r="HQ72">
        <v>0.7</v>
      </c>
      <c r="HR72">
        <v>1.85669</v>
      </c>
      <c r="HS72">
        <v>2.5903299999999998</v>
      </c>
      <c r="HT72">
        <v>1.4978</v>
      </c>
      <c r="HU72">
        <v>2.2863799999999999</v>
      </c>
      <c r="HV72">
        <v>1.49902</v>
      </c>
      <c r="HW72">
        <v>2.2814899999999998</v>
      </c>
      <c r="HX72">
        <v>44.112400000000001</v>
      </c>
      <c r="HY72">
        <v>16.2422</v>
      </c>
      <c r="HZ72">
        <v>18</v>
      </c>
      <c r="IA72">
        <v>508.52699999999999</v>
      </c>
      <c r="IB72">
        <v>436.94799999999998</v>
      </c>
      <c r="IC72">
        <v>25.2758</v>
      </c>
      <c r="ID72">
        <v>36.971899999999998</v>
      </c>
      <c r="IE72">
        <v>30.000599999999999</v>
      </c>
      <c r="IF72">
        <v>36.758000000000003</v>
      </c>
      <c r="IG72">
        <v>36.643900000000002</v>
      </c>
      <c r="IH72">
        <v>37.155700000000003</v>
      </c>
      <c r="II72">
        <v>48.830300000000001</v>
      </c>
      <c r="IJ72">
        <v>0</v>
      </c>
      <c r="IK72">
        <v>25.278700000000001</v>
      </c>
      <c r="IL72">
        <v>800</v>
      </c>
      <c r="IM72">
        <v>21.9894</v>
      </c>
      <c r="IN72">
        <v>99.361099999999993</v>
      </c>
      <c r="IO72">
        <v>99.893699999999995</v>
      </c>
    </row>
    <row r="73" spans="1:249" x14ac:dyDescent="0.3">
      <c r="A73">
        <v>55</v>
      </c>
      <c r="B73">
        <v>1689270994.5</v>
      </c>
      <c r="C73">
        <v>11444</v>
      </c>
      <c r="D73" t="s">
        <v>663</v>
      </c>
      <c r="E73" t="s">
        <v>664</v>
      </c>
      <c r="F73" t="s">
        <v>375</v>
      </c>
      <c r="G73" t="s">
        <v>376</v>
      </c>
      <c r="H73" t="s">
        <v>28</v>
      </c>
      <c r="I73" t="s">
        <v>378</v>
      </c>
      <c r="J73" t="s">
        <v>459</v>
      </c>
      <c r="K73" t="s">
        <v>460</v>
      </c>
      <c r="L73" t="s">
        <v>604</v>
      </c>
      <c r="M73">
        <v>1689270994.5</v>
      </c>
      <c r="N73">
        <f t="shared" si="46"/>
        <v>4.1544700054823892E-3</v>
      </c>
      <c r="O73">
        <f t="shared" si="47"/>
        <v>4.1544700054823895</v>
      </c>
      <c r="P73">
        <f t="shared" si="48"/>
        <v>59.704582988444287</v>
      </c>
      <c r="Q73">
        <f t="shared" si="49"/>
        <v>1122.82</v>
      </c>
      <c r="R73">
        <f t="shared" si="50"/>
        <v>625.25468185337706</v>
      </c>
      <c r="S73">
        <f t="shared" si="51"/>
        <v>61.883154679999322</v>
      </c>
      <c r="T73">
        <f t="shared" si="52"/>
        <v>111.12854610193999</v>
      </c>
      <c r="U73">
        <f t="shared" si="53"/>
        <v>0.21066703239904344</v>
      </c>
      <c r="V73">
        <f t="shared" si="54"/>
        <v>2.9075091978650858</v>
      </c>
      <c r="W73">
        <f t="shared" si="55"/>
        <v>0.20253955459499021</v>
      </c>
      <c r="X73">
        <f t="shared" si="56"/>
        <v>0.12729131753176576</v>
      </c>
      <c r="Y73">
        <f t="shared" si="57"/>
        <v>289.59302429205866</v>
      </c>
      <c r="Z73">
        <f t="shared" si="58"/>
        <v>32.424953958865771</v>
      </c>
      <c r="AA73">
        <f t="shared" si="59"/>
        <v>32.001399999999997</v>
      </c>
      <c r="AB73">
        <f t="shared" si="60"/>
        <v>4.7754616224571604</v>
      </c>
      <c r="AC73">
        <f t="shared" si="61"/>
        <v>59.814703130457012</v>
      </c>
      <c r="AD73">
        <f t="shared" si="62"/>
        <v>2.8232759305986002</v>
      </c>
      <c r="AE73">
        <f t="shared" si="63"/>
        <v>4.7200366846943655</v>
      </c>
      <c r="AF73">
        <f t="shared" si="64"/>
        <v>1.9521856918585603</v>
      </c>
      <c r="AG73">
        <f t="shared" si="65"/>
        <v>-183.21212724177337</v>
      </c>
      <c r="AH73">
        <f t="shared" si="66"/>
        <v>-32.306099953899178</v>
      </c>
      <c r="AI73">
        <f t="shared" si="67"/>
        <v>-2.5173286288389223</v>
      </c>
      <c r="AJ73">
        <f t="shared" si="68"/>
        <v>71.557468467547181</v>
      </c>
      <c r="AK73">
        <v>0</v>
      </c>
      <c r="AL73">
        <v>0</v>
      </c>
      <c r="AM73">
        <f t="shared" si="69"/>
        <v>1</v>
      </c>
      <c r="AN73">
        <f t="shared" si="70"/>
        <v>0</v>
      </c>
      <c r="AO73">
        <f t="shared" si="71"/>
        <v>51396.746980906115</v>
      </c>
      <c r="AP73" t="s">
        <v>382</v>
      </c>
      <c r="AQ73">
        <v>10238.9</v>
      </c>
      <c r="AR73">
        <v>302.21199999999999</v>
      </c>
      <c r="AS73">
        <v>4052.3</v>
      </c>
      <c r="AT73">
        <f t="shared" si="72"/>
        <v>0.92542210596451402</v>
      </c>
      <c r="AU73">
        <v>-0.32343011824092421</v>
      </c>
      <c r="AV73" t="s">
        <v>665</v>
      </c>
      <c r="AW73">
        <v>10247.1</v>
      </c>
      <c r="AX73">
        <v>815.38895999999988</v>
      </c>
      <c r="AY73">
        <v>1435.11</v>
      </c>
      <c r="AZ73">
        <f t="shared" si="73"/>
        <v>0.4318282500992956</v>
      </c>
      <c r="BA73">
        <v>0.5</v>
      </c>
      <c r="BB73">
        <f t="shared" si="74"/>
        <v>1513.3272001513255</v>
      </c>
      <c r="BC73">
        <f t="shared" si="75"/>
        <v>59.704582988444287</v>
      </c>
      <c r="BD73">
        <f t="shared" si="76"/>
        <v>326.74871833450669</v>
      </c>
      <c r="BE73">
        <f t="shared" si="77"/>
        <v>3.9666248713882031E-2</v>
      </c>
      <c r="BF73">
        <f t="shared" si="78"/>
        <v>1.8236859892273072</v>
      </c>
      <c r="BG73">
        <f t="shared" si="79"/>
        <v>266.03013038497505</v>
      </c>
      <c r="BH73" t="s">
        <v>666</v>
      </c>
      <c r="BI73">
        <v>621.42999999999995</v>
      </c>
      <c r="BJ73">
        <f t="shared" si="80"/>
        <v>621.42999999999995</v>
      </c>
      <c r="BK73">
        <f t="shared" si="81"/>
        <v>0.56698092829121105</v>
      </c>
      <c r="BL73">
        <f t="shared" si="82"/>
        <v>0.76162747025857835</v>
      </c>
      <c r="BM73">
        <f t="shared" si="83"/>
        <v>0.76283566558919469</v>
      </c>
      <c r="BN73">
        <f t="shared" si="84"/>
        <v>0.5470228034650958</v>
      </c>
      <c r="BO73">
        <f t="shared" si="85"/>
        <v>0.6979009559242344</v>
      </c>
      <c r="BP73">
        <f t="shared" si="86"/>
        <v>0.58045691327828186</v>
      </c>
      <c r="BQ73">
        <f t="shared" si="87"/>
        <v>0.41954308672171814</v>
      </c>
      <c r="BR73">
        <f t="shared" si="88"/>
        <v>1800.17</v>
      </c>
      <c r="BS73">
        <f t="shared" si="89"/>
        <v>1513.3272001513255</v>
      </c>
      <c r="BT73">
        <f t="shared" si="90"/>
        <v>0.84065793794548593</v>
      </c>
      <c r="BU73">
        <f t="shared" si="91"/>
        <v>0.16086982023478819</v>
      </c>
      <c r="BV73">
        <v>6</v>
      </c>
      <c r="BW73">
        <v>0.5</v>
      </c>
      <c r="BX73" t="s">
        <v>385</v>
      </c>
      <c r="BY73">
        <v>1689270994.5</v>
      </c>
      <c r="BZ73">
        <v>1122.82</v>
      </c>
      <c r="CA73">
        <v>1200.04</v>
      </c>
      <c r="CB73">
        <v>28.5258</v>
      </c>
      <c r="CC73">
        <v>23.684100000000001</v>
      </c>
      <c r="CD73">
        <v>1126.5999999999999</v>
      </c>
      <c r="CE73">
        <v>28.227399999999999</v>
      </c>
      <c r="CF73">
        <v>500.15</v>
      </c>
      <c r="CG73">
        <v>98.872500000000002</v>
      </c>
      <c r="CH73">
        <v>0.100217</v>
      </c>
      <c r="CI73">
        <v>31.795300000000001</v>
      </c>
      <c r="CJ73">
        <v>32.001399999999997</v>
      </c>
      <c r="CK73">
        <v>999.9</v>
      </c>
      <c r="CL73">
        <v>0</v>
      </c>
      <c r="CM73">
        <v>0</v>
      </c>
      <c r="CN73">
        <v>9987.5</v>
      </c>
      <c r="CO73">
        <v>0</v>
      </c>
      <c r="CP73">
        <v>1.91117E-3</v>
      </c>
      <c r="CQ73">
        <v>-77.2209</v>
      </c>
      <c r="CR73">
        <v>1155.79</v>
      </c>
      <c r="CS73">
        <v>1229.1500000000001</v>
      </c>
      <c r="CT73">
        <v>4.8416800000000002</v>
      </c>
      <c r="CU73">
        <v>1200.04</v>
      </c>
      <c r="CV73">
        <v>23.684100000000001</v>
      </c>
      <c r="CW73">
        <v>2.8204099999999999</v>
      </c>
      <c r="CX73">
        <v>2.34171</v>
      </c>
      <c r="CY73">
        <v>23.004100000000001</v>
      </c>
      <c r="CZ73">
        <v>19.966200000000001</v>
      </c>
      <c r="DA73">
        <v>1800.17</v>
      </c>
      <c r="DB73">
        <v>0.97800699999999996</v>
      </c>
      <c r="DC73">
        <v>2.1992899999999999E-2</v>
      </c>
      <c r="DD73">
        <v>0</v>
      </c>
      <c r="DE73">
        <v>815.24300000000005</v>
      </c>
      <c r="DF73">
        <v>4.9997699999999998</v>
      </c>
      <c r="DG73">
        <v>16359.2</v>
      </c>
      <c r="DH73">
        <v>15786</v>
      </c>
      <c r="DI73">
        <v>48.125</v>
      </c>
      <c r="DJ73">
        <v>49.375</v>
      </c>
      <c r="DK73">
        <v>47.811999999999998</v>
      </c>
      <c r="DL73">
        <v>48.375</v>
      </c>
      <c r="DM73">
        <v>48.811999999999998</v>
      </c>
      <c r="DN73">
        <v>1755.69</v>
      </c>
      <c r="DO73">
        <v>39.479999999999997</v>
      </c>
      <c r="DP73">
        <v>0</v>
      </c>
      <c r="DQ73">
        <v>172.5999999046326</v>
      </c>
      <c r="DR73">
        <v>0</v>
      </c>
      <c r="DS73">
        <v>815.38895999999988</v>
      </c>
      <c r="DT73">
        <v>-3.939307702544586</v>
      </c>
      <c r="DU73">
        <v>72.469231251804644</v>
      </c>
      <c r="DV73">
        <v>16349.968000000001</v>
      </c>
      <c r="DW73">
        <v>15</v>
      </c>
      <c r="DX73">
        <v>1689270899</v>
      </c>
      <c r="DY73" t="s">
        <v>667</v>
      </c>
      <c r="DZ73">
        <v>1689270899</v>
      </c>
      <c r="EA73">
        <v>1689270897</v>
      </c>
      <c r="EB73">
        <v>60</v>
      </c>
      <c r="EC73">
        <v>-0.57599999999999996</v>
      </c>
      <c r="ED73">
        <v>-1.4E-2</v>
      </c>
      <c r="EE73">
        <v>-3.7679999999999998</v>
      </c>
      <c r="EF73">
        <v>0.13200000000000001</v>
      </c>
      <c r="EG73">
        <v>1201</v>
      </c>
      <c r="EH73">
        <v>22</v>
      </c>
      <c r="EI73">
        <v>0.06</v>
      </c>
      <c r="EJ73">
        <v>0.02</v>
      </c>
      <c r="EK73">
        <v>59.830430971700928</v>
      </c>
      <c r="EL73">
        <v>-0.97191595189023994</v>
      </c>
      <c r="EM73">
        <v>0.1722198400528876</v>
      </c>
      <c r="EN73">
        <v>1</v>
      </c>
      <c r="EO73">
        <v>0.21716784810369899</v>
      </c>
      <c r="EP73">
        <v>-3.7203840934040319E-2</v>
      </c>
      <c r="EQ73">
        <v>5.4446200293146634E-3</v>
      </c>
      <c r="ER73">
        <v>1</v>
      </c>
      <c r="ES73">
        <v>2</v>
      </c>
      <c r="ET73">
        <v>2</v>
      </c>
      <c r="EU73" t="s">
        <v>387</v>
      </c>
      <c r="EV73">
        <v>2.9590700000000001</v>
      </c>
      <c r="EW73">
        <v>2.6993299999999998</v>
      </c>
      <c r="EX73">
        <v>0.19611799999999999</v>
      </c>
      <c r="EY73">
        <v>0.20210400000000001</v>
      </c>
      <c r="EZ73">
        <v>0.12728400000000001</v>
      </c>
      <c r="FA73">
        <v>0.108363</v>
      </c>
      <c r="FB73">
        <v>27218.5</v>
      </c>
      <c r="FC73">
        <v>17321.5</v>
      </c>
      <c r="FD73">
        <v>31815.5</v>
      </c>
      <c r="FE73">
        <v>24855.8</v>
      </c>
      <c r="FF73">
        <v>38447.1</v>
      </c>
      <c r="FG73">
        <v>38436.6</v>
      </c>
      <c r="FH73">
        <v>45738.6</v>
      </c>
      <c r="FI73">
        <v>45113.2</v>
      </c>
      <c r="FJ73">
        <v>1.8888799999999999</v>
      </c>
      <c r="FK73">
        <v>1.7301500000000001</v>
      </c>
      <c r="FL73">
        <v>2.4192000000000002E-2</v>
      </c>
      <c r="FM73">
        <v>0</v>
      </c>
      <c r="FN73">
        <v>31.608799999999999</v>
      </c>
      <c r="FO73">
        <v>999.9</v>
      </c>
      <c r="FP73">
        <v>44.2</v>
      </c>
      <c r="FQ73">
        <v>41.8</v>
      </c>
      <c r="FR73">
        <v>36.468000000000004</v>
      </c>
      <c r="FS73">
        <v>65.473200000000006</v>
      </c>
      <c r="FT73">
        <v>14.010400000000001</v>
      </c>
      <c r="FU73">
        <v>1</v>
      </c>
      <c r="FV73">
        <v>0.80868099999999998</v>
      </c>
      <c r="FW73">
        <v>4.9843400000000004</v>
      </c>
      <c r="FX73">
        <v>20.200399999999998</v>
      </c>
      <c r="FY73">
        <v>5.2301700000000002</v>
      </c>
      <c r="FZ73">
        <v>11.956</v>
      </c>
      <c r="GA73">
        <v>4.98475</v>
      </c>
      <c r="GB73">
        <v>3.2896000000000001</v>
      </c>
      <c r="GC73">
        <v>9999</v>
      </c>
      <c r="GD73">
        <v>9999</v>
      </c>
      <c r="GE73">
        <v>9999</v>
      </c>
      <c r="GF73">
        <v>216.1</v>
      </c>
      <c r="GG73">
        <v>1.86642</v>
      </c>
      <c r="GH73">
        <v>1.8686</v>
      </c>
      <c r="GI73">
        <v>1.86632</v>
      </c>
      <c r="GJ73">
        <v>1.8667100000000001</v>
      </c>
      <c r="GK73">
        <v>1.86198</v>
      </c>
      <c r="GL73">
        <v>1.8646799999999999</v>
      </c>
      <c r="GM73">
        <v>1.8680699999999999</v>
      </c>
      <c r="GN73">
        <v>1.8684099999999999</v>
      </c>
      <c r="GO73">
        <v>5</v>
      </c>
      <c r="GP73">
        <v>0</v>
      </c>
      <c r="GQ73">
        <v>0</v>
      </c>
      <c r="GR73">
        <v>0</v>
      </c>
      <c r="GS73" t="s">
        <v>388</v>
      </c>
      <c r="GT73" t="s">
        <v>389</v>
      </c>
      <c r="GU73" t="s">
        <v>390</v>
      </c>
      <c r="GV73" t="s">
        <v>390</v>
      </c>
      <c r="GW73" t="s">
        <v>390</v>
      </c>
      <c r="GX73" t="s">
        <v>390</v>
      </c>
      <c r="GY73">
        <v>0</v>
      </c>
      <c r="GZ73">
        <v>100</v>
      </c>
      <c r="HA73">
        <v>100</v>
      </c>
      <c r="HB73">
        <v>-3.78</v>
      </c>
      <c r="HC73">
        <v>0.2984</v>
      </c>
      <c r="HD73">
        <v>-4.4336125821584682</v>
      </c>
      <c r="HE73">
        <v>1.6145137170229321E-3</v>
      </c>
      <c r="HF73">
        <v>-1.407043735234338E-6</v>
      </c>
      <c r="HG73">
        <v>4.3622850327847239E-10</v>
      </c>
      <c r="HH73">
        <v>0.29841334943696463</v>
      </c>
      <c r="HI73">
        <v>0</v>
      </c>
      <c r="HJ73">
        <v>0</v>
      </c>
      <c r="HK73">
        <v>0</v>
      </c>
      <c r="HL73">
        <v>2</v>
      </c>
      <c r="HM73">
        <v>2094</v>
      </c>
      <c r="HN73">
        <v>1</v>
      </c>
      <c r="HO73">
        <v>26</v>
      </c>
      <c r="HP73">
        <v>1.6</v>
      </c>
      <c r="HQ73">
        <v>1.6</v>
      </c>
      <c r="HR73">
        <v>2.5817899999999998</v>
      </c>
      <c r="HS73">
        <v>2.5732400000000002</v>
      </c>
      <c r="HT73">
        <v>1.4978</v>
      </c>
      <c r="HU73">
        <v>2.2863799999999999</v>
      </c>
      <c r="HV73">
        <v>1.49902</v>
      </c>
      <c r="HW73">
        <v>2.4267599999999998</v>
      </c>
      <c r="HX73">
        <v>43.9467</v>
      </c>
      <c r="HY73">
        <v>16.189699999999998</v>
      </c>
      <c r="HZ73">
        <v>18</v>
      </c>
      <c r="IA73">
        <v>507.75299999999999</v>
      </c>
      <c r="IB73">
        <v>440.38299999999998</v>
      </c>
      <c r="IC73">
        <v>25.221</v>
      </c>
      <c r="ID73">
        <v>37.027799999999999</v>
      </c>
      <c r="IE73">
        <v>29.9999</v>
      </c>
      <c r="IF73">
        <v>36.844999999999999</v>
      </c>
      <c r="IG73">
        <v>36.733899999999998</v>
      </c>
      <c r="IH73">
        <v>51.674799999999998</v>
      </c>
      <c r="II73">
        <v>44.163899999999998</v>
      </c>
      <c r="IJ73">
        <v>0</v>
      </c>
      <c r="IK73">
        <v>25.224499999999999</v>
      </c>
      <c r="IL73">
        <v>1200</v>
      </c>
      <c r="IM73">
        <v>23.692</v>
      </c>
      <c r="IN73">
        <v>99.359800000000007</v>
      </c>
      <c r="IO73">
        <v>99.885800000000003</v>
      </c>
    </row>
    <row r="74" spans="1:249" x14ac:dyDescent="0.3">
      <c r="A74">
        <v>56</v>
      </c>
      <c r="B74">
        <v>1689271159.5</v>
      </c>
      <c r="C74">
        <v>11609</v>
      </c>
      <c r="D74" t="s">
        <v>668</v>
      </c>
      <c r="E74" t="s">
        <v>669</v>
      </c>
      <c r="F74" t="s">
        <v>375</v>
      </c>
      <c r="G74" t="s">
        <v>376</v>
      </c>
      <c r="H74" t="s">
        <v>28</v>
      </c>
      <c r="I74" t="s">
        <v>378</v>
      </c>
      <c r="J74" t="s">
        <v>459</v>
      </c>
      <c r="K74" t="s">
        <v>460</v>
      </c>
      <c r="L74" t="s">
        <v>604</v>
      </c>
      <c r="M74">
        <v>1689271159.5</v>
      </c>
      <c r="N74">
        <f t="shared" si="46"/>
        <v>3.4877484306949594E-3</v>
      </c>
      <c r="O74">
        <f t="shared" si="47"/>
        <v>3.4877484306949595</v>
      </c>
      <c r="P74">
        <f t="shared" si="48"/>
        <v>59.878498270167569</v>
      </c>
      <c r="Q74">
        <f t="shared" si="49"/>
        <v>1422.18</v>
      </c>
      <c r="R74">
        <f t="shared" si="50"/>
        <v>822.53758326006528</v>
      </c>
      <c r="S74">
        <f t="shared" si="51"/>
        <v>81.405860263979378</v>
      </c>
      <c r="T74">
        <f t="shared" si="52"/>
        <v>140.75197134624</v>
      </c>
      <c r="U74">
        <f t="shared" si="53"/>
        <v>0.17508789120798118</v>
      </c>
      <c r="V74">
        <f t="shared" si="54"/>
        <v>2.9035051451809113</v>
      </c>
      <c r="W74">
        <f t="shared" si="55"/>
        <v>0.16942670023129436</v>
      </c>
      <c r="X74">
        <f t="shared" si="56"/>
        <v>0.106385074843728</v>
      </c>
      <c r="Y74">
        <f t="shared" si="57"/>
        <v>289.57069299134349</v>
      </c>
      <c r="Z74">
        <f t="shared" si="58"/>
        <v>32.551806227293298</v>
      </c>
      <c r="AA74">
        <f t="shared" si="59"/>
        <v>32.020200000000003</v>
      </c>
      <c r="AB74">
        <f t="shared" si="60"/>
        <v>4.7805454490484749</v>
      </c>
      <c r="AC74">
        <f t="shared" si="61"/>
        <v>59.939309346380021</v>
      </c>
      <c r="AD74">
        <f t="shared" si="62"/>
        <v>2.8214526290111999</v>
      </c>
      <c r="AE74">
        <f t="shared" si="63"/>
        <v>4.7071824146428858</v>
      </c>
      <c r="AF74">
        <f t="shared" si="64"/>
        <v>1.959092820037275</v>
      </c>
      <c r="AG74">
        <f t="shared" si="65"/>
        <v>-153.80970579364771</v>
      </c>
      <c r="AH74">
        <f t="shared" si="66"/>
        <v>-42.733719042649675</v>
      </c>
      <c r="AI74">
        <f t="shared" si="67"/>
        <v>-3.3339724300755602</v>
      </c>
      <c r="AJ74">
        <f t="shared" si="68"/>
        <v>89.69329572497054</v>
      </c>
      <c r="AK74">
        <v>0</v>
      </c>
      <c r="AL74">
        <v>0</v>
      </c>
      <c r="AM74">
        <f t="shared" si="69"/>
        <v>1</v>
      </c>
      <c r="AN74">
        <f t="shared" si="70"/>
        <v>0</v>
      </c>
      <c r="AO74">
        <f t="shared" si="71"/>
        <v>51291.795930199056</v>
      </c>
      <c r="AP74" t="s">
        <v>382</v>
      </c>
      <c r="AQ74">
        <v>10238.9</v>
      </c>
      <c r="AR74">
        <v>302.21199999999999</v>
      </c>
      <c r="AS74">
        <v>4052.3</v>
      </c>
      <c r="AT74">
        <f t="shared" si="72"/>
        <v>0.92542210596451402</v>
      </c>
      <c r="AU74">
        <v>-0.32343011824092421</v>
      </c>
      <c r="AV74" t="s">
        <v>670</v>
      </c>
      <c r="AW74">
        <v>10248</v>
      </c>
      <c r="AX74">
        <v>814.17456000000004</v>
      </c>
      <c r="AY74">
        <v>1437.16</v>
      </c>
      <c r="AZ74">
        <f t="shared" si="73"/>
        <v>0.43348370397172198</v>
      </c>
      <c r="BA74">
        <v>0.5</v>
      </c>
      <c r="BB74">
        <f t="shared" si="74"/>
        <v>1513.2096067312659</v>
      </c>
      <c r="BC74">
        <f t="shared" si="75"/>
        <v>59.878498270167569</v>
      </c>
      <c r="BD74">
        <f t="shared" si="76"/>
        <v>327.97585260573095</v>
      </c>
      <c r="BE74">
        <f t="shared" si="77"/>
        <v>3.9784262616765077E-2</v>
      </c>
      <c r="BF74">
        <f t="shared" si="78"/>
        <v>1.8196582148125471</v>
      </c>
      <c r="BG74">
        <f t="shared" si="79"/>
        <v>266.1004926895132</v>
      </c>
      <c r="BH74" t="s">
        <v>671</v>
      </c>
      <c r="BI74">
        <v>625.6</v>
      </c>
      <c r="BJ74">
        <f t="shared" si="80"/>
        <v>625.6</v>
      </c>
      <c r="BK74">
        <f t="shared" si="81"/>
        <v>0.56469704138718035</v>
      </c>
      <c r="BL74">
        <f t="shared" si="82"/>
        <v>0.76763941051801465</v>
      </c>
      <c r="BM74">
        <f t="shared" si="83"/>
        <v>0.76316572795984483</v>
      </c>
      <c r="BN74">
        <f t="shared" si="84"/>
        <v>0.54891099856557302</v>
      </c>
      <c r="BO74">
        <f t="shared" si="85"/>
        <v>0.69735430208571114</v>
      </c>
      <c r="BP74">
        <f t="shared" si="86"/>
        <v>0.58984306168946121</v>
      </c>
      <c r="BQ74">
        <f t="shared" si="87"/>
        <v>0.41015693831053879</v>
      </c>
      <c r="BR74">
        <f t="shared" si="88"/>
        <v>1800.03</v>
      </c>
      <c r="BS74">
        <f t="shared" si="89"/>
        <v>1513.2096067312659</v>
      </c>
      <c r="BT74">
        <f t="shared" si="90"/>
        <v>0.84065799277304598</v>
      </c>
      <c r="BU74">
        <f t="shared" si="91"/>
        <v>0.16086992605197886</v>
      </c>
      <c r="BV74">
        <v>6</v>
      </c>
      <c r="BW74">
        <v>0.5</v>
      </c>
      <c r="BX74" t="s">
        <v>385</v>
      </c>
      <c r="BY74">
        <v>1689271159.5</v>
      </c>
      <c r="BZ74">
        <v>1422.18</v>
      </c>
      <c r="CA74">
        <v>1499.96</v>
      </c>
      <c r="CB74">
        <v>28.508400000000002</v>
      </c>
      <c r="CC74">
        <v>24.4438</v>
      </c>
      <c r="CD74">
        <v>1426.19</v>
      </c>
      <c r="CE74">
        <v>28.142800000000001</v>
      </c>
      <c r="CF74">
        <v>500.17</v>
      </c>
      <c r="CG74">
        <v>98.868799999999993</v>
      </c>
      <c r="CH74">
        <v>0.100368</v>
      </c>
      <c r="CI74">
        <v>31.747199999999999</v>
      </c>
      <c r="CJ74">
        <v>32.020200000000003</v>
      </c>
      <c r="CK74">
        <v>999.9</v>
      </c>
      <c r="CL74">
        <v>0</v>
      </c>
      <c r="CM74">
        <v>0</v>
      </c>
      <c r="CN74">
        <v>9965</v>
      </c>
      <c r="CO74">
        <v>0</v>
      </c>
      <c r="CP74">
        <v>1.91117E-3</v>
      </c>
      <c r="CQ74">
        <v>-77.780500000000004</v>
      </c>
      <c r="CR74">
        <v>1463.92</v>
      </c>
      <c r="CS74">
        <v>1537.55</v>
      </c>
      <c r="CT74">
        <v>4.0646000000000004</v>
      </c>
      <c r="CU74">
        <v>1499.96</v>
      </c>
      <c r="CV74">
        <v>24.4438</v>
      </c>
      <c r="CW74">
        <v>2.8185899999999999</v>
      </c>
      <c r="CX74">
        <v>2.4167200000000002</v>
      </c>
      <c r="CY74">
        <v>22.993300000000001</v>
      </c>
      <c r="CZ74">
        <v>20.476299999999998</v>
      </c>
      <c r="DA74">
        <v>1800.03</v>
      </c>
      <c r="DB74">
        <v>0.97800299999999996</v>
      </c>
      <c r="DC74">
        <v>2.1996499999999999E-2</v>
      </c>
      <c r="DD74">
        <v>0</v>
      </c>
      <c r="DE74">
        <v>814.05499999999995</v>
      </c>
      <c r="DF74">
        <v>4.9997699999999998</v>
      </c>
      <c r="DG74">
        <v>16270.8</v>
      </c>
      <c r="DH74">
        <v>15784.8</v>
      </c>
      <c r="DI74">
        <v>48.061999999999998</v>
      </c>
      <c r="DJ74">
        <v>49.186999999999998</v>
      </c>
      <c r="DK74">
        <v>47.686999999999998</v>
      </c>
      <c r="DL74">
        <v>48.186999999999998</v>
      </c>
      <c r="DM74">
        <v>48.686999999999998</v>
      </c>
      <c r="DN74">
        <v>1755.54</v>
      </c>
      <c r="DO74">
        <v>39.479999999999997</v>
      </c>
      <c r="DP74">
        <v>0</v>
      </c>
      <c r="DQ74">
        <v>164.5999999046326</v>
      </c>
      <c r="DR74">
        <v>0</v>
      </c>
      <c r="DS74">
        <v>814.17456000000004</v>
      </c>
      <c r="DT74">
        <v>0.8933076957540973</v>
      </c>
      <c r="DU74">
        <v>92.530769477520977</v>
      </c>
      <c r="DV74">
        <v>16250.828</v>
      </c>
      <c r="DW74">
        <v>15</v>
      </c>
      <c r="DX74">
        <v>1689271114</v>
      </c>
      <c r="DY74" t="s">
        <v>672</v>
      </c>
      <c r="DZ74">
        <v>1689271112.5</v>
      </c>
      <c r="EA74">
        <v>1689271114</v>
      </c>
      <c r="EB74">
        <v>61</v>
      </c>
      <c r="EC74">
        <v>-0.27800000000000002</v>
      </c>
      <c r="ED74">
        <v>-3.6999999999999998E-2</v>
      </c>
      <c r="EE74">
        <v>-3.9820000000000002</v>
      </c>
      <c r="EF74">
        <v>0.182</v>
      </c>
      <c r="EG74">
        <v>1500</v>
      </c>
      <c r="EH74">
        <v>24</v>
      </c>
      <c r="EI74">
        <v>0.09</v>
      </c>
      <c r="EJ74">
        <v>0.02</v>
      </c>
      <c r="EK74">
        <v>60.074426802617708</v>
      </c>
      <c r="EL74">
        <v>-0.65354793855139104</v>
      </c>
      <c r="EM74">
        <v>0.1998947398724806</v>
      </c>
      <c r="EN74">
        <v>1</v>
      </c>
      <c r="EO74">
        <v>0.17898674981811991</v>
      </c>
      <c r="EP74">
        <v>-1.233601621669583E-2</v>
      </c>
      <c r="EQ74">
        <v>2.3405846549691251E-3</v>
      </c>
      <c r="ER74">
        <v>1</v>
      </c>
      <c r="ES74">
        <v>2</v>
      </c>
      <c r="ET74">
        <v>2</v>
      </c>
      <c r="EU74" t="s">
        <v>387</v>
      </c>
      <c r="EV74">
        <v>2.95912</v>
      </c>
      <c r="EW74">
        <v>2.69929</v>
      </c>
      <c r="EX74">
        <v>0.227159</v>
      </c>
      <c r="EY74">
        <v>0.231876</v>
      </c>
      <c r="EZ74">
        <v>0.12701200000000001</v>
      </c>
      <c r="FA74">
        <v>0.110753</v>
      </c>
      <c r="FB74">
        <v>26161.5</v>
      </c>
      <c r="FC74">
        <v>16671.2</v>
      </c>
      <c r="FD74">
        <v>31814.7</v>
      </c>
      <c r="FE74">
        <v>24854.799999999999</v>
      </c>
      <c r="FF74">
        <v>38458.1</v>
      </c>
      <c r="FG74">
        <v>38332.199999999997</v>
      </c>
      <c r="FH74">
        <v>45737.2</v>
      </c>
      <c r="FI74">
        <v>45111.4</v>
      </c>
      <c r="FJ74">
        <v>1.8880999999999999</v>
      </c>
      <c r="FK74">
        <v>1.7326699999999999</v>
      </c>
      <c r="FL74">
        <v>2.88337E-2</v>
      </c>
      <c r="FM74">
        <v>0</v>
      </c>
      <c r="FN74">
        <v>31.552299999999999</v>
      </c>
      <c r="FO74">
        <v>999.9</v>
      </c>
      <c r="FP74">
        <v>44.4</v>
      </c>
      <c r="FQ74">
        <v>41.8</v>
      </c>
      <c r="FR74">
        <v>36.629199999999997</v>
      </c>
      <c r="FS74">
        <v>65.353200000000001</v>
      </c>
      <c r="FT74">
        <v>13.773999999999999</v>
      </c>
      <c r="FU74">
        <v>1</v>
      </c>
      <c r="FV74">
        <v>0.807114</v>
      </c>
      <c r="FW74">
        <v>4.8887799999999997</v>
      </c>
      <c r="FX74">
        <v>20.203299999999999</v>
      </c>
      <c r="FY74">
        <v>5.2325600000000003</v>
      </c>
      <c r="FZ74">
        <v>11.956</v>
      </c>
      <c r="GA74">
        <v>4.9854500000000002</v>
      </c>
      <c r="GB74">
        <v>3.29</v>
      </c>
      <c r="GC74">
        <v>9999</v>
      </c>
      <c r="GD74">
        <v>9999</v>
      </c>
      <c r="GE74">
        <v>9999</v>
      </c>
      <c r="GF74">
        <v>216.2</v>
      </c>
      <c r="GG74">
        <v>1.8664499999999999</v>
      </c>
      <c r="GH74">
        <v>1.8686199999999999</v>
      </c>
      <c r="GI74">
        <v>1.8663799999999999</v>
      </c>
      <c r="GJ74">
        <v>1.8667400000000001</v>
      </c>
      <c r="GK74">
        <v>1.86202</v>
      </c>
      <c r="GL74">
        <v>1.8647800000000001</v>
      </c>
      <c r="GM74">
        <v>1.86808</v>
      </c>
      <c r="GN74">
        <v>1.8684400000000001</v>
      </c>
      <c r="GO74">
        <v>5</v>
      </c>
      <c r="GP74">
        <v>0</v>
      </c>
      <c r="GQ74">
        <v>0</v>
      </c>
      <c r="GR74">
        <v>0</v>
      </c>
      <c r="GS74" t="s">
        <v>388</v>
      </c>
      <c r="GT74" t="s">
        <v>389</v>
      </c>
      <c r="GU74" t="s">
        <v>390</v>
      </c>
      <c r="GV74" t="s">
        <v>390</v>
      </c>
      <c r="GW74" t="s">
        <v>390</v>
      </c>
      <c r="GX74" t="s">
        <v>390</v>
      </c>
      <c r="GY74">
        <v>0</v>
      </c>
      <c r="GZ74">
        <v>100</v>
      </c>
      <c r="HA74">
        <v>100</v>
      </c>
      <c r="HB74">
        <v>-4.01</v>
      </c>
      <c r="HC74">
        <v>0.36559999999999998</v>
      </c>
      <c r="HD74">
        <v>-4.7115940065155621</v>
      </c>
      <c r="HE74">
        <v>1.6145137170229321E-3</v>
      </c>
      <c r="HF74">
        <v>-1.407043735234338E-6</v>
      </c>
      <c r="HG74">
        <v>4.3622850327847239E-10</v>
      </c>
      <c r="HH74">
        <v>-0.28403424393521998</v>
      </c>
      <c r="HI74">
        <v>-6.8056097038042204E-3</v>
      </c>
      <c r="HJ74">
        <v>1.263822033146551E-3</v>
      </c>
      <c r="HK74">
        <v>-7.169851735749966E-6</v>
      </c>
      <c r="HL74">
        <v>2</v>
      </c>
      <c r="HM74">
        <v>2094</v>
      </c>
      <c r="HN74">
        <v>1</v>
      </c>
      <c r="HO74">
        <v>26</v>
      </c>
      <c r="HP74">
        <v>0.8</v>
      </c>
      <c r="HQ74">
        <v>0.8</v>
      </c>
      <c r="HR74">
        <v>3.0932599999999999</v>
      </c>
      <c r="HS74">
        <v>2.5634800000000002</v>
      </c>
      <c r="HT74">
        <v>1.4978</v>
      </c>
      <c r="HU74">
        <v>2.2875999999999999</v>
      </c>
      <c r="HV74">
        <v>1.49902</v>
      </c>
      <c r="HW74">
        <v>2.4365199999999998</v>
      </c>
      <c r="HX74">
        <v>43.8367</v>
      </c>
      <c r="HY74">
        <v>16.145900000000001</v>
      </c>
      <c r="HZ74">
        <v>18</v>
      </c>
      <c r="IA74">
        <v>507.36</v>
      </c>
      <c r="IB74">
        <v>442.17</v>
      </c>
      <c r="IC74">
        <v>25.3781</v>
      </c>
      <c r="ID74">
        <v>37.0139</v>
      </c>
      <c r="IE74">
        <v>30.000399999999999</v>
      </c>
      <c r="IF74">
        <v>36.862200000000001</v>
      </c>
      <c r="IG74">
        <v>36.757899999999999</v>
      </c>
      <c r="IH74">
        <v>61.909399999999998</v>
      </c>
      <c r="II74">
        <v>42.023899999999998</v>
      </c>
      <c r="IJ74">
        <v>0</v>
      </c>
      <c r="IK74">
        <v>25.344999999999999</v>
      </c>
      <c r="IL74">
        <v>1500</v>
      </c>
      <c r="IM74">
        <v>24.511500000000002</v>
      </c>
      <c r="IN74">
        <v>99.356999999999999</v>
      </c>
      <c r="IO74">
        <v>99.881799999999998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17</v>
      </c>
    </row>
    <row r="13" spans="1:2" x14ac:dyDescent="0.3">
      <c r="A13" t="s">
        <v>23</v>
      </c>
      <c r="B13" t="s">
        <v>11</v>
      </c>
    </row>
    <row r="14" spans="1:2" x14ac:dyDescent="0.3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eloch</cp:lastModifiedBy>
  <dcterms:created xsi:type="dcterms:W3CDTF">2023-07-14T18:13:20Z</dcterms:created>
  <dcterms:modified xsi:type="dcterms:W3CDTF">2023-07-14T19:45:16Z</dcterms:modified>
</cp:coreProperties>
</file>