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time 1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DC72" i="1" l="1"/>
  <c r="DB72" i="1"/>
  <c r="CZ72" i="1"/>
  <c r="DA72" i="1" s="1"/>
  <c r="BB72" i="1" s="1"/>
  <c r="BO72" i="1"/>
  <c r="BN72" i="1"/>
  <c r="BM72" i="1"/>
  <c r="BL72" i="1"/>
  <c r="BP72" i="1" s="1"/>
  <c r="BQ72" i="1" s="1"/>
  <c r="BJ72" i="1"/>
  <c r="BK72" i="1" s="1"/>
  <c r="BF72" i="1"/>
  <c r="AZ72" i="1"/>
  <c r="BD72" i="1" s="1"/>
  <c r="AT72" i="1"/>
  <c r="BG72" i="1" s="1"/>
  <c r="AO72" i="1"/>
  <c r="AM72" i="1"/>
  <c r="AE72" i="1"/>
  <c r="AD72" i="1"/>
  <c r="AC72" i="1"/>
  <c r="V72" i="1"/>
  <c r="DC71" i="1"/>
  <c r="Y71" i="1" s="1"/>
  <c r="DB71" i="1"/>
  <c r="CZ71" i="1"/>
  <c r="DA71" i="1" s="1"/>
  <c r="BB71" i="1" s="1"/>
  <c r="BD71" i="1" s="1"/>
  <c r="BO71" i="1"/>
  <c r="BN71" i="1"/>
  <c r="BM71" i="1"/>
  <c r="BJ71" i="1"/>
  <c r="BK71" i="1" s="1"/>
  <c r="BF71" i="1"/>
  <c r="AZ71" i="1"/>
  <c r="AT71" i="1"/>
  <c r="BG71" i="1" s="1"/>
  <c r="AO71" i="1"/>
  <c r="AM71" i="1"/>
  <c r="Q71" i="1" s="1"/>
  <c r="AE71" i="1"/>
  <c r="AD71" i="1"/>
  <c r="AC71" i="1"/>
  <c r="V71" i="1"/>
  <c r="T71" i="1"/>
  <c r="DC70" i="1"/>
  <c r="DB70" i="1"/>
  <c r="DA70" i="1"/>
  <c r="BB70" i="1" s="1"/>
  <c r="CZ70" i="1"/>
  <c r="BO70" i="1"/>
  <c r="BN70" i="1"/>
  <c r="BM70" i="1"/>
  <c r="BL70" i="1"/>
  <c r="BP70" i="1" s="1"/>
  <c r="BQ70" i="1" s="1"/>
  <c r="BK70" i="1"/>
  <c r="BJ70" i="1"/>
  <c r="BG70" i="1"/>
  <c r="BF70" i="1"/>
  <c r="AZ70" i="1"/>
  <c r="BD70" i="1" s="1"/>
  <c r="AT70" i="1"/>
  <c r="AO70" i="1"/>
  <c r="AM70" i="1" s="1"/>
  <c r="AE70" i="1"/>
  <c r="AD70" i="1"/>
  <c r="AC70" i="1" s="1"/>
  <c r="Y70" i="1"/>
  <c r="V70" i="1"/>
  <c r="Q70" i="1"/>
  <c r="DC69" i="1"/>
  <c r="DB69" i="1"/>
  <c r="CZ69" i="1"/>
  <c r="DA69" i="1" s="1"/>
  <c r="BB69" i="1" s="1"/>
  <c r="BD69" i="1" s="1"/>
  <c r="BO69" i="1"/>
  <c r="BN69" i="1"/>
  <c r="BJ69" i="1"/>
  <c r="BM69" i="1" s="1"/>
  <c r="BG69" i="1"/>
  <c r="BF69" i="1"/>
  <c r="AZ69" i="1"/>
  <c r="AT69" i="1"/>
  <c r="AO69" i="1"/>
  <c r="AM69" i="1" s="1"/>
  <c r="AE69" i="1"/>
  <c r="AC69" i="1" s="1"/>
  <c r="AD69" i="1"/>
  <c r="V69" i="1"/>
  <c r="O69" i="1"/>
  <c r="N69" i="1" s="1"/>
  <c r="AG69" i="1" s="1"/>
  <c r="DC68" i="1"/>
  <c r="DB68" i="1"/>
  <c r="CZ68" i="1"/>
  <c r="DA68" i="1" s="1"/>
  <c r="BB68" i="1" s="1"/>
  <c r="BD68" i="1" s="1"/>
  <c r="BO68" i="1"/>
  <c r="BN68" i="1"/>
  <c r="BJ68" i="1"/>
  <c r="BM68" i="1" s="1"/>
  <c r="BF68" i="1"/>
  <c r="AZ68" i="1"/>
  <c r="AT68" i="1"/>
  <c r="BG68" i="1" s="1"/>
  <c r="AO68" i="1"/>
  <c r="AM68" i="1"/>
  <c r="AE68" i="1"/>
  <c r="AD68" i="1"/>
  <c r="AC68" i="1"/>
  <c r="V68" i="1"/>
  <c r="DC67" i="1"/>
  <c r="DB67" i="1"/>
  <c r="CZ67" i="1"/>
  <c r="DA67" i="1" s="1"/>
  <c r="BB67" i="1" s="1"/>
  <c r="BD67" i="1" s="1"/>
  <c r="BO67" i="1"/>
  <c r="BN67" i="1"/>
  <c r="BM67" i="1"/>
  <c r="BJ67" i="1"/>
  <c r="BK67" i="1" s="1"/>
  <c r="BF67" i="1"/>
  <c r="BC67" i="1"/>
  <c r="BE67" i="1" s="1"/>
  <c r="AZ67" i="1"/>
  <c r="AT67" i="1"/>
  <c r="BG67" i="1" s="1"/>
  <c r="AO67" i="1"/>
  <c r="AN67" i="1"/>
  <c r="AM67" i="1"/>
  <c r="Q67" i="1" s="1"/>
  <c r="AE67" i="1"/>
  <c r="AD67" i="1"/>
  <c r="AC67" i="1" s="1"/>
  <c r="V67" i="1"/>
  <c r="T67" i="1"/>
  <c r="P67" i="1"/>
  <c r="DC66" i="1"/>
  <c r="DB66" i="1"/>
  <c r="DA66" i="1"/>
  <c r="CZ66" i="1"/>
  <c r="BO66" i="1"/>
  <c r="BN66" i="1"/>
  <c r="BL66" i="1"/>
  <c r="BP66" i="1" s="1"/>
  <c r="BQ66" i="1" s="1"/>
  <c r="BK66" i="1"/>
  <c r="BJ66" i="1"/>
  <c r="BM66" i="1" s="1"/>
  <c r="BF66" i="1"/>
  <c r="BB66" i="1"/>
  <c r="AZ66" i="1"/>
  <c r="AT66" i="1"/>
  <c r="BG66" i="1" s="1"/>
  <c r="AO66" i="1"/>
  <c r="AN66" i="1"/>
  <c r="AM66" i="1"/>
  <c r="O66" i="1" s="1"/>
  <c r="N66" i="1" s="1"/>
  <c r="AG66" i="1" s="1"/>
  <c r="AE66" i="1"/>
  <c r="AD66" i="1"/>
  <c r="AC66" i="1" s="1"/>
  <c r="Y66" i="1"/>
  <c r="V66" i="1"/>
  <c r="T66" i="1"/>
  <c r="Q66" i="1"/>
  <c r="P66" i="1"/>
  <c r="BC66" i="1" s="1"/>
  <c r="BE66" i="1" s="1"/>
  <c r="DC65" i="1"/>
  <c r="DB65" i="1"/>
  <c r="CZ65" i="1"/>
  <c r="BO65" i="1"/>
  <c r="BN65" i="1"/>
  <c r="BJ65" i="1"/>
  <c r="BF65" i="1"/>
  <c r="AZ65" i="1"/>
  <c r="AT65" i="1"/>
  <c r="BG65" i="1" s="1"/>
  <c r="AO65" i="1"/>
  <c r="AM65" i="1" s="1"/>
  <c r="AE65" i="1"/>
  <c r="AD65" i="1"/>
  <c r="V65" i="1"/>
  <c r="P65" i="1"/>
  <c r="BC65" i="1" s="1"/>
  <c r="DC64" i="1"/>
  <c r="DB64" i="1"/>
  <c r="CZ64" i="1"/>
  <c r="BO64" i="1"/>
  <c r="BN64" i="1"/>
  <c r="BJ64" i="1"/>
  <c r="BF64" i="1"/>
  <c r="AZ64" i="1"/>
  <c r="AT64" i="1"/>
  <c r="BG64" i="1" s="1"/>
  <c r="AO64" i="1"/>
  <c r="AN64" i="1"/>
  <c r="AM64" i="1"/>
  <c r="AE64" i="1"/>
  <c r="AD64" i="1"/>
  <c r="AC64" i="1" s="1"/>
  <c r="V64" i="1"/>
  <c r="T64" i="1"/>
  <c r="P64" i="1"/>
  <c r="BC64" i="1" s="1"/>
  <c r="DC63" i="1"/>
  <c r="DB63" i="1"/>
  <c r="CZ63" i="1"/>
  <c r="BO63" i="1"/>
  <c r="BN63" i="1"/>
  <c r="BM63" i="1"/>
  <c r="BJ63" i="1"/>
  <c r="BK63" i="1" s="1"/>
  <c r="BF63" i="1"/>
  <c r="BC63" i="1"/>
  <c r="AZ63" i="1"/>
  <c r="AT63" i="1"/>
  <c r="BG63" i="1" s="1"/>
  <c r="AO63" i="1"/>
  <c r="AN63" i="1"/>
  <c r="AM63" i="1"/>
  <c r="Q63" i="1" s="1"/>
  <c r="AE63" i="1"/>
  <c r="AD63" i="1"/>
  <c r="AC63" i="1" s="1"/>
  <c r="V63" i="1"/>
  <c r="T63" i="1"/>
  <c r="P63" i="1"/>
  <c r="DC62" i="1"/>
  <c r="DB62" i="1"/>
  <c r="CZ62" i="1"/>
  <c r="DA62" i="1" s="1"/>
  <c r="BB62" i="1" s="1"/>
  <c r="BD62" i="1" s="1"/>
  <c r="BO62" i="1"/>
  <c r="BN62" i="1"/>
  <c r="BL62" i="1"/>
  <c r="BP62" i="1" s="1"/>
  <c r="BQ62" i="1" s="1"/>
  <c r="BK62" i="1"/>
  <c r="BJ62" i="1"/>
  <c r="BM62" i="1" s="1"/>
  <c r="BF62" i="1"/>
  <c r="AZ62" i="1"/>
  <c r="AT62" i="1"/>
  <c r="BG62" i="1" s="1"/>
  <c r="AO62" i="1"/>
  <c r="AN62" i="1"/>
  <c r="AM62" i="1"/>
  <c r="O62" i="1" s="1"/>
  <c r="AE62" i="1"/>
  <c r="AD62" i="1"/>
  <c r="AC62" i="1" s="1"/>
  <c r="V62" i="1"/>
  <c r="T62" i="1"/>
  <c r="Q62" i="1"/>
  <c r="P62" i="1"/>
  <c r="BC62" i="1" s="1"/>
  <c r="N62" i="1"/>
  <c r="DC61" i="1"/>
  <c r="DB61" i="1"/>
  <c r="CZ61" i="1"/>
  <c r="BO61" i="1"/>
  <c r="BN61" i="1"/>
  <c r="BL61" i="1"/>
  <c r="BP61" i="1" s="1"/>
  <c r="BQ61" i="1" s="1"/>
  <c r="BJ61" i="1"/>
  <c r="BG61" i="1"/>
  <c r="BF61" i="1"/>
  <c r="AZ61" i="1"/>
  <c r="AT61" i="1"/>
  <c r="AO61" i="1"/>
  <c r="AM61" i="1" s="1"/>
  <c r="Q61" i="1" s="1"/>
  <c r="AE61" i="1"/>
  <c r="AD61" i="1"/>
  <c r="AC61" i="1" s="1"/>
  <c r="V61" i="1"/>
  <c r="O61" i="1"/>
  <c r="N61" i="1" s="1"/>
  <c r="AG61" i="1" s="1"/>
  <c r="DC60" i="1"/>
  <c r="DB60" i="1"/>
  <c r="CZ60" i="1"/>
  <c r="BO60" i="1"/>
  <c r="BN60" i="1"/>
  <c r="BL60" i="1"/>
  <c r="BP60" i="1" s="1"/>
  <c r="BQ60" i="1" s="1"/>
  <c r="BJ60" i="1"/>
  <c r="BF60" i="1"/>
  <c r="AZ60" i="1"/>
  <c r="AT60" i="1"/>
  <c r="BG60" i="1" s="1"/>
  <c r="AO60" i="1"/>
  <c r="AN60" i="1"/>
  <c r="AM60" i="1"/>
  <c r="AE60" i="1"/>
  <c r="AD60" i="1"/>
  <c r="AC60" i="1"/>
  <c r="V60" i="1"/>
  <c r="P60" i="1"/>
  <c r="BC60" i="1" s="1"/>
  <c r="DC59" i="1"/>
  <c r="DB59" i="1"/>
  <c r="CZ59" i="1"/>
  <c r="BO59" i="1"/>
  <c r="BN59" i="1"/>
  <c r="BM59" i="1"/>
  <c r="BL59" i="1"/>
  <c r="BP59" i="1" s="1"/>
  <c r="BQ59" i="1" s="1"/>
  <c r="BJ59" i="1"/>
  <c r="BK59" i="1" s="1"/>
  <c r="BF59" i="1"/>
  <c r="AZ59" i="1"/>
  <c r="AT59" i="1"/>
  <c r="BG59" i="1" s="1"/>
  <c r="AO59" i="1"/>
  <c r="AN59" i="1"/>
  <c r="AM59" i="1"/>
  <c r="Q59" i="1" s="1"/>
  <c r="AE59" i="1"/>
  <c r="AD59" i="1"/>
  <c r="AC59" i="1" s="1"/>
  <c r="V59" i="1"/>
  <c r="T59" i="1"/>
  <c r="P59" i="1"/>
  <c r="BC59" i="1" s="1"/>
  <c r="DC58" i="1"/>
  <c r="DB58" i="1"/>
  <c r="CZ58" i="1"/>
  <c r="DA58" i="1" s="1"/>
  <c r="BB58" i="1" s="1"/>
  <c r="BD58" i="1" s="1"/>
  <c r="BO58" i="1"/>
  <c r="BN58" i="1"/>
  <c r="BL58" i="1"/>
  <c r="BP58" i="1" s="1"/>
  <c r="BQ58" i="1" s="1"/>
  <c r="BK58" i="1"/>
  <c r="BJ58" i="1"/>
  <c r="BM58" i="1" s="1"/>
  <c r="BF58" i="1"/>
  <c r="AZ58" i="1"/>
  <c r="AT58" i="1"/>
  <c r="BG58" i="1" s="1"/>
  <c r="AO58" i="1"/>
  <c r="AN58" i="1"/>
  <c r="AM58" i="1"/>
  <c r="O58" i="1" s="1"/>
  <c r="AG58" i="1"/>
  <c r="AE58" i="1"/>
  <c r="AD58" i="1"/>
  <c r="AC58" i="1" s="1"/>
  <c r="V58" i="1"/>
  <c r="T58" i="1"/>
  <c r="Q58" i="1"/>
  <c r="P58" i="1"/>
  <c r="BC58" i="1" s="1"/>
  <c r="N58" i="1"/>
  <c r="DC57" i="1"/>
  <c r="DB57" i="1"/>
  <c r="CZ57" i="1"/>
  <c r="BO57" i="1"/>
  <c r="BN57" i="1"/>
  <c r="BJ57" i="1"/>
  <c r="BF57" i="1"/>
  <c r="AZ57" i="1"/>
  <c r="AT57" i="1"/>
  <c r="BG57" i="1" s="1"/>
  <c r="AO57" i="1"/>
  <c r="AM57" i="1" s="1"/>
  <c r="Q57" i="1" s="1"/>
  <c r="AE57" i="1"/>
  <c r="AD57" i="1"/>
  <c r="AC57" i="1" s="1"/>
  <c r="V57" i="1"/>
  <c r="T57" i="1"/>
  <c r="P57" i="1"/>
  <c r="BC57" i="1" s="1"/>
  <c r="O57" i="1"/>
  <c r="N57" i="1" s="1"/>
  <c r="DC56" i="1"/>
  <c r="DB56" i="1"/>
  <c r="CZ56" i="1"/>
  <c r="BO56" i="1"/>
  <c r="BN56" i="1"/>
  <c r="BL56" i="1"/>
  <c r="BP56" i="1" s="1"/>
  <c r="BQ56" i="1" s="1"/>
  <c r="BJ56" i="1"/>
  <c r="BF56" i="1"/>
  <c r="AZ56" i="1"/>
  <c r="AT56" i="1"/>
  <c r="BG56" i="1" s="1"/>
  <c r="AO56" i="1"/>
  <c r="AN56" i="1"/>
  <c r="AM56" i="1"/>
  <c r="AE56" i="1"/>
  <c r="AD56" i="1"/>
  <c r="AC56" i="1" s="1"/>
  <c r="V56" i="1"/>
  <c r="T56" i="1"/>
  <c r="P56" i="1"/>
  <c r="BC56" i="1" s="1"/>
  <c r="DC55" i="1"/>
  <c r="DB55" i="1"/>
  <c r="CZ55" i="1"/>
  <c r="BO55" i="1"/>
  <c r="BN55" i="1"/>
  <c r="BM55" i="1"/>
  <c r="BJ55" i="1"/>
  <c r="BK55" i="1" s="1"/>
  <c r="BF55" i="1"/>
  <c r="AZ55" i="1"/>
  <c r="AT55" i="1"/>
  <c r="BG55" i="1" s="1"/>
  <c r="AO55" i="1"/>
  <c r="AM55" i="1"/>
  <c r="AE55" i="1"/>
  <c r="AD55" i="1"/>
  <c r="AC55" i="1"/>
  <c r="V55" i="1"/>
  <c r="P55" i="1"/>
  <c r="BC55" i="1" s="1"/>
  <c r="DC54" i="1"/>
  <c r="DB54" i="1"/>
  <c r="DA54" i="1" s="1"/>
  <c r="BB54" i="1" s="1"/>
  <c r="CZ54" i="1"/>
  <c r="BO54" i="1"/>
  <c r="BN54" i="1"/>
  <c r="BK54" i="1"/>
  <c r="BJ54" i="1"/>
  <c r="BM54" i="1" s="1"/>
  <c r="BF54" i="1"/>
  <c r="AZ54" i="1"/>
  <c r="AT54" i="1"/>
  <c r="BG54" i="1" s="1"/>
  <c r="AO54" i="1"/>
  <c r="AM54" i="1" s="1"/>
  <c r="AE54" i="1"/>
  <c r="AD54" i="1"/>
  <c r="AC54" i="1" s="1"/>
  <c r="Y54" i="1"/>
  <c r="V54" i="1"/>
  <c r="DC53" i="1"/>
  <c r="DB53" i="1"/>
  <c r="CZ53" i="1"/>
  <c r="BO53" i="1"/>
  <c r="BN53" i="1"/>
  <c r="BL53" i="1"/>
  <c r="BP53" i="1" s="1"/>
  <c r="BQ53" i="1" s="1"/>
  <c r="BK53" i="1"/>
  <c r="BJ53" i="1"/>
  <c r="BM53" i="1" s="1"/>
  <c r="BG53" i="1"/>
  <c r="BF53" i="1"/>
  <c r="AZ53" i="1"/>
  <c r="AT53" i="1"/>
  <c r="AO53" i="1"/>
  <c r="AM53" i="1"/>
  <c r="AE53" i="1"/>
  <c r="AD53" i="1"/>
  <c r="AC53" i="1"/>
  <c r="V53" i="1"/>
  <c r="P53" i="1"/>
  <c r="BC53" i="1" s="1"/>
  <c r="DC52" i="1"/>
  <c r="Y52" i="1" s="1"/>
  <c r="DB52" i="1"/>
  <c r="CZ52" i="1"/>
  <c r="DA52" i="1" s="1"/>
  <c r="BB52" i="1" s="1"/>
  <c r="BD52" i="1" s="1"/>
  <c r="BP52" i="1"/>
  <c r="BQ52" i="1" s="1"/>
  <c r="BO52" i="1"/>
  <c r="BN52" i="1"/>
  <c r="BM52" i="1"/>
  <c r="BL52" i="1"/>
  <c r="BJ52" i="1"/>
  <c r="BK52" i="1" s="1"/>
  <c r="BG52" i="1"/>
  <c r="BF52" i="1"/>
  <c r="AZ52" i="1"/>
  <c r="AT52" i="1"/>
  <c r="AO52" i="1"/>
  <c r="AM52" i="1" s="1"/>
  <c r="AN52" i="1"/>
  <c r="AE52" i="1"/>
  <c r="AD52" i="1"/>
  <c r="AC52" i="1" s="1"/>
  <c r="V52" i="1"/>
  <c r="DC51" i="1"/>
  <c r="DB51" i="1"/>
  <c r="DA51" i="1"/>
  <c r="BB51" i="1" s="1"/>
  <c r="CZ51" i="1"/>
  <c r="BO51" i="1"/>
  <c r="BN51" i="1"/>
  <c r="BK51" i="1"/>
  <c r="BJ51" i="1"/>
  <c r="BM51" i="1" s="1"/>
  <c r="BF51" i="1"/>
  <c r="AZ51" i="1"/>
  <c r="BD51" i="1" s="1"/>
  <c r="AT51" i="1"/>
  <c r="BG51" i="1" s="1"/>
  <c r="AO51" i="1"/>
  <c r="AM51" i="1"/>
  <c r="O51" i="1" s="1"/>
  <c r="N51" i="1" s="1"/>
  <c r="AG51" i="1" s="1"/>
  <c r="AE51" i="1"/>
  <c r="AD51" i="1"/>
  <c r="AC51" i="1"/>
  <c r="Y51" i="1"/>
  <c r="V51" i="1"/>
  <c r="T51" i="1"/>
  <c r="Q51" i="1"/>
  <c r="P51" i="1"/>
  <c r="BC51" i="1" s="1"/>
  <c r="DC50" i="1"/>
  <c r="Y50" i="1" s="1"/>
  <c r="Z50" i="1" s="1"/>
  <c r="AA50" i="1" s="1"/>
  <c r="DB50" i="1"/>
  <c r="DA50" i="1" s="1"/>
  <c r="BB50" i="1" s="1"/>
  <c r="CZ50" i="1"/>
  <c r="BO50" i="1"/>
  <c r="BN50" i="1"/>
  <c r="BM50" i="1"/>
  <c r="BL50" i="1"/>
  <c r="BP50" i="1" s="1"/>
  <c r="BQ50" i="1" s="1"/>
  <c r="BK50" i="1"/>
  <c r="BJ50" i="1"/>
  <c r="BG50" i="1"/>
  <c r="BF50" i="1"/>
  <c r="AZ50" i="1"/>
  <c r="AT50" i="1"/>
  <c r="AO50" i="1"/>
  <c r="AM50" i="1" s="1"/>
  <c r="AE50" i="1"/>
  <c r="AD50" i="1"/>
  <c r="V50" i="1"/>
  <c r="O50" i="1"/>
  <c r="N50" i="1" s="1"/>
  <c r="AG50" i="1" s="1"/>
  <c r="DC49" i="1"/>
  <c r="DB49" i="1"/>
  <c r="CZ49" i="1"/>
  <c r="BO49" i="1"/>
  <c r="BN49" i="1"/>
  <c r="BJ49" i="1"/>
  <c r="BF49" i="1"/>
  <c r="AZ49" i="1"/>
  <c r="AT49" i="1"/>
  <c r="BG49" i="1" s="1"/>
  <c r="AO49" i="1"/>
  <c r="AM49" i="1"/>
  <c r="AE49" i="1"/>
  <c r="AD49" i="1"/>
  <c r="AC49" i="1"/>
  <c r="V49" i="1"/>
  <c r="P49" i="1"/>
  <c r="BC49" i="1" s="1"/>
  <c r="DC48" i="1"/>
  <c r="Y48" i="1" s="1"/>
  <c r="DB48" i="1"/>
  <c r="CZ48" i="1"/>
  <c r="DA48" i="1" s="1"/>
  <c r="BP48" i="1"/>
  <c r="BQ48" i="1" s="1"/>
  <c r="BO48" i="1"/>
  <c r="BN48" i="1"/>
  <c r="BM48" i="1"/>
  <c r="BL48" i="1"/>
  <c r="BJ48" i="1"/>
  <c r="BK48" i="1" s="1"/>
  <c r="BG48" i="1"/>
  <c r="BF48" i="1"/>
  <c r="BB48" i="1"/>
  <c r="BD48" i="1" s="1"/>
  <c r="AZ48" i="1"/>
  <c r="AT48" i="1"/>
  <c r="AO48" i="1"/>
  <c r="AM48" i="1" s="1"/>
  <c r="AN48" i="1"/>
  <c r="AE48" i="1"/>
  <c r="AD48" i="1"/>
  <c r="AC48" i="1" s="1"/>
  <c r="V48" i="1"/>
  <c r="DC47" i="1"/>
  <c r="DB47" i="1"/>
  <c r="DA47" i="1"/>
  <c r="BB47" i="1" s="1"/>
  <c r="CZ47" i="1"/>
  <c r="Y47" i="1" s="1"/>
  <c r="BO47" i="1"/>
  <c r="BN47" i="1"/>
  <c r="BJ47" i="1"/>
  <c r="BF47" i="1"/>
  <c r="BD47" i="1"/>
  <c r="AZ47" i="1"/>
  <c r="AT47" i="1"/>
  <c r="BG47" i="1" s="1"/>
  <c r="AO47" i="1"/>
  <c r="AM47" i="1"/>
  <c r="AE47" i="1"/>
  <c r="AD47" i="1"/>
  <c r="AC47" i="1"/>
  <c r="V47" i="1"/>
  <c r="T47" i="1"/>
  <c r="Q47" i="1"/>
  <c r="P47" i="1"/>
  <c r="BC47" i="1" s="1"/>
  <c r="BE47" i="1" s="1"/>
  <c r="DC46" i="1"/>
  <c r="Y46" i="1" s="1"/>
  <c r="DB46" i="1"/>
  <c r="DA46" i="1" s="1"/>
  <c r="CZ46" i="1"/>
  <c r="BO46" i="1"/>
  <c r="BN46" i="1"/>
  <c r="BM46" i="1"/>
  <c r="BL46" i="1"/>
  <c r="BP46" i="1" s="1"/>
  <c r="BQ46" i="1" s="1"/>
  <c r="BK46" i="1"/>
  <c r="BJ46" i="1"/>
  <c r="BG46" i="1"/>
  <c r="BF46" i="1"/>
  <c r="BB46" i="1"/>
  <c r="AZ46" i="1"/>
  <c r="BD46" i="1" s="1"/>
  <c r="AT46" i="1"/>
  <c r="AO46" i="1"/>
  <c r="AM46" i="1" s="1"/>
  <c r="AN46" i="1" s="1"/>
  <c r="AE46" i="1"/>
  <c r="AD46" i="1"/>
  <c r="V46" i="1"/>
  <c r="O46" i="1"/>
  <c r="N46" i="1" s="1"/>
  <c r="DC45" i="1"/>
  <c r="DB45" i="1"/>
  <c r="CZ45" i="1"/>
  <c r="DA45" i="1" s="1"/>
  <c r="BB45" i="1" s="1"/>
  <c r="BO45" i="1"/>
  <c r="BN45" i="1"/>
  <c r="BK45" i="1"/>
  <c r="BJ45" i="1"/>
  <c r="BG45" i="1"/>
  <c r="BF45" i="1"/>
  <c r="AZ45" i="1"/>
  <c r="AT45" i="1"/>
  <c r="AO45" i="1"/>
  <c r="AM45" i="1" s="1"/>
  <c r="AE45" i="1"/>
  <c r="AC45" i="1" s="1"/>
  <c r="AD45" i="1"/>
  <c r="Y45" i="1"/>
  <c r="V45" i="1"/>
  <c r="DC44" i="1"/>
  <c r="Y44" i="1" s="1"/>
  <c r="DB44" i="1"/>
  <c r="DA44" i="1" s="1"/>
  <c r="BB44" i="1" s="1"/>
  <c r="BD44" i="1" s="1"/>
  <c r="CZ44" i="1"/>
  <c r="BO44" i="1"/>
  <c r="BN44" i="1"/>
  <c r="BM44" i="1"/>
  <c r="BL44" i="1"/>
  <c r="BP44" i="1" s="1"/>
  <c r="BQ44" i="1" s="1"/>
  <c r="BK44" i="1"/>
  <c r="BJ44" i="1"/>
  <c r="BG44" i="1"/>
  <c r="BF44" i="1"/>
  <c r="AZ44" i="1"/>
  <c r="AT44" i="1"/>
  <c r="AO44" i="1"/>
  <c r="AM44" i="1" s="1"/>
  <c r="AE44" i="1"/>
  <c r="AC44" i="1" s="1"/>
  <c r="AD44" i="1"/>
  <c r="V44" i="1"/>
  <c r="DC43" i="1"/>
  <c r="Y43" i="1" s="1"/>
  <c r="DB43" i="1"/>
  <c r="DA43" i="1" s="1"/>
  <c r="BB43" i="1" s="1"/>
  <c r="CZ43" i="1"/>
  <c r="BO43" i="1"/>
  <c r="BN43" i="1"/>
  <c r="BJ43" i="1"/>
  <c r="BM43" i="1" s="1"/>
  <c r="BF43" i="1"/>
  <c r="AZ43" i="1"/>
  <c r="BD43" i="1" s="1"/>
  <c r="AT43" i="1"/>
  <c r="BG43" i="1" s="1"/>
  <c r="AO43" i="1"/>
  <c r="AM43" i="1"/>
  <c r="Q43" i="1" s="1"/>
  <c r="AE43" i="1"/>
  <c r="AD43" i="1"/>
  <c r="AC43" i="1"/>
  <c r="V43" i="1"/>
  <c r="T43" i="1"/>
  <c r="DC42" i="1"/>
  <c r="DB42" i="1"/>
  <c r="DA42" i="1" s="1"/>
  <c r="BB42" i="1" s="1"/>
  <c r="CZ42" i="1"/>
  <c r="BO42" i="1"/>
  <c r="BN42" i="1"/>
  <c r="BM42" i="1"/>
  <c r="BL42" i="1"/>
  <c r="BP42" i="1" s="1"/>
  <c r="BQ42" i="1" s="1"/>
  <c r="BK42" i="1"/>
  <c r="BJ42" i="1"/>
  <c r="BG42" i="1"/>
  <c r="BF42" i="1"/>
  <c r="AZ42" i="1"/>
  <c r="BD42" i="1" s="1"/>
  <c r="AT42" i="1"/>
  <c r="AO42" i="1"/>
  <c r="AM42" i="1" s="1"/>
  <c r="AE42" i="1"/>
  <c r="AD42" i="1"/>
  <c r="AC42" i="1" s="1"/>
  <c r="Y42" i="1"/>
  <c r="V42" i="1"/>
  <c r="DC41" i="1"/>
  <c r="DB41" i="1"/>
  <c r="CZ41" i="1"/>
  <c r="DA41" i="1" s="1"/>
  <c r="BB41" i="1" s="1"/>
  <c r="BD41" i="1" s="1"/>
  <c r="BO41" i="1"/>
  <c r="BN41" i="1"/>
  <c r="BJ41" i="1"/>
  <c r="BM41" i="1" s="1"/>
  <c r="BF41" i="1"/>
  <c r="AZ41" i="1"/>
  <c r="AT41" i="1"/>
  <c r="BG41" i="1" s="1"/>
  <c r="AO41" i="1"/>
  <c r="AM41" i="1" s="1"/>
  <c r="AE41" i="1"/>
  <c r="AC41" i="1" s="1"/>
  <c r="AD41" i="1"/>
  <c r="V41" i="1"/>
  <c r="DC40" i="1"/>
  <c r="DB40" i="1"/>
  <c r="CZ40" i="1"/>
  <c r="DA40" i="1" s="1"/>
  <c r="BB40" i="1" s="1"/>
  <c r="BP40" i="1"/>
  <c r="BQ40" i="1" s="1"/>
  <c r="BO40" i="1"/>
  <c r="BN40" i="1"/>
  <c r="BL40" i="1"/>
  <c r="BJ40" i="1"/>
  <c r="BM40" i="1" s="1"/>
  <c r="BF40" i="1"/>
  <c r="AZ40" i="1"/>
  <c r="AT40" i="1"/>
  <c r="BG40" i="1" s="1"/>
  <c r="AO40" i="1"/>
  <c r="AN40" i="1"/>
  <c r="AM40" i="1"/>
  <c r="T40" i="1" s="1"/>
  <c r="AE40" i="1"/>
  <c r="AD40" i="1"/>
  <c r="AC40" i="1" s="1"/>
  <c r="V40" i="1"/>
  <c r="DC39" i="1"/>
  <c r="DB39" i="1"/>
  <c r="CZ39" i="1"/>
  <c r="DA39" i="1" s="1"/>
  <c r="BB39" i="1" s="1"/>
  <c r="BD39" i="1" s="1"/>
  <c r="BO39" i="1"/>
  <c r="BN39" i="1"/>
  <c r="BM39" i="1"/>
  <c r="BJ39" i="1"/>
  <c r="BL39" i="1" s="1"/>
  <c r="BP39" i="1" s="1"/>
  <c r="BQ39" i="1" s="1"/>
  <c r="BF39" i="1"/>
  <c r="AZ39" i="1"/>
  <c r="AT39" i="1"/>
  <c r="BG39" i="1" s="1"/>
  <c r="AO39" i="1"/>
  <c r="AM39" i="1"/>
  <c r="Q39" i="1" s="1"/>
  <c r="AE39" i="1"/>
  <c r="AD39" i="1"/>
  <c r="AC39" i="1"/>
  <c r="V39" i="1"/>
  <c r="T39" i="1"/>
  <c r="P39" i="1"/>
  <c r="BC39" i="1" s="1"/>
  <c r="DC38" i="1"/>
  <c r="DB38" i="1"/>
  <c r="DA38" i="1" s="1"/>
  <c r="BB38" i="1" s="1"/>
  <c r="CZ38" i="1"/>
  <c r="BO38" i="1"/>
  <c r="BN38" i="1"/>
  <c r="BM38" i="1"/>
  <c r="BL38" i="1"/>
  <c r="BP38" i="1" s="1"/>
  <c r="BQ38" i="1" s="1"/>
  <c r="BK38" i="1"/>
  <c r="BJ38" i="1"/>
  <c r="BF38" i="1"/>
  <c r="AZ38" i="1"/>
  <c r="AT38" i="1"/>
  <c r="BG38" i="1" s="1"/>
  <c r="AO38" i="1"/>
  <c r="AM38" i="1" s="1"/>
  <c r="AE38" i="1"/>
  <c r="AD38" i="1"/>
  <c r="AC38" i="1" s="1"/>
  <c r="Y38" i="1"/>
  <c r="V38" i="1"/>
  <c r="DC37" i="1"/>
  <c r="DB37" i="1"/>
  <c r="CZ37" i="1"/>
  <c r="DA37" i="1" s="1"/>
  <c r="BB37" i="1" s="1"/>
  <c r="BD37" i="1" s="1"/>
  <c r="BO37" i="1"/>
  <c r="BN37" i="1"/>
  <c r="BJ37" i="1"/>
  <c r="BM37" i="1" s="1"/>
  <c r="BF37" i="1"/>
  <c r="AZ37" i="1"/>
  <c r="AT37" i="1"/>
  <c r="BG37" i="1" s="1"/>
  <c r="AO37" i="1"/>
  <c r="AM37" i="1" s="1"/>
  <c r="AE37" i="1"/>
  <c r="AC37" i="1" s="1"/>
  <c r="AD37" i="1"/>
  <c r="V37" i="1"/>
  <c r="DC36" i="1"/>
  <c r="DB36" i="1"/>
  <c r="DA36" i="1" s="1"/>
  <c r="CZ36" i="1"/>
  <c r="BO36" i="1"/>
  <c r="BN36" i="1"/>
  <c r="BL36" i="1"/>
  <c r="BP36" i="1" s="1"/>
  <c r="BQ36" i="1" s="1"/>
  <c r="BK36" i="1"/>
  <c r="BJ36" i="1"/>
  <c r="BM36" i="1" s="1"/>
  <c r="BF36" i="1"/>
  <c r="BB36" i="1"/>
  <c r="AZ36" i="1"/>
  <c r="BD36" i="1" s="1"/>
  <c r="AT36" i="1"/>
  <c r="BG36" i="1" s="1"/>
  <c r="AO36" i="1"/>
  <c r="AN36" i="1"/>
  <c r="AM36" i="1"/>
  <c r="T36" i="1" s="1"/>
  <c r="AE36" i="1"/>
  <c r="AD36" i="1"/>
  <c r="AC36" i="1" s="1"/>
  <c r="Y36" i="1"/>
  <c r="V36" i="1"/>
  <c r="DC35" i="1"/>
  <c r="DB35" i="1"/>
  <c r="CZ35" i="1"/>
  <c r="BO35" i="1"/>
  <c r="BN35" i="1"/>
  <c r="BJ35" i="1"/>
  <c r="BF35" i="1"/>
  <c r="AZ35" i="1"/>
  <c r="AT35" i="1"/>
  <c r="BG35" i="1" s="1"/>
  <c r="AO35" i="1"/>
  <c r="AM35" i="1" s="1"/>
  <c r="AE35" i="1"/>
  <c r="AD35" i="1"/>
  <c r="AC35" i="1" s="1"/>
  <c r="V35" i="1"/>
  <c r="T35" i="1"/>
  <c r="P35" i="1"/>
  <c r="BC35" i="1" s="1"/>
  <c r="DC34" i="1"/>
  <c r="DB34" i="1"/>
  <c r="DA34" i="1" s="1"/>
  <c r="CZ34" i="1"/>
  <c r="BP34" i="1"/>
  <c r="BQ34" i="1" s="1"/>
  <c r="BO34" i="1"/>
  <c r="BN34" i="1"/>
  <c r="BM34" i="1"/>
  <c r="BL34" i="1"/>
  <c r="BK34" i="1"/>
  <c r="BJ34" i="1"/>
  <c r="BF34" i="1"/>
  <c r="BB34" i="1"/>
  <c r="AZ34" i="1"/>
  <c r="AT34" i="1"/>
  <c r="BG34" i="1" s="1"/>
  <c r="AO34" i="1"/>
  <c r="AN34" i="1"/>
  <c r="AM34" i="1"/>
  <c r="P34" i="1" s="1"/>
  <c r="BC34" i="1" s="1"/>
  <c r="AE34" i="1"/>
  <c r="AD34" i="1"/>
  <c r="AC34" i="1" s="1"/>
  <c r="Y34" i="1"/>
  <c r="V34" i="1"/>
  <c r="Q34" i="1"/>
  <c r="DC33" i="1"/>
  <c r="DB33" i="1"/>
  <c r="CZ33" i="1"/>
  <c r="BO33" i="1"/>
  <c r="BN33" i="1"/>
  <c r="BJ33" i="1"/>
  <c r="BM33" i="1" s="1"/>
  <c r="BG33" i="1"/>
  <c r="BF33" i="1"/>
  <c r="AZ33" i="1"/>
  <c r="AT33" i="1"/>
  <c r="AO33" i="1"/>
  <c r="AM33" i="1" s="1"/>
  <c r="AE33" i="1"/>
  <c r="AD33" i="1"/>
  <c r="AC33" i="1" s="1"/>
  <c r="V33" i="1"/>
  <c r="DC32" i="1"/>
  <c r="DB32" i="1"/>
  <c r="DA32" i="1"/>
  <c r="BB32" i="1" s="1"/>
  <c r="CZ32" i="1"/>
  <c r="BO32" i="1"/>
  <c r="BN32" i="1"/>
  <c r="BL32" i="1"/>
  <c r="BP32" i="1" s="1"/>
  <c r="BQ32" i="1" s="1"/>
  <c r="BK32" i="1"/>
  <c r="BJ32" i="1"/>
  <c r="BM32" i="1" s="1"/>
  <c r="BF32" i="1"/>
  <c r="AZ32" i="1"/>
  <c r="AT32" i="1"/>
  <c r="BG32" i="1" s="1"/>
  <c r="AO32" i="1"/>
  <c r="AM32" i="1"/>
  <c r="AE32" i="1"/>
  <c r="AD32" i="1"/>
  <c r="AC32" i="1"/>
  <c r="Y32" i="1"/>
  <c r="V32" i="1"/>
  <c r="DC31" i="1"/>
  <c r="DB31" i="1"/>
  <c r="CZ31" i="1"/>
  <c r="BO31" i="1"/>
  <c r="BN31" i="1"/>
  <c r="BJ31" i="1"/>
  <c r="BG31" i="1"/>
  <c r="BF31" i="1"/>
  <c r="AZ31" i="1"/>
  <c r="AT31" i="1"/>
  <c r="AO31" i="1"/>
  <c r="AM31" i="1"/>
  <c r="AE31" i="1"/>
  <c r="AC31" i="1" s="1"/>
  <c r="AD31" i="1"/>
  <c r="V31" i="1"/>
  <c r="O31" i="1"/>
  <c r="N31" i="1" s="1"/>
  <c r="DC30" i="1"/>
  <c r="Y30" i="1" s="1"/>
  <c r="DB30" i="1"/>
  <c r="DA30" i="1" s="1"/>
  <c r="BB30" i="1" s="1"/>
  <c r="CZ30" i="1"/>
  <c r="BO30" i="1"/>
  <c r="BN30" i="1"/>
  <c r="BM30" i="1"/>
  <c r="BL30" i="1"/>
  <c r="BP30" i="1" s="1"/>
  <c r="BQ30" i="1" s="1"/>
  <c r="BK30" i="1"/>
  <c r="BJ30" i="1"/>
  <c r="BF30" i="1"/>
  <c r="AZ30" i="1"/>
  <c r="AT30" i="1"/>
  <c r="BG30" i="1" s="1"/>
  <c r="AO30" i="1"/>
  <c r="AM30" i="1"/>
  <c r="AE30" i="1"/>
  <c r="AD30" i="1"/>
  <c r="AC30" i="1" s="1"/>
  <c r="V30" i="1"/>
  <c r="T30" i="1"/>
  <c r="Q30" i="1"/>
  <c r="DC29" i="1"/>
  <c r="Y29" i="1" s="1"/>
  <c r="DB29" i="1"/>
  <c r="DA29" i="1" s="1"/>
  <c r="BB29" i="1" s="1"/>
  <c r="CZ29" i="1"/>
  <c r="BO29" i="1"/>
  <c r="BN29" i="1"/>
  <c r="BK29" i="1"/>
  <c r="BJ29" i="1"/>
  <c r="BM29" i="1" s="1"/>
  <c r="BF29" i="1"/>
  <c r="AZ29" i="1"/>
  <c r="BD29" i="1" s="1"/>
  <c r="AT29" i="1"/>
  <c r="BG29" i="1" s="1"/>
  <c r="AO29" i="1"/>
  <c r="AM29" i="1" s="1"/>
  <c r="AN29" i="1" s="1"/>
  <c r="AE29" i="1"/>
  <c r="AD29" i="1"/>
  <c r="V29" i="1"/>
  <c r="T29" i="1"/>
  <c r="DC28" i="1"/>
  <c r="Y28" i="1" s="1"/>
  <c r="DB28" i="1"/>
  <c r="DA28" i="1" s="1"/>
  <c r="BB28" i="1" s="1"/>
  <c r="BD28" i="1" s="1"/>
  <c r="CZ28" i="1"/>
  <c r="BO28" i="1"/>
  <c r="BN28" i="1"/>
  <c r="BM28" i="1"/>
  <c r="BL28" i="1"/>
  <c r="BP28" i="1" s="1"/>
  <c r="BQ28" i="1" s="1"/>
  <c r="BK28" i="1"/>
  <c r="BJ28" i="1"/>
  <c r="BF28" i="1"/>
  <c r="AZ28" i="1"/>
  <c r="AT28" i="1"/>
  <c r="BG28" i="1" s="1"/>
  <c r="AO28" i="1"/>
  <c r="AM28" i="1"/>
  <c r="Q28" i="1" s="1"/>
  <c r="AE28" i="1"/>
  <c r="AD28" i="1"/>
  <c r="AC28" i="1"/>
  <c r="V28" i="1"/>
  <c r="DC27" i="1"/>
  <c r="DB27" i="1"/>
  <c r="DA27" i="1"/>
  <c r="BB27" i="1" s="1"/>
  <c r="CZ27" i="1"/>
  <c r="BO27" i="1"/>
  <c r="BN27" i="1"/>
  <c r="BK27" i="1"/>
  <c r="BJ27" i="1"/>
  <c r="BM27" i="1" s="1"/>
  <c r="BF27" i="1"/>
  <c r="AZ27" i="1"/>
  <c r="BD27" i="1" s="1"/>
  <c r="AT27" i="1"/>
  <c r="BG27" i="1" s="1"/>
  <c r="AO27" i="1"/>
  <c r="AM27" i="1" s="1"/>
  <c r="AE27" i="1"/>
  <c r="AC27" i="1" s="1"/>
  <c r="AD27" i="1"/>
  <c r="Y27" i="1"/>
  <c r="V27" i="1"/>
  <c r="DC26" i="1"/>
  <c r="DB26" i="1"/>
  <c r="DA26" i="1"/>
  <c r="BB26" i="1" s="1"/>
  <c r="CZ26" i="1"/>
  <c r="BQ26" i="1"/>
  <c r="BP26" i="1"/>
  <c r="BO26" i="1"/>
  <c r="BN26" i="1"/>
  <c r="BL26" i="1"/>
  <c r="BK26" i="1"/>
  <c r="BJ26" i="1"/>
  <c r="BM26" i="1" s="1"/>
  <c r="BG26" i="1"/>
  <c r="BF26" i="1"/>
  <c r="AZ26" i="1"/>
  <c r="BD26" i="1" s="1"/>
  <c r="AT26" i="1"/>
  <c r="AO26" i="1"/>
  <c r="AM26" i="1" s="1"/>
  <c r="AE26" i="1"/>
  <c r="AD26" i="1"/>
  <c r="AC26" i="1" s="1"/>
  <c r="Y26" i="1"/>
  <c r="V26" i="1"/>
  <c r="DC25" i="1"/>
  <c r="DB25" i="1"/>
  <c r="CZ25" i="1"/>
  <c r="DA25" i="1" s="1"/>
  <c r="BB25" i="1" s="1"/>
  <c r="BD25" i="1" s="1"/>
  <c r="BO25" i="1"/>
  <c r="BN25" i="1"/>
  <c r="BJ25" i="1"/>
  <c r="BM25" i="1" s="1"/>
  <c r="BF25" i="1"/>
  <c r="AZ25" i="1"/>
  <c r="AT25" i="1"/>
  <c r="BG25" i="1" s="1"/>
  <c r="AO25" i="1"/>
  <c r="AM25" i="1"/>
  <c r="Q25" i="1" s="1"/>
  <c r="AE25" i="1"/>
  <c r="AD25" i="1"/>
  <c r="AC25" i="1"/>
  <c r="V25" i="1"/>
  <c r="DC24" i="1"/>
  <c r="Y24" i="1" s="1"/>
  <c r="DB24" i="1"/>
  <c r="DA24" i="1" s="1"/>
  <c r="BB24" i="1" s="1"/>
  <c r="BD24" i="1" s="1"/>
  <c r="CZ24" i="1"/>
  <c r="BO24" i="1"/>
  <c r="BN24" i="1"/>
  <c r="BM24" i="1"/>
  <c r="BL24" i="1"/>
  <c r="BP24" i="1" s="1"/>
  <c r="BQ24" i="1" s="1"/>
  <c r="BK24" i="1"/>
  <c r="BJ24" i="1"/>
  <c r="BF24" i="1"/>
  <c r="AZ24" i="1"/>
  <c r="AT24" i="1"/>
  <c r="BG24" i="1" s="1"/>
  <c r="AO24" i="1"/>
  <c r="AM24" i="1"/>
  <c r="Q24" i="1" s="1"/>
  <c r="AE24" i="1"/>
  <c r="AD24" i="1"/>
  <c r="AC24" i="1"/>
  <c r="V24" i="1"/>
  <c r="DC23" i="1"/>
  <c r="DB23" i="1"/>
  <c r="DA23" i="1"/>
  <c r="BB23" i="1" s="1"/>
  <c r="CZ23" i="1"/>
  <c r="BO23" i="1"/>
  <c r="BN23" i="1"/>
  <c r="BK23" i="1"/>
  <c r="BJ23" i="1"/>
  <c r="BM23" i="1" s="1"/>
  <c r="BF23" i="1"/>
  <c r="AZ23" i="1"/>
  <c r="AT23" i="1"/>
  <c r="BG23" i="1" s="1"/>
  <c r="AO23" i="1"/>
  <c r="AM23" i="1" s="1"/>
  <c r="AE23" i="1"/>
  <c r="AD23" i="1"/>
  <c r="AC23" i="1" s="1"/>
  <c r="Y23" i="1"/>
  <c r="V23" i="1"/>
  <c r="DC22" i="1"/>
  <c r="DB22" i="1"/>
  <c r="DA22" i="1"/>
  <c r="BB22" i="1" s="1"/>
  <c r="CZ22" i="1"/>
  <c r="BO22" i="1"/>
  <c r="BN22" i="1"/>
  <c r="BK22" i="1"/>
  <c r="BJ22" i="1"/>
  <c r="BM22" i="1" s="1"/>
  <c r="BG22" i="1"/>
  <c r="BF22" i="1"/>
  <c r="AZ22" i="1"/>
  <c r="BD22" i="1" s="1"/>
  <c r="AT22" i="1"/>
  <c r="AO22" i="1"/>
  <c r="AM22" i="1" s="1"/>
  <c r="AE22" i="1"/>
  <c r="AD22" i="1"/>
  <c r="AC22" i="1" s="1"/>
  <c r="Y22" i="1"/>
  <c r="V22" i="1"/>
  <c r="DC21" i="1"/>
  <c r="DB21" i="1"/>
  <c r="CZ21" i="1"/>
  <c r="DA21" i="1" s="1"/>
  <c r="BB21" i="1" s="1"/>
  <c r="BD21" i="1" s="1"/>
  <c r="BO21" i="1"/>
  <c r="BN21" i="1"/>
  <c r="BJ21" i="1"/>
  <c r="BM21" i="1" s="1"/>
  <c r="BG21" i="1"/>
  <c r="BF21" i="1"/>
  <c r="AZ21" i="1"/>
  <c r="AT21" i="1"/>
  <c r="AO21" i="1"/>
  <c r="AM21" i="1"/>
  <c r="Q21" i="1" s="1"/>
  <c r="AE21" i="1"/>
  <c r="AD21" i="1"/>
  <c r="AC21" i="1"/>
  <c r="V21" i="1"/>
  <c r="DC20" i="1"/>
  <c r="Y20" i="1" s="1"/>
  <c r="DB20" i="1"/>
  <c r="DA20" i="1" s="1"/>
  <c r="BB20" i="1" s="1"/>
  <c r="BD20" i="1" s="1"/>
  <c r="CZ20" i="1"/>
  <c r="BO20" i="1"/>
  <c r="BN20" i="1"/>
  <c r="BM20" i="1"/>
  <c r="BL20" i="1"/>
  <c r="BP20" i="1" s="1"/>
  <c r="BQ20" i="1" s="1"/>
  <c r="BK20" i="1"/>
  <c r="BJ20" i="1"/>
  <c r="BF20" i="1"/>
  <c r="AZ20" i="1"/>
  <c r="AT20" i="1"/>
  <c r="BG20" i="1" s="1"/>
  <c r="AO20" i="1"/>
  <c r="AM20" i="1"/>
  <c r="Q20" i="1" s="1"/>
  <c r="AE20" i="1"/>
  <c r="AD20" i="1"/>
  <c r="AC20" i="1"/>
  <c r="V20" i="1"/>
  <c r="T20" i="1"/>
  <c r="DC19" i="1"/>
  <c r="DB19" i="1"/>
  <c r="DA19" i="1"/>
  <c r="BB19" i="1" s="1"/>
  <c r="CZ19" i="1"/>
  <c r="BO19" i="1"/>
  <c r="BN19" i="1"/>
  <c r="BK19" i="1"/>
  <c r="BJ19" i="1"/>
  <c r="BM19" i="1" s="1"/>
  <c r="BF19" i="1"/>
  <c r="AZ19" i="1"/>
  <c r="AT19" i="1"/>
  <c r="BG19" i="1" s="1"/>
  <c r="AO19" i="1"/>
  <c r="AM19" i="1" s="1"/>
  <c r="AE19" i="1"/>
  <c r="AD19" i="1"/>
  <c r="AC19" i="1" s="1"/>
  <c r="Y19" i="1"/>
  <c r="V19" i="1"/>
  <c r="DC18" i="1"/>
  <c r="DB18" i="1"/>
  <c r="CZ18" i="1"/>
  <c r="Y18" i="1" s="1"/>
  <c r="BO18" i="1"/>
  <c r="BN18" i="1"/>
  <c r="BJ18" i="1"/>
  <c r="BK18" i="1" s="1"/>
  <c r="BG18" i="1"/>
  <c r="BF18" i="1"/>
  <c r="AZ18" i="1"/>
  <c r="AT18" i="1"/>
  <c r="AO18" i="1"/>
  <c r="AM18" i="1" s="1"/>
  <c r="AE18" i="1"/>
  <c r="AD18" i="1"/>
  <c r="AC18" i="1" s="1"/>
  <c r="V18" i="1"/>
  <c r="DC17" i="1"/>
  <c r="DB17" i="1"/>
  <c r="CZ17" i="1"/>
  <c r="DA17" i="1" s="1"/>
  <c r="BB17" i="1" s="1"/>
  <c r="BD17" i="1" s="1"/>
  <c r="BO17" i="1"/>
  <c r="BN17" i="1"/>
  <c r="BJ17" i="1"/>
  <c r="BM17" i="1" s="1"/>
  <c r="BG17" i="1"/>
  <c r="BF17" i="1"/>
  <c r="AZ17" i="1"/>
  <c r="AT17" i="1"/>
  <c r="AO17" i="1"/>
  <c r="AM17" i="1"/>
  <c r="AN17" i="1" s="1"/>
  <c r="AE17" i="1"/>
  <c r="AD17" i="1"/>
  <c r="AC17" i="1"/>
  <c r="V17" i="1"/>
  <c r="T17" i="1"/>
  <c r="O23" i="1" l="1"/>
  <c r="N23" i="1" s="1"/>
  <c r="AN23" i="1"/>
  <c r="T23" i="1"/>
  <c r="Q23" i="1"/>
  <c r="P23" i="1"/>
  <c r="BC23" i="1" s="1"/>
  <c r="BE23" i="1" s="1"/>
  <c r="T26" i="1"/>
  <c r="Q26" i="1"/>
  <c r="O26" i="1"/>
  <c r="N26" i="1" s="1"/>
  <c r="P26" i="1"/>
  <c r="BC26" i="1" s="1"/>
  <c r="BE26" i="1" s="1"/>
  <c r="AN26" i="1"/>
  <c r="BD30" i="1"/>
  <c r="T22" i="1"/>
  <c r="O22" i="1"/>
  <c r="N22" i="1" s="1"/>
  <c r="Q22" i="1"/>
  <c r="P22" i="1"/>
  <c r="BC22" i="1" s="1"/>
  <c r="BE22" i="1" s="1"/>
  <c r="AN22" i="1"/>
  <c r="O19" i="1"/>
  <c r="N19" i="1" s="1"/>
  <c r="AN19" i="1"/>
  <c r="T19" i="1"/>
  <c r="Q19" i="1"/>
  <c r="P19" i="1"/>
  <c r="BC19" i="1" s="1"/>
  <c r="BE19" i="1" s="1"/>
  <c r="O27" i="1"/>
  <c r="N27" i="1" s="1"/>
  <c r="AN27" i="1"/>
  <c r="Q27" i="1"/>
  <c r="T27" i="1"/>
  <c r="P27" i="1"/>
  <c r="BC27" i="1" s="1"/>
  <c r="BE27" i="1" s="1"/>
  <c r="AG31" i="1"/>
  <c r="BD23" i="1"/>
  <c r="T18" i="1"/>
  <c r="Q18" i="1"/>
  <c r="O18" i="1"/>
  <c r="N18" i="1" s="1"/>
  <c r="P18" i="1"/>
  <c r="BC18" i="1" s="1"/>
  <c r="AN18" i="1"/>
  <c r="BD19" i="1"/>
  <c r="T21" i="1"/>
  <c r="T25" i="1"/>
  <c r="AC29" i="1"/>
  <c r="Q38" i="1"/>
  <c r="P38" i="1"/>
  <c r="BC38" i="1" s="1"/>
  <c r="BE38" i="1" s="1"/>
  <c r="O38" i="1"/>
  <c r="N38" i="1" s="1"/>
  <c r="AN38" i="1"/>
  <c r="T38" i="1"/>
  <c r="AG46" i="1"/>
  <c r="Z46" i="1"/>
  <c r="AA46" i="1" s="1"/>
  <c r="W46" i="1" s="1"/>
  <c r="U46" i="1" s="1"/>
  <c r="X46" i="1" s="1"/>
  <c r="R46" i="1" s="1"/>
  <c r="S46" i="1" s="1"/>
  <c r="AH46" i="1"/>
  <c r="Z19" i="1"/>
  <c r="AA19" i="1" s="1"/>
  <c r="AN21" i="1"/>
  <c r="Z23" i="1"/>
  <c r="AA23" i="1" s="1"/>
  <c r="BL23" i="1"/>
  <c r="BP23" i="1" s="1"/>
  <c r="BQ23" i="1" s="1"/>
  <c r="T24" i="1"/>
  <c r="AN25" i="1"/>
  <c r="BL27" i="1"/>
  <c r="BP27" i="1" s="1"/>
  <c r="BQ27" i="1" s="1"/>
  <c r="T28" i="1"/>
  <c r="BL29" i="1"/>
  <c r="BP29" i="1" s="1"/>
  <c r="BQ29" i="1" s="1"/>
  <c r="T32" i="1"/>
  <c r="P32" i="1"/>
  <c r="BC32" i="1" s="1"/>
  <c r="BE32" i="1" s="1"/>
  <c r="AN33" i="1"/>
  <c r="Q33" i="1"/>
  <c r="BM35" i="1"/>
  <c r="BL35" i="1"/>
  <c r="BP35" i="1" s="1"/>
  <c r="BQ35" i="1" s="1"/>
  <c r="BK35" i="1"/>
  <c r="O37" i="1"/>
  <c r="N37" i="1" s="1"/>
  <c r="AN37" i="1"/>
  <c r="T37" i="1"/>
  <c r="Q37" i="1"/>
  <c r="P37" i="1"/>
  <c r="BC37" i="1" s="1"/>
  <c r="BE37" i="1" s="1"/>
  <c r="BD38" i="1"/>
  <c r="Q44" i="1"/>
  <c r="P44" i="1"/>
  <c r="BC44" i="1" s="1"/>
  <c r="BE44" i="1" s="1"/>
  <c r="T44" i="1"/>
  <c r="AN44" i="1"/>
  <c r="O44" i="1"/>
  <c r="N44" i="1" s="1"/>
  <c r="DA31" i="1"/>
  <c r="BB31" i="1" s="1"/>
  <c r="BD31" i="1" s="1"/>
  <c r="Y31" i="1"/>
  <c r="O21" i="1"/>
  <c r="N21" i="1" s="1"/>
  <c r="O25" i="1"/>
  <c r="N25" i="1" s="1"/>
  <c r="O29" i="1"/>
  <c r="N29" i="1" s="1"/>
  <c r="Q31" i="1"/>
  <c r="AN31" i="1"/>
  <c r="AN32" i="1"/>
  <c r="BE34" i="1"/>
  <c r="O41" i="1"/>
  <c r="N41" i="1" s="1"/>
  <c r="AN41" i="1"/>
  <c r="T41" i="1"/>
  <c r="Q41" i="1"/>
  <c r="P41" i="1"/>
  <c r="BC41" i="1" s="1"/>
  <c r="BE41" i="1" s="1"/>
  <c r="AB50" i="1"/>
  <c r="AF50" i="1" s="1"/>
  <c r="AI50" i="1"/>
  <c r="AH50" i="1"/>
  <c r="BL19" i="1"/>
  <c r="BP19" i="1" s="1"/>
  <c r="BQ19" i="1" s="1"/>
  <c r="P17" i="1"/>
  <c r="BC17" i="1" s="1"/>
  <c r="BE17" i="1" s="1"/>
  <c r="BL18" i="1"/>
  <c r="BP18" i="1" s="1"/>
  <c r="BQ18" i="1" s="1"/>
  <c r="P21" i="1"/>
  <c r="BC21" i="1" s="1"/>
  <c r="BE21" i="1" s="1"/>
  <c r="Z22" i="1"/>
  <c r="AA22" i="1" s="1"/>
  <c r="AH22" i="1" s="1"/>
  <c r="AN24" i="1"/>
  <c r="P25" i="1"/>
  <c r="BC25" i="1" s="1"/>
  <c r="BE25" i="1" s="1"/>
  <c r="Z26" i="1"/>
  <c r="AA26" i="1" s="1"/>
  <c r="AN28" i="1"/>
  <c r="P29" i="1"/>
  <c r="BC29" i="1" s="1"/>
  <c r="BE29" i="1" s="1"/>
  <c r="P31" i="1"/>
  <c r="BC31" i="1" s="1"/>
  <c r="BE31" i="1" s="1"/>
  <c r="BL31" i="1"/>
  <c r="BP31" i="1" s="1"/>
  <c r="BQ31" i="1" s="1"/>
  <c r="BK31" i="1"/>
  <c r="O33" i="1"/>
  <c r="N33" i="1" s="1"/>
  <c r="BE35" i="1"/>
  <c r="AN45" i="1"/>
  <c r="T45" i="1"/>
  <c r="Q45" i="1"/>
  <c r="P45" i="1"/>
  <c r="BC45" i="1" s="1"/>
  <c r="BE45" i="1" s="1"/>
  <c r="O45" i="1"/>
  <c r="N45" i="1" s="1"/>
  <c r="BL33" i="1"/>
  <c r="BP33" i="1" s="1"/>
  <c r="BQ33" i="1" s="1"/>
  <c r="BK33" i="1"/>
  <c r="Q42" i="1"/>
  <c r="P42" i="1"/>
  <c r="BC42" i="1" s="1"/>
  <c r="BE42" i="1" s="1"/>
  <c r="O42" i="1"/>
  <c r="N42" i="1" s="1"/>
  <c r="AN42" i="1"/>
  <c r="T42" i="1"/>
  <c r="DA18" i="1"/>
  <c r="BB18" i="1" s="1"/>
  <c r="BD18" i="1" s="1"/>
  <c r="BL22" i="1"/>
  <c r="BP22" i="1" s="1"/>
  <c r="BQ22" i="1" s="1"/>
  <c r="Q17" i="1"/>
  <c r="Y17" i="1"/>
  <c r="BK17" i="1"/>
  <c r="BM18" i="1"/>
  <c r="O20" i="1"/>
  <c r="N20" i="1" s="1"/>
  <c r="Z20" i="1" s="1"/>
  <c r="AA20" i="1" s="1"/>
  <c r="Y21" i="1"/>
  <c r="BK21" i="1"/>
  <c r="O24" i="1"/>
  <c r="N24" i="1" s="1"/>
  <c r="Y25" i="1"/>
  <c r="BK25" i="1"/>
  <c r="O28" i="1"/>
  <c r="N28" i="1" s="1"/>
  <c r="Q29" i="1"/>
  <c r="P30" i="1"/>
  <c r="BC30" i="1" s="1"/>
  <c r="BE30" i="1" s="1"/>
  <c r="O30" i="1"/>
  <c r="N30" i="1" s="1"/>
  <c r="Z30" i="1" s="1"/>
  <c r="AA30" i="1" s="1"/>
  <c r="BM31" i="1"/>
  <c r="O32" i="1"/>
  <c r="N32" i="1" s="1"/>
  <c r="P33" i="1"/>
  <c r="BC33" i="1" s="1"/>
  <c r="BE33" i="1" s="1"/>
  <c r="Q35" i="1"/>
  <c r="O35" i="1"/>
  <c r="N35" i="1" s="1"/>
  <c r="AN35" i="1"/>
  <c r="DA35" i="1"/>
  <c r="BB35" i="1" s="1"/>
  <c r="BD35" i="1" s="1"/>
  <c r="Y35" i="1"/>
  <c r="BE39" i="1"/>
  <c r="O17" i="1"/>
  <c r="N17" i="1" s="1"/>
  <c r="AN20" i="1"/>
  <c r="BL17" i="1"/>
  <c r="BP17" i="1" s="1"/>
  <c r="BQ17" i="1" s="1"/>
  <c r="P20" i="1"/>
  <c r="BC20" i="1" s="1"/>
  <c r="BE20" i="1" s="1"/>
  <c r="BL21" i="1"/>
  <c r="BP21" i="1" s="1"/>
  <c r="BQ21" i="1" s="1"/>
  <c r="P24" i="1"/>
  <c r="BC24" i="1" s="1"/>
  <c r="BE24" i="1" s="1"/>
  <c r="BL25" i="1"/>
  <c r="BP25" i="1" s="1"/>
  <c r="BQ25" i="1" s="1"/>
  <c r="P28" i="1"/>
  <c r="BC28" i="1" s="1"/>
  <c r="BE28" i="1" s="1"/>
  <c r="AN30" i="1"/>
  <c r="T31" i="1"/>
  <c r="Q32" i="1"/>
  <c r="BD32" i="1"/>
  <c r="DA33" i="1"/>
  <c r="BB33" i="1" s="1"/>
  <c r="BD33" i="1" s="1"/>
  <c r="Y33" i="1"/>
  <c r="BD40" i="1"/>
  <c r="BD45" i="1"/>
  <c r="T33" i="1"/>
  <c r="BD34" i="1"/>
  <c r="Q48" i="1"/>
  <c r="P48" i="1"/>
  <c r="BC48" i="1" s="1"/>
  <c r="BE48" i="1" s="1"/>
  <c r="O48" i="1"/>
  <c r="N48" i="1" s="1"/>
  <c r="T48" i="1"/>
  <c r="T49" i="1"/>
  <c r="Q49" i="1"/>
  <c r="O49" i="1"/>
  <c r="N49" i="1" s="1"/>
  <c r="AN49" i="1"/>
  <c r="Z51" i="1"/>
  <c r="AA51" i="1" s="1"/>
  <c r="O36" i="1"/>
  <c r="N36" i="1" s="1"/>
  <c r="Y37" i="1"/>
  <c r="BK37" i="1"/>
  <c r="O40" i="1"/>
  <c r="N40" i="1" s="1"/>
  <c r="Y41" i="1"/>
  <c r="BK41" i="1"/>
  <c r="BK43" i="1"/>
  <c r="Z45" i="1"/>
  <c r="AA45" i="1" s="1"/>
  <c r="BM45" i="1"/>
  <c r="BL45" i="1"/>
  <c r="BP45" i="1" s="1"/>
  <c r="BQ45" i="1" s="1"/>
  <c r="AC46" i="1"/>
  <c r="DA49" i="1"/>
  <c r="BB49" i="1" s="1"/>
  <c r="Y49" i="1"/>
  <c r="AC50" i="1"/>
  <c r="O54" i="1"/>
  <c r="N54" i="1" s="1"/>
  <c r="AN54" i="1"/>
  <c r="Q54" i="1"/>
  <c r="P54" i="1"/>
  <c r="BC54" i="1" s="1"/>
  <c r="BE54" i="1" s="1"/>
  <c r="T54" i="1"/>
  <c r="AG57" i="1"/>
  <c r="T34" i="1"/>
  <c r="P36" i="1"/>
  <c r="BC36" i="1" s="1"/>
  <c r="BE36" i="1" s="1"/>
  <c r="BL37" i="1"/>
  <c r="BP37" i="1" s="1"/>
  <c r="BQ37" i="1" s="1"/>
  <c r="AN39" i="1"/>
  <c r="P40" i="1"/>
  <c r="BC40" i="1" s="1"/>
  <c r="BE40" i="1" s="1"/>
  <c r="BL41" i="1"/>
  <c r="BP41" i="1" s="1"/>
  <c r="BQ41" i="1" s="1"/>
  <c r="BL43" i="1"/>
  <c r="BP43" i="1" s="1"/>
  <c r="BQ43" i="1" s="1"/>
  <c r="Z44" i="1"/>
  <c r="AA44" i="1" s="1"/>
  <c r="AH44" i="1" s="1"/>
  <c r="Q36" i="1"/>
  <c r="O39" i="1"/>
  <c r="N39" i="1" s="1"/>
  <c r="Q40" i="1"/>
  <c r="Y40" i="1"/>
  <c r="BK40" i="1"/>
  <c r="P43" i="1"/>
  <c r="BC43" i="1" s="1"/>
  <c r="BE43" i="1" s="1"/>
  <c r="AJ50" i="1"/>
  <c r="BD54" i="1"/>
  <c r="AN50" i="1"/>
  <c r="T50" i="1"/>
  <c r="Q50" i="1"/>
  <c r="P50" i="1"/>
  <c r="BC50" i="1" s="1"/>
  <c r="BE50" i="1" s="1"/>
  <c r="BE51" i="1"/>
  <c r="T53" i="1"/>
  <c r="Q53" i="1"/>
  <c r="O53" i="1"/>
  <c r="N53" i="1" s="1"/>
  <c r="AN53" i="1"/>
  <c r="O34" i="1"/>
  <c r="N34" i="1" s="1"/>
  <c r="Y39" i="1"/>
  <c r="BK39" i="1"/>
  <c r="BM47" i="1"/>
  <c r="BL47" i="1"/>
  <c r="BP47" i="1" s="1"/>
  <c r="BQ47" i="1" s="1"/>
  <c r="Q52" i="1"/>
  <c r="P52" i="1"/>
  <c r="BC52" i="1" s="1"/>
  <c r="BE52" i="1" s="1"/>
  <c r="O52" i="1"/>
  <c r="N52" i="1" s="1"/>
  <c r="Z52" i="1" s="1"/>
  <c r="AA52" i="1" s="1"/>
  <c r="T52" i="1"/>
  <c r="AH45" i="1"/>
  <c r="T46" i="1"/>
  <c r="Q46" i="1"/>
  <c r="P46" i="1"/>
  <c r="BC46" i="1" s="1"/>
  <c r="BE46" i="1" s="1"/>
  <c r="O47" i="1"/>
  <c r="N47" i="1" s="1"/>
  <c r="AN47" i="1"/>
  <c r="BK47" i="1"/>
  <c r="BM49" i="1"/>
  <c r="BL49" i="1"/>
  <c r="BP49" i="1" s="1"/>
  <c r="BQ49" i="1" s="1"/>
  <c r="BK49" i="1"/>
  <c r="BD50" i="1"/>
  <c r="O43" i="1"/>
  <c r="N43" i="1" s="1"/>
  <c r="AN43" i="1"/>
  <c r="W50" i="1"/>
  <c r="U50" i="1" s="1"/>
  <c r="X50" i="1" s="1"/>
  <c r="R50" i="1" s="1"/>
  <c r="S50" i="1" s="1"/>
  <c r="W51" i="1"/>
  <c r="U51" i="1" s="1"/>
  <c r="X51" i="1" s="1"/>
  <c r="R51" i="1" s="1"/>
  <c r="S51" i="1" s="1"/>
  <c r="BD53" i="1"/>
  <c r="Y53" i="1"/>
  <c r="DA53" i="1"/>
  <c r="BB53" i="1" s="1"/>
  <c r="BE53" i="1" s="1"/>
  <c r="BM65" i="1"/>
  <c r="BK65" i="1"/>
  <c r="BL51" i="1"/>
  <c r="BP51" i="1" s="1"/>
  <c r="BQ51" i="1" s="1"/>
  <c r="BL54" i="1"/>
  <c r="BP54" i="1" s="1"/>
  <c r="BQ54" i="1" s="1"/>
  <c r="Q60" i="1"/>
  <c r="O60" i="1"/>
  <c r="N60" i="1" s="1"/>
  <c r="AN61" i="1"/>
  <c r="BM61" i="1"/>
  <c r="BK61" i="1"/>
  <c r="Y62" i="1"/>
  <c r="BL65" i="1"/>
  <c r="BP65" i="1" s="1"/>
  <c r="BQ65" i="1" s="1"/>
  <c r="O70" i="1"/>
  <c r="N70" i="1" s="1"/>
  <c r="AN70" i="1"/>
  <c r="T70" i="1"/>
  <c r="P70" i="1"/>
  <c r="BC70" i="1" s="1"/>
  <c r="BE70" i="1" s="1"/>
  <c r="BM60" i="1"/>
  <c r="BK60" i="1"/>
  <c r="BE63" i="1"/>
  <c r="T65" i="1"/>
  <c r="Q65" i="1"/>
  <c r="AN65" i="1"/>
  <c r="Q72" i="1"/>
  <c r="P72" i="1"/>
  <c r="BC72" i="1" s="1"/>
  <c r="BE72" i="1" s="1"/>
  <c r="O72" i="1"/>
  <c r="N72" i="1" s="1"/>
  <c r="AN72" i="1"/>
  <c r="T72" i="1"/>
  <c r="DA55" i="1"/>
  <c r="BB55" i="1" s="1"/>
  <c r="BD55" i="1" s="1"/>
  <c r="Y55" i="1"/>
  <c r="DA56" i="1"/>
  <c r="BB56" i="1" s="1"/>
  <c r="BD56" i="1" s="1"/>
  <c r="Y56" i="1"/>
  <c r="DA57" i="1"/>
  <c r="BB57" i="1" s="1"/>
  <c r="BD57" i="1" s="1"/>
  <c r="Y57" i="1"/>
  <c r="BE62" i="1"/>
  <c r="DA63" i="1"/>
  <c r="BB63" i="1" s="1"/>
  <c r="BD63" i="1" s="1"/>
  <c r="Y63" i="1"/>
  <c r="DA64" i="1"/>
  <c r="BB64" i="1" s="1"/>
  <c r="Y64" i="1"/>
  <c r="Q55" i="1"/>
  <c r="O55" i="1"/>
  <c r="N55" i="1" s="1"/>
  <c r="P61" i="1"/>
  <c r="BC61" i="1" s="1"/>
  <c r="AN51" i="1"/>
  <c r="Z54" i="1"/>
  <c r="AA54" i="1" s="1"/>
  <c r="AN55" i="1"/>
  <c r="Q56" i="1"/>
  <c r="O56" i="1"/>
  <c r="N56" i="1" s="1"/>
  <c r="AN57" i="1"/>
  <c r="BM57" i="1"/>
  <c r="BK57" i="1"/>
  <c r="Y58" i="1"/>
  <c r="T60" i="1"/>
  <c r="Q64" i="1"/>
  <c r="O64" i="1"/>
  <c r="N64" i="1" s="1"/>
  <c r="DA65" i="1"/>
  <c r="BB65" i="1" s="1"/>
  <c r="BD65" i="1" s="1"/>
  <c r="Y65" i="1"/>
  <c r="T55" i="1"/>
  <c r="BL55" i="1"/>
  <c r="BP55" i="1" s="1"/>
  <c r="BQ55" i="1" s="1"/>
  <c r="BM56" i="1"/>
  <c r="BK56" i="1"/>
  <c r="BL57" i="1"/>
  <c r="BP57" i="1" s="1"/>
  <c r="BQ57" i="1" s="1"/>
  <c r="T61" i="1"/>
  <c r="BL63" i="1"/>
  <c r="BP63" i="1" s="1"/>
  <c r="BQ63" i="1" s="1"/>
  <c r="BM64" i="1"/>
  <c r="BK64" i="1"/>
  <c r="AC65" i="1"/>
  <c r="Z66" i="1"/>
  <c r="AA66" i="1" s="1"/>
  <c r="W66" i="1" s="1"/>
  <c r="U66" i="1" s="1"/>
  <c r="X66" i="1" s="1"/>
  <c r="R66" i="1" s="1"/>
  <c r="S66" i="1" s="1"/>
  <c r="Q68" i="1"/>
  <c r="P68" i="1"/>
  <c r="BC68" i="1" s="1"/>
  <c r="BE68" i="1" s="1"/>
  <c r="O68" i="1"/>
  <c r="N68" i="1" s="1"/>
  <c r="AN68" i="1"/>
  <c r="T68" i="1"/>
  <c r="BE58" i="1"/>
  <c r="DA59" i="1"/>
  <c r="BB59" i="1" s="1"/>
  <c r="BD59" i="1" s="1"/>
  <c r="Y59" i="1"/>
  <c r="DA60" i="1"/>
  <c r="BB60" i="1" s="1"/>
  <c r="Y60" i="1"/>
  <c r="DA61" i="1"/>
  <c r="BB61" i="1" s="1"/>
  <c r="BD61" i="1" s="1"/>
  <c r="Y61" i="1"/>
  <c r="AG62" i="1"/>
  <c r="BL64" i="1"/>
  <c r="BP64" i="1" s="1"/>
  <c r="BQ64" i="1" s="1"/>
  <c r="O65" i="1"/>
  <c r="N65" i="1" s="1"/>
  <c r="BD66" i="1"/>
  <c r="T69" i="1"/>
  <c r="Q69" i="1"/>
  <c r="P69" i="1"/>
  <c r="BC69" i="1" s="1"/>
  <c r="BE69" i="1" s="1"/>
  <c r="AN69" i="1"/>
  <c r="BL67" i="1"/>
  <c r="BP67" i="1" s="1"/>
  <c r="BQ67" i="1" s="1"/>
  <c r="BL71" i="1"/>
  <c r="BP71" i="1" s="1"/>
  <c r="BQ71" i="1" s="1"/>
  <c r="Y69" i="1"/>
  <c r="BK69" i="1"/>
  <c r="BL69" i="1"/>
  <c r="BP69" i="1" s="1"/>
  <c r="BQ69" i="1" s="1"/>
  <c r="AN71" i="1"/>
  <c r="O59" i="1"/>
  <c r="N59" i="1" s="1"/>
  <c r="O63" i="1"/>
  <c r="N63" i="1" s="1"/>
  <c r="O67" i="1"/>
  <c r="N67" i="1" s="1"/>
  <c r="Y68" i="1"/>
  <c r="BK68" i="1"/>
  <c r="O71" i="1"/>
  <c r="N71" i="1" s="1"/>
  <c r="Z71" i="1" s="1"/>
  <c r="AA71" i="1" s="1"/>
  <c r="Y72" i="1"/>
  <c r="BL68" i="1"/>
  <c r="BP68" i="1" s="1"/>
  <c r="BQ68" i="1" s="1"/>
  <c r="P71" i="1"/>
  <c r="BC71" i="1" s="1"/>
  <c r="BE71" i="1" s="1"/>
  <c r="Y67" i="1"/>
  <c r="AB71" i="1" l="1"/>
  <c r="AF71" i="1" s="1"/>
  <c r="AI71" i="1"/>
  <c r="AH71" i="1"/>
  <c r="AB52" i="1"/>
  <c r="AF52" i="1" s="1"/>
  <c r="AI52" i="1"/>
  <c r="AH52" i="1"/>
  <c r="AI20" i="1"/>
  <c r="AB20" i="1"/>
  <c r="AF20" i="1" s="1"/>
  <c r="AH20" i="1"/>
  <c r="AB30" i="1"/>
  <c r="AF30" i="1" s="1"/>
  <c r="AI30" i="1"/>
  <c r="AH30" i="1"/>
  <c r="Z69" i="1"/>
  <c r="AA69" i="1" s="1"/>
  <c r="AG65" i="1"/>
  <c r="W65" i="1"/>
  <c r="U65" i="1" s="1"/>
  <c r="X65" i="1" s="1"/>
  <c r="R65" i="1" s="1"/>
  <c r="S65" i="1" s="1"/>
  <c r="Z65" i="1"/>
  <c r="AA65" i="1" s="1"/>
  <c r="BE61" i="1"/>
  <c r="AG70" i="1"/>
  <c r="AG47" i="1"/>
  <c r="AG39" i="1"/>
  <c r="Z49" i="1"/>
  <c r="AA49" i="1" s="1"/>
  <c r="Z41" i="1"/>
  <c r="AA41" i="1" s="1"/>
  <c r="AG49" i="1"/>
  <c r="W49" i="1"/>
  <c r="U49" i="1" s="1"/>
  <c r="X49" i="1" s="1"/>
  <c r="R49" i="1" s="1"/>
  <c r="S49" i="1" s="1"/>
  <c r="AG35" i="1"/>
  <c r="AG42" i="1"/>
  <c r="Z42" i="1"/>
  <c r="AA42" i="1" s="1"/>
  <c r="AB23" i="1"/>
  <c r="AF23" i="1" s="1"/>
  <c r="AI23" i="1"/>
  <c r="AH23" i="1"/>
  <c r="AG22" i="1"/>
  <c r="W22" i="1"/>
  <c r="U22" i="1" s="1"/>
  <c r="X22" i="1" s="1"/>
  <c r="R22" i="1" s="1"/>
  <c r="S22" i="1" s="1"/>
  <c r="Z39" i="1"/>
  <c r="AA39" i="1" s="1"/>
  <c r="BD49" i="1"/>
  <c r="BE49" i="1"/>
  <c r="AG40" i="1"/>
  <c r="AG28" i="1"/>
  <c r="AG37" i="1"/>
  <c r="AG38" i="1"/>
  <c r="W38" i="1"/>
  <c r="U38" i="1" s="1"/>
  <c r="X38" i="1" s="1"/>
  <c r="R38" i="1" s="1"/>
  <c r="S38" i="1" s="1"/>
  <c r="Z38" i="1"/>
  <c r="AA38" i="1" s="1"/>
  <c r="AG34" i="1"/>
  <c r="AG17" i="1"/>
  <c r="W17" i="1"/>
  <c r="U17" i="1" s="1"/>
  <c r="X17" i="1" s="1"/>
  <c r="R17" i="1" s="1"/>
  <c r="S17" i="1" s="1"/>
  <c r="Z17" i="1"/>
  <c r="AA17" i="1" s="1"/>
  <c r="AB26" i="1"/>
  <c r="AF26" i="1" s="1"/>
  <c r="AI26" i="1"/>
  <c r="AG29" i="1"/>
  <c r="W29" i="1"/>
  <c r="U29" i="1" s="1"/>
  <c r="X29" i="1" s="1"/>
  <c r="R29" i="1" s="1"/>
  <c r="S29" i="1" s="1"/>
  <c r="AB19" i="1"/>
  <c r="AF19" i="1" s="1"/>
  <c r="AI19" i="1"/>
  <c r="AJ19" i="1" s="1"/>
  <c r="AH19" i="1"/>
  <c r="AG27" i="1"/>
  <c r="Z29" i="1"/>
  <c r="AA29" i="1" s="1"/>
  <c r="AG55" i="1"/>
  <c r="AG64" i="1"/>
  <c r="W64" i="1"/>
  <c r="U64" i="1" s="1"/>
  <c r="X64" i="1" s="1"/>
  <c r="R64" i="1" s="1"/>
  <c r="S64" i="1" s="1"/>
  <c r="Z62" i="1"/>
  <c r="AA62" i="1" s="1"/>
  <c r="Z67" i="1"/>
  <c r="AA67" i="1" s="1"/>
  <c r="AG63" i="1"/>
  <c r="Z61" i="1"/>
  <c r="AA61" i="1" s="1"/>
  <c r="Z56" i="1"/>
  <c r="AA56" i="1" s="1"/>
  <c r="AG52" i="1"/>
  <c r="W52" i="1"/>
  <c r="U52" i="1" s="1"/>
  <c r="X52" i="1" s="1"/>
  <c r="R52" i="1" s="1"/>
  <c r="S52" i="1" s="1"/>
  <c r="Z37" i="1"/>
  <c r="AA37" i="1" s="1"/>
  <c r="Z25" i="1"/>
  <c r="AA25" i="1" s="1"/>
  <c r="AG33" i="1"/>
  <c r="W41" i="1"/>
  <c r="U41" i="1" s="1"/>
  <c r="X41" i="1" s="1"/>
  <c r="R41" i="1" s="1"/>
  <c r="S41" i="1" s="1"/>
  <c r="AG41" i="1"/>
  <c r="AG25" i="1"/>
  <c r="W25" i="1"/>
  <c r="U25" i="1" s="1"/>
  <c r="X25" i="1" s="1"/>
  <c r="R25" i="1" s="1"/>
  <c r="S25" i="1" s="1"/>
  <c r="AH26" i="1"/>
  <c r="AB66" i="1"/>
  <c r="AF66" i="1" s="1"/>
  <c r="AI66" i="1"/>
  <c r="AH66" i="1"/>
  <c r="Z57" i="1"/>
  <c r="AA57" i="1" s="1"/>
  <c r="AG59" i="1"/>
  <c r="AB54" i="1"/>
  <c r="AF54" i="1" s="1"/>
  <c r="AI54" i="1"/>
  <c r="AH54" i="1"/>
  <c r="Z64" i="1"/>
  <c r="AA64" i="1" s="1"/>
  <c r="BE65" i="1"/>
  <c r="BE55" i="1"/>
  <c r="AG36" i="1"/>
  <c r="Z36" i="1"/>
  <c r="AA36" i="1" s="1"/>
  <c r="AG48" i="1"/>
  <c r="Z48" i="1"/>
  <c r="AA48" i="1" s="1"/>
  <c r="Z34" i="1"/>
  <c r="AA34" i="1" s="1"/>
  <c r="W34" i="1" s="1"/>
  <c r="U34" i="1" s="1"/>
  <c r="X34" i="1" s="1"/>
  <c r="R34" i="1" s="1"/>
  <c r="S34" i="1" s="1"/>
  <c r="AG32" i="1"/>
  <c r="AG24" i="1"/>
  <c r="W24" i="1"/>
  <c r="U24" i="1" s="1"/>
  <c r="X24" i="1" s="1"/>
  <c r="R24" i="1" s="1"/>
  <c r="S24" i="1" s="1"/>
  <c r="Z32" i="1"/>
  <c r="AA32" i="1" s="1"/>
  <c r="W32" i="1" s="1"/>
  <c r="U32" i="1" s="1"/>
  <c r="X32" i="1" s="1"/>
  <c r="R32" i="1" s="1"/>
  <c r="S32" i="1" s="1"/>
  <c r="AG21" i="1"/>
  <c r="Z27" i="1"/>
  <c r="AA27" i="1" s="1"/>
  <c r="Z24" i="1"/>
  <c r="AA24" i="1" s="1"/>
  <c r="W19" i="1"/>
  <c r="U19" i="1" s="1"/>
  <c r="X19" i="1" s="1"/>
  <c r="R19" i="1" s="1"/>
  <c r="S19" i="1" s="1"/>
  <c r="AG19" i="1"/>
  <c r="Z68" i="1"/>
  <c r="AA68" i="1" s="1"/>
  <c r="W68" i="1" s="1"/>
  <c r="U68" i="1" s="1"/>
  <c r="X68" i="1" s="1"/>
  <c r="R68" i="1" s="1"/>
  <c r="S68" i="1" s="1"/>
  <c r="Z60" i="1"/>
  <c r="AA60" i="1" s="1"/>
  <c r="AG68" i="1"/>
  <c r="Z70" i="1"/>
  <c r="AA70" i="1" s="1"/>
  <c r="Z58" i="1"/>
  <c r="AA58" i="1" s="1"/>
  <c r="BE64" i="1"/>
  <c r="BD64" i="1"/>
  <c r="Z55" i="1"/>
  <c r="AA55" i="1" s="1"/>
  <c r="W55" i="1" s="1"/>
  <c r="U55" i="1" s="1"/>
  <c r="X55" i="1" s="1"/>
  <c r="R55" i="1" s="1"/>
  <c r="S55" i="1" s="1"/>
  <c r="BE57" i="1"/>
  <c r="AI45" i="1"/>
  <c r="AJ45" i="1" s="1"/>
  <c r="AB45" i="1"/>
  <c r="AF45" i="1" s="1"/>
  <c r="BE59" i="1"/>
  <c r="Z33" i="1"/>
  <c r="AA33" i="1" s="1"/>
  <c r="W33" i="1" s="1"/>
  <c r="U33" i="1" s="1"/>
  <c r="X33" i="1" s="1"/>
  <c r="R33" i="1" s="1"/>
  <c r="S33" i="1" s="1"/>
  <c r="Z35" i="1"/>
  <c r="AA35" i="1" s="1"/>
  <c r="AG45" i="1"/>
  <c r="W45" i="1"/>
  <c r="U45" i="1" s="1"/>
  <c r="X45" i="1" s="1"/>
  <c r="R45" i="1" s="1"/>
  <c r="S45" i="1" s="1"/>
  <c r="AB22" i="1"/>
  <c r="AF22" i="1" s="1"/>
  <c r="AI22" i="1"/>
  <c r="AJ22" i="1" s="1"/>
  <c r="Z31" i="1"/>
  <c r="AA31" i="1" s="1"/>
  <c r="AB46" i="1"/>
  <c r="AF46" i="1" s="1"/>
  <c r="AI46" i="1"/>
  <c r="AJ46" i="1" s="1"/>
  <c r="BE18" i="1"/>
  <c r="W23" i="1"/>
  <c r="U23" i="1" s="1"/>
  <c r="X23" i="1" s="1"/>
  <c r="R23" i="1" s="1"/>
  <c r="S23" i="1" s="1"/>
  <c r="AG23" i="1"/>
  <c r="AG72" i="1"/>
  <c r="Z72" i="1"/>
  <c r="AA72" i="1" s="1"/>
  <c r="BD60" i="1"/>
  <c r="BE60" i="1"/>
  <c r="Z63" i="1"/>
  <c r="AA63" i="1" s="1"/>
  <c r="W63" i="1" s="1"/>
  <c r="U63" i="1" s="1"/>
  <c r="X63" i="1" s="1"/>
  <c r="R63" i="1" s="1"/>
  <c r="S63" i="1" s="1"/>
  <c r="AG60" i="1"/>
  <c r="W60" i="1"/>
  <c r="U60" i="1" s="1"/>
  <c r="X60" i="1" s="1"/>
  <c r="R60" i="1" s="1"/>
  <c r="S60" i="1" s="1"/>
  <c r="Z53" i="1"/>
  <c r="AA53" i="1" s="1"/>
  <c r="AG43" i="1"/>
  <c r="AG53" i="1"/>
  <c r="Z40" i="1"/>
  <c r="AA40" i="1" s="1"/>
  <c r="W40" i="1" s="1"/>
  <c r="U40" i="1" s="1"/>
  <c r="X40" i="1" s="1"/>
  <c r="R40" i="1" s="1"/>
  <c r="S40" i="1" s="1"/>
  <c r="W54" i="1"/>
  <c r="U54" i="1" s="1"/>
  <c r="X54" i="1" s="1"/>
  <c r="R54" i="1" s="1"/>
  <c r="S54" i="1" s="1"/>
  <c r="AG54" i="1"/>
  <c r="AI51" i="1"/>
  <c r="AJ51" i="1" s="1"/>
  <c r="AH51" i="1"/>
  <c r="AB51" i="1"/>
  <c r="AF51" i="1" s="1"/>
  <c r="W30" i="1"/>
  <c r="U30" i="1" s="1"/>
  <c r="X30" i="1" s="1"/>
  <c r="R30" i="1" s="1"/>
  <c r="S30" i="1" s="1"/>
  <c r="AG30" i="1"/>
  <c r="Z21" i="1"/>
  <c r="AA21" i="1" s="1"/>
  <c r="W21" i="1" s="1"/>
  <c r="U21" i="1" s="1"/>
  <c r="X21" i="1" s="1"/>
  <c r="R21" i="1" s="1"/>
  <c r="S21" i="1" s="1"/>
  <c r="Z47" i="1"/>
  <c r="AA47" i="1" s="1"/>
  <c r="W47" i="1" s="1"/>
  <c r="U47" i="1" s="1"/>
  <c r="X47" i="1" s="1"/>
  <c r="R47" i="1" s="1"/>
  <c r="S47" i="1" s="1"/>
  <c r="AG18" i="1"/>
  <c r="Z18" i="1"/>
  <c r="AA18" i="1" s="1"/>
  <c r="AG26" i="1"/>
  <c r="W26" i="1"/>
  <c r="U26" i="1" s="1"/>
  <c r="X26" i="1" s="1"/>
  <c r="R26" i="1" s="1"/>
  <c r="S26" i="1" s="1"/>
  <c r="AG56" i="1"/>
  <c r="W56" i="1"/>
  <c r="U56" i="1" s="1"/>
  <c r="X56" i="1" s="1"/>
  <c r="R56" i="1" s="1"/>
  <c r="S56" i="1" s="1"/>
  <c r="AG67" i="1"/>
  <c r="W67" i="1"/>
  <c r="U67" i="1" s="1"/>
  <c r="X67" i="1" s="1"/>
  <c r="R67" i="1" s="1"/>
  <c r="S67" i="1" s="1"/>
  <c r="AG71" i="1"/>
  <c r="W71" i="1"/>
  <c r="U71" i="1" s="1"/>
  <c r="X71" i="1" s="1"/>
  <c r="R71" i="1" s="1"/>
  <c r="S71" i="1" s="1"/>
  <c r="Z59" i="1"/>
  <c r="AA59" i="1" s="1"/>
  <c r="W59" i="1" s="1"/>
  <c r="U59" i="1" s="1"/>
  <c r="X59" i="1" s="1"/>
  <c r="R59" i="1" s="1"/>
  <c r="S59" i="1" s="1"/>
  <c r="BE56" i="1"/>
  <c r="AB44" i="1"/>
  <c r="AF44" i="1" s="1"/>
  <c r="AI44" i="1"/>
  <c r="AJ44" i="1" s="1"/>
  <c r="Z43" i="1"/>
  <c r="AA43" i="1" s="1"/>
  <c r="W43" i="1" s="1"/>
  <c r="U43" i="1" s="1"/>
  <c r="X43" i="1" s="1"/>
  <c r="R43" i="1" s="1"/>
  <c r="S43" i="1" s="1"/>
  <c r="AG20" i="1"/>
  <c r="W20" i="1"/>
  <c r="U20" i="1" s="1"/>
  <c r="X20" i="1" s="1"/>
  <c r="R20" i="1" s="1"/>
  <c r="S20" i="1" s="1"/>
  <c r="AG44" i="1"/>
  <c r="W44" i="1"/>
  <c r="U44" i="1" s="1"/>
  <c r="X44" i="1" s="1"/>
  <c r="R44" i="1" s="1"/>
  <c r="S44" i="1" s="1"/>
  <c r="Z28" i="1"/>
  <c r="AA28" i="1" s="1"/>
  <c r="AB18" i="1" l="1"/>
  <c r="AF18" i="1" s="1"/>
  <c r="AI18" i="1"/>
  <c r="AJ18" i="1" s="1"/>
  <c r="AH18" i="1"/>
  <c r="AB37" i="1"/>
  <c r="AF37" i="1" s="1"/>
  <c r="AI37" i="1"/>
  <c r="AJ37" i="1" s="1"/>
  <c r="AH37" i="1"/>
  <c r="AB70" i="1"/>
  <c r="AF70" i="1" s="1"/>
  <c r="AI70" i="1"/>
  <c r="AJ70" i="1" s="1"/>
  <c r="AH70" i="1"/>
  <c r="AB24" i="1"/>
  <c r="AF24" i="1" s="1"/>
  <c r="AI24" i="1"/>
  <c r="AH24" i="1"/>
  <c r="AJ20" i="1"/>
  <c r="W18" i="1"/>
  <c r="U18" i="1" s="1"/>
  <c r="X18" i="1" s="1"/>
  <c r="R18" i="1" s="1"/>
  <c r="S18" i="1" s="1"/>
  <c r="AB55" i="1"/>
  <c r="AF55" i="1" s="1"/>
  <c r="AI55" i="1"/>
  <c r="AJ55" i="1" s="1"/>
  <c r="AH55" i="1"/>
  <c r="AB27" i="1"/>
  <c r="AF27" i="1" s="1"/>
  <c r="AI27" i="1"/>
  <c r="AH27" i="1"/>
  <c r="AB34" i="1"/>
  <c r="AF34" i="1" s="1"/>
  <c r="AI34" i="1"/>
  <c r="AJ34" i="1" s="1"/>
  <c r="AH34" i="1"/>
  <c r="AB67" i="1"/>
  <c r="AF67" i="1" s="1"/>
  <c r="AI67" i="1"/>
  <c r="AH67" i="1"/>
  <c r="AB29" i="1"/>
  <c r="AF29" i="1" s="1"/>
  <c r="AI29" i="1"/>
  <c r="AH29" i="1"/>
  <c r="AJ26" i="1"/>
  <c r="AB38" i="1"/>
  <c r="AF38" i="1" s="1"/>
  <c r="AI38" i="1"/>
  <c r="AJ38" i="1" s="1"/>
  <c r="AH38" i="1"/>
  <c r="AJ23" i="1"/>
  <c r="AB69" i="1"/>
  <c r="AF69" i="1" s="1"/>
  <c r="AI69" i="1"/>
  <c r="AH69" i="1"/>
  <c r="W69" i="1"/>
  <c r="U69" i="1" s="1"/>
  <c r="X69" i="1" s="1"/>
  <c r="R69" i="1" s="1"/>
  <c r="S69" i="1" s="1"/>
  <c r="AI47" i="1"/>
  <c r="AH47" i="1"/>
  <c r="AB47" i="1"/>
  <c r="AF47" i="1" s="1"/>
  <c r="AB53" i="1"/>
  <c r="AF53" i="1" s="1"/>
  <c r="AI53" i="1"/>
  <c r="AH53" i="1"/>
  <c r="AI35" i="1"/>
  <c r="AB35" i="1"/>
  <c r="AF35" i="1" s="1"/>
  <c r="AH35" i="1"/>
  <c r="AB48" i="1"/>
  <c r="AF48" i="1" s="1"/>
  <c r="AI48" i="1"/>
  <c r="AH48" i="1"/>
  <c r="AI57" i="1"/>
  <c r="AB57" i="1"/>
  <c r="AF57" i="1" s="1"/>
  <c r="W57" i="1"/>
  <c r="U57" i="1" s="1"/>
  <c r="X57" i="1" s="1"/>
  <c r="R57" i="1" s="1"/>
  <c r="S57" i="1" s="1"/>
  <c r="AH57" i="1"/>
  <c r="AB41" i="1"/>
  <c r="AF41" i="1" s="1"/>
  <c r="AI41" i="1"/>
  <c r="AJ41" i="1" s="1"/>
  <c r="AH41" i="1"/>
  <c r="AJ52" i="1"/>
  <c r="AI72" i="1"/>
  <c r="AB72" i="1"/>
  <c r="AF72" i="1" s="1"/>
  <c r="AH72" i="1"/>
  <c r="AI60" i="1"/>
  <c r="AJ60" i="1" s="1"/>
  <c r="AB60" i="1"/>
  <c r="AF60" i="1" s="1"/>
  <c r="AH60" i="1"/>
  <c r="W48" i="1"/>
  <c r="U48" i="1" s="1"/>
  <c r="X48" i="1" s="1"/>
  <c r="R48" i="1" s="1"/>
  <c r="S48" i="1" s="1"/>
  <c r="AI64" i="1"/>
  <c r="AB64" i="1"/>
  <c r="AF64" i="1" s="1"/>
  <c r="AH64" i="1"/>
  <c r="W27" i="1"/>
  <c r="U27" i="1" s="1"/>
  <c r="X27" i="1" s="1"/>
  <c r="R27" i="1" s="1"/>
  <c r="S27" i="1" s="1"/>
  <c r="AB42" i="1"/>
  <c r="AF42" i="1" s="1"/>
  <c r="AI42" i="1"/>
  <c r="AH42" i="1"/>
  <c r="W70" i="1"/>
  <c r="U70" i="1" s="1"/>
  <c r="X70" i="1" s="1"/>
  <c r="R70" i="1" s="1"/>
  <c r="S70" i="1" s="1"/>
  <c r="AB43" i="1"/>
  <c r="AF43" i="1" s="1"/>
  <c r="AI43" i="1"/>
  <c r="AJ43" i="1" s="1"/>
  <c r="AH43" i="1"/>
  <c r="AI28" i="1"/>
  <c r="AJ28" i="1" s="1"/>
  <c r="AB28" i="1"/>
  <c r="AF28" i="1" s="1"/>
  <c r="AH28" i="1"/>
  <c r="AI21" i="1"/>
  <c r="AJ21" i="1" s="1"/>
  <c r="AB21" i="1"/>
  <c r="AF21" i="1" s="1"/>
  <c r="AH21" i="1"/>
  <c r="AB40" i="1"/>
  <c r="AF40" i="1" s="1"/>
  <c r="AI40" i="1"/>
  <c r="AH40" i="1"/>
  <c r="W72" i="1"/>
  <c r="U72" i="1" s="1"/>
  <c r="X72" i="1" s="1"/>
  <c r="R72" i="1" s="1"/>
  <c r="S72" i="1" s="1"/>
  <c r="AB31" i="1"/>
  <c r="AF31" i="1" s="1"/>
  <c r="AI31" i="1"/>
  <c r="AJ31" i="1" s="1"/>
  <c r="W31" i="1"/>
  <c r="U31" i="1" s="1"/>
  <c r="X31" i="1" s="1"/>
  <c r="R31" i="1" s="1"/>
  <c r="S31" i="1" s="1"/>
  <c r="AH31" i="1"/>
  <c r="AH33" i="1"/>
  <c r="AB33" i="1"/>
  <c r="AF33" i="1" s="1"/>
  <c r="AI33" i="1"/>
  <c r="AJ33" i="1" s="1"/>
  <c r="AB32" i="1"/>
  <c r="AF32" i="1" s="1"/>
  <c r="AI32" i="1"/>
  <c r="AH32" i="1"/>
  <c r="AJ66" i="1"/>
  <c r="AI56" i="1"/>
  <c r="AB56" i="1"/>
  <c r="AF56" i="1" s="1"/>
  <c r="AH56" i="1"/>
  <c r="AI62" i="1"/>
  <c r="AJ62" i="1" s="1"/>
  <c r="AB62" i="1"/>
  <c r="AF62" i="1" s="1"/>
  <c r="AH62" i="1"/>
  <c r="W62" i="1"/>
  <c r="U62" i="1" s="1"/>
  <c r="X62" i="1" s="1"/>
  <c r="R62" i="1" s="1"/>
  <c r="S62" i="1" s="1"/>
  <c r="AI17" i="1"/>
  <c r="AJ17" i="1" s="1"/>
  <c r="AB17" i="1"/>
  <c r="AF17" i="1" s="1"/>
  <c r="AH17" i="1"/>
  <c r="W42" i="1"/>
  <c r="U42" i="1" s="1"/>
  <c r="X42" i="1" s="1"/>
  <c r="R42" i="1" s="1"/>
  <c r="S42" i="1" s="1"/>
  <c r="AB49" i="1"/>
  <c r="AF49" i="1" s="1"/>
  <c r="AI49" i="1"/>
  <c r="AJ49" i="1" s="1"/>
  <c r="AH49" i="1"/>
  <c r="AJ30" i="1"/>
  <c r="AI68" i="1"/>
  <c r="AJ68" i="1" s="1"/>
  <c r="AB68" i="1"/>
  <c r="AF68" i="1" s="1"/>
  <c r="AH68" i="1"/>
  <c r="AB36" i="1"/>
  <c r="AF36" i="1" s="1"/>
  <c r="AI36" i="1"/>
  <c r="AH36" i="1"/>
  <c r="AJ54" i="1"/>
  <c r="W37" i="1"/>
  <c r="U37" i="1" s="1"/>
  <c r="X37" i="1" s="1"/>
  <c r="R37" i="1" s="1"/>
  <c r="S37" i="1" s="1"/>
  <c r="AI39" i="1"/>
  <c r="AJ39" i="1" s="1"/>
  <c r="AB39" i="1"/>
  <c r="AF39" i="1" s="1"/>
  <c r="AH39" i="1"/>
  <c r="AB65" i="1"/>
  <c r="AF65" i="1" s="1"/>
  <c r="AI65" i="1"/>
  <c r="AH65" i="1"/>
  <c r="AJ71" i="1"/>
  <c r="AI59" i="1"/>
  <c r="AJ59" i="1" s="1"/>
  <c r="AB59" i="1"/>
  <c r="AF59" i="1" s="1"/>
  <c r="AH59" i="1"/>
  <c r="W53" i="1"/>
  <c r="U53" i="1" s="1"/>
  <c r="X53" i="1" s="1"/>
  <c r="R53" i="1" s="1"/>
  <c r="S53" i="1" s="1"/>
  <c r="AB63" i="1"/>
  <c r="AF63" i="1" s="1"/>
  <c r="AI63" i="1"/>
  <c r="AH63" i="1"/>
  <c r="AI58" i="1"/>
  <c r="AB58" i="1"/>
  <c r="AF58" i="1" s="1"/>
  <c r="AH58" i="1"/>
  <c r="W58" i="1"/>
  <c r="U58" i="1" s="1"/>
  <c r="X58" i="1" s="1"/>
  <c r="R58" i="1" s="1"/>
  <c r="S58" i="1" s="1"/>
  <c r="W36" i="1"/>
  <c r="U36" i="1" s="1"/>
  <c r="X36" i="1" s="1"/>
  <c r="R36" i="1" s="1"/>
  <c r="S36" i="1" s="1"/>
  <c r="AI25" i="1"/>
  <c r="AJ25" i="1" s="1"/>
  <c r="AB25" i="1"/>
  <c r="AF25" i="1" s="1"/>
  <c r="AH25" i="1"/>
  <c r="AI61" i="1"/>
  <c r="AB61" i="1"/>
  <c r="AF61" i="1" s="1"/>
  <c r="W61" i="1"/>
  <c r="U61" i="1" s="1"/>
  <c r="X61" i="1" s="1"/>
  <c r="R61" i="1" s="1"/>
  <c r="S61" i="1" s="1"/>
  <c r="AH61" i="1"/>
  <c r="W28" i="1"/>
  <c r="U28" i="1" s="1"/>
  <c r="X28" i="1" s="1"/>
  <c r="R28" i="1" s="1"/>
  <c r="S28" i="1" s="1"/>
  <c r="W35" i="1"/>
  <c r="U35" i="1" s="1"/>
  <c r="X35" i="1" s="1"/>
  <c r="R35" i="1" s="1"/>
  <c r="S35" i="1" s="1"/>
  <c r="W39" i="1"/>
  <c r="U39" i="1" s="1"/>
  <c r="X39" i="1" s="1"/>
  <c r="R39" i="1" s="1"/>
  <c r="S39" i="1" s="1"/>
  <c r="AJ61" i="1" l="1"/>
  <c r="AJ58" i="1"/>
  <c r="AJ32" i="1"/>
  <c r="AJ42" i="1"/>
  <c r="AJ47" i="1"/>
  <c r="AJ63" i="1"/>
  <c r="AJ65" i="1"/>
  <c r="AJ36" i="1"/>
  <c r="AJ35" i="1"/>
  <c r="AJ40" i="1"/>
  <c r="AJ69" i="1"/>
  <c r="AJ29" i="1"/>
  <c r="AJ72" i="1"/>
  <c r="AJ57" i="1"/>
  <c r="AJ53" i="1"/>
  <c r="AJ27" i="1"/>
  <c r="AJ24" i="1"/>
  <c r="AJ56" i="1"/>
  <c r="AJ64" i="1"/>
  <c r="AJ48" i="1"/>
  <c r="AJ67" i="1"/>
</calcChain>
</file>

<file path=xl/sharedStrings.xml><?xml version="1.0" encoding="utf-8"?>
<sst xmlns="http://schemas.openxmlformats.org/spreadsheetml/2006/main" count="2022" uniqueCount="713">
  <si>
    <t>File opened</t>
  </si>
  <si>
    <t>2023-07-14 09:38:37</t>
  </si>
  <si>
    <t>Console s/n</t>
  </si>
  <si>
    <t>68C-831537</t>
  </si>
  <si>
    <t>Console ver</t>
  </si>
  <si>
    <t>Bluestem v.2.1.08</t>
  </si>
  <si>
    <t>Scripts ver</t>
  </si>
  <si>
    <t>2022.05  2.1.08, Aug 2022</t>
  </si>
  <si>
    <t>Head s/n</t>
  </si>
  <si>
    <t>68H-891537</t>
  </si>
  <si>
    <t>Head ver</t>
  </si>
  <si>
    <t>1.4.22</t>
  </si>
  <si>
    <t>Head cal</t>
  </si>
  <si>
    <t>{"oxygen": "21", "co2azero": "0.988409", "co2aspan1": "0.998891", "co2aspan2": "-0.0224022", "co2aspan2a": "0.283421", "co2aspan2b": "0.281308", "co2aspanconc1": "2490", "co2aspanconc2": "303.6", "co2bzero": "1.00587", "co2bspan1": "0.998779", "co2bspan2": "-0.0221525", "co2bspan2a": "0.283276", "co2bspan2b": "0.281153", "co2bspanconc1": "2490", "co2bspanconc2": "303.6", "h2oazero": "1.10563", "h2oaspan1": "0.996778", "h2oaspan2": "0", "h2oaspan2a": "0.066342", "h2oaspan2b": "0.0661282", "h2oaspanconc1": "12.55", "h2oaspanconc2": "0", "h2obzero": "1.10864", "h2obspan1": "0.99674", "h2obspan2": "0", "h2obspan2a": "0.066461", "h2obspan2b": "0.0662443", "h2obspanconc1": "12.55", "h2obspanconc2": "0", "tazero": "0.235279", "tbzero": "0.220158", "flowmeterzero": "0.997172", "flowazero": "0.343", "flowbzero": "0.36739", "chamberpressurezero": "2.61886", "ssa_ref": "31195.9", "ssb_ref": "32453.3"}</t>
  </si>
  <si>
    <t>CO2 rangematch</t>
  </si>
  <si>
    <t>Tue May 16 11:11</t>
  </si>
  <si>
    <t>H2O rangematch</t>
  </si>
  <si>
    <t>Tue May 16 11:17</t>
  </si>
  <si>
    <t>Chamber type</t>
  </si>
  <si>
    <t>6800-01A</t>
  </si>
  <si>
    <t>Chamber s/n</t>
  </si>
  <si>
    <t>MPF-651432</t>
  </si>
  <si>
    <t>Chamber rev</t>
  </si>
  <si>
    <t>0</t>
  </si>
  <si>
    <t>Chamber cal</t>
  </si>
  <si>
    <t>Fluorometer</t>
  </si>
  <si>
    <t>Flr. Version</t>
  </si>
  <si>
    <t>09:38:37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</si>
  <si>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</si>
  <si>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</si>
  <si>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</si>
  <si>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</si>
  <si>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</si>
  <si>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</si>
  <si>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</si>
  <si>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</si>
  <si>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</si>
  <si>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</si>
  <si>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</si>
  <si>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</si>
  <si>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</si>
  <si>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</si>
  <si>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</si>
  <si>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</si>
  <si>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</si>
  <si>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</si>
  <si>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</si>
  <si>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</si>
  <si>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</si>
  <si>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</si>
  <si>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</si>
  <si>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</si>
  <si>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</si>
  <si>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</si>
  <si>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</si>
  <si>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</si>
  <si>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</si>
  <si>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</si>
  <si>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</si>
  <si>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</si>
  <si>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</si>
  <si>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</si>
  <si>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</si>
  <si>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</si>
  <si>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</si>
  <si>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</si>
  <si>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</si>
  <si>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</si>
  <si>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</si>
  <si>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</si>
  <si>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</si>
  <si>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</si>
  <si>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</si>
  <si>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</si>
  <si>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</si>
  <si>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</si>
  <si>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</si>
  <si>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</si>
  <si>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</si>
  <si>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</si>
  <si>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</si>
  <si>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3.84652 79.1875 441.542 701.917 933.658 1149.8 1343.4 1510.06</t>
  </si>
  <si>
    <t>Fs_true</t>
  </si>
  <si>
    <t>0.397848 99.5735 399.78 601.098 799.612 1000.7 1200.58 1401.8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</si>
  <si>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</si>
  <si>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</si>
  <si>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</si>
  <si>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</si>
  <si>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</si>
  <si>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</si>
  <si>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</si>
  <si>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</si>
  <si>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</si>
  <si>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</si>
  <si>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</si>
  <si>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</si>
  <si>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</si>
  <si>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</si>
  <si>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</si>
  <si>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</si>
  <si>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</si>
  <si>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</si>
  <si>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</si>
  <si>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</si>
  <si>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</si>
  <si>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</si>
  <si>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</si>
  <si>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</si>
  <si>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</si>
  <si>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</si>
  <si>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</si>
  <si>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</si>
  <si>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</si>
  <si>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replicate</t>
  </si>
  <si>
    <t>species</t>
  </si>
  <si>
    <t>plot</t>
  </si>
  <si>
    <t>leaf</t>
  </si>
  <si>
    <t>spad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</si>
  <si>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</si>
  <si>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</si>
  <si>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</si>
  <si>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</si>
  <si>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</si>
  <si>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</si>
  <si>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</si>
  <si>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</si>
  <si>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</si>
  <si>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</si>
  <si>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</si>
  <si>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</si>
  <si>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</si>
  <si>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</si>
  <si>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</si>
  <si>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</si>
  <si>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</si>
  <si>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</si>
  <si>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</si>
  <si>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</si>
  <si>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</si>
  <si>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</si>
  <si>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</si>
  <si>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</si>
  <si>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</si>
  <si>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</si>
  <si>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</si>
  <si>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</si>
  <si>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</si>
  <si>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</si>
  <si>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</si>
  <si>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</si>
  <si>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</si>
  <si>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</si>
  <si>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</si>
  <si>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</si>
  <si>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</si>
  <si>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</si>
  <si>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</si>
  <si>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</si>
  <si>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</si>
  <si>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</si>
  <si>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</si>
  <si>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</si>
  <si>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</si>
  <si>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</si>
  <si>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</si>
  <si>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</si>
  <si>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</si>
  <si>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</si>
  <si>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</si>
  <si>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</si>
  <si>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</si>
  <si>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</si>
  <si>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</si>
  <si>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</si>
  <si>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</si>
  <si>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</si>
  <si>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</si>
  <si>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</si>
  <si>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</si>
  <si>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</si>
  <si>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</si>
  <si>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</si>
  <si>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</si>
  <si>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</si>
  <si>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</si>
  <si>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</si>
  <si>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</si>
  <si>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</si>
  <si>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</si>
  <si>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</si>
  <si>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</si>
  <si>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</si>
  <si>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</si>
  <si>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</si>
  <si>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</si>
  <si>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</si>
  <si>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</si>
  <si>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</si>
  <si>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</si>
  <si>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</si>
  <si>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</si>
  <si>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</si>
  <si>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</si>
  <si>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</si>
  <si>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</si>
  <si>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</si>
  <si>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</si>
  <si>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</si>
  <si>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</si>
  <si>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</si>
  <si>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</si>
  <si>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</si>
  <si>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</si>
  <si>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</si>
  <si>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</si>
  <si>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</si>
  <si>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</si>
  <si>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</si>
  <si>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</si>
  <si>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</si>
  <si>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</si>
  <si>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</si>
  <si>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</si>
  <si>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</si>
  <si>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</si>
  <si>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</si>
  <si>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</si>
  <si>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</si>
  <si>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</si>
  <si>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</si>
  <si>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</si>
  <si>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</si>
  <si>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</si>
  <si>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</si>
  <si>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</si>
  <si>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</si>
  <si>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</si>
  <si>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</si>
  <si>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</si>
  <si>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</si>
  <si>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</si>
  <si>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</si>
  <si>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</si>
  <si>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</si>
  <si>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</si>
  <si>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</si>
  <si>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</si>
  <si>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</si>
  <si>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</si>
  <si>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</si>
  <si>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</si>
  <si>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</si>
  <si>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</si>
  <si>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</si>
  <si>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</si>
  <si>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</si>
  <si>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</si>
  <si>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</si>
  <si>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</si>
  <si>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</si>
  <si>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</si>
  <si>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</si>
  <si>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</si>
  <si>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</si>
  <si>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</si>
  <si>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</si>
  <si>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</si>
  <si>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</si>
  <si>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</si>
  <si>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</si>
  <si>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</si>
  <si>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</si>
  <si>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</si>
  <si>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</si>
  <si>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</si>
  <si>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</si>
  <si>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</si>
  <si>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</si>
  <si>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</si>
  <si>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</si>
  <si>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</si>
  <si>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</si>
  <si>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</si>
  <si>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</si>
  <si>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</si>
  <si>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</si>
  <si>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</si>
  <si>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</si>
  <si>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</si>
  <si>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</si>
  <si>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</si>
  <si>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</si>
  <si>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</si>
  <si>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</si>
  <si>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</si>
  <si>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</si>
  <si>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</si>
  <si>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</si>
  <si>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</si>
  <si>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</si>
  <si>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</si>
  <si>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</si>
  <si>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</si>
  <si>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</si>
  <si>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</si>
  <si>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</si>
  <si>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</si>
  <si>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</si>
  <si>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</si>
  <si>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</si>
  <si>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</si>
  <si>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</si>
  <si>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</si>
  <si>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</si>
  <si>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</si>
  <si>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</si>
  <si>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</si>
  <si>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</si>
  <si>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</si>
  <si>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</si>
  <si>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</si>
  <si>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</si>
  <si>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</si>
  <si>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</si>
  <si>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</si>
  <si>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</si>
  <si>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</si>
  <si>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</si>
  <si>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</si>
  <si>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</si>
  <si>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</si>
  <si>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</si>
  <si>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</si>
  <si>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</si>
  <si>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</si>
  <si>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</si>
  <si>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</si>
  <si>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</si>
  <si>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</si>
  <si>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</si>
  <si>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</si>
  <si>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</si>
  <si>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</si>
  <si>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</si>
  <si>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</si>
  <si>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</si>
  <si>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</si>
  <si>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</si>
  <si>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</si>
  <si>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</si>
  <si>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</si>
  <si>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</si>
  <si>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</si>
  <si>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</si>
  <si>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</si>
  <si>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</si>
  <si>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</si>
  <si>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</si>
  <si>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</si>
  <si>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</si>
  <si>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</si>
  <si>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</si>
  <si>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</si>
  <si>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</si>
  <si>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</si>
  <si>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</si>
  <si>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</si>
  <si>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</si>
  <si>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</si>
  <si>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</si>
  <si>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</si>
  <si>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</si>
  <si>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</si>
  <si>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</si>
  <si>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</si>
  <si>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</si>
  <si>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</si>
  <si>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</si>
  <si>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</si>
  <si>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</si>
  <si>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</si>
  <si>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</si>
  <si>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</si>
  <si>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</si>
  <si>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</si>
  <si>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</si>
  <si>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</si>
  <si>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</si>
  <si>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</si>
  <si>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</si>
  <si>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</si>
  <si>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</si>
  <si>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</si>
  <si>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</si>
  <si>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</si>
  <si>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</si>
  <si>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</si>
  <si>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</si>
  <si>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</si>
  <si>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</si>
  <si>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</si>
  <si>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</si>
  <si>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</si>
  <si>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</si>
  <si>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</si>
  <si>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</si>
  <si>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</si>
  <si>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</si>
  <si>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</si>
  <si>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</si>
  <si>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</si>
  <si>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</si>
  <si>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</si>
  <si>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</si>
  <si>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20230714 09:49:43</t>
  </si>
  <si>
    <t>09:49:43</t>
  </si>
  <si>
    <t>none</t>
  </si>
  <si>
    <t>ripe2</t>
  </si>
  <si>
    <t>1</t>
  </si>
  <si>
    <t>maize</t>
  </si>
  <si>
    <t>5</t>
  </si>
  <si>
    <t>7</t>
  </si>
  <si>
    <t>56.7</t>
  </si>
  <si>
    <t>MPF-918-20220629-11_33_48</t>
  </si>
  <si>
    <t>MPF-6465-20230714-09_47_54</t>
  </si>
  <si>
    <t>DARK-6466-20230714-09_48_01</t>
  </si>
  <si>
    <t>0: Broadleaf</t>
  </si>
  <si>
    <t>09:48:59</t>
  </si>
  <si>
    <t>2/2</t>
  </si>
  <si>
    <t>00000000</t>
  </si>
  <si>
    <t>iiiiiiii</t>
  </si>
  <si>
    <t>off</t>
  </si>
  <si>
    <t>20230714 09:51:40</t>
  </si>
  <si>
    <t>09:51:40</t>
  </si>
  <si>
    <t>MPF-6467-20230714-09_49_50</t>
  </si>
  <si>
    <t>DARK-6468-20230714-09_49_58</t>
  </si>
  <si>
    <t>09:51:00</t>
  </si>
  <si>
    <t>20230714 09:53:54</t>
  </si>
  <si>
    <t>09:53:54</t>
  </si>
  <si>
    <t>MPF-6469-20230714-09_52_04</t>
  </si>
  <si>
    <t>DARK-6470-20230714-09_52_11</t>
  </si>
  <si>
    <t>09:53:13</t>
  </si>
  <si>
    <t>20230714 09:55:33</t>
  </si>
  <si>
    <t>09:55:33</t>
  </si>
  <si>
    <t>MPF-6471-20230714-09_53_44</t>
  </si>
  <si>
    <t>DARK-6472-20230714-09_53_51</t>
  </si>
  <si>
    <t>09:56:05</t>
  </si>
  <si>
    <t>20230714 09:57:36</t>
  </si>
  <si>
    <t>09:57:36</t>
  </si>
  <si>
    <t>MPF-6473-20230714-09_55_47</t>
  </si>
  <si>
    <t>DARK-6474-20230714-09_55_54</t>
  </si>
  <si>
    <t>09:58:08</t>
  </si>
  <si>
    <t>20230714 09:59:39</t>
  </si>
  <si>
    <t>09:59:39</t>
  </si>
  <si>
    <t>MPF-6475-20230714-09_57_50</t>
  </si>
  <si>
    <t>DARK-6476-20230714-09_57_57</t>
  </si>
  <si>
    <t>10:00:12</t>
  </si>
  <si>
    <t>20230714 10:02:54</t>
  </si>
  <si>
    <t>10:02:54</t>
  </si>
  <si>
    <t>MPF-6477-20230714-10_01_04</t>
  </si>
  <si>
    <t>DARK-6478-20230714-10_01_11</t>
  </si>
  <si>
    <t>10:02:13</t>
  </si>
  <si>
    <t>20230714 10:06:03</t>
  </si>
  <si>
    <t>10:06:03</t>
  </si>
  <si>
    <t>MPF-6479-20230714-10_04_13</t>
  </si>
  <si>
    <t>DARK-6480-20230714-10_04_21</t>
  </si>
  <si>
    <t>10:04:24</t>
  </si>
  <si>
    <t>1/2</t>
  </si>
  <si>
    <t>20230714 10:07:43</t>
  </si>
  <si>
    <t>10:07:43</t>
  </si>
  <si>
    <t>MPF-6481-20230714-10_05_53</t>
  </si>
  <si>
    <t>DARK-6482-20230714-10_06_00</t>
  </si>
  <si>
    <t>10:08:16</t>
  </si>
  <si>
    <t>20230714 10:10:10</t>
  </si>
  <si>
    <t>10:10:10</t>
  </si>
  <si>
    <t>MPF-6483-20230714-10_08_21</t>
  </si>
  <si>
    <t>DARK-6484-20230714-10_08_28</t>
  </si>
  <si>
    <t>10:09:26</t>
  </si>
  <si>
    <t>20230714 10:12:09</t>
  </si>
  <si>
    <t>10:12:09</t>
  </si>
  <si>
    <t>MPF-6485-20230714-10_10_19</t>
  </si>
  <si>
    <t>DARK-6486-20230714-10_10_26</t>
  </si>
  <si>
    <t>10:12:42</t>
  </si>
  <si>
    <t>20230714 10:14:55</t>
  </si>
  <si>
    <t>10:14:55</t>
  </si>
  <si>
    <t>MPF-6487-20230714-10_13_06</t>
  </si>
  <si>
    <t>DARK-6488-20230714-10_13_13</t>
  </si>
  <si>
    <t>10:13:48</t>
  </si>
  <si>
    <t>20230714 10:17:10</t>
  </si>
  <si>
    <t>10:17:10</t>
  </si>
  <si>
    <t>MPF-6489-20230714-10_15_21</t>
  </si>
  <si>
    <t>DARK-6490-20230714-10_15_28</t>
  </si>
  <si>
    <t>10:16:05</t>
  </si>
  <si>
    <t>20230714 10:20:00</t>
  </si>
  <si>
    <t>10:20:00</t>
  </si>
  <si>
    <t>MPF-6491-20230714-10_18_10</t>
  </si>
  <si>
    <t>DARK-6492-20230714-10_18_17</t>
  </si>
  <si>
    <t>10:18:17</t>
  </si>
  <si>
    <t>20230714 10:43:08</t>
  </si>
  <si>
    <t>10:43:08</t>
  </si>
  <si>
    <t>2</t>
  </si>
  <si>
    <t>10</t>
  </si>
  <si>
    <t>56.2</t>
  </si>
  <si>
    <t>MPF-6493-20230714-10_41_18</t>
  </si>
  <si>
    <t>DARK-6494-20230714-10_41_25</t>
  </si>
  <si>
    <t>10:42:25</t>
  </si>
  <si>
    <t>20230714 10:45:06</t>
  </si>
  <si>
    <t>10:45:06</t>
  </si>
  <si>
    <t>MPF-6495-20230714-10_43_16</t>
  </si>
  <si>
    <t>DARK-6496-20230714-10_43_23</t>
  </si>
  <si>
    <t>10:44:26</t>
  </si>
  <si>
    <t>20230714 10:47:18</t>
  </si>
  <si>
    <t>10:47:18</t>
  </si>
  <si>
    <t>MPF-6497-20230714-10_45_28</t>
  </si>
  <si>
    <t>DARK-6498-20230714-10_45_35</t>
  </si>
  <si>
    <t>10:46:39</t>
  </si>
  <si>
    <t>20230714 10:49:14</t>
  </si>
  <si>
    <t>10:49:14</t>
  </si>
  <si>
    <t>MPF-6499-20230714-10_47_25</t>
  </si>
  <si>
    <t>DARK-6500-20230714-10_47_32</t>
  </si>
  <si>
    <t>10:48:35</t>
  </si>
  <si>
    <t>20230714 10:51:31</t>
  </si>
  <si>
    <t>10:51:31</t>
  </si>
  <si>
    <t>MPF-6501-20230714-10_49_41</t>
  </si>
  <si>
    <t>DARK-6502-20230714-10_49_48</t>
  </si>
  <si>
    <t>10:50:51</t>
  </si>
  <si>
    <t>20230714 10:53:48</t>
  </si>
  <si>
    <t>10:53:48</t>
  </si>
  <si>
    <t>MPF-6503-20230714-10_51_58</t>
  </si>
  <si>
    <t>DARK-6504-20230714-10_52_05</t>
  </si>
  <si>
    <t>10:53:08</t>
  </si>
  <si>
    <t>20230714 10:55:52</t>
  </si>
  <si>
    <t>10:55:52</t>
  </si>
  <si>
    <t>MPF-6505-20230714-10_54_03</t>
  </si>
  <si>
    <t>DARK-6506-20230714-10_54_10</t>
  </si>
  <si>
    <t>10:55:12</t>
  </si>
  <si>
    <t>20230714 10:59:02</t>
  </si>
  <si>
    <t>10:59:02</t>
  </si>
  <si>
    <t>MPF-6507-20230714-10_57_12</t>
  </si>
  <si>
    <t>DARK-6508-20230714-10_57_19</t>
  </si>
  <si>
    <t>10:57:15</t>
  </si>
  <si>
    <t>20230714 11:00:54</t>
  </si>
  <si>
    <t>11:00:54</t>
  </si>
  <si>
    <t>MPF-6509-20230714-10_59_04</t>
  </si>
  <si>
    <t>DARK-6510-20230714-10_59_11</t>
  </si>
  <si>
    <t>11:00:14</t>
  </si>
  <si>
    <t>20230714 11:03:03</t>
  </si>
  <si>
    <t>11:03:03</t>
  </si>
  <si>
    <t>MPF-6511-20230714-11_01_13</t>
  </si>
  <si>
    <t>DARK-6512-20230714-11_01_20</t>
  </si>
  <si>
    <t>11:02:19</t>
  </si>
  <si>
    <t>20230714 11:05:01</t>
  </si>
  <si>
    <t>11:05:01</t>
  </si>
  <si>
    <t>MPF-6513-20230714-11_03_11</t>
  </si>
  <si>
    <t>DARK-6514-20230714-11_03_18</t>
  </si>
  <si>
    <t>11:04:18</t>
  </si>
  <si>
    <t>20230714 11:07:00</t>
  </si>
  <si>
    <t>11:07:00</t>
  </si>
  <si>
    <t>MPF-6515-20230714-11_05_11</t>
  </si>
  <si>
    <t>DARK-6516-20230714-11_05_18</t>
  </si>
  <si>
    <t>11:06:17</t>
  </si>
  <si>
    <t>20230714 11:09:20</t>
  </si>
  <si>
    <t>11:09:20</t>
  </si>
  <si>
    <t>MPF-6517-20230714-11_07_31</t>
  </si>
  <si>
    <t>DARK-6518-20230714-11_07_38</t>
  </si>
  <si>
    <t>11:08:37</t>
  </si>
  <si>
    <t>20230714 11:11:20</t>
  </si>
  <si>
    <t>11:11:20</t>
  </si>
  <si>
    <t>MPF-6519-20230714-11_09_31</t>
  </si>
  <si>
    <t>DARK-6520-20230714-11_09_38</t>
  </si>
  <si>
    <t>11:10:36</t>
  </si>
  <si>
    <t>20230714 11:40:26</t>
  </si>
  <si>
    <t>11:40:26</t>
  </si>
  <si>
    <t>3</t>
  </si>
  <si>
    <t>59.7</t>
  </si>
  <si>
    <t>MPF-6521-20230714-11_38_37</t>
  </si>
  <si>
    <t>DARK-6522-20230714-11_38_44</t>
  </si>
  <si>
    <t>11:39:40</t>
  </si>
  <si>
    <t>20230714 11:43:36</t>
  </si>
  <si>
    <t>11:43:36</t>
  </si>
  <si>
    <t>MPF-6523-20230714-11_41_46</t>
  </si>
  <si>
    <t>DARK-6524-20230714-11_41_54</t>
  </si>
  <si>
    <t>11:41:43</t>
  </si>
  <si>
    <t>20230714 11:45:36</t>
  </si>
  <si>
    <t>11:45:36</t>
  </si>
  <si>
    <t>MPF-6525-20230714-11_43_47</t>
  </si>
  <si>
    <t>DARK-6526-20230714-11_43_54</t>
  </si>
  <si>
    <t>11:44:55</t>
  </si>
  <si>
    <t>20230714 11:48:02</t>
  </si>
  <si>
    <t>11:48:02</t>
  </si>
  <si>
    <t>MPF-6527-20230714-11_46_13</t>
  </si>
  <si>
    <t>DARK-6528-20230714-11_46_20</t>
  </si>
  <si>
    <t>11:47:25</t>
  </si>
  <si>
    <t>20230714 11:49:42</t>
  </si>
  <si>
    <t>11:49:42</t>
  </si>
  <si>
    <t>MPF-6529-20230714-11_47_52</t>
  </si>
  <si>
    <t>DARK-6530-20230714-11_48_00</t>
  </si>
  <si>
    <t>11:50:16</t>
  </si>
  <si>
    <t>20230714 11:52:28</t>
  </si>
  <si>
    <t>11:52:28</t>
  </si>
  <si>
    <t>MPF-6531-20230714-11_50_38</t>
  </si>
  <si>
    <t>DARK-6532-20230714-11_50_46</t>
  </si>
  <si>
    <t>11:51:45</t>
  </si>
  <si>
    <t>20230714 11:54:29</t>
  </si>
  <si>
    <t>11:54:29</t>
  </si>
  <si>
    <t>MPF-6533-20230714-11_52_39</t>
  </si>
  <si>
    <t>DARK-6534-20230714-11_52_47</t>
  </si>
  <si>
    <t>11:53:44</t>
  </si>
  <si>
    <t>20230714 11:57:32</t>
  </si>
  <si>
    <t>11:57:32</t>
  </si>
  <si>
    <t>MPF-6535-20230714-11_55_42</t>
  </si>
  <si>
    <t>DARK-6536-20230714-11_55_50</t>
  </si>
  <si>
    <t>11:55:47</t>
  </si>
  <si>
    <t>20230714 12:00:18</t>
  </si>
  <si>
    <t>12:00:18</t>
  </si>
  <si>
    <t>MPF-6537-20230714-11_58_29</t>
  </si>
  <si>
    <t>DARK-6538-20230714-11_58_36</t>
  </si>
  <si>
    <t>11:59:30</t>
  </si>
  <si>
    <t>20230714 12:01:58</t>
  </si>
  <si>
    <t>12:01:58</t>
  </si>
  <si>
    <t>MPF-6539-20230714-12_00_08</t>
  </si>
  <si>
    <t>DARK-6540-20230714-12_00_16</t>
  </si>
  <si>
    <t>12:02:24</t>
  </si>
  <si>
    <t>20230714 12:04:14</t>
  </si>
  <si>
    <t>12:04:14</t>
  </si>
  <si>
    <t>MPF-6541-20230714-12_02_24</t>
  </si>
  <si>
    <t>DARK-6542-20230714-12_02_32</t>
  </si>
  <si>
    <t>12:03:35</t>
  </si>
  <si>
    <t>20230714 12:07:15</t>
  </si>
  <si>
    <t>12:07:15</t>
  </si>
  <si>
    <t>MPF-6543-20230714-12_05_26</t>
  </si>
  <si>
    <t>DARK-6544-20230714-12_05_33</t>
  </si>
  <si>
    <t>12:05:24</t>
  </si>
  <si>
    <t>20230714 12:10:19</t>
  </si>
  <si>
    <t>12:10:19</t>
  </si>
  <si>
    <t>MPF-6545-20230714-12_08_30</t>
  </si>
  <si>
    <t>DARK-6546-20230714-12_08_37</t>
  </si>
  <si>
    <t>12:09:30</t>
  </si>
  <si>
    <t>20230714 12:12:51</t>
  </si>
  <si>
    <t>12:12:51</t>
  </si>
  <si>
    <t>MPF-6547-20230714-12_11_02</t>
  </si>
  <si>
    <t>DARK-6548-20230714-12_11_09</t>
  </si>
  <si>
    <t>12:12:10</t>
  </si>
  <si>
    <t>20230714 12:31:15</t>
  </si>
  <si>
    <t>12:31:15</t>
  </si>
  <si>
    <t>MPF-6549-20230714-12_29_26</t>
  </si>
  <si>
    <t>DARK-6550-20230714-12_29_33</t>
  </si>
  <si>
    <t>12:30:34</t>
  </si>
  <si>
    <t>20230714 12:33:38</t>
  </si>
  <si>
    <t>12:33:38</t>
  </si>
  <si>
    <t>MPF-6551-20230714-12_31_48</t>
  </si>
  <si>
    <t>DARK-6552-20230714-12_31_56</t>
  </si>
  <si>
    <t>12:32:29</t>
  </si>
  <si>
    <t>20230714 12:36:29</t>
  </si>
  <si>
    <t>12:36:29</t>
  </si>
  <si>
    <t>MPF-6553-20230714-12_34_39</t>
  </si>
  <si>
    <t>DARK-6554-20230714-12_34_47</t>
  </si>
  <si>
    <t>12:35:46</t>
  </si>
  <si>
    <t>20230714 12:38:33</t>
  </si>
  <si>
    <t>12:38:33</t>
  </si>
  <si>
    <t>MPF-6555-20230714-12_36_44</t>
  </si>
  <si>
    <t>DARK-6556-20230714-12_36_51</t>
  </si>
  <si>
    <t>12:37:53</t>
  </si>
  <si>
    <t>20230714 12:40:34</t>
  </si>
  <si>
    <t>12:40:34</t>
  </si>
  <si>
    <t>MPF-6557-20230714-12_38_44</t>
  </si>
  <si>
    <t>DARK-6558-20230714-12_38_52</t>
  </si>
  <si>
    <t>12:39:50</t>
  </si>
  <si>
    <t>20230714 12:42:32</t>
  </si>
  <si>
    <t>12:42:32</t>
  </si>
  <si>
    <t>MPF-6559-20230714-12_40_42</t>
  </si>
  <si>
    <t>DARK-6560-20230714-12_40_50</t>
  </si>
  <si>
    <t>12:41:50</t>
  </si>
  <si>
    <t>20230714 12:44:38</t>
  </si>
  <si>
    <t>12:44:38</t>
  </si>
  <si>
    <t>MPF-6561-20230714-12_42_48</t>
  </si>
  <si>
    <t>DARK-6562-20230714-12_42_56</t>
  </si>
  <si>
    <t>12:43:51</t>
  </si>
  <si>
    <t>20230714 12:47:29</t>
  </si>
  <si>
    <t>12:47:29</t>
  </si>
  <si>
    <t>MPF-6563-20230714-12_45_39</t>
  </si>
  <si>
    <t>DARK-6564-20230714-12_45_47</t>
  </si>
  <si>
    <t>12:46:13</t>
  </si>
  <si>
    <t>20230714 12:49:35</t>
  </si>
  <si>
    <t>12:49:35</t>
  </si>
  <si>
    <t>MPF-6565-20230714-12_47_45</t>
  </si>
  <si>
    <t>DARK-6566-20230714-12_47_53</t>
  </si>
  <si>
    <t>12:48:55</t>
  </si>
  <si>
    <t>20230714 12:51:38</t>
  </si>
  <si>
    <t>12:51:38</t>
  </si>
  <si>
    <t>MPF-6567-20230714-12_49_48</t>
  </si>
  <si>
    <t>DARK-6568-20230714-12_49_56</t>
  </si>
  <si>
    <t>12:50:53</t>
  </si>
  <si>
    <t>20230714 12:53:35</t>
  </si>
  <si>
    <t>12:53:35</t>
  </si>
  <si>
    <t>MPF-6569-20230714-12_51_45</t>
  </si>
  <si>
    <t>DARK-6570-20230714-12_51_53</t>
  </si>
  <si>
    <t>12:52:52</t>
  </si>
  <si>
    <t>20230714 12:55:26</t>
  </si>
  <si>
    <t>12:55:26</t>
  </si>
  <si>
    <t>MPF-6571-20230714-12_53_36</t>
  </si>
  <si>
    <t>DARK-6572-20230714-12_53_44</t>
  </si>
  <si>
    <t>12:54:43</t>
  </si>
  <si>
    <t>20230714 12:57:23</t>
  </si>
  <si>
    <t>12:57:23</t>
  </si>
  <si>
    <t>MPF-6573-20230714-12_55_33</t>
  </si>
  <si>
    <t>DARK-6574-20230714-12_55_41</t>
  </si>
  <si>
    <t>12:56:41</t>
  </si>
  <si>
    <t>20230714 12:59:12</t>
  </si>
  <si>
    <t>12:59:12</t>
  </si>
  <si>
    <t>MPF-6575-20230714-12_57_23</t>
  </si>
  <si>
    <t>DARK-6576-20230714-12_57_30</t>
  </si>
  <si>
    <t>12:58:30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</si>
</sst>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72"/>
  <sheetViews>
    <sheetView tabSelected="1" topLeftCell="A19" workbookViewId="0">
      <selection activeCell="P30" sqref="P30"/>
    </sheetView>
  </sheetViews>
  <sheetFormatPr defaultRowHeight="14.4" x14ac:dyDescent="0.3"/>
  <sheetData>
    <row r="2" spans="1:284" x14ac:dyDescent="0.3">
      <c r="A2" t="s">
        <v>29</v>
      </c>
      <c r="B2" t="s">
        <v>30</v>
      </c>
      <c r="C2" t="s">
        <v>32</v>
      </c>
    </row>
    <row r="3" spans="1:284" x14ac:dyDescent="0.3">
      <c r="B3" t="s">
        <v>31</v>
      </c>
      <c r="C3">
        <v>21</v>
      </c>
    </row>
    <row r="4" spans="1:284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4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4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4" x14ac:dyDescent="0.3">
      <c r="B7">
        <v>0</v>
      </c>
      <c r="C7">
        <v>1</v>
      </c>
      <c r="D7">
        <v>0</v>
      </c>
      <c r="E7">
        <v>0</v>
      </c>
    </row>
    <row r="8" spans="1:284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4" x14ac:dyDescent="0.3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84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4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84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4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84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</row>
    <row r="15" spans="1:284" x14ac:dyDescent="0.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88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174</v>
      </c>
      <c r="CN15" t="s">
        <v>195</v>
      </c>
      <c r="CO15" t="s">
        <v>196</v>
      </c>
      <c r="CP15" t="s">
        <v>197</v>
      </c>
      <c r="CQ15" t="s">
        <v>148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118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107</v>
      </c>
      <c r="FH15" t="s">
        <v>110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</row>
    <row r="16" spans="1:284" x14ac:dyDescent="0.3">
      <c r="B16" t="s">
        <v>384</v>
      </c>
      <c r="C16" t="s">
        <v>384</v>
      </c>
      <c r="F16" t="s">
        <v>384</v>
      </c>
      <c r="M16" t="s">
        <v>384</v>
      </c>
      <c r="N16" t="s">
        <v>385</v>
      </c>
      <c r="O16" t="s">
        <v>386</v>
      </c>
      <c r="P16" t="s">
        <v>387</v>
      </c>
      <c r="Q16" t="s">
        <v>388</v>
      </c>
      <c r="R16" t="s">
        <v>388</v>
      </c>
      <c r="S16" t="s">
        <v>221</v>
      </c>
      <c r="T16" t="s">
        <v>221</v>
      </c>
      <c r="U16" t="s">
        <v>385</v>
      </c>
      <c r="V16" t="s">
        <v>385</v>
      </c>
      <c r="W16" t="s">
        <v>385</v>
      </c>
      <c r="X16" t="s">
        <v>385</v>
      </c>
      <c r="Y16" t="s">
        <v>389</v>
      </c>
      <c r="Z16" t="s">
        <v>390</v>
      </c>
      <c r="AA16" t="s">
        <v>390</v>
      </c>
      <c r="AB16" t="s">
        <v>391</v>
      </c>
      <c r="AC16" t="s">
        <v>392</v>
      </c>
      <c r="AD16" t="s">
        <v>391</v>
      </c>
      <c r="AE16" t="s">
        <v>391</v>
      </c>
      <c r="AF16" t="s">
        <v>391</v>
      </c>
      <c r="AG16" t="s">
        <v>389</v>
      </c>
      <c r="AH16" t="s">
        <v>389</v>
      </c>
      <c r="AI16" t="s">
        <v>389</v>
      </c>
      <c r="AJ16" t="s">
        <v>389</v>
      </c>
      <c r="AK16" t="s">
        <v>393</v>
      </c>
      <c r="AL16" t="s">
        <v>392</v>
      </c>
      <c r="AN16" t="s">
        <v>392</v>
      </c>
      <c r="AO16" t="s">
        <v>393</v>
      </c>
      <c r="AU16" t="s">
        <v>387</v>
      </c>
      <c r="BB16" t="s">
        <v>387</v>
      </c>
      <c r="BC16" t="s">
        <v>387</v>
      </c>
      <c r="BD16" t="s">
        <v>387</v>
      </c>
      <c r="BE16" t="s">
        <v>394</v>
      </c>
      <c r="BS16" t="s">
        <v>395</v>
      </c>
      <c r="BU16" t="s">
        <v>395</v>
      </c>
      <c r="BV16" t="s">
        <v>387</v>
      </c>
      <c r="BY16" t="s">
        <v>395</v>
      </c>
      <c r="BZ16" t="s">
        <v>392</v>
      </c>
      <c r="CC16" t="s">
        <v>396</v>
      </c>
      <c r="CD16" t="s">
        <v>396</v>
      </c>
      <c r="CF16" t="s">
        <v>397</v>
      </c>
      <c r="CG16" t="s">
        <v>395</v>
      </c>
      <c r="CI16" t="s">
        <v>395</v>
      </c>
      <c r="CJ16" t="s">
        <v>387</v>
      </c>
      <c r="CN16" t="s">
        <v>395</v>
      </c>
      <c r="CP16" t="s">
        <v>398</v>
      </c>
      <c r="CS16" t="s">
        <v>395</v>
      </c>
      <c r="CT16" t="s">
        <v>395</v>
      </c>
      <c r="CV16" t="s">
        <v>395</v>
      </c>
      <c r="CX16" t="s">
        <v>395</v>
      </c>
      <c r="CZ16" t="s">
        <v>387</v>
      </c>
      <c r="DA16" t="s">
        <v>387</v>
      </c>
      <c r="DC16" t="s">
        <v>399</v>
      </c>
      <c r="DD16" t="s">
        <v>400</v>
      </c>
      <c r="DG16" t="s">
        <v>385</v>
      </c>
      <c r="DH16" t="s">
        <v>384</v>
      </c>
      <c r="DI16" t="s">
        <v>388</v>
      </c>
      <c r="DJ16" t="s">
        <v>388</v>
      </c>
      <c r="DK16" t="s">
        <v>401</v>
      </c>
      <c r="DL16" t="s">
        <v>401</v>
      </c>
      <c r="DM16" t="s">
        <v>388</v>
      </c>
      <c r="DN16" t="s">
        <v>401</v>
      </c>
      <c r="DO16" t="s">
        <v>393</v>
      </c>
      <c r="DP16" t="s">
        <v>391</v>
      </c>
      <c r="DQ16" t="s">
        <v>391</v>
      </c>
      <c r="DR16" t="s">
        <v>390</v>
      </c>
      <c r="DS16" t="s">
        <v>390</v>
      </c>
      <c r="DT16" t="s">
        <v>390</v>
      </c>
      <c r="DU16" t="s">
        <v>390</v>
      </c>
      <c r="DV16" t="s">
        <v>390</v>
      </c>
      <c r="DW16" t="s">
        <v>402</v>
      </c>
      <c r="DX16" t="s">
        <v>387</v>
      </c>
      <c r="DY16" t="s">
        <v>387</v>
      </c>
      <c r="DZ16" t="s">
        <v>388</v>
      </c>
      <c r="EA16" t="s">
        <v>388</v>
      </c>
      <c r="EB16" t="s">
        <v>388</v>
      </c>
      <c r="EC16" t="s">
        <v>401</v>
      </c>
      <c r="ED16" t="s">
        <v>388</v>
      </c>
      <c r="EE16" t="s">
        <v>401</v>
      </c>
      <c r="EF16" t="s">
        <v>391</v>
      </c>
      <c r="EG16" t="s">
        <v>391</v>
      </c>
      <c r="EH16" t="s">
        <v>390</v>
      </c>
      <c r="EI16" t="s">
        <v>390</v>
      </c>
      <c r="EJ16" t="s">
        <v>387</v>
      </c>
      <c r="EO16" t="s">
        <v>387</v>
      </c>
      <c r="ER16" t="s">
        <v>390</v>
      </c>
      <c r="ES16" t="s">
        <v>390</v>
      </c>
      <c r="ET16" t="s">
        <v>390</v>
      </c>
      <c r="EU16" t="s">
        <v>390</v>
      </c>
      <c r="EV16" t="s">
        <v>390</v>
      </c>
      <c r="EW16" t="s">
        <v>387</v>
      </c>
      <c r="EX16" t="s">
        <v>387</v>
      </c>
      <c r="EY16" t="s">
        <v>387</v>
      </c>
      <c r="EZ16" t="s">
        <v>384</v>
      </c>
      <c r="FC16" t="s">
        <v>403</v>
      </c>
      <c r="FD16" t="s">
        <v>403</v>
      </c>
      <c r="FF16" t="s">
        <v>384</v>
      </c>
      <c r="FG16" t="s">
        <v>404</v>
      </c>
      <c r="FI16" t="s">
        <v>384</v>
      </c>
      <c r="FJ16" t="s">
        <v>384</v>
      </c>
      <c r="FL16" t="s">
        <v>405</v>
      </c>
      <c r="FM16" t="s">
        <v>406</v>
      </c>
      <c r="FN16" t="s">
        <v>405</v>
      </c>
      <c r="FO16" t="s">
        <v>406</v>
      </c>
      <c r="FP16" t="s">
        <v>405</v>
      </c>
      <c r="FQ16" t="s">
        <v>406</v>
      </c>
      <c r="FR16" t="s">
        <v>392</v>
      </c>
      <c r="FS16" t="s">
        <v>392</v>
      </c>
      <c r="FT16" t="s">
        <v>387</v>
      </c>
      <c r="FU16" t="s">
        <v>407</v>
      </c>
      <c r="FV16" t="s">
        <v>387</v>
      </c>
      <c r="FX16" t="s">
        <v>385</v>
      </c>
      <c r="FY16" t="s">
        <v>408</v>
      </c>
      <c r="FZ16" t="s">
        <v>385</v>
      </c>
      <c r="GE16" t="s">
        <v>409</v>
      </c>
      <c r="GF16" t="s">
        <v>409</v>
      </c>
      <c r="GS16" t="s">
        <v>409</v>
      </c>
      <c r="GT16" t="s">
        <v>409</v>
      </c>
      <c r="GU16" t="s">
        <v>410</v>
      </c>
      <c r="GV16" t="s">
        <v>410</v>
      </c>
      <c r="GW16" t="s">
        <v>390</v>
      </c>
      <c r="GX16" t="s">
        <v>390</v>
      </c>
      <c r="GY16" t="s">
        <v>392</v>
      </c>
      <c r="GZ16" t="s">
        <v>390</v>
      </c>
      <c r="HA16" t="s">
        <v>401</v>
      </c>
      <c r="HB16" t="s">
        <v>392</v>
      </c>
      <c r="HC16" t="s">
        <v>392</v>
      </c>
      <c r="HE16" t="s">
        <v>409</v>
      </c>
      <c r="HF16" t="s">
        <v>409</v>
      </c>
      <c r="HG16" t="s">
        <v>409</v>
      </c>
      <c r="HH16" t="s">
        <v>409</v>
      </c>
      <c r="HI16" t="s">
        <v>409</v>
      </c>
      <c r="HJ16" t="s">
        <v>409</v>
      </c>
      <c r="HK16" t="s">
        <v>409</v>
      </c>
      <c r="HL16" t="s">
        <v>411</v>
      </c>
      <c r="HM16" t="s">
        <v>411</v>
      </c>
      <c r="HN16" t="s">
        <v>411</v>
      </c>
      <c r="HO16" t="s">
        <v>412</v>
      </c>
      <c r="HP16" t="s">
        <v>409</v>
      </c>
      <c r="HQ16" t="s">
        <v>409</v>
      </c>
      <c r="HR16" t="s">
        <v>409</v>
      </c>
      <c r="HS16" t="s">
        <v>409</v>
      </c>
      <c r="HT16" t="s">
        <v>409</v>
      </c>
      <c r="HU16" t="s">
        <v>409</v>
      </c>
      <c r="HV16" t="s">
        <v>409</v>
      </c>
      <c r="HW16" t="s">
        <v>409</v>
      </c>
      <c r="HX16" t="s">
        <v>409</v>
      </c>
      <c r="HY16" t="s">
        <v>409</v>
      </c>
      <c r="HZ16" t="s">
        <v>409</v>
      </c>
      <c r="IA16" t="s">
        <v>409</v>
      </c>
      <c r="IH16" t="s">
        <v>409</v>
      </c>
      <c r="II16" t="s">
        <v>392</v>
      </c>
      <c r="IJ16" t="s">
        <v>392</v>
      </c>
      <c r="IK16" t="s">
        <v>405</v>
      </c>
      <c r="IL16" t="s">
        <v>406</v>
      </c>
      <c r="IM16" t="s">
        <v>406</v>
      </c>
      <c r="IQ16" t="s">
        <v>406</v>
      </c>
      <c r="IU16" t="s">
        <v>388</v>
      </c>
      <c r="IV16" t="s">
        <v>388</v>
      </c>
      <c r="IW16" t="s">
        <v>401</v>
      </c>
      <c r="IX16" t="s">
        <v>401</v>
      </c>
      <c r="IY16" t="s">
        <v>413</v>
      </c>
      <c r="IZ16" t="s">
        <v>413</v>
      </c>
      <c r="JA16" t="s">
        <v>409</v>
      </c>
      <c r="JB16" t="s">
        <v>409</v>
      </c>
      <c r="JC16" t="s">
        <v>409</v>
      </c>
      <c r="JD16" t="s">
        <v>409</v>
      </c>
      <c r="JE16" t="s">
        <v>409</v>
      </c>
      <c r="JF16" t="s">
        <v>409</v>
      </c>
      <c r="JG16" t="s">
        <v>390</v>
      </c>
      <c r="JH16" t="s">
        <v>409</v>
      </c>
      <c r="JJ16" t="s">
        <v>393</v>
      </c>
      <c r="JK16" t="s">
        <v>393</v>
      </c>
      <c r="JL16" t="s">
        <v>390</v>
      </c>
      <c r="JM16" t="s">
        <v>390</v>
      </c>
      <c r="JN16" t="s">
        <v>390</v>
      </c>
      <c r="JO16" t="s">
        <v>390</v>
      </c>
      <c r="JP16" t="s">
        <v>390</v>
      </c>
      <c r="JQ16" t="s">
        <v>392</v>
      </c>
      <c r="JR16" t="s">
        <v>392</v>
      </c>
      <c r="JS16" t="s">
        <v>392</v>
      </c>
      <c r="JT16" t="s">
        <v>390</v>
      </c>
      <c r="JU16" t="s">
        <v>388</v>
      </c>
      <c r="JV16" t="s">
        <v>401</v>
      </c>
      <c r="JW16" t="s">
        <v>392</v>
      </c>
      <c r="JX16" t="s">
        <v>392</v>
      </c>
    </row>
    <row r="17" spans="1:284" x14ac:dyDescent="0.3">
      <c r="A17">
        <v>1</v>
      </c>
      <c r="B17">
        <v>1689346183.5</v>
      </c>
      <c r="C17">
        <v>0</v>
      </c>
      <c r="D17" t="s">
        <v>414</v>
      </c>
      <c r="E17" t="s">
        <v>415</v>
      </c>
      <c r="F17" t="s">
        <v>416</v>
      </c>
      <c r="G17" t="s">
        <v>417</v>
      </c>
      <c r="H17" t="s">
        <v>418</v>
      </c>
      <c r="I17" t="s">
        <v>419</v>
      </c>
      <c r="J17" t="s">
        <v>420</v>
      </c>
      <c r="K17" t="s">
        <v>421</v>
      </c>
      <c r="L17" t="s">
        <v>422</v>
      </c>
      <c r="M17">
        <v>1689346183.5</v>
      </c>
      <c r="N17">
        <f t="shared" ref="N17:N48" si="0">(O17)/1000</f>
        <v>6.0882896752725056E-3</v>
      </c>
      <c r="O17">
        <f t="shared" ref="O17:O48" si="1">1000*DO17*AM17*(DK17-DL17)/(100*DD17*(1000-AM17*DK17))</f>
        <v>6.088289675272506</v>
      </c>
      <c r="P17">
        <f t="shared" ref="P17:P48" si="2">DO17*AM17*(DJ17-DI17*(1000-AM17*DL17)/(1000-AM17*DK17))/(100*DD17)</f>
        <v>44.979313982460724</v>
      </c>
      <c r="Q17">
        <f t="shared" ref="Q17:Q48" si="3">DI17 - IF(AM17&gt;1, P17*DD17*100/(AO17*DW17), 0)</f>
        <v>343.52100000000002</v>
      </c>
      <c r="R17">
        <f t="shared" ref="R17:R48" si="4">((X17-N17/2)*Q17-P17)/(X17+N17/2)</f>
        <v>117.51065717776608</v>
      </c>
      <c r="S17">
        <f t="shared" ref="S17:S48" si="5">R17*(DP17+DQ17)/1000</f>
        <v>11.619651975211907</v>
      </c>
      <c r="T17">
        <f t="shared" ref="T17:T48" si="6">(DI17 - IF(AM17&gt;1, P17*DD17*100/(AO17*DW17), 0))*(DP17+DQ17)/1000</f>
        <v>33.967935862518608</v>
      </c>
      <c r="U17">
        <f t="shared" ref="U17:U48" si="7">2/((1/W17-1/V17)+SIGN(W17)*SQRT((1/W17-1/V17)*(1/W17-1/V17) + 4*DE17/((DE17+1)*(DE17+1))*(2*1/W17*1/V17-1/V17*1/V17)))</f>
        <v>0.34690486924874941</v>
      </c>
      <c r="V17">
        <f t="shared" ref="V17:V48" si="8">IF(LEFT(DF17,1)&lt;&gt;"0",IF(LEFT(DF17,1)="1",3,DG17),$D$5+$E$5*(DW17*DP17/($K$5*1000))+$F$5*(DW17*DP17/($K$5*1000))*MAX(MIN(DD17,$J$5),$I$5)*MAX(MIN(DD17,$J$5),$I$5)+$G$5*MAX(MIN(DD17,$J$5),$I$5)*(DW17*DP17/($K$5*1000))+$H$5*(DW17*DP17/($K$5*1000))*(DW17*DP17/($K$5*1000)))</f>
        <v>2.9089644996027686</v>
      </c>
      <c r="W17">
        <f t="shared" ref="W17:W48" si="9">N17*(1000-(1000*0.61365*EXP(17.502*AA17/(240.97+AA17))/(DP17+DQ17)+DK17)/2)/(1000*0.61365*EXP(17.502*AA17/(240.97+AA17))/(DP17+DQ17)-DK17)</f>
        <v>0.32545155808491244</v>
      </c>
      <c r="X17">
        <f t="shared" ref="X17:X48" si="10">1/((DE17+1)/(U17/1.6)+1/(V17/1.37)) + DE17/((DE17+1)/(U17/1.6) + DE17/(V17/1.37))</f>
        <v>0.20522406427270096</v>
      </c>
      <c r="Y17">
        <f t="shared" ref="Y17:Y48" si="11">(CZ17*DC17)</f>
        <v>289.5600863267465</v>
      </c>
      <c r="Z17">
        <f t="shared" ref="Z17:Z48" si="12">(DR17+(Y17+2*0.95*0.0000000567*(((DR17+$B$7)+273)^4-(DR17+273)^4)-44100*N17)/(1.84*29.3*V17+8*0.95*0.0000000567*(DR17+273)^3))</f>
        <v>32.859848479654218</v>
      </c>
      <c r="AA17">
        <f t="shared" ref="AA17:AA48" si="13">($C$7*DS17+$D$7*DT17+$E$7*Z17)</f>
        <v>31.981300000000001</v>
      </c>
      <c r="AB17">
        <f t="shared" ref="AB17:AB48" si="14">0.61365*EXP(17.502*AA17/(240.97+AA17))</f>
        <v>4.7700314612211345</v>
      </c>
      <c r="AC17">
        <f t="shared" ref="AC17:AC48" si="15">(AD17/AE17*100)</f>
        <v>60.128002578227658</v>
      </c>
      <c r="AD17">
        <f t="shared" ref="AD17:AD48" si="16">DK17*(DP17+DQ17)/1000</f>
        <v>2.9928421201535405</v>
      </c>
      <c r="AE17">
        <f t="shared" ref="AE17:AE48" si="17">0.61365*EXP(17.502*DR17/(240.97+DR17))</f>
        <v>4.9774514233360687</v>
      </c>
      <c r="AF17">
        <f t="shared" ref="AF17:AF48" si="18">(AB17-DK17*(DP17+DQ17)/1000)</f>
        <v>1.7771893410675941</v>
      </c>
      <c r="AG17">
        <f t="shared" ref="AG17:AG48" si="19">(-N17*44100)</f>
        <v>-268.49357467951751</v>
      </c>
      <c r="AH17">
        <f t="shared" ref="AH17:AH48" si="20">2*29.3*V17*0.92*(DR17-AA17)</f>
        <v>118.24838295334889</v>
      </c>
      <c r="AI17">
        <f t="shared" ref="AI17:AI48" si="21">2*0.95*0.0000000567*(((DR17+$B$7)+273)^4-(AA17+273)^4)</f>
        <v>9.2511952375333912</v>
      </c>
      <c r="AJ17">
        <f t="shared" ref="AJ17:AJ48" si="22">Y17+AI17+AG17+AH17</f>
        <v>148.56608983811128</v>
      </c>
      <c r="AK17">
        <v>0</v>
      </c>
      <c r="AL17">
        <v>0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MAX(0,($B$13+$C$13*DW17)/(1+$D$13*DW17)*DP17/(DR17+273)*$E$13)</f>
        <v>51277.757852649847</v>
      </c>
      <c r="AP17" t="s">
        <v>423</v>
      </c>
      <c r="AQ17">
        <v>10366.9</v>
      </c>
      <c r="AR17">
        <v>993.59653846153856</v>
      </c>
      <c r="AS17">
        <v>3431.87</v>
      </c>
      <c r="AT17">
        <f t="shared" ref="AT17:AT48" si="26">1-AR17/AS17</f>
        <v>0.71047955241266758</v>
      </c>
      <c r="AU17">
        <v>-3.9894345373445681</v>
      </c>
      <c r="AV17" t="s">
        <v>424</v>
      </c>
      <c r="AW17">
        <v>10042.1</v>
      </c>
      <c r="AX17">
        <v>777.95861538461554</v>
      </c>
      <c r="AY17">
        <v>1261.9548120994591</v>
      </c>
      <c r="AZ17">
        <f t="shared" ref="AZ17:AZ48" si="27">1-AX17/AY17</f>
        <v>0.38352894420176598</v>
      </c>
      <c r="BA17">
        <v>0.5</v>
      </c>
      <c r="BB17">
        <f t="shared" ref="BB17:BB48" si="28">DA17</f>
        <v>1513.151099651164</v>
      </c>
      <c r="BC17">
        <f t="shared" ref="BC17:BC48" si="29">P17</f>
        <v>44.979313982460724</v>
      </c>
      <c r="BD17">
        <f t="shared" ref="BD17:BD48" si="30">AZ17*BA17*BB17</f>
        <v>290.16862183347604</v>
      </c>
      <c r="BE17">
        <f t="shared" ref="BE17:BE48" si="31">(BC17-AU17)/BB17</f>
        <v>3.2362100870887485E-2</v>
      </c>
      <c r="BF17">
        <f t="shared" ref="BF17:BF48" si="32">(AS17-AY17)/AY17</f>
        <v>1.7194872328990509</v>
      </c>
      <c r="BG17">
        <f t="shared" ref="BG17:BG48" si="33">AR17/(AT17+AR17/AY17)</f>
        <v>663.35880489094018</v>
      </c>
      <c r="BH17" t="s">
        <v>425</v>
      </c>
      <c r="BI17">
        <v>560.87</v>
      </c>
      <c r="BJ17">
        <f t="shared" ref="BJ17:BJ48" si="34">IF(BI17&lt;&gt;0, BI17, BG17)</f>
        <v>560.87</v>
      </c>
      <c r="BK17">
        <f t="shared" ref="BK17:BK48" si="35">1-BJ17/AY17</f>
        <v>0.55555460891115027</v>
      </c>
      <c r="BL17">
        <f t="shared" ref="BL17:BL48" si="36">(AY17-AX17)/(AY17-BJ17)</f>
        <v>0.69035327589749818</v>
      </c>
      <c r="BM17">
        <f t="shared" ref="BM17:BM48" si="37">(AS17-AY17)/(AS17-BJ17)</f>
        <v>0.75580466314891703</v>
      </c>
      <c r="BN17">
        <f t="shared" ref="BN17:BN48" si="38">(AY17-AX17)/(AY17-AR17)</f>
        <v>1.803544903437075</v>
      </c>
      <c r="BO17">
        <f t="shared" ref="BO17:BO48" si="39">(AS17-AY17)/(AS17-AR17)</f>
        <v>0.88993922221152488</v>
      </c>
      <c r="BP17">
        <f t="shared" ref="BP17:BP48" si="40">(BL17*BJ17/AX17)</f>
        <v>0.49771084758949868</v>
      </c>
      <c r="BQ17">
        <f t="shared" ref="BQ17:BQ48" si="41">(1-BP17)</f>
        <v>0.50228915241050132</v>
      </c>
      <c r="BR17">
        <v>6465</v>
      </c>
      <c r="BS17">
        <v>290.00000000000011</v>
      </c>
      <c r="BT17">
        <v>1126.31</v>
      </c>
      <c r="BU17">
        <v>175</v>
      </c>
      <c r="BV17">
        <v>10042.1</v>
      </c>
      <c r="BW17">
        <v>1125.6199999999999</v>
      </c>
      <c r="BX17">
        <v>0.69</v>
      </c>
      <c r="BY17">
        <v>300.00000000000011</v>
      </c>
      <c r="BZ17">
        <v>38.6</v>
      </c>
      <c r="CA17">
        <v>1261.9548120994591</v>
      </c>
      <c r="CB17">
        <v>1.555348326980494</v>
      </c>
      <c r="CC17">
        <v>-136.90431550957919</v>
      </c>
      <c r="CD17">
        <v>1.278036249016558</v>
      </c>
      <c r="CE17">
        <v>0.99756582576314323</v>
      </c>
      <c r="CF17">
        <v>-1.0901948164627371E-2</v>
      </c>
      <c r="CG17">
        <v>289.99999999999989</v>
      </c>
      <c r="CH17">
        <v>1115.75</v>
      </c>
      <c r="CI17">
        <v>705</v>
      </c>
      <c r="CJ17">
        <v>10010.799999999999</v>
      </c>
      <c r="CK17">
        <v>1125.2</v>
      </c>
      <c r="CL17">
        <v>-9.4499999999999993</v>
      </c>
      <c r="CZ17">
        <f t="shared" ref="CZ17:CZ48" si="42">$B$11*DX17+$C$11*DY17+$F$11*EJ17*(1-EM17)</f>
        <v>1799.96</v>
      </c>
      <c r="DA17">
        <f t="shared" ref="DA17:DA48" si="43">CZ17*DB17</f>
        <v>1513.151099651164</v>
      </c>
      <c r="DB17">
        <f t="shared" ref="DB17:DB48" si="44">($B$11*$D$9+$C$11*$D$9+$F$11*((EW17+EO17)/MAX(EW17+EO17+EX17, 0.1)*$I$9+EX17/MAX(EW17+EO17+EX17, 0.1)*$J$9))/($B$11+$C$11+$F$11)</f>
        <v>0.8406581810991155</v>
      </c>
      <c r="DC17">
        <f t="shared" ref="DC17:DC48" si="45">($B$11*$K$9+$C$11*$K$9+$F$11*((EW17+EO17)/MAX(EW17+EO17+EX17, 0.1)*$P$9+EX17/MAX(EW17+EO17+EX17, 0.1)*$Q$9))/($B$11+$C$11+$F$11)</f>
        <v>0.16087028952129298</v>
      </c>
      <c r="DD17">
        <v>6</v>
      </c>
      <c r="DE17">
        <v>0.5</v>
      </c>
      <c r="DF17" t="s">
        <v>426</v>
      </c>
      <c r="DG17">
        <v>2</v>
      </c>
      <c r="DH17">
        <v>1689346183.5</v>
      </c>
      <c r="DI17">
        <v>343.52100000000002</v>
      </c>
      <c r="DJ17">
        <v>399.99700000000001</v>
      </c>
      <c r="DK17">
        <v>30.2669</v>
      </c>
      <c r="DL17">
        <v>23.183199999999999</v>
      </c>
      <c r="DM17">
        <v>343.35399999999998</v>
      </c>
      <c r="DN17">
        <v>30.218499999999999</v>
      </c>
      <c r="DO17">
        <v>500.07900000000001</v>
      </c>
      <c r="DP17">
        <v>98.781800000000004</v>
      </c>
      <c r="DQ17">
        <v>9.9886600000000006E-2</v>
      </c>
      <c r="DR17">
        <v>32.735300000000002</v>
      </c>
      <c r="DS17">
        <v>31.981300000000001</v>
      </c>
      <c r="DT17">
        <v>999.9</v>
      </c>
      <c r="DU17">
        <v>0</v>
      </c>
      <c r="DV17">
        <v>0</v>
      </c>
      <c r="DW17">
        <v>10005</v>
      </c>
      <c r="DX17">
        <v>0</v>
      </c>
      <c r="DY17">
        <v>147.744</v>
      </c>
      <c r="DZ17">
        <v>-56.4754</v>
      </c>
      <c r="EA17">
        <v>354.24299999999999</v>
      </c>
      <c r="EB17">
        <v>409.49</v>
      </c>
      <c r="EC17">
        <v>7.0836699999999997</v>
      </c>
      <c r="ED17">
        <v>399.99700000000001</v>
      </c>
      <c r="EE17">
        <v>23.183199999999999</v>
      </c>
      <c r="EF17">
        <v>2.9898199999999999</v>
      </c>
      <c r="EG17">
        <v>2.2900800000000001</v>
      </c>
      <c r="EH17">
        <v>23.971299999999999</v>
      </c>
      <c r="EI17">
        <v>19.6068</v>
      </c>
      <c r="EJ17">
        <v>1799.96</v>
      </c>
      <c r="EK17">
        <v>0.97800100000000001</v>
      </c>
      <c r="EL17">
        <v>2.19992E-2</v>
      </c>
      <c r="EM17">
        <v>0</v>
      </c>
      <c r="EN17">
        <v>777.80700000000002</v>
      </c>
      <c r="EO17">
        <v>5.0005300000000004</v>
      </c>
      <c r="EP17">
        <v>15992.2</v>
      </c>
      <c r="EQ17">
        <v>16034.9</v>
      </c>
      <c r="ER17">
        <v>49.936999999999998</v>
      </c>
      <c r="ES17">
        <v>50.25</v>
      </c>
      <c r="ET17">
        <v>50.25</v>
      </c>
      <c r="EU17">
        <v>50.061999999999998</v>
      </c>
      <c r="EV17">
        <v>51.186999999999998</v>
      </c>
      <c r="EW17">
        <v>1755.47</v>
      </c>
      <c r="EX17">
        <v>39.49</v>
      </c>
      <c r="EY17">
        <v>0</v>
      </c>
      <c r="EZ17">
        <v>1689346208.2</v>
      </c>
      <c r="FA17">
        <v>0</v>
      </c>
      <c r="FB17">
        <v>777.95861538461554</v>
      </c>
      <c r="FC17">
        <v>-0.77654701202362697</v>
      </c>
      <c r="FD17">
        <v>-106.8341881843957</v>
      </c>
      <c r="FE17">
        <v>16015.126923076919</v>
      </c>
      <c r="FF17">
        <v>15</v>
      </c>
      <c r="FG17">
        <v>1689346139</v>
      </c>
      <c r="FH17" t="s">
        <v>427</v>
      </c>
      <c r="FI17">
        <v>1689346133</v>
      </c>
      <c r="FJ17">
        <v>1689346139</v>
      </c>
      <c r="FK17">
        <v>2</v>
      </c>
      <c r="FL17">
        <v>9.6000000000000002E-2</v>
      </c>
      <c r="FM17">
        <v>0</v>
      </c>
      <c r="FN17">
        <v>0.16400000000000001</v>
      </c>
      <c r="FO17">
        <v>3.5000000000000003E-2</v>
      </c>
      <c r="FP17">
        <v>400</v>
      </c>
      <c r="FQ17">
        <v>23</v>
      </c>
      <c r="FR17">
        <v>0.03</v>
      </c>
      <c r="FS17">
        <v>0.01</v>
      </c>
      <c r="FT17">
        <v>45.000775790265052</v>
      </c>
      <c r="FU17">
        <v>-0.64179495982902601</v>
      </c>
      <c r="FV17">
        <v>0.13951012916661271</v>
      </c>
      <c r="FW17">
        <v>1</v>
      </c>
      <c r="FX17">
        <v>0.35416243285725069</v>
      </c>
      <c r="FY17">
        <v>-2.7661930742171829E-2</v>
      </c>
      <c r="FZ17">
        <v>4.8177062672024092E-3</v>
      </c>
      <c r="GA17">
        <v>1</v>
      </c>
      <c r="GB17">
        <v>2</v>
      </c>
      <c r="GC17">
        <v>2</v>
      </c>
      <c r="GD17" t="s">
        <v>428</v>
      </c>
      <c r="GE17">
        <v>3.1194299999999999</v>
      </c>
      <c r="GF17">
        <v>2.7672300000000001</v>
      </c>
      <c r="GG17">
        <v>7.8623999999999999E-2</v>
      </c>
      <c r="GH17">
        <v>8.8627399999999995E-2</v>
      </c>
      <c r="GI17">
        <v>0.12554199999999999</v>
      </c>
      <c r="GJ17">
        <v>0.104541</v>
      </c>
      <c r="GK17">
        <v>22037.3</v>
      </c>
      <c r="GL17">
        <v>22634.3</v>
      </c>
      <c r="GM17">
        <v>23776</v>
      </c>
      <c r="GN17">
        <v>25143.9</v>
      </c>
      <c r="GO17">
        <v>29964.2</v>
      </c>
      <c r="GP17">
        <v>31595.4</v>
      </c>
      <c r="GQ17">
        <v>37898.400000000001</v>
      </c>
      <c r="GR17">
        <v>39138.1</v>
      </c>
      <c r="GS17">
        <v>2.1513499999999999</v>
      </c>
      <c r="GT17">
        <v>1.8174300000000001</v>
      </c>
      <c r="GU17">
        <v>7.5895299999999999E-2</v>
      </c>
      <c r="GV17">
        <v>0</v>
      </c>
      <c r="GW17">
        <v>30.748999999999999</v>
      </c>
      <c r="GX17">
        <v>999.9</v>
      </c>
      <c r="GY17">
        <v>54.9</v>
      </c>
      <c r="GZ17">
        <v>34.299999999999997</v>
      </c>
      <c r="HA17">
        <v>30.194800000000001</v>
      </c>
      <c r="HB17">
        <v>60.9101</v>
      </c>
      <c r="HC17">
        <v>26.277999999999999</v>
      </c>
      <c r="HD17">
        <v>1</v>
      </c>
      <c r="HE17">
        <v>0.496197</v>
      </c>
      <c r="HF17">
        <v>0.68252699999999999</v>
      </c>
      <c r="HG17">
        <v>20.3704</v>
      </c>
      <c r="HH17">
        <v>5.2518799999999999</v>
      </c>
      <c r="HI17">
        <v>12.0099</v>
      </c>
      <c r="HJ17">
        <v>4.9789500000000002</v>
      </c>
      <c r="HK17">
        <v>3.2930000000000001</v>
      </c>
      <c r="HL17">
        <v>9999</v>
      </c>
      <c r="HM17">
        <v>9999</v>
      </c>
      <c r="HN17">
        <v>9999</v>
      </c>
      <c r="HO17">
        <v>253.1</v>
      </c>
      <c r="HP17">
        <v>1.87592</v>
      </c>
      <c r="HQ17">
        <v>1.8766799999999999</v>
      </c>
      <c r="HR17">
        <v>1.8830899999999999</v>
      </c>
      <c r="HS17">
        <v>1.8861399999999999</v>
      </c>
      <c r="HT17">
        <v>1.8769199999999999</v>
      </c>
      <c r="HU17">
        <v>1.8835599999999999</v>
      </c>
      <c r="HV17">
        <v>1.8824799999999999</v>
      </c>
      <c r="HW17">
        <v>1.8858299999999999</v>
      </c>
      <c r="HX17">
        <v>0</v>
      </c>
      <c r="HY17">
        <v>0</v>
      </c>
      <c r="HZ17">
        <v>0</v>
      </c>
      <c r="IA17">
        <v>0</v>
      </c>
      <c r="IB17" t="s">
        <v>429</v>
      </c>
      <c r="IC17" t="s">
        <v>430</v>
      </c>
      <c r="ID17" t="s">
        <v>431</v>
      </c>
      <c r="IE17" t="s">
        <v>431</v>
      </c>
      <c r="IF17" t="s">
        <v>431</v>
      </c>
      <c r="IG17" t="s">
        <v>431</v>
      </c>
      <c r="IH17">
        <v>0</v>
      </c>
      <c r="II17">
        <v>100</v>
      </c>
      <c r="IJ17">
        <v>100</v>
      </c>
      <c r="IK17">
        <v>0.16700000000000001</v>
      </c>
      <c r="IL17">
        <v>4.8399999999999999E-2</v>
      </c>
      <c r="IM17">
        <v>0.24871730189101801</v>
      </c>
      <c r="IN17">
        <v>-4.2852564239613137E-4</v>
      </c>
      <c r="IO17">
        <v>6.4980710991155998E-7</v>
      </c>
      <c r="IP17">
        <v>-2.7237938963984961E-10</v>
      </c>
      <c r="IQ17">
        <v>-1.5526534196111309E-2</v>
      </c>
      <c r="IR17">
        <v>6.6907473102813496E-3</v>
      </c>
      <c r="IS17">
        <v>-3.3673306238274028E-4</v>
      </c>
      <c r="IT17">
        <v>6.1311374003140313E-6</v>
      </c>
      <c r="IU17">
        <v>3</v>
      </c>
      <c r="IV17">
        <v>2101</v>
      </c>
      <c r="IW17">
        <v>1</v>
      </c>
      <c r="IX17">
        <v>32</v>
      </c>
      <c r="IY17">
        <v>0.8</v>
      </c>
      <c r="IZ17">
        <v>0.7</v>
      </c>
      <c r="JA17">
        <v>1.00464</v>
      </c>
      <c r="JB17">
        <v>2.6415999999999999</v>
      </c>
      <c r="JC17">
        <v>1.6003400000000001</v>
      </c>
      <c r="JD17">
        <v>2.34131</v>
      </c>
      <c r="JE17">
        <v>1.5502899999999999</v>
      </c>
      <c r="JF17">
        <v>2.4316399999999998</v>
      </c>
      <c r="JG17">
        <v>38.013399999999997</v>
      </c>
      <c r="JH17">
        <v>15.900700000000001</v>
      </c>
      <c r="JI17">
        <v>18</v>
      </c>
      <c r="JJ17">
        <v>596.52</v>
      </c>
      <c r="JK17">
        <v>434.81599999999997</v>
      </c>
      <c r="JL17">
        <v>30.760100000000001</v>
      </c>
      <c r="JM17">
        <v>33.584200000000003</v>
      </c>
      <c r="JN17">
        <v>30.000299999999999</v>
      </c>
      <c r="JO17">
        <v>33.681199999999997</v>
      </c>
      <c r="JP17">
        <v>33.6751</v>
      </c>
      <c r="JQ17">
        <v>20.0914</v>
      </c>
      <c r="JR17">
        <v>33.790399999999998</v>
      </c>
      <c r="JS17">
        <v>47.131</v>
      </c>
      <c r="JT17">
        <v>30.765699999999999</v>
      </c>
      <c r="JU17">
        <v>400</v>
      </c>
      <c r="JV17">
        <v>23.244599999999998</v>
      </c>
      <c r="JW17">
        <v>98.850200000000001</v>
      </c>
      <c r="JX17">
        <v>99.037800000000004</v>
      </c>
    </row>
    <row r="18" spans="1:284" x14ac:dyDescent="0.3">
      <c r="A18">
        <v>2</v>
      </c>
      <c r="B18">
        <v>1689346300.5</v>
      </c>
      <c r="C18">
        <v>117</v>
      </c>
      <c r="D18" t="s">
        <v>432</v>
      </c>
      <c r="E18" t="s">
        <v>433</v>
      </c>
      <c r="F18" t="s">
        <v>416</v>
      </c>
      <c r="G18" t="s">
        <v>417</v>
      </c>
      <c r="H18" t="s">
        <v>418</v>
      </c>
      <c r="I18" t="s">
        <v>419</v>
      </c>
      <c r="J18" t="s">
        <v>420</v>
      </c>
      <c r="K18" t="s">
        <v>421</v>
      </c>
      <c r="L18" t="s">
        <v>422</v>
      </c>
      <c r="M18">
        <v>1689346300.5</v>
      </c>
      <c r="N18">
        <f t="shared" si="0"/>
        <v>6.2690613397297168E-3</v>
      </c>
      <c r="O18">
        <f t="shared" si="1"/>
        <v>6.269061339729717</v>
      </c>
      <c r="P18">
        <f t="shared" si="2"/>
        <v>36.297549261644129</v>
      </c>
      <c r="Q18">
        <f t="shared" si="3"/>
        <v>254.501</v>
      </c>
      <c r="R18">
        <f t="shared" si="4"/>
        <v>81.271594237198229</v>
      </c>
      <c r="S18">
        <f t="shared" si="5"/>
        <v>8.0365865799727576</v>
      </c>
      <c r="T18">
        <f t="shared" si="6"/>
        <v>25.1664722513035</v>
      </c>
      <c r="U18">
        <f t="shared" si="7"/>
        <v>0.3654968334741277</v>
      </c>
      <c r="V18">
        <f t="shared" si="8"/>
        <v>2.9095731374542559</v>
      </c>
      <c r="W18">
        <f t="shared" si="9"/>
        <v>0.34177135772863693</v>
      </c>
      <c r="X18">
        <f t="shared" si="10"/>
        <v>0.21561026889120136</v>
      </c>
      <c r="Y18">
        <f t="shared" si="11"/>
        <v>289.58300932662837</v>
      </c>
      <c r="Z18">
        <f t="shared" si="12"/>
        <v>32.789538374089105</v>
      </c>
      <c r="AA18">
        <f t="shared" si="13"/>
        <v>31.921500000000002</v>
      </c>
      <c r="AB18">
        <f t="shared" si="14"/>
        <v>4.7539078293720154</v>
      </c>
      <c r="AC18">
        <f t="shared" si="15"/>
        <v>60.577899714299257</v>
      </c>
      <c r="AD18">
        <f t="shared" si="16"/>
        <v>3.0112826522927003</v>
      </c>
      <c r="AE18">
        <f t="shared" si="17"/>
        <v>4.9709261405474168</v>
      </c>
      <c r="AF18">
        <f t="shared" si="18"/>
        <v>1.7426251770793151</v>
      </c>
      <c r="AG18">
        <f t="shared" si="19"/>
        <v>-276.46560508208051</v>
      </c>
      <c r="AH18">
        <f t="shared" si="20"/>
        <v>123.99854697277618</v>
      </c>
      <c r="AI18">
        <f t="shared" si="21"/>
        <v>9.6950743884818689</v>
      </c>
      <c r="AJ18">
        <f t="shared" si="22"/>
        <v>146.81102560580592</v>
      </c>
      <c r="AK18">
        <v>0</v>
      </c>
      <c r="AL18">
        <v>0</v>
      </c>
      <c r="AM18">
        <f t="shared" si="23"/>
        <v>1</v>
      </c>
      <c r="AN18">
        <f t="shared" si="24"/>
        <v>0</v>
      </c>
      <c r="AO18">
        <f t="shared" si="25"/>
        <v>51298.876663358875</v>
      </c>
      <c r="AP18" t="s">
        <v>423</v>
      </c>
      <c r="AQ18">
        <v>10366.9</v>
      </c>
      <c r="AR18">
        <v>993.59653846153856</v>
      </c>
      <c r="AS18">
        <v>3431.87</v>
      </c>
      <c r="AT18">
        <f t="shared" si="26"/>
        <v>0.71047955241266758</v>
      </c>
      <c r="AU18">
        <v>-3.9894345373445681</v>
      </c>
      <c r="AV18" t="s">
        <v>434</v>
      </c>
      <c r="AW18">
        <v>10035.200000000001</v>
      </c>
      <c r="AX18">
        <v>771.63647999999989</v>
      </c>
      <c r="AY18">
        <v>1157.8023495780301</v>
      </c>
      <c r="AZ18">
        <f t="shared" si="27"/>
        <v>0.33353349966751344</v>
      </c>
      <c r="BA18">
        <v>0.5</v>
      </c>
      <c r="BB18">
        <f t="shared" si="28"/>
        <v>1513.2689996511028</v>
      </c>
      <c r="BC18">
        <f t="shared" si="29"/>
        <v>36.297549261644129</v>
      </c>
      <c r="BD18">
        <f t="shared" si="30"/>
        <v>252.36295269599475</v>
      </c>
      <c r="BE18">
        <f t="shared" si="31"/>
        <v>2.6622486688273671E-2</v>
      </c>
      <c r="BF18">
        <f t="shared" si="32"/>
        <v>1.9641242317834053</v>
      </c>
      <c r="BG18">
        <f t="shared" si="33"/>
        <v>633.40702169307735</v>
      </c>
      <c r="BH18" t="s">
        <v>435</v>
      </c>
      <c r="BI18">
        <v>574.79999999999995</v>
      </c>
      <c r="BJ18">
        <f t="shared" si="34"/>
        <v>574.79999999999995</v>
      </c>
      <c r="BK18">
        <f t="shared" si="35"/>
        <v>0.50354220631052427</v>
      </c>
      <c r="BL18">
        <f t="shared" si="36"/>
        <v>0.66237446531310251</v>
      </c>
      <c r="BM18">
        <f t="shared" si="37"/>
        <v>0.79594397421903218</v>
      </c>
      <c r="BN18">
        <f t="shared" si="38"/>
        <v>2.3517186569242359</v>
      </c>
      <c r="BO18">
        <f t="shared" si="39"/>
        <v>0.93265488317586676</v>
      </c>
      <c r="BP18">
        <f t="shared" si="40"/>
        <v>0.49340959445304006</v>
      </c>
      <c r="BQ18">
        <f t="shared" si="41"/>
        <v>0.50659040554695989</v>
      </c>
      <c r="BR18">
        <v>6467</v>
      </c>
      <c r="BS18">
        <v>290.00000000000011</v>
      </c>
      <c r="BT18">
        <v>1052.82</v>
      </c>
      <c r="BU18">
        <v>235</v>
      </c>
      <c r="BV18">
        <v>10035.200000000001</v>
      </c>
      <c r="BW18">
        <v>1052.83</v>
      </c>
      <c r="BX18">
        <v>-0.01</v>
      </c>
      <c r="BY18">
        <v>300.00000000000011</v>
      </c>
      <c r="BZ18">
        <v>38.6</v>
      </c>
      <c r="CA18">
        <v>1157.8023495780301</v>
      </c>
      <c r="CB18">
        <v>1.4830638855227549</v>
      </c>
      <c r="CC18">
        <v>-105.3407673706712</v>
      </c>
      <c r="CD18">
        <v>1.218977502939506</v>
      </c>
      <c r="CE18">
        <v>0.99626465105887085</v>
      </c>
      <c r="CF18">
        <v>-1.090452725250278E-2</v>
      </c>
      <c r="CG18">
        <v>289.99999999999989</v>
      </c>
      <c r="CH18">
        <v>1047.24</v>
      </c>
      <c r="CI18">
        <v>675</v>
      </c>
      <c r="CJ18">
        <v>10016</v>
      </c>
      <c r="CK18">
        <v>1052.6300000000001</v>
      </c>
      <c r="CL18">
        <v>-5.39</v>
      </c>
      <c r="CZ18">
        <f t="shared" si="42"/>
        <v>1800.1</v>
      </c>
      <c r="DA18">
        <f t="shared" si="43"/>
        <v>1513.2689996511028</v>
      </c>
      <c r="DB18">
        <f t="shared" si="44"/>
        <v>0.84065829656747004</v>
      </c>
      <c r="DC18">
        <f t="shared" si="45"/>
        <v>0.16087051237521716</v>
      </c>
      <c r="DD18">
        <v>6</v>
      </c>
      <c r="DE18">
        <v>0.5</v>
      </c>
      <c r="DF18" t="s">
        <v>426</v>
      </c>
      <c r="DG18">
        <v>2</v>
      </c>
      <c r="DH18">
        <v>1689346300.5</v>
      </c>
      <c r="DI18">
        <v>254.501</v>
      </c>
      <c r="DJ18">
        <v>299.964</v>
      </c>
      <c r="DK18">
        <v>30.452200000000001</v>
      </c>
      <c r="DL18">
        <v>23.159800000000001</v>
      </c>
      <c r="DM18">
        <v>254.12299999999999</v>
      </c>
      <c r="DN18">
        <v>30.4057</v>
      </c>
      <c r="DO18">
        <v>500.09500000000003</v>
      </c>
      <c r="DP18">
        <v>98.785600000000002</v>
      </c>
      <c r="DQ18">
        <v>9.9953500000000001E-2</v>
      </c>
      <c r="DR18">
        <v>32.712000000000003</v>
      </c>
      <c r="DS18">
        <v>31.921500000000002</v>
      </c>
      <c r="DT18">
        <v>999.9</v>
      </c>
      <c r="DU18">
        <v>0</v>
      </c>
      <c r="DV18">
        <v>0</v>
      </c>
      <c r="DW18">
        <v>10008.1</v>
      </c>
      <c r="DX18">
        <v>0</v>
      </c>
      <c r="DY18">
        <v>145.13499999999999</v>
      </c>
      <c r="DZ18">
        <v>-45.463200000000001</v>
      </c>
      <c r="EA18">
        <v>262.49400000000003</v>
      </c>
      <c r="EB18">
        <v>307.07600000000002</v>
      </c>
      <c r="EC18">
        <v>7.2923499999999999</v>
      </c>
      <c r="ED18">
        <v>299.964</v>
      </c>
      <c r="EE18">
        <v>23.159800000000001</v>
      </c>
      <c r="EF18">
        <v>3.0082300000000002</v>
      </c>
      <c r="EG18">
        <v>2.2878500000000002</v>
      </c>
      <c r="EH18">
        <v>24.073599999999999</v>
      </c>
      <c r="EI18">
        <v>19.591100000000001</v>
      </c>
      <c r="EJ18">
        <v>1800.1</v>
      </c>
      <c r="EK18">
        <v>0.97799700000000001</v>
      </c>
      <c r="EL18">
        <v>2.2002799999999999E-2</v>
      </c>
      <c r="EM18">
        <v>0</v>
      </c>
      <c r="EN18">
        <v>772.06600000000003</v>
      </c>
      <c r="EO18">
        <v>5.0005300000000004</v>
      </c>
      <c r="EP18">
        <v>15848.1</v>
      </c>
      <c r="EQ18">
        <v>16036.1</v>
      </c>
      <c r="ER18">
        <v>49.436999999999998</v>
      </c>
      <c r="ES18">
        <v>49.811999999999998</v>
      </c>
      <c r="ET18">
        <v>49.811999999999998</v>
      </c>
      <c r="EU18">
        <v>49.686999999999998</v>
      </c>
      <c r="EV18">
        <v>50.75</v>
      </c>
      <c r="EW18">
        <v>1755.6</v>
      </c>
      <c r="EX18">
        <v>39.5</v>
      </c>
      <c r="EY18">
        <v>0</v>
      </c>
      <c r="EZ18">
        <v>114.7999999523163</v>
      </c>
      <c r="FA18">
        <v>0</v>
      </c>
      <c r="FB18">
        <v>771.63647999999989</v>
      </c>
      <c r="FC18">
        <v>1.0211538482002409</v>
      </c>
      <c r="FD18">
        <v>-38.576923585510102</v>
      </c>
      <c r="FE18">
        <v>15844.772000000001</v>
      </c>
      <c r="FF18">
        <v>15</v>
      </c>
      <c r="FG18">
        <v>1689346260.5</v>
      </c>
      <c r="FH18" t="s">
        <v>436</v>
      </c>
      <c r="FI18">
        <v>1689346259.5</v>
      </c>
      <c r="FJ18">
        <v>1689346260.5</v>
      </c>
      <c r="FK18">
        <v>3</v>
      </c>
      <c r="FL18">
        <v>0.2</v>
      </c>
      <c r="FM18">
        <v>-2E-3</v>
      </c>
      <c r="FN18">
        <v>0.371</v>
      </c>
      <c r="FO18">
        <v>3.3000000000000002E-2</v>
      </c>
      <c r="FP18">
        <v>300</v>
      </c>
      <c r="FQ18">
        <v>23</v>
      </c>
      <c r="FR18">
        <v>0.04</v>
      </c>
      <c r="FS18">
        <v>0.01</v>
      </c>
      <c r="FT18">
        <v>35.926601403392517</v>
      </c>
      <c r="FU18">
        <v>0.65830634212124983</v>
      </c>
      <c r="FV18">
        <v>0.1388486039640163</v>
      </c>
      <c r="FW18">
        <v>1</v>
      </c>
      <c r="FX18">
        <v>0.35153560994856298</v>
      </c>
      <c r="FY18">
        <v>7.9148851405565546E-2</v>
      </c>
      <c r="FZ18">
        <v>1.537104226155373E-2</v>
      </c>
      <c r="GA18">
        <v>1</v>
      </c>
      <c r="GB18">
        <v>2</v>
      </c>
      <c r="GC18">
        <v>2</v>
      </c>
      <c r="GD18" t="s">
        <v>428</v>
      </c>
      <c r="GE18">
        <v>3.1196199999999998</v>
      </c>
      <c r="GF18">
        <v>2.7673299999999998</v>
      </c>
      <c r="GG18">
        <v>6.1414799999999999E-2</v>
      </c>
      <c r="GH18">
        <v>7.0582099999999995E-2</v>
      </c>
      <c r="GI18">
        <v>0.12606800000000001</v>
      </c>
      <c r="GJ18">
        <v>0.10446</v>
      </c>
      <c r="GK18">
        <v>22446</v>
      </c>
      <c r="GL18">
        <v>23081.3</v>
      </c>
      <c r="GM18">
        <v>23773.4</v>
      </c>
      <c r="GN18">
        <v>25143</v>
      </c>
      <c r="GO18">
        <v>29943</v>
      </c>
      <c r="GP18">
        <v>31597.599999999999</v>
      </c>
      <c r="GQ18">
        <v>37894.300000000003</v>
      </c>
      <c r="GR18">
        <v>39137.300000000003</v>
      </c>
      <c r="GS18">
        <v>2.1512500000000001</v>
      </c>
      <c r="GT18">
        <v>1.8153300000000001</v>
      </c>
      <c r="GU18">
        <v>7.4245000000000005E-2</v>
      </c>
      <c r="GV18">
        <v>0</v>
      </c>
      <c r="GW18">
        <v>30.715800000000002</v>
      </c>
      <c r="GX18">
        <v>999.9</v>
      </c>
      <c r="GY18">
        <v>54.4</v>
      </c>
      <c r="GZ18">
        <v>34.4</v>
      </c>
      <c r="HA18">
        <v>30.082899999999999</v>
      </c>
      <c r="HB18">
        <v>60.610100000000003</v>
      </c>
      <c r="HC18">
        <v>26.662700000000001</v>
      </c>
      <c r="HD18">
        <v>1</v>
      </c>
      <c r="HE18">
        <v>0.50107199999999996</v>
      </c>
      <c r="HF18">
        <v>0.45687899999999998</v>
      </c>
      <c r="HG18">
        <v>20.371200000000002</v>
      </c>
      <c r="HH18">
        <v>5.2521800000000001</v>
      </c>
      <c r="HI18">
        <v>12.0099</v>
      </c>
      <c r="HJ18">
        <v>4.9787499999999998</v>
      </c>
      <c r="HK18">
        <v>3.2930000000000001</v>
      </c>
      <c r="HL18">
        <v>9999</v>
      </c>
      <c r="HM18">
        <v>9999</v>
      </c>
      <c r="HN18">
        <v>9999</v>
      </c>
      <c r="HO18">
        <v>253.1</v>
      </c>
      <c r="HP18">
        <v>1.87592</v>
      </c>
      <c r="HQ18">
        <v>1.87669</v>
      </c>
      <c r="HR18">
        <v>1.8830899999999999</v>
      </c>
      <c r="HS18">
        <v>1.8861399999999999</v>
      </c>
      <c r="HT18">
        <v>1.8769400000000001</v>
      </c>
      <c r="HU18">
        <v>1.8835599999999999</v>
      </c>
      <c r="HV18">
        <v>1.8824799999999999</v>
      </c>
      <c r="HW18">
        <v>1.8858299999999999</v>
      </c>
      <c r="HX18">
        <v>0</v>
      </c>
      <c r="HY18">
        <v>0</v>
      </c>
      <c r="HZ18">
        <v>0</v>
      </c>
      <c r="IA18">
        <v>0</v>
      </c>
      <c r="IB18" t="s">
        <v>429</v>
      </c>
      <c r="IC18" t="s">
        <v>430</v>
      </c>
      <c r="ID18" t="s">
        <v>431</v>
      </c>
      <c r="IE18" t="s">
        <v>431</v>
      </c>
      <c r="IF18" t="s">
        <v>431</v>
      </c>
      <c r="IG18" t="s">
        <v>431</v>
      </c>
      <c r="IH18">
        <v>0</v>
      </c>
      <c r="II18">
        <v>100</v>
      </c>
      <c r="IJ18">
        <v>100</v>
      </c>
      <c r="IK18">
        <v>0.378</v>
      </c>
      <c r="IL18">
        <v>4.65E-2</v>
      </c>
      <c r="IM18">
        <v>0.44867340159796759</v>
      </c>
      <c r="IN18">
        <v>-4.2852564239613137E-4</v>
      </c>
      <c r="IO18">
        <v>6.4980710991155998E-7</v>
      </c>
      <c r="IP18">
        <v>-2.7237938963984961E-10</v>
      </c>
      <c r="IQ18">
        <v>-1.7985239478991218E-2</v>
      </c>
      <c r="IR18">
        <v>6.6907473102813496E-3</v>
      </c>
      <c r="IS18">
        <v>-3.3673306238274028E-4</v>
      </c>
      <c r="IT18">
        <v>6.1311374003140313E-6</v>
      </c>
      <c r="IU18">
        <v>3</v>
      </c>
      <c r="IV18">
        <v>2101</v>
      </c>
      <c r="IW18">
        <v>1</v>
      </c>
      <c r="IX18">
        <v>32</v>
      </c>
      <c r="IY18">
        <v>0.7</v>
      </c>
      <c r="IZ18">
        <v>0.7</v>
      </c>
      <c r="JA18">
        <v>0.79956099999999997</v>
      </c>
      <c r="JB18">
        <v>2.63184</v>
      </c>
      <c r="JC18">
        <v>1.6015600000000001</v>
      </c>
      <c r="JD18">
        <v>2.34009</v>
      </c>
      <c r="JE18">
        <v>1.5502899999999999</v>
      </c>
      <c r="JF18">
        <v>2.4060100000000002</v>
      </c>
      <c r="JG18">
        <v>38.037700000000001</v>
      </c>
      <c r="JH18">
        <v>15.874499999999999</v>
      </c>
      <c r="JI18">
        <v>18</v>
      </c>
      <c r="JJ18">
        <v>596.82899999999995</v>
      </c>
      <c r="JK18">
        <v>433.68299999999999</v>
      </c>
      <c r="JL18">
        <v>30.836099999999998</v>
      </c>
      <c r="JM18">
        <v>33.637700000000002</v>
      </c>
      <c r="JN18">
        <v>30.0001</v>
      </c>
      <c r="JO18">
        <v>33.723100000000002</v>
      </c>
      <c r="JP18">
        <v>33.713999999999999</v>
      </c>
      <c r="JQ18">
        <v>15.9796</v>
      </c>
      <c r="JR18">
        <v>33.787399999999998</v>
      </c>
      <c r="JS18">
        <v>45.7744</v>
      </c>
      <c r="JT18">
        <v>30.8416</v>
      </c>
      <c r="JU18">
        <v>300</v>
      </c>
      <c r="JV18">
        <v>23.011099999999999</v>
      </c>
      <c r="JW18">
        <v>98.839500000000001</v>
      </c>
      <c r="JX18">
        <v>99.034999999999997</v>
      </c>
    </row>
    <row r="19" spans="1:284" x14ac:dyDescent="0.3">
      <c r="A19">
        <v>3</v>
      </c>
      <c r="B19">
        <v>1689346434</v>
      </c>
      <c r="C19">
        <v>250.5</v>
      </c>
      <c r="D19" t="s">
        <v>437</v>
      </c>
      <c r="E19" t="s">
        <v>438</v>
      </c>
      <c r="F19" t="s">
        <v>416</v>
      </c>
      <c r="G19" t="s">
        <v>417</v>
      </c>
      <c r="H19" t="s">
        <v>418</v>
      </c>
      <c r="I19" t="s">
        <v>419</v>
      </c>
      <c r="J19" t="s">
        <v>420</v>
      </c>
      <c r="K19" t="s">
        <v>421</v>
      </c>
      <c r="L19" t="s">
        <v>422</v>
      </c>
      <c r="M19">
        <v>1689346434</v>
      </c>
      <c r="N19">
        <f t="shared" si="0"/>
        <v>7.1576789934896098E-3</v>
      </c>
      <c r="O19">
        <f t="shared" si="1"/>
        <v>7.1576789934896095</v>
      </c>
      <c r="P19">
        <f t="shared" si="2"/>
        <v>27.304546744508102</v>
      </c>
      <c r="Q19">
        <f t="shared" si="3"/>
        <v>165.749</v>
      </c>
      <c r="R19">
        <f t="shared" si="4"/>
        <v>52.897689642541181</v>
      </c>
      <c r="S19">
        <f t="shared" si="5"/>
        <v>5.2310164525265606</v>
      </c>
      <c r="T19">
        <f t="shared" si="6"/>
        <v>16.390805569181996</v>
      </c>
      <c r="U19">
        <f t="shared" si="7"/>
        <v>0.42581324946921367</v>
      </c>
      <c r="V19">
        <f t="shared" si="8"/>
        <v>2.9074564927514599</v>
      </c>
      <c r="W19">
        <f t="shared" si="9"/>
        <v>0.39395527935965663</v>
      </c>
      <c r="X19">
        <f t="shared" si="10"/>
        <v>0.24888544106636454</v>
      </c>
      <c r="Y19">
        <f t="shared" si="11"/>
        <v>289.55964832640183</v>
      </c>
      <c r="Z19">
        <f t="shared" si="12"/>
        <v>32.721369565731052</v>
      </c>
      <c r="AA19">
        <f t="shared" si="13"/>
        <v>31.963000000000001</v>
      </c>
      <c r="AB19">
        <f t="shared" si="14"/>
        <v>4.7650922587559039</v>
      </c>
      <c r="AC19">
        <f t="shared" si="15"/>
        <v>60.580763021493652</v>
      </c>
      <c r="AD19">
        <f t="shared" si="16"/>
        <v>3.0392939662073997</v>
      </c>
      <c r="AE19">
        <f t="shared" si="17"/>
        <v>5.0169291613726923</v>
      </c>
      <c r="AF19">
        <f t="shared" si="18"/>
        <v>1.7257982925485043</v>
      </c>
      <c r="AG19">
        <f t="shared" si="19"/>
        <v>-315.65364361289181</v>
      </c>
      <c r="AH19">
        <f t="shared" si="20"/>
        <v>143.06279928284786</v>
      </c>
      <c r="AI19">
        <f t="shared" si="21"/>
        <v>11.205089167973316</v>
      </c>
      <c r="AJ19">
        <f t="shared" si="22"/>
        <v>128.17389316433119</v>
      </c>
      <c r="AK19">
        <v>0</v>
      </c>
      <c r="AL19">
        <v>0</v>
      </c>
      <c r="AM19">
        <f t="shared" si="23"/>
        <v>1</v>
      </c>
      <c r="AN19">
        <f t="shared" si="24"/>
        <v>0</v>
      </c>
      <c r="AO19">
        <f t="shared" si="25"/>
        <v>51211.968057851547</v>
      </c>
      <c r="AP19" t="s">
        <v>423</v>
      </c>
      <c r="AQ19">
        <v>10366.9</v>
      </c>
      <c r="AR19">
        <v>993.59653846153856</v>
      </c>
      <c r="AS19">
        <v>3431.87</v>
      </c>
      <c r="AT19">
        <f t="shared" si="26"/>
        <v>0.71047955241266758</v>
      </c>
      <c r="AU19">
        <v>-3.9894345373445681</v>
      </c>
      <c r="AV19" t="s">
        <v>439</v>
      </c>
      <c r="AW19">
        <v>10036.5</v>
      </c>
      <c r="AX19">
        <v>785.16808000000003</v>
      </c>
      <c r="AY19">
        <v>1076.945525629377</v>
      </c>
      <c r="AZ19">
        <f t="shared" si="27"/>
        <v>0.27093055190406179</v>
      </c>
      <c r="BA19">
        <v>0.5</v>
      </c>
      <c r="BB19">
        <f t="shared" si="28"/>
        <v>1513.1432996509852</v>
      </c>
      <c r="BC19">
        <f t="shared" si="29"/>
        <v>27.304546744508102</v>
      </c>
      <c r="BD19">
        <f t="shared" si="30"/>
        <v>204.97837464218728</v>
      </c>
      <c r="BE19">
        <f t="shared" si="31"/>
        <v>2.068143928540727E-2</v>
      </c>
      <c r="BF19">
        <f t="shared" si="32"/>
        <v>2.186670001710981</v>
      </c>
      <c r="BG19">
        <f t="shared" si="33"/>
        <v>608.41666305522119</v>
      </c>
      <c r="BH19" t="s">
        <v>440</v>
      </c>
      <c r="BI19">
        <v>597.59</v>
      </c>
      <c r="BJ19">
        <f t="shared" si="34"/>
        <v>597.59</v>
      </c>
      <c r="BK19">
        <f t="shared" si="35"/>
        <v>0.44510656687972883</v>
      </c>
      <c r="BL19">
        <f t="shared" si="36"/>
        <v>0.60868693491387926</v>
      </c>
      <c r="BM19">
        <f t="shared" si="37"/>
        <v>0.83087220541746876</v>
      </c>
      <c r="BN19">
        <f t="shared" si="38"/>
        <v>3.5006717603158108</v>
      </c>
      <c r="BO19">
        <f t="shared" si="39"/>
        <v>0.96581639078528614</v>
      </c>
      <c r="BP19">
        <f t="shared" si="40"/>
        <v>0.46327052092487653</v>
      </c>
      <c r="BQ19">
        <f t="shared" si="41"/>
        <v>0.53672947907512347</v>
      </c>
      <c r="BR19">
        <v>6469</v>
      </c>
      <c r="BS19">
        <v>290.00000000000011</v>
      </c>
      <c r="BT19">
        <v>1005.22</v>
      </c>
      <c r="BU19">
        <v>245</v>
      </c>
      <c r="BV19">
        <v>10036.5</v>
      </c>
      <c r="BW19">
        <v>1005.83</v>
      </c>
      <c r="BX19">
        <v>-0.61</v>
      </c>
      <c r="BY19">
        <v>300.00000000000011</v>
      </c>
      <c r="BZ19">
        <v>38.6</v>
      </c>
      <c r="CA19">
        <v>1076.945525629377</v>
      </c>
      <c r="CB19">
        <v>1.056217884516609</v>
      </c>
      <c r="CC19">
        <v>-71.371696735236554</v>
      </c>
      <c r="CD19">
        <v>0.86839484997290972</v>
      </c>
      <c r="CE19">
        <v>0.99587195929576955</v>
      </c>
      <c r="CF19">
        <v>-1.0907220689655189E-2</v>
      </c>
      <c r="CG19">
        <v>289.99999999999989</v>
      </c>
      <c r="CH19">
        <v>1004.16</v>
      </c>
      <c r="CI19">
        <v>725</v>
      </c>
      <c r="CJ19">
        <v>10015.200000000001</v>
      </c>
      <c r="CK19">
        <v>1005.68</v>
      </c>
      <c r="CL19">
        <v>-1.52</v>
      </c>
      <c r="CZ19">
        <f t="shared" si="42"/>
        <v>1799.95</v>
      </c>
      <c r="DA19">
        <f t="shared" si="43"/>
        <v>1513.1432996509852</v>
      </c>
      <c r="DB19">
        <f t="shared" si="44"/>
        <v>0.8406585180982723</v>
      </c>
      <c r="DC19">
        <f t="shared" si="45"/>
        <v>0.16087093992966572</v>
      </c>
      <c r="DD19">
        <v>6</v>
      </c>
      <c r="DE19">
        <v>0.5</v>
      </c>
      <c r="DF19" t="s">
        <v>426</v>
      </c>
      <c r="DG19">
        <v>2</v>
      </c>
      <c r="DH19">
        <v>1689346434</v>
      </c>
      <c r="DI19">
        <v>165.749</v>
      </c>
      <c r="DJ19">
        <v>199.93100000000001</v>
      </c>
      <c r="DK19">
        <v>30.734300000000001</v>
      </c>
      <c r="DL19">
        <v>22.410799999999998</v>
      </c>
      <c r="DM19">
        <v>165.363</v>
      </c>
      <c r="DN19">
        <v>30.691500000000001</v>
      </c>
      <c r="DO19">
        <v>500.10399999999998</v>
      </c>
      <c r="DP19">
        <v>98.789199999999994</v>
      </c>
      <c r="DQ19">
        <v>0.100118</v>
      </c>
      <c r="DR19">
        <v>32.875700000000002</v>
      </c>
      <c r="DS19">
        <v>31.963000000000001</v>
      </c>
      <c r="DT19">
        <v>999.9</v>
      </c>
      <c r="DU19">
        <v>0</v>
      </c>
      <c r="DV19">
        <v>0</v>
      </c>
      <c r="DW19">
        <v>9995.6200000000008</v>
      </c>
      <c r="DX19">
        <v>0</v>
      </c>
      <c r="DY19">
        <v>141.86000000000001</v>
      </c>
      <c r="DZ19">
        <v>-34.181800000000003</v>
      </c>
      <c r="EA19">
        <v>171.005</v>
      </c>
      <c r="EB19">
        <v>204.51400000000001</v>
      </c>
      <c r="EC19">
        <v>8.3235499999999991</v>
      </c>
      <c r="ED19">
        <v>199.93100000000001</v>
      </c>
      <c r="EE19">
        <v>22.410799999999998</v>
      </c>
      <c r="EF19">
        <v>3.0362200000000001</v>
      </c>
      <c r="EG19">
        <v>2.21394</v>
      </c>
      <c r="EH19">
        <v>24.227900000000002</v>
      </c>
      <c r="EI19">
        <v>19.063600000000001</v>
      </c>
      <c r="EJ19">
        <v>1799.95</v>
      </c>
      <c r="EK19">
        <v>0.97799000000000003</v>
      </c>
      <c r="EL19">
        <v>2.2009899999999999E-2</v>
      </c>
      <c r="EM19">
        <v>0</v>
      </c>
      <c r="EN19">
        <v>785.57899999999995</v>
      </c>
      <c r="EO19">
        <v>5.0005300000000004</v>
      </c>
      <c r="EP19">
        <v>16066.8</v>
      </c>
      <c r="EQ19">
        <v>16034.8</v>
      </c>
      <c r="ER19">
        <v>49</v>
      </c>
      <c r="ES19">
        <v>49.5</v>
      </c>
      <c r="ET19">
        <v>49.375</v>
      </c>
      <c r="EU19">
        <v>49.311999999999998</v>
      </c>
      <c r="EV19">
        <v>50.375</v>
      </c>
      <c r="EW19">
        <v>1755.44</v>
      </c>
      <c r="EX19">
        <v>39.51</v>
      </c>
      <c r="EY19">
        <v>0</v>
      </c>
      <c r="EZ19">
        <v>131.5999999046326</v>
      </c>
      <c r="FA19">
        <v>0</v>
      </c>
      <c r="FB19">
        <v>785.16808000000003</v>
      </c>
      <c r="FC19">
        <v>0.90400000240953604</v>
      </c>
      <c r="FD19">
        <v>26.26923030668231</v>
      </c>
      <c r="FE19">
        <v>16029.656000000001</v>
      </c>
      <c r="FF19">
        <v>15</v>
      </c>
      <c r="FG19">
        <v>1689346393.5</v>
      </c>
      <c r="FH19" t="s">
        <v>441</v>
      </c>
      <c r="FI19">
        <v>1689346388</v>
      </c>
      <c r="FJ19">
        <v>1689346393.5</v>
      </c>
      <c r="FK19">
        <v>4</v>
      </c>
      <c r="FL19">
        <v>-8.9999999999999993E-3</v>
      </c>
      <c r="FM19">
        <v>-5.0000000000000001E-3</v>
      </c>
      <c r="FN19">
        <v>0.378</v>
      </c>
      <c r="FO19">
        <v>2.8000000000000001E-2</v>
      </c>
      <c r="FP19">
        <v>200</v>
      </c>
      <c r="FQ19">
        <v>23</v>
      </c>
      <c r="FR19">
        <v>7.0000000000000007E-2</v>
      </c>
      <c r="FS19">
        <v>0.01</v>
      </c>
      <c r="FT19">
        <v>27.029716667586719</v>
      </c>
      <c r="FU19">
        <v>0.29629746348100899</v>
      </c>
      <c r="FV19">
        <v>8.5331295036617461E-2</v>
      </c>
      <c r="FW19">
        <v>1</v>
      </c>
      <c r="FX19">
        <v>0.41766611252382269</v>
      </c>
      <c r="FY19">
        <v>6.9969979290037676E-2</v>
      </c>
      <c r="FZ19">
        <v>1.67785336660752E-2</v>
      </c>
      <c r="GA19">
        <v>1</v>
      </c>
      <c r="GB19">
        <v>2</v>
      </c>
      <c r="GC19">
        <v>2</v>
      </c>
      <c r="GD19" t="s">
        <v>428</v>
      </c>
      <c r="GE19">
        <v>3.11971</v>
      </c>
      <c r="GF19">
        <v>2.7673800000000002</v>
      </c>
      <c r="GG19">
        <v>4.2076599999999999E-2</v>
      </c>
      <c r="GH19">
        <v>4.9978000000000002E-2</v>
      </c>
      <c r="GI19">
        <v>0.12687799999999999</v>
      </c>
      <c r="GJ19">
        <v>0.10205400000000001</v>
      </c>
      <c r="GK19">
        <v>22907.9</v>
      </c>
      <c r="GL19">
        <v>23593.3</v>
      </c>
      <c r="GM19">
        <v>23773.5</v>
      </c>
      <c r="GN19">
        <v>25143.9</v>
      </c>
      <c r="GO19">
        <v>29915.599999999999</v>
      </c>
      <c r="GP19">
        <v>31682.799999999999</v>
      </c>
      <c r="GQ19">
        <v>37894.699999999997</v>
      </c>
      <c r="GR19">
        <v>39137.699999999997</v>
      </c>
      <c r="GS19">
        <v>2.1518999999999999</v>
      </c>
      <c r="GT19">
        <v>1.8132299999999999</v>
      </c>
      <c r="GU19">
        <v>6.8433599999999997E-2</v>
      </c>
      <c r="GV19">
        <v>0</v>
      </c>
      <c r="GW19">
        <v>30.851900000000001</v>
      </c>
      <c r="GX19">
        <v>999.9</v>
      </c>
      <c r="GY19">
        <v>53.7</v>
      </c>
      <c r="GZ19">
        <v>34.4</v>
      </c>
      <c r="HA19">
        <v>29.697399999999998</v>
      </c>
      <c r="HB19">
        <v>60.680100000000003</v>
      </c>
      <c r="HC19">
        <v>26.686699999999998</v>
      </c>
      <c r="HD19">
        <v>1</v>
      </c>
      <c r="HE19">
        <v>0.50195900000000004</v>
      </c>
      <c r="HF19">
        <v>6.7633399999999996E-2</v>
      </c>
      <c r="HG19">
        <v>20.371600000000001</v>
      </c>
      <c r="HH19">
        <v>5.2515799999999997</v>
      </c>
      <c r="HI19">
        <v>12.0099</v>
      </c>
      <c r="HJ19">
        <v>4.9791999999999996</v>
      </c>
      <c r="HK19">
        <v>3.2930000000000001</v>
      </c>
      <c r="HL19">
        <v>9999</v>
      </c>
      <c r="HM19">
        <v>9999</v>
      </c>
      <c r="HN19">
        <v>9999</v>
      </c>
      <c r="HO19">
        <v>253.1</v>
      </c>
      <c r="HP19">
        <v>1.87592</v>
      </c>
      <c r="HQ19">
        <v>1.8766799999999999</v>
      </c>
      <c r="HR19">
        <v>1.8830899999999999</v>
      </c>
      <c r="HS19">
        <v>1.8861399999999999</v>
      </c>
      <c r="HT19">
        <v>1.8769499999999999</v>
      </c>
      <c r="HU19">
        <v>1.8836200000000001</v>
      </c>
      <c r="HV19">
        <v>1.8824799999999999</v>
      </c>
      <c r="HW19">
        <v>1.8858299999999999</v>
      </c>
      <c r="HX19">
        <v>0</v>
      </c>
      <c r="HY19">
        <v>0</v>
      </c>
      <c r="HZ19">
        <v>0</v>
      </c>
      <c r="IA19">
        <v>0</v>
      </c>
      <c r="IB19" t="s">
        <v>429</v>
      </c>
      <c r="IC19" t="s">
        <v>430</v>
      </c>
      <c r="ID19" t="s">
        <v>431</v>
      </c>
      <c r="IE19" t="s">
        <v>431</v>
      </c>
      <c r="IF19" t="s">
        <v>431</v>
      </c>
      <c r="IG19" t="s">
        <v>431</v>
      </c>
      <c r="IH19">
        <v>0</v>
      </c>
      <c r="II19">
        <v>100</v>
      </c>
      <c r="IJ19">
        <v>100</v>
      </c>
      <c r="IK19">
        <v>0.38600000000000001</v>
      </c>
      <c r="IL19">
        <v>4.2799999999999998E-2</v>
      </c>
      <c r="IM19">
        <v>0.43975506381572899</v>
      </c>
      <c r="IN19">
        <v>-4.2852564239613137E-4</v>
      </c>
      <c r="IO19">
        <v>6.4980710991155998E-7</v>
      </c>
      <c r="IP19">
        <v>-2.7237938963984961E-10</v>
      </c>
      <c r="IQ19">
        <v>-2.2547997982159489E-2</v>
      </c>
      <c r="IR19">
        <v>6.6907473102813496E-3</v>
      </c>
      <c r="IS19">
        <v>-3.3673306238274028E-4</v>
      </c>
      <c r="IT19">
        <v>6.1311374003140313E-6</v>
      </c>
      <c r="IU19">
        <v>3</v>
      </c>
      <c r="IV19">
        <v>2101</v>
      </c>
      <c r="IW19">
        <v>1</v>
      </c>
      <c r="IX19">
        <v>32</v>
      </c>
      <c r="IY19">
        <v>0.8</v>
      </c>
      <c r="IZ19">
        <v>0.7</v>
      </c>
      <c r="JA19">
        <v>0.58593799999999996</v>
      </c>
      <c r="JB19">
        <v>2.65503</v>
      </c>
      <c r="JC19">
        <v>1.6015600000000001</v>
      </c>
      <c r="JD19">
        <v>2.34009</v>
      </c>
      <c r="JE19">
        <v>1.5502899999999999</v>
      </c>
      <c r="JF19">
        <v>2.32544</v>
      </c>
      <c r="JG19">
        <v>38.061999999999998</v>
      </c>
      <c r="JH19">
        <v>15.8569</v>
      </c>
      <c r="JI19">
        <v>18</v>
      </c>
      <c r="JJ19">
        <v>597.50699999999995</v>
      </c>
      <c r="JK19">
        <v>432.44400000000002</v>
      </c>
      <c r="JL19">
        <v>30.942699999999999</v>
      </c>
      <c r="JM19">
        <v>33.659599999999998</v>
      </c>
      <c r="JN19">
        <v>29.999600000000001</v>
      </c>
      <c r="JO19">
        <v>33.747199999999999</v>
      </c>
      <c r="JP19">
        <v>33.738100000000003</v>
      </c>
      <c r="JQ19">
        <v>11.7059</v>
      </c>
      <c r="JR19">
        <v>35.003399999999999</v>
      </c>
      <c r="JS19">
        <v>43.868000000000002</v>
      </c>
      <c r="JT19">
        <v>31.055599999999998</v>
      </c>
      <c r="JU19">
        <v>200</v>
      </c>
      <c r="JV19">
        <v>22.345400000000001</v>
      </c>
      <c r="JW19">
        <v>98.840100000000007</v>
      </c>
      <c r="JX19">
        <v>99.037000000000006</v>
      </c>
    </row>
    <row r="20" spans="1:284" x14ac:dyDescent="0.3">
      <c r="A20">
        <v>4</v>
      </c>
      <c r="B20">
        <v>1689346533.5</v>
      </c>
      <c r="C20">
        <v>350</v>
      </c>
      <c r="D20" t="s">
        <v>442</v>
      </c>
      <c r="E20" t="s">
        <v>443</v>
      </c>
      <c r="F20" t="s">
        <v>416</v>
      </c>
      <c r="G20" t="s">
        <v>417</v>
      </c>
      <c r="H20" t="s">
        <v>418</v>
      </c>
      <c r="I20" t="s">
        <v>419</v>
      </c>
      <c r="J20" t="s">
        <v>420</v>
      </c>
      <c r="K20" t="s">
        <v>421</v>
      </c>
      <c r="L20" t="s">
        <v>422</v>
      </c>
      <c r="M20">
        <v>1689346533.5</v>
      </c>
      <c r="N20">
        <f t="shared" si="0"/>
        <v>7.8208451028682936E-3</v>
      </c>
      <c r="O20">
        <f t="shared" si="1"/>
        <v>7.8208451028682928</v>
      </c>
      <c r="P20">
        <f t="shared" si="2"/>
        <v>17.585120523793403</v>
      </c>
      <c r="Q20">
        <f t="shared" si="3"/>
        <v>97.961100000000002</v>
      </c>
      <c r="R20">
        <f t="shared" si="4"/>
        <v>31.202998379899892</v>
      </c>
      <c r="S20">
        <f t="shared" si="5"/>
        <v>3.0857925575327521</v>
      </c>
      <c r="T20">
        <f t="shared" si="6"/>
        <v>9.6877751819660691</v>
      </c>
      <c r="U20">
        <f t="shared" si="7"/>
        <v>0.46646495609922856</v>
      </c>
      <c r="V20">
        <f t="shared" si="8"/>
        <v>2.9078734828719739</v>
      </c>
      <c r="W20">
        <f t="shared" si="9"/>
        <v>0.42852897764939069</v>
      </c>
      <c r="X20">
        <f t="shared" si="10"/>
        <v>0.27098144326930751</v>
      </c>
      <c r="Y20">
        <f t="shared" si="11"/>
        <v>289.55152732689834</v>
      </c>
      <c r="Z20">
        <f t="shared" si="12"/>
        <v>32.658420363838999</v>
      </c>
      <c r="AA20">
        <f t="shared" si="13"/>
        <v>31.968599999999999</v>
      </c>
      <c r="AB20">
        <f t="shared" si="14"/>
        <v>4.7666032356950083</v>
      </c>
      <c r="AC20">
        <f t="shared" si="15"/>
        <v>60.080914207263582</v>
      </c>
      <c r="AD20">
        <f t="shared" si="16"/>
        <v>3.03291404050271</v>
      </c>
      <c r="AE20">
        <f t="shared" si="17"/>
        <v>5.0480490860041556</v>
      </c>
      <c r="AF20">
        <f t="shared" si="18"/>
        <v>1.7336891951922984</v>
      </c>
      <c r="AG20">
        <f t="shared" si="19"/>
        <v>-344.89926903649177</v>
      </c>
      <c r="AH20">
        <f t="shared" si="20"/>
        <v>159.45002981466124</v>
      </c>
      <c r="AI20">
        <f t="shared" si="21"/>
        <v>12.493890619415476</v>
      </c>
      <c r="AJ20">
        <f t="shared" si="22"/>
        <v>116.59617872448328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51205.385005397111</v>
      </c>
      <c r="AP20" t="s">
        <v>423</v>
      </c>
      <c r="AQ20">
        <v>10366.9</v>
      </c>
      <c r="AR20">
        <v>993.59653846153856</v>
      </c>
      <c r="AS20">
        <v>3431.87</v>
      </c>
      <c r="AT20">
        <f t="shared" si="26"/>
        <v>0.71047955241266758</v>
      </c>
      <c r="AU20">
        <v>-3.9894345373445681</v>
      </c>
      <c r="AV20" t="s">
        <v>444</v>
      </c>
      <c r="AW20">
        <v>10033</v>
      </c>
      <c r="AX20">
        <v>803.89179999999988</v>
      </c>
      <c r="AY20">
        <v>997.01874218426588</v>
      </c>
      <c r="AZ20">
        <f t="shared" si="27"/>
        <v>0.19370442501528506</v>
      </c>
      <c r="BA20">
        <v>0.5</v>
      </c>
      <c r="BB20">
        <f t="shared" si="28"/>
        <v>1513.1087996512426</v>
      </c>
      <c r="BC20">
        <f t="shared" si="29"/>
        <v>17.585120523793403</v>
      </c>
      <c r="BD20">
        <f t="shared" si="30"/>
        <v>146.54793501100605</v>
      </c>
      <c r="BE20">
        <f t="shared" si="31"/>
        <v>1.4258429444142221E-2</v>
      </c>
      <c r="BF20">
        <f t="shared" si="32"/>
        <v>2.4421318825777227</v>
      </c>
      <c r="BG20">
        <f t="shared" si="33"/>
        <v>582.05572026498078</v>
      </c>
      <c r="BH20" t="s">
        <v>445</v>
      </c>
      <c r="BI20">
        <v>614.44000000000005</v>
      </c>
      <c r="BJ20">
        <f t="shared" si="34"/>
        <v>614.44000000000005</v>
      </c>
      <c r="BK20">
        <f t="shared" si="35"/>
        <v>0.3837227185379819</v>
      </c>
      <c r="BL20">
        <f t="shared" si="36"/>
        <v>0.50480311865118743</v>
      </c>
      <c r="BM20">
        <f t="shared" si="37"/>
        <v>0.86421002751292286</v>
      </c>
      <c r="BN20">
        <f t="shared" si="38"/>
        <v>56.433502453896551</v>
      </c>
      <c r="BO20">
        <f t="shared" si="39"/>
        <v>0.99859646435204685</v>
      </c>
      <c r="BP20">
        <f t="shared" si="40"/>
        <v>0.38583703456613899</v>
      </c>
      <c r="BQ20">
        <f t="shared" si="41"/>
        <v>0.61416296543386095</v>
      </c>
      <c r="BR20">
        <v>6471</v>
      </c>
      <c r="BS20">
        <v>290.00000000000011</v>
      </c>
      <c r="BT20">
        <v>955.76</v>
      </c>
      <c r="BU20">
        <v>295</v>
      </c>
      <c r="BV20">
        <v>10033</v>
      </c>
      <c r="BW20">
        <v>955.58</v>
      </c>
      <c r="BX20">
        <v>0.18</v>
      </c>
      <c r="BY20">
        <v>300.00000000000011</v>
      </c>
      <c r="BZ20">
        <v>38.6</v>
      </c>
      <c r="CA20">
        <v>997.01874218426588</v>
      </c>
      <c r="CB20">
        <v>1.150351007921405</v>
      </c>
      <c r="CC20">
        <v>-41.576103141881511</v>
      </c>
      <c r="CD20">
        <v>0.94593113342925261</v>
      </c>
      <c r="CE20">
        <v>0.98571303412253841</v>
      </c>
      <c r="CF20">
        <v>-1.0908470745272529E-2</v>
      </c>
      <c r="CG20">
        <v>289.99999999999989</v>
      </c>
      <c r="CH20">
        <v>953.81</v>
      </c>
      <c r="CI20">
        <v>645</v>
      </c>
      <c r="CJ20">
        <v>10022.9</v>
      </c>
      <c r="CK20">
        <v>955.54</v>
      </c>
      <c r="CL20">
        <v>-1.73</v>
      </c>
      <c r="CZ20">
        <f t="shared" si="42"/>
        <v>1799.91</v>
      </c>
      <c r="DA20">
        <f t="shared" si="43"/>
        <v>1513.1087996512426</v>
      </c>
      <c r="DB20">
        <f t="shared" si="44"/>
        <v>0.84065803270788131</v>
      </c>
      <c r="DC20">
        <f t="shared" si="45"/>
        <v>0.16087000312621094</v>
      </c>
      <c r="DD20">
        <v>6</v>
      </c>
      <c r="DE20">
        <v>0.5</v>
      </c>
      <c r="DF20" t="s">
        <v>426</v>
      </c>
      <c r="DG20">
        <v>2</v>
      </c>
      <c r="DH20">
        <v>1689346533.5</v>
      </c>
      <c r="DI20">
        <v>97.961100000000002</v>
      </c>
      <c r="DJ20">
        <v>119.979</v>
      </c>
      <c r="DK20">
        <v>30.668299999999999</v>
      </c>
      <c r="DL20">
        <v>21.572600000000001</v>
      </c>
      <c r="DM20">
        <v>97.548100000000005</v>
      </c>
      <c r="DN20">
        <v>30.639299999999999</v>
      </c>
      <c r="DO20">
        <v>500.08199999999999</v>
      </c>
      <c r="DP20">
        <v>98.794200000000004</v>
      </c>
      <c r="DQ20">
        <v>9.9903699999999998E-2</v>
      </c>
      <c r="DR20">
        <v>32.985700000000001</v>
      </c>
      <c r="DS20">
        <v>31.968599999999999</v>
      </c>
      <c r="DT20">
        <v>999.9</v>
      </c>
      <c r="DU20">
        <v>0</v>
      </c>
      <c r="DV20">
        <v>0</v>
      </c>
      <c r="DW20">
        <v>9997.5</v>
      </c>
      <c r="DX20">
        <v>0</v>
      </c>
      <c r="DY20">
        <v>146.13800000000001</v>
      </c>
      <c r="DZ20">
        <v>-22.026700000000002</v>
      </c>
      <c r="EA20">
        <v>101.05200000000001</v>
      </c>
      <c r="EB20">
        <v>122.624</v>
      </c>
      <c r="EC20">
        <v>9.1093899999999994</v>
      </c>
      <c r="ED20">
        <v>119.979</v>
      </c>
      <c r="EE20">
        <v>21.572600000000001</v>
      </c>
      <c r="EF20">
        <v>3.0312000000000001</v>
      </c>
      <c r="EG20">
        <v>2.1312500000000001</v>
      </c>
      <c r="EH20">
        <v>24.200299999999999</v>
      </c>
      <c r="EI20">
        <v>18.454599999999999</v>
      </c>
      <c r="EJ20">
        <v>1799.91</v>
      </c>
      <c r="EK20">
        <v>0.97800699999999996</v>
      </c>
      <c r="EL20">
        <v>2.1993100000000002E-2</v>
      </c>
      <c r="EM20">
        <v>0</v>
      </c>
      <c r="EN20">
        <v>803.51700000000005</v>
      </c>
      <c r="EO20">
        <v>5.0005300000000004</v>
      </c>
      <c r="EP20">
        <v>16368.8</v>
      </c>
      <c r="EQ20">
        <v>16034.5</v>
      </c>
      <c r="ER20">
        <v>48.75</v>
      </c>
      <c r="ES20">
        <v>49.25</v>
      </c>
      <c r="ET20">
        <v>49.125</v>
      </c>
      <c r="EU20">
        <v>49.125</v>
      </c>
      <c r="EV20">
        <v>50.186999999999998</v>
      </c>
      <c r="EW20">
        <v>1755.43</v>
      </c>
      <c r="EX20">
        <v>39.479999999999997</v>
      </c>
      <c r="EY20">
        <v>0</v>
      </c>
      <c r="EZ20">
        <v>97.400000095367432</v>
      </c>
      <c r="FA20">
        <v>0</v>
      </c>
      <c r="FB20">
        <v>803.89179999999988</v>
      </c>
      <c r="FC20">
        <v>-3.3438461635339638</v>
      </c>
      <c r="FD20">
        <v>-45.407692041158811</v>
      </c>
      <c r="FE20">
        <v>16375.504000000001</v>
      </c>
      <c r="FF20">
        <v>15</v>
      </c>
      <c r="FG20">
        <v>1689346565.5</v>
      </c>
      <c r="FH20" t="s">
        <v>446</v>
      </c>
      <c r="FI20">
        <v>1689346552.5</v>
      </c>
      <c r="FJ20">
        <v>1689346565.5</v>
      </c>
      <c r="FK20">
        <v>5</v>
      </c>
      <c r="FL20">
        <v>1.6E-2</v>
      </c>
      <c r="FM20">
        <v>3.0000000000000001E-3</v>
      </c>
      <c r="FN20">
        <v>0.41299999999999998</v>
      </c>
      <c r="FO20">
        <v>2.9000000000000001E-2</v>
      </c>
      <c r="FP20">
        <v>120</v>
      </c>
      <c r="FQ20">
        <v>21</v>
      </c>
      <c r="FR20">
        <v>0.08</v>
      </c>
      <c r="FS20">
        <v>0.01</v>
      </c>
      <c r="FT20">
        <v>17.340348438701039</v>
      </c>
      <c r="FU20">
        <v>0.9834572295390378</v>
      </c>
      <c r="FV20">
        <v>0.14603893172071081</v>
      </c>
      <c r="FW20">
        <v>1</v>
      </c>
      <c r="FX20">
        <v>0.45799117566848307</v>
      </c>
      <c r="FY20">
        <v>3.9369024663206069E-2</v>
      </c>
      <c r="FZ20">
        <v>5.8843866401629089E-3</v>
      </c>
      <c r="GA20">
        <v>1</v>
      </c>
      <c r="GB20">
        <v>2</v>
      </c>
      <c r="GC20">
        <v>2</v>
      </c>
      <c r="GD20" t="s">
        <v>428</v>
      </c>
      <c r="GE20">
        <v>3.1197499999999998</v>
      </c>
      <c r="GF20">
        <v>2.7671899999999998</v>
      </c>
      <c r="GG20">
        <v>2.5635399999999999E-2</v>
      </c>
      <c r="GH20">
        <v>3.1288499999999997E-2</v>
      </c>
      <c r="GI20">
        <v>0.12672900000000001</v>
      </c>
      <c r="GJ20">
        <v>9.93232E-2</v>
      </c>
      <c r="GK20">
        <v>23298.9</v>
      </c>
      <c r="GL20">
        <v>24056.5</v>
      </c>
      <c r="GM20">
        <v>23772</v>
      </c>
      <c r="GN20">
        <v>25143.599999999999</v>
      </c>
      <c r="GO20">
        <v>29919.3</v>
      </c>
      <c r="GP20">
        <v>31779.4</v>
      </c>
      <c r="GQ20">
        <v>37892.9</v>
      </c>
      <c r="GR20">
        <v>39137.9</v>
      </c>
      <c r="GS20">
        <v>2.1524000000000001</v>
      </c>
      <c r="GT20">
        <v>1.81047</v>
      </c>
      <c r="GU20">
        <v>6.3613100000000006E-2</v>
      </c>
      <c r="GV20">
        <v>0</v>
      </c>
      <c r="GW20">
        <v>30.9359</v>
      </c>
      <c r="GX20">
        <v>999.9</v>
      </c>
      <c r="GY20">
        <v>52.8</v>
      </c>
      <c r="GZ20">
        <v>34.5</v>
      </c>
      <c r="HA20">
        <v>29.360099999999999</v>
      </c>
      <c r="HB20">
        <v>61.100099999999998</v>
      </c>
      <c r="HC20">
        <v>26.642600000000002</v>
      </c>
      <c r="HD20">
        <v>1</v>
      </c>
      <c r="HE20">
        <v>0.505081</v>
      </c>
      <c r="HF20">
        <v>0.39147300000000002</v>
      </c>
      <c r="HG20">
        <v>20.371500000000001</v>
      </c>
      <c r="HH20">
        <v>5.2517300000000002</v>
      </c>
      <c r="HI20">
        <v>12.0099</v>
      </c>
      <c r="HJ20">
        <v>4.9790999999999999</v>
      </c>
      <c r="HK20">
        <v>3.2930000000000001</v>
      </c>
      <c r="HL20">
        <v>9999</v>
      </c>
      <c r="HM20">
        <v>9999</v>
      </c>
      <c r="HN20">
        <v>9999</v>
      </c>
      <c r="HO20">
        <v>253.2</v>
      </c>
      <c r="HP20">
        <v>1.87592</v>
      </c>
      <c r="HQ20">
        <v>1.8767</v>
      </c>
      <c r="HR20">
        <v>1.8830899999999999</v>
      </c>
      <c r="HS20">
        <v>1.88615</v>
      </c>
      <c r="HT20">
        <v>1.87696</v>
      </c>
      <c r="HU20">
        <v>1.8835999999999999</v>
      </c>
      <c r="HV20">
        <v>1.8824799999999999</v>
      </c>
      <c r="HW20">
        <v>1.88584</v>
      </c>
      <c r="HX20">
        <v>0</v>
      </c>
      <c r="HY20">
        <v>0</v>
      </c>
      <c r="HZ20">
        <v>0</v>
      </c>
      <c r="IA20">
        <v>0</v>
      </c>
      <c r="IB20" t="s">
        <v>429</v>
      </c>
      <c r="IC20" t="s">
        <v>430</v>
      </c>
      <c r="ID20" t="s">
        <v>431</v>
      </c>
      <c r="IE20" t="s">
        <v>431</v>
      </c>
      <c r="IF20" t="s">
        <v>431</v>
      </c>
      <c r="IG20" t="s">
        <v>431</v>
      </c>
      <c r="IH20">
        <v>0</v>
      </c>
      <c r="II20">
        <v>100</v>
      </c>
      <c r="IJ20">
        <v>100</v>
      </c>
      <c r="IK20">
        <v>0.41299999999999998</v>
      </c>
      <c r="IL20">
        <v>2.9000000000000001E-2</v>
      </c>
      <c r="IM20">
        <v>0.43975506381572899</v>
      </c>
      <c r="IN20">
        <v>-4.2852564239613137E-4</v>
      </c>
      <c r="IO20">
        <v>6.4980710991155998E-7</v>
      </c>
      <c r="IP20">
        <v>-2.7237938963984961E-10</v>
      </c>
      <c r="IQ20">
        <v>-2.2547997982159489E-2</v>
      </c>
      <c r="IR20">
        <v>6.6907473102813496E-3</v>
      </c>
      <c r="IS20">
        <v>-3.3673306238274028E-4</v>
      </c>
      <c r="IT20">
        <v>6.1311374003140313E-6</v>
      </c>
      <c r="IU20">
        <v>3</v>
      </c>
      <c r="IV20">
        <v>2101</v>
      </c>
      <c r="IW20">
        <v>1</v>
      </c>
      <c r="IX20">
        <v>32</v>
      </c>
      <c r="IY20">
        <v>2.4</v>
      </c>
      <c r="IZ20">
        <v>2.2999999999999998</v>
      </c>
      <c r="JA20">
        <v>0.40893600000000002</v>
      </c>
      <c r="JB20">
        <v>2.6696800000000001</v>
      </c>
      <c r="JC20">
        <v>1.6015600000000001</v>
      </c>
      <c r="JD20">
        <v>2.34009</v>
      </c>
      <c r="JE20">
        <v>1.5502899999999999</v>
      </c>
      <c r="JF20">
        <v>2.3535200000000001</v>
      </c>
      <c r="JG20">
        <v>38.110599999999998</v>
      </c>
      <c r="JH20">
        <v>15.839399999999999</v>
      </c>
      <c r="JI20">
        <v>18</v>
      </c>
      <c r="JJ20">
        <v>598.10500000000002</v>
      </c>
      <c r="JK20">
        <v>430.79500000000002</v>
      </c>
      <c r="JL20">
        <v>31.280999999999999</v>
      </c>
      <c r="JM20">
        <v>33.692</v>
      </c>
      <c r="JN20">
        <v>30.0001</v>
      </c>
      <c r="JO20">
        <v>33.7742</v>
      </c>
      <c r="JP20">
        <v>33.7652</v>
      </c>
      <c r="JQ20">
        <v>8.1760999999999999</v>
      </c>
      <c r="JR20">
        <v>37.090299999999999</v>
      </c>
      <c r="JS20">
        <v>41.222499999999997</v>
      </c>
      <c r="JT20">
        <v>31.296600000000002</v>
      </c>
      <c r="JU20">
        <v>120</v>
      </c>
      <c r="JV20">
        <v>21.427</v>
      </c>
      <c r="JW20">
        <v>98.834900000000005</v>
      </c>
      <c r="JX20">
        <v>99.036900000000003</v>
      </c>
    </row>
    <row r="21" spans="1:284" x14ac:dyDescent="0.3">
      <c r="A21">
        <v>5</v>
      </c>
      <c r="B21">
        <v>1689346656.5</v>
      </c>
      <c r="C21">
        <v>473</v>
      </c>
      <c r="D21" t="s">
        <v>447</v>
      </c>
      <c r="E21" t="s">
        <v>448</v>
      </c>
      <c r="F21" t="s">
        <v>416</v>
      </c>
      <c r="G21" t="s">
        <v>417</v>
      </c>
      <c r="H21" t="s">
        <v>418</v>
      </c>
      <c r="I21" t="s">
        <v>419</v>
      </c>
      <c r="J21" t="s">
        <v>420</v>
      </c>
      <c r="K21" t="s">
        <v>421</v>
      </c>
      <c r="L21" t="s">
        <v>422</v>
      </c>
      <c r="M21">
        <v>1689346656.5</v>
      </c>
      <c r="N21">
        <f t="shared" si="0"/>
        <v>8.3711309561397638E-3</v>
      </c>
      <c r="O21">
        <f t="shared" si="1"/>
        <v>8.3711309561397638</v>
      </c>
      <c r="P21">
        <f t="shared" si="2"/>
        <v>10.874821695811702</v>
      </c>
      <c r="Q21">
        <f t="shared" si="3"/>
        <v>56.427200000000013</v>
      </c>
      <c r="R21">
        <f t="shared" si="4"/>
        <v>18.37744527730446</v>
      </c>
      <c r="S21">
        <f t="shared" si="5"/>
        <v>1.8174198928878065</v>
      </c>
      <c r="T21">
        <f t="shared" si="6"/>
        <v>5.5803140334531216</v>
      </c>
      <c r="U21">
        <f t="shared" si="7"/>
        <v>0.50937661106027421</v>
      </c>
      <c r="V21">
        <f t="shared" si="8"/>
        <v>2.9104935735448372</v>
      </c>
      <c r="W21">
        <f t="shared" si="9"/>
        <v>0.46453580931418303</v>
      </c>
      <c r="X21">
        <f t="shared" si="10"/>
        <v>0.29403399622995169</v>
      </c>
      <c r="Y21">
        <f t="shared" si="11"/>
        <v>289.54833532689082</v>
      </c>
      <c r="Z21">
        <f t="shared" si="12"/>
        <v>32.58461965846373</v>
      </c>
      <c r="AA21">
        <f t="shared" si="13"/>
        <v>31.953299999999999</v>
      </c>
      <c r="AB21">
        <f t="shared" si="14"/>
        <v>4.7624760174879226</v>
      </c>
      <c r="AC21">
        <f t="shared" si="15"/>
        <v>60.19965795501453</v>
      </c>
      <c r="AD21">
        <f t="shared" si="16"/>
        <v>3.0507626030564801</v>
      </c>
      <c r="AE21">
        <f t="shared" si="17"/>
        <v>5.0677407591521986</v>
      </c>
      <c r="AF21">
        <f t="shared" si="18"/>
        <v>1.7117134144314425</v>
      </c>
      <c r="AG21">
        <f t="shared" si="19"/>
        <v>-369.1668751657636</v>
      </c>
      <c r="AH21">
        <f t="shared" si="20"/>
        <v>172.86833039085718</v>
      </c>
      <c r="AI21">
        <f t="shared" si="21"/>
        <v>13.536698463609481</v>
      </c>
      <c r="AJ21">
        <f t="shared" si="22"/>
        <v>106.78648901559387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51267.449532288207</v>
      </c>
      <c r="AP21" t="s">
        <v>423</v>
      </c>
      <c r="AQ21">
        <v>10366.9</v>
      </c>
      <c r="AR21">
        <v>993.59653846153856</v>
      </c>
      <c r="AS21">
        <v>3431.87</v>
      </c>
      <c r="AT21">
        <f t="shared" si="26"/>
        <v>0.71047955241266758</v>
      </c>
      <c r="AU21">
        <v>-3.9894345373445681</v>
      </c>
      <c r="AV21" t="s">
        <v>449</v>
      </c>
      <c r="AW21">
        <v>10040.700000000001</v>
      </c>
      <c r="AX21">
        <v>819.55569230769231</v>
      </c>
      <c r="AY21">
        <v>937.94448557619023</v>
      </c>
      <c r="AZ21">
        <f t="shared" si="27"/>
        <v>0.12622153559095806</v>
      </c>
      <c r="BA21">
        <v>0.5</v>
      </c>
      <c r="BB21">
        <f t="shared" si="28"/>
        <v>1513.0919996512389</v>
      </c>
      <c r="BC21">
        <f t="shared" si="29"/>
        <v>10.874821695811702</v>
      </c>
      <c r="BD21">
        <f t="shared" si="30"/>
        <v>95.492397843186367</v>
      </c>
      <c r="BE21">
        <f t="shared" si="31"/>
        <v>9.8237623598448846E-3</v>
      </c>
      <c r="BF21">
        <f t="shared" si="32"/>
        <v>2.6589265705760421</v>
      </c>
      <c r="BG21">
        <f t="shared" si="33"/>
        <v>561.41309592707444</v>
      </c>
      <c r="BH21" t="s">
        <v>450</v>
      </c>
      <c r="BI21">
        <v>621.77</v>
      </c>
      <c r="BJ21">
        <f t="shared" si="34"/>
        <v>621.77</v>
      </c>
      <c r="BK21">
        <f t="shared" si="35"/>
        <v>0.33709296279082079</v>
      </c>
      <c r="BL21">
        <f t="shared" si="36"/>
        <v>0.37444132486765491</v>
      </c>
      <c r="BM21">
        <f t="shared" si="37"/>
        <v>0.88748639351760061</v>
      </c>
      <c r="BN21">
        <f t="shared" si="38"/>
        <v>-2.1273032553245934</v>
      </c>
      <c r="BO21">
        <f t="shared" si="39"/>
        <v>1.0228243688672367</v>
      </c>
      <c r="BP21">
        <f t="shared" si="40"/>
        <v>0.284076341300737</v>
      </c>
      <c r="BQ21">
        <f t="shared" si="41"/>
        <v>0.715923658699263</v>
      </c>
      <c r="BR21">
        <v>6473</v>
      </c>
      <c r="BS21">
        <v>290.00000000000011</v>
      </c>
      <c r="BT21">
        <v>912.03</v>
      </c>
      <c r="BU21">
        <v>235</v>
      </c>
      <c r="BV21">
        <v>10040.700000000001</v>
      </c>
      <c r="BW21">
        <v>912.03</v>
      </c>
      <c r="BX21">
        <v>0</v>
      </c>
      <c r="BY21">
        <v>300.00000000000011</v>
      </c>
      <c r="BZ21">
        <v>38.6</v>
      </c>
      <c r="CA21">
        <v>937.94448557619023</v>
      </c>
      <c r="CB21">
        <v>1.053997049520242</v>
      </c>
      <c r="CC21">
        <v>-26.024597175510738</v>
      </c>
      <c r="CD21">
        <v>0.86683595335514774</v>
      </c>
      <c r="CE21">
        <v>0.96987146507568733</v>
      </c>
      <c r="CF21">
        <v>-1.09101061179088E-2</v>
      </c>
      <c r="CG21">
        <v>289.99999999999989</v>
      </c>
      <c r="CH21">
        <v>909.84</v>
      </c>
      <c r="CI21">
        <v>715</v>
      </c>
      <c r="CJ21">
        <v>10019.1</v>
      </c>
      <c r="CK21">
        <v>911.97</v>
      </c>
      <c r="CL21">
        <v>-2.13</v>
      </c>
      <c r="CZ21">
        <f t="shared" si="42"/>
        <v>1799.89</v>
      </c>
      <c r="DA21">
        <f t="shared" si="43"/>
        <v>1513.0919996512389</v>
      </c>
      <c r="DB21">
        <f t="shared" si="44"/>
        <v>0.84065804001980049</v>
      </c>
      <c r="DC21">
        <f t="shared" si="45"/>
        <v>0.16087001723821501</v>
      </c>
      <c r="DD21">
        <v>6</v>
      </c>
      <c r="DE21">
        <v>0.5</v>
      </c>
      <c r="DF21" t="s">
        <v>426</v>
      </c>
      <c r="DG21">
        <v>2</v>
      </c>
      <c r="DH21">
        <v>1689346656.5</v>
      </c>
      <c r="DI21">
        <v>56.427200000000013</v>
      </c>
      <c r="DJ21">
        <v>70.043300000000002</v>
      </c>
      <c r="DK21">
        <v>30.848800000000001</v>
      </c>
      <c r="DL21">
        <v>21.113700000000001</v>
      </c>
      <c r="DM21">
        <v>55.959200000000003</v>
      </c>
      <c r="DN21">
        <v>30.8188</v>
      </c>
      <c r="DO21">
        <v>500.01900000000001</v>
      </c>
      <c r="DP21">
        <v>98.794200000000004</v>
      </c>
      <c r="DQ21">
        <v>9.9844600000000006E-2</v>
      </c>
      <c r="DR21">
        <v>33.055</v>
      </c>
      <c r="DS21">
        <v>31.953299999999999</v>
      </c>
      <c r="DT21">
        <v>999.9</v>
      </c>
      <c r="DU21">
        <v>0</v>
      </c>
      <c r="DV21">
        <v>0</v>
      </c>
      <c r="DW21">
        <v>10012.5</v>
      </c>
      <c r="DX21">
        <v>0</v>
      </c>
      <c r="DY21">
        <v>558.65599999999995</v>
      </c>
      <c r="DZ21">
        <v>-13.6508</v>
      </c>
      <c r="EA21">
        <v>58.188400000000001</v>
      </c>
      <c r="EB21">
        <v>71.554000000000002</v>
      </c>
      <c r="EC21">
        <v>9.7510700000000003</v>
      </c>
      <c r="ED21">
        <v>70.043300000000002</v>
      </c>
      <c r="EE21">
        <v>21.113700000000001</v>
      </c>
      <c r="EF21">
        <v>3.0492599999999999</v>
      </c>
      <c r="EG21">
        <v>2.0859100000000002</v>
      </c>
      <c r="EH21">
        <v>24.299399999999999</v>
      </c>
      <c r="EI21">
        <v>18.111999999999998</v>
      </c>
      <c r="EJ21">
        <v>1799.89</v>
      </c>
      <c r="EK21">
        <v>0.97800299999999996</v>
      </c>
      <c r="EL21">
        <v>2.1996700000000001E-2</v>
      </c>
      <c r="EM21">
        <v>0</v>
      </c>
      <c r="EN21">
        <v>819.19500000000005</v>
      </c>
      <c r="EO21">
        <v>5.0005300000000004</v>
      </c>
      <c r="EP21">
        <v>16628.8</v>
      </c>
      <c r="EQ21">
        <v>16034.3</v>
      </c>
      <c r="ER21">
        <v>48.5</v>
      </c>
      <c r="ES21">
        <v>49.061999999999998</v>
      </c>
      <c r="ET21">
        <v>48.875</v>
      </c>
      <c r="EU21">
        <v>48.936999999999998</v>
      </c>
      <c r="EV21">
        <v>50</v>
      </c>
      <c r="EW21">
        <v>1755.41</v>
      </c>
      <c r="EX21">
        <v>39.479999999999997</v>
      </c>
      <c r="EY21">
        <v>0</v>
      </c>
      <c r="EZ21">
        <v>120.7999999523163</v>
      </c>
      <c r="FA21">
        <v>0</v>
      </c>
      <c r="FB21">
        <v>819.55569230769231</v>
      </c>
      <c r="FC21">
        <v>-3.640068379780605</v>
      </c>
      <c r="FD21">
        <v>-120.3111114826105</v>
      </c>
      <c r="FE21">
        <v>16652.31923076923</v>
      </c>
      <c r="FF21">
        <v>15</v>
      </c>
      <c r="FG21">
        <v>1689346688.5</v>
      </c>
      <c r="FH21" t="s">
        <v>451</v>
      </c>
      <c r="FI21">
        <v>1689346674.5</v>
      </c>
      <c r="FJ21">
        <v>1689346688.5</v>
      </c>
      <c r="FK21">
        <v>6</v>
      </c>
      <c r="FL21">
        <v>3.9E-2</v>
      </c>
      <c r="FM21">
        <v>1E-3</v>
      </c>
      <c r="FN21">
        <v>0.46800000000000003</v>
      </c>
      <c r="FO21">
        <v>0.03</v>
      </c>
      <c r="FP21">
        <v>70</v>
      </c>
      <c r="FQ21">
        <v>21</v>
      </c>
      <c r="FR21">
        <v>7.0000000000000007E-2</v>
      </c>
      <c r="FS21">
        <v>0.01</v>
      </c>
      <c r="FT21">
        <v>10.80749640796466</v>
      </c>
      <c r="FU21">
        <v>0.13288550603057919</v>
      </c>
      <c r="FV21">
        <v>2.2102162122393489E-2</v>
      </c>
      <c r="FW21">
        <v>1</v>
      </c>
      <c r="FX21">
        <v>0.50536118591957957</v>
      </c>
      <c r="FY21">
        <v>2.0863380612938919E-2</v>
      </c>
      <c r="FZ21">
        <v>3.1541167999084001E-3</v>
      </c>
      <c r="GA21">
        <v>1</v>
      </c>
      <c r="GB21">
        <v>2</v>
      </c>
      <c r="GC21">
        <v>2</v>
      </c>
      <c r="GD21" t="s">
        <v>428</v>
      </c>
      <c r="GE21">
        <v>3.11965</v>
      </c>
      <c r="GF21">
        <v>2.7672500000000002</v>
      </c>
      <c r="GG21">
        <v>1.4904499999999999E-2</v>
      </c>
      <c r="GH21">
        <v>1.8615E-2</v>
      </c>
      <c r="GI21">
        <v>0.12723000000000001</v>
      </c>
      <c r="GJ21">
        <v>9.7805199999999995E-2</v>
      </c>
      <c r="GK21">
        <v>23553.9</v>
      </c>
      <c r="GL21">
        <v>24371.1</v>
      </c>
      <c r="GM21">
        <v>23771</v>
      </c>
      <c r="GN21">
        <v>25144</v>
      </c>
      <c r="GO21">
        <v>29900.400000000001</v>
      </c>
      <c r="GP21">
        <v>31833.8</v>
      </c>
      <c r="GQ21">
        <v>37890.800000000003</v>
      </c>
      <c r="GR21">
        <v>39138.9</v>
      </c>
      <c r="GS21">
        <v>2.1529799999999999</v>
      </c>
      <c r="GT21">
        <v>1.8083499999999999</v>
      </c>
      <c r="GU21">
        <v>5.9392300000000002E-2</v>
      </c>
      <c r="GV21">
        <v>0</v>
      </c>
      <c r="GW21">
        <v>30.989100000000001</v>
      </c>
      <c r="GX21">
        <v>999.9</v>
      </c>
      <c r="GY21">
        <v>52</v>
      </c>
      <c r="GZ21">
        <v>34.5</v>
      </c>
      <c r="HA21">
        <v>28.915400000000002</v>
      </c>
      <c r="HB21">
        <v>60.8001</v>
      </c>
      <c r="HC21">
        <v>26.6266</v>
      </c>
      <c r="HD21">
        <v>1</v>
      </c>
      <c r="HE21">
        <v>0.50771599999999995</v>
      </c>
      <c r="HF21">
        <v>0.15057699999999999</v>
      </c>
      <c r="HG21">
        <v>20.3233</v>
      </c>
      <c r="HH21">
        <v>5.2515799999999997</v>
      </c>
      <c r="HI21">
        <v>12.0099</v>
      </c>
      <c r="HJ21">
        <v>4.9789500000000002</v>
      </c>
      <c r="HK21">
        <v>3.2930000000000001</v>
      </c>
      <c r="HL21">
        <v>9999</v>
      </c>
      <c r="HM21">
        <v>9999</v>
      </c>
      <c r="HN21">
        <v>9999</v>
      </c>
      <c r="HO21">
        <v>253.2</v>
      </c>
      <c r="HP21">
        <v>1.8761000000000001</v>
      </c>
      <c r="HQ21">
        <v>1.87697</v>
      </c>
      <c r="HR21">
        <v>1.8832500000000001</v>
      </c>
      <c r="HS21">
        <v>1.88639</v>
      </c>
      <c r="HT21">
        <v>1.87714</v>
      </c>
      <c r="HU21">
        <v>1.88384</v>
      </c>
      <c r="HV21">
        <v>1.8826499999999999</v>
      </c>
      <c r="HW21">
        <v>1.8861000000000001</v>
      </c>
      <c r="HX21">
        <v>0</v>
      </c>
      <c r="HY21">
        <v>0</v>
      </c>
      <c r="HZ21">
        <v>0</v>
      </c>
      <c r="IA21">
        <v>0</v>
      </c>
      <c r="IB21" t="s">
        <v>429</v>
      </c>
      <c r="IC21" t="s">
        <v>430</v>
      </c>
      <c r="ID21" t="s">
        <v>431</v>
      </c>
      <c r="IE21" t="s">
        <v>431</v>
      </c>
      <c r="IF21" t="s">
        <v>431</v>
      </c>
      <c r="IG21" t="s">
        <v>431</v>
      </c>
      <c r="IH21">
        <v>0</v>
      </c>
      <c r="II21">
        <v>100</v>
      </c>
      <c r="IJ21">
        <v>100</v>
      </c>
      <c r="IK21">
        <v>0.46800000000000003</v>
      </c>
      <c r="IL21">
        <v>0.03</v>
      </c>
      <c r="IM21">
        <v>0.45523530294770581</v>
      </c>
      <c r="IN21">
        <v>-4.2852564239613137E-4</v>
      </c>
      <c r="IO21">
        <v>6.4980710991155998E-7</v>
      </c>
      <c r="IP21">
        <v>-2.7237938963984961E-10</v>
      </c>
      <c r="IQ21">
        <v>-1.9921533744930071E-2</v>
      </c>
      <c r="IR21">
        <v>6.6907473102813496E-3</v>
      </c>
      <c r="IS21">
        <v>-3.3673306238274028E-4</v>
      </c>
      <c r="IT21">
        <v>6.1311374003140313E-6</v>
      </c>
      <c r="IU21">
        <v>3</v>
      </c>
      <c r="IV21">
        <v>2101</v>
      </c>
      <c r="IW21">
        <v>1</v>
      </c>
      <c r="IX21">
        <v>32</v>
      </c>
      <c r="IY21">
        <v>1.7</v>
      </c>
      <c r="IZ21">
        <v>1.5</v>
      </c>
      <c r="JA21">
        <v>0.29785200000000001</v>
      </c>
      <c r="JB21">
        <v>2.67456</v>
      </c>
      <c r="JC21">
        <v>1.6015600000000001</v>
      </c>
      <c r="JD21">
        <v>2.34009</v>
      </c>
      <c r="JE21">
        <v>1.5502899999999999</v>
      </c>
      <c r="JF21">
        <v>2.4182100000000002</v>
      </c>
      <c r="JG21">
        <v>38.427900000000001</v>
      </c>
      <c r="JH21">
        <v>23.982399999999998</v>
      </c>
      <c r="JI21">
        <v>18</v>
      </c>
      <c r="JJ21">
        <v>598.73299999999995</v>
      </c>
      <c r="JK21">
        <v>429.54899999999998</v>
      </c>
      <c r="JL21">
        <v>31.542000000000002</v>
      </c>
      <c r="JM21">
        <v>33.7117</v>
      </c>
      <c r="JN21">
        <v>30</v>
      </c>
      <c r="JO21">
        <v>33.798299999999998</v>
      </c>
      <c r="JP21">
        <v>33.7898</v>
      </c>
      <c r="JQ21">
        <v>5.9541899999999996</v>
      </c>
      <c r="JR21">
        <v>38.271599999999999</v>
      </c>
      <c r="JS21">
        <v>39.299599999999998</v>
      </c>
      <c r="JT21">
        <v>31.549199999999999</v>
      </c>
      <c r="JU21">
        <v>70</v>
      </c>
      <c r="JV21">
        <v>21.035900000000002</v>
      </c>
      <c r="JW21">
        <v>98.83</v>
      </c>
      <c r="JX21">
        <v>99.039100000000005</v>
      </c>
    </row>
    <row r="22" spans="1:284" x14ac:dyDescent="0.3">
      <c r="A22">
        <v>6</v>
      </c>
      <c r="B22">
        <v>1689346779.5</v>
      </c>
      <c r="C22">
        <v>596</v>
      </c>
      <c r="D22" t="s">
        <v>452</v>
      </c>
      <c r="E22" t="s">
        <v>453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421</v>
      </c>
      <c r="L22" t="s">
        <v>422</v>
      </c>
      <c r="M22">
        <v>1689346779.5</v>
      </c>
      <c r="N22">
        <f t="shared" si="0"/>
        <v>8.784097692003303E-3</v>
      </c>
      <c r="O22">
        <f t="shared" si="1"/>
        <v>8.7840976920033036</v>
      </c>
      <c r="P22">
        <f t="shared" si="2"/>
        <v>4.7074652847781131</v>
      </c>
      <c r="Q22">
        <f t="shared" si="3"/>
        <v>24.123999999999999</v>
      </c>
      <c r="R22">
        <f t="shared" si="4"/>
        <v>8.329942802590157</v>
      </c>
      <c r="S22">
        <f t="shared" si="5"/>
        <v>0.82376854373737785</v>
      </c>
      <c r="T22">
        <f t="shared" si="6"/>
        <v>2.3856817291639998</v>
      </c>
      <c r="U22">
        <f t="shared" si="7"/>
        <v>0.53394118854084416</v>
      </c>
      <c r="V22">
        <f t="shared" si="8"/>
        <v>2.9091467083473237</v>
      </c>
      <c r="W22">
        <f t="shared" si="9"/>
        <v>0.48487347345910181</v>
      </c>
      <c r="X22">
        <f t="shared" si="10"/>
        <v>0.30707781580073124</v>
      </c>
      <c r="Y22">
        <f t="shared" si="11"/>
        <v>289.55210632672782</v>
      </c>
      <c r="Z22">
        <f t="shared" si="12"/>
        <v>32.626761813579513</v>
      </c>
      <c r="AA22">
        <f t="shared" si="13"/>
        <v>32.016199999999998</v>
      </c>
      <c r="AB22">
        <f t="shared" si="14"/>
        <v>4.7794633894173568</v>
      </c>
      <c r="AC22">
        <f t="shared" si="15"/>
        <v>59.854493140115686</v>
      </c>
      <c r="AD22">
        <f t="shared" si="16"/>
        <v>3.0589020466676002</v>
      </c>
      <c r="AE22">
        <f t="shared" si="17"/>
        <v>5.1105637792419341</v>
      </c>
      <c r="AF22">
        <f t="shared" si="18"/>
        <v>1.7205613427497566</v>
      </c>
      <c r="AG22">
        <f t="shared" si="19"/>
        <v>-387.37870821734566</v>
      </c>
      <c r="AH22">
        <f t="shared" si="20"/>
        <v>186.43323234255905</v>
      </c>
      <c r="AI22">
        <f t="shared" si="21"/>
        <v>14.620949728909393</v>
      </c>
      <c r="AJ22">
        <f t="shared" si="22"/>
        <v>103.22758018085062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51204.456128911661</v>
      </c>
      <c r="AP22" t="s">
        <v>423</v>
      </c>
      <c r="AQ22">
        <v>10366.9</v>
      </c>
      <c r="AR22">
        <v>993.59653846153856</v>
      </c>
      <c r="AS22">
        <v>3431.87</v>
      </c>
      <c r="AT22">
        <f t="shared" si="26"/>
        <v>0.71047955241266758</v>
      </c>
      <c r="AU22">
        <v>-3.9894345373445681</v>
      </c>
      <c r="AV22" t="s">
        <v>454</v>
      </c>
      <c r="AW22">
        <v>10049.9</v>
      </c>
      <c r="AX22">
        <v>840.91255999999998</v>
      </c>
      <c r="AY22">
        <v>915.20908984756011</v>
      </c>
      <c r="AZ22">
        <f t="shared" si="27"/>
        <v>8.117984258650135E-2</v>
      </c>
      <c r="BA22">
        <v>0.5</v>
      </c>
      <c r="BB22">
        <f t="shared" si="28"/>
        <v>1513.1090996511543</v>
      </c>
      <c r="BC22">
        <f t="shared" si="29"/>
        <v>4.7074652847781131</v>
      </c>
      <c r="BD22">
        <f t="shared" si="30"/>
        <v>61.416979262941744</v>
      </c>
      <c r="BE22">
        <f t="shared" si="31"/>
        <v>5.7477017513989847E-3</v>
      </c>
      <c r="BF22">
        <f t="shared" si="32"/>
        <v>2.7498207109936184</v>
      </c>
      <c r="BG22">
        <f t="shared" si="33"/>
        <v>553.18763839587587</v>
      </c>
      <c r="BH22" t="s">
        <v>455</v>
      </c>
      <c r="BI22">
        <v>639.99</v>
      </c>
      <c r="BJ22">
        <f t="shared" si="34"/>
        <v>639.99</v>
      </c>
      <c r="BK22">
        <f t="shared" si="35"/>
        <v>0.30071717261178144</v>
      </c>
      <c r="BL22">
        <f t="shared" si="36"/>
        <v>0.26995412959439663</v>
      </c>
      <c r="BM22">
        <f t="shared" si="37"/>
        <v>0.90142159052410564</v>
      </c>
      <c r="BN22">
        <f t="shared" si="38"/>
        <v>-0.94781155862637922</v>
      </c>
      <c r="BO22">
        <f t="shared" si="39"/>
        <v>1.0321487519142003</v>
      </c>
      <c r="BP22">
        <f t="shared" si="40"/>
        <v>0.20545292295208187</v>
      </c>
      <c r="BQ22">
        <f t="shared" si="41"/>
        <v>0.79454707704791816</v>
      </c>
      <c r="BR22">
        <v>6475</v>
      </c>
      <c r="BS22">
        <v>290.00000000000011</v>
      </c>
      <c r="BT22">
        <v>898.82</v>
      </c>
      <c r="BU22">
        <v>185</v>
      </c>
      <c r="BV22">
        <v>10049.9</v>
      </c>
      <c r="BW22">
        <v>898.21</v>
      </c>
      <c r="BX22">
        <v>0.61</v>
      </c>
      <c r="BY22">
        <v>300.00000000000011</v>
      </c>
      <c r="BZ22">
        <v>38.6</v>
      </c>
      <c r="CA22">
        <v>915.20908984756011</v>
      </c>
      <c r="CB22">
        <v>1.0691581684928519</v>
      </c>
      <c r="CC22">
        <v>-17.083439213951351</v>
      </c>
      <c r="CD22">
        <v>0.87946979992296859</v>
      </c>
      <c r="CE22">
        <v>0.93091862118626789</v>
      </c>
      <c r="CF22">
        <v>-1.091185561735262E-2</v>
      </c>
      <c r="CG22">
        <v>289.99999999999989</v>
      </c>
      <c r="CH22">
        <v>897.84</v>
      </c>
      <c r="CI22">
        <v>675</v>
      </c>
      <c r="CJ22">
        <v>10024</v>
      </c>
      <c r="CK22">
        <v>898.17</v>
      </c>
      <c r="CL22">
        <v>-0.33</v>
      </c>
      <c r="CZ22">
        <f t="shared" si="42"/>
        <v>1799.91</v>
      </c>
      <c r="DA22">
        <f t="shared" si="43"/>
        <v>1513.1090996511543</v>
      </c>
      <c r="DB22">
        <f t="shared" si="44"/>
        <v>0.84065819938283259</v>
      </c>
      <c r="DC22">
        <f t="shared" si="45"/>
        <v>0.16087032480886701</v>
      </c>
      <c r="DD22">
        <v>6</v>
      </c>
      <c r="DE22">
        <v>0.5</v>
      </c>
      <c r="DF22" t="s">
        <v>426</v>
      </c>
      <c r="DG22">
        <v>2</v>
      </c>
      <c r="DH22">
        <v>1689346779.5</v>
      </c>
      <c r="DI22">
        <v>24.123999999999999</v>
      </c>
      <c r="DJ22">
        <v>30.025300000000001</v>
      </c>
      <c r="DK22">
        <v>30.9316</v>
      </c>
      <c r="DL22">
        <v>20.720099999999999</v>
      </c>
      <c r="DM22">
        <v>23.649000000000001</v>
      </c>
      <c r="DN22">
        <v>30.903600000000001</v>
      </c>
      <c r="DO22">
        <v>500.16500000000002</v>
      </c>
      <c r="DP22">
        <v>98.792100000000005</v>
      </c>
      <c r="DQ22">
        <v>0.10036100000000001</v>
      </c>
      <c r="DR22">
        <v>33.204900000000002</v>
      </c>
      <c r="DS22">
        <v>32.016199999999998</v>
      </c>
      <c r="DT22">
        <v>999.9</v>
      </c>
      <c r="DU22">
        <v>0</v>
      </c>
      <c r="DV22">
        <v>0</v>
      </c>
      <c r="DW22">
        <v>10005</v>
      </c>
      <c r="DX22">
        <v>0</v>
      </c>
      <c r="DY22">
        <v>230.97300000000001</v>
      </c>
      <c r="DZ22">
        <v>-5.8914200000000001</v>
      </c>
      <c r="EA22">
        <v>24.904699999999998</v>
      </c>
      <c r="EB22">
        <v>30.660599999999999</v>
      </c>
      <c r="EC22">
        <v>10.231</v>
      </c>
      <c r="ED22">
        <v>30.025300000000001</v>
      </c>
      <c r="EE22">
        <v>20.720099999999999</v>
      </c>
      <c r="EF22">
        <v>3.0577200000000002</v>
      </c>
      <c r="EG22">
        <v>2.04698</v>
      </c>
      <c r="EH22">
        <v>24.345600000000001</v>
      </c>
      <c r="EI22">
        <v>17.8125</v>
      </c>
      <c r="EJ22">
        <v>1799.91</v>
      </c>
      <c r="EK22">
        <v>0.97799999999999998</v>
      </c>
      <c r="EL22">
        <v>2.2000200000000001E-2</v>
      </c>
      <c r="EM22">
        <v>0</v>
      </c>
      <c r="EN22">
        <v>840.65499999999997</v>
      </c>
      <c r="EO22">
        <v>5.0005300000000004</v>
      </c>
      <c r="EP22">
        <v>17022.3</v>
      </c>
      <c r="EQ22">
        <v>16034.5</v>
      </c>
      <c r="ER22">
        <v>48.25</v>
      </c>
      <c r="ES22">
        <v>48.811999999999998</v>
      </c>
      <c r="ET22">
        <v>48.625</v>
      </c>
      <c r="EU22">
        <v>48.686999999999998</v>
      </c>
      <c r="EV22">
        <v>49.75</v>
      </c>
      <c r="EW22">
        <v>1755.42</v>
      </c>
      <c r="EX22">
        <v>39.49</v>
      </c>
      <c r="EY22">
        <v>0</v>
      </c>
      <c r="EZ22">
        <v>121.2000000476837</v>
      </c>
      <c r="FA22">
        <v>0</v>
      </c>
      <c r="FB22">
        <v>840.91255999999998</v>
      </c>
      <c r="FC22">
        <v>-2.021384598439194</v>
      </c>
      <c r="FD22">
        <v>-46.323076835417417</v>
      </c>
      <c r="FE22">
        <v>17024.187999999998</v>
      </c>
      <c r="FF22">
        <v>15</v>
      </c>
      <c r="FG22">
        <v>1689346812.5</v>
      </c>
      <c r="FH22" t="s">
        <v>456</v>
      </c>
      <c r="FI22">
        <v>1689346799.5</v>
      </c>
      <c r="FJ22">
        <v>1689346812.5</v>
      </c>
      <c r="FK22">
        <v>7</v>
      </c>
      <c r="FL22">
        <v>-8.0000000000000002E-3</v>
      </c>
      <c r="FM22">
        <v>-2E-3</v>
      </c>
      <c r="FN22">
        <v>0.47499999999999998</v>
      </c>
      <c r="FO22">
        <v>2.8000000000000001E-2</v>
      </c>
      <c r="FP22">
        <v>30</v>
      </c>
      <c r="FQ22">
        <v>21</v>
      </c>
      <c r="FR22">
        <v>0.2</v>
      </c>
      <c r="FS22">
        <v>0.01</v>
      </c>
      <c r="FT22">
        <v>4.6778877040486853</v>
      </c>
      <c r="FU22">
        <v>7.8036021648690335E-2</v>
      </c>
      <c r="FV22">
        <v>1.8082666932230412E-2</v>
      </c>
      <c r="FW22">
        <v>1</v>
      </c>
      <c r="FX22">
        <v>0.53367521100864179</v>
      </c>
      <c r="FY22">
        <v>6.1884950761557219E-3</v>
      </c>
      <c r="FZ22">
        <v>1.084164300452529E-3</v>
      </c>
      <c r="GA22">
        <v>1</v>
      </c>
      <c r="GB22">
        <v>2</v>
      </c>
      <c r="GC22">
        <v>2</v>
      </c>
      <c r="GD22" t="s">
        <v>428</v>
      </c>
      <c r="GE22">
        <v>3.11999</v>
      </c>
      <c r="GF22">
        <v>2.7677100000000001</v>
      </c>
      <c r="GG22">
        <v>6.3340599999999999E-3</v>
      </c>
      <c r="GH22">
        <v>8.0456299999999998E-3</v>
      </c>
      <c r="GI22">
        <v>0.127467</v>
      </c>
      <c r="GJ22">
        <v>9.6494300000000005E-2</v>
      </c>
      <c r="GK22">
        <v>23758.6</v>
      </c>
      <c r="GL22">
        <v>24634</v>
      </c>
      <c r="GM22">
        <v>23771.200000000001</v>
      </c>
      <c r="GN22">
        <v>25145</v>
      </c>
      <c r="GO22">
        <v>29892.799999999999</v>
      </c>
      <c r="GP22">
        <v>31880.6</v>
      </c>
      <c r="GQ22">
        <v>37891.300000000003</v>
      </c>
      <c r="GR22">
        <v>39139.599999999999</v>
      </c>
      <c r="GS22">
        <v>2.1536499999999998</v>
      </c>
      <c r="GT22">
        <v>1.80613</v>
      </c>
      <c r="GU22">
        <v>6.0323599999999998E-2</v>
      </c>
      <c r="GV22">
        <v>0</v>
      </c>
      <c r="GW22">
        <v>31.036999999999999</v>
      </c>
      <c r="GX22">
        <v>999.9</v>
      </c>
      <c r="GY22">
        <v>51.1</v>
      </c>
      <c r="GZ22">
        <v>34.6</v>
      </c>
      <c r="HA22">
        <v>28.5746</v>
      </c>
      <c r="HB22">
        <v>60.530099999999997</v>
      </c>
      <c r="HC22">
        <v>26.722799999999999</v>
      </c>
      <c r="HD22">
        <v>1</v>
      </c>
      <c r="HE22">
        <v>0.50876999999999994</v>
      </c>
      <c r="HF22">
        <v>0.26661499999999999</v>
      </c>
      <c r="HG22">
        <v>20.322299999999998</v>
      </c>
      <c r="HH22">
        <v>5.2512800000000004</v>
      </c>
      <c r="HI22">
        <v>12.0099</v>
      </c>
      <c r="HJ22">
        <v>4.9789500000000002</v>
      </c>
      <c r="HK22">
        <v>3.2930000000000001</v>
      </c>
      <c r="HL22">
        <v>9999</v>
      </c>
      <c r="HM22">
        <v>9999</v>
      </c>
      <c r="HN22">
        <v>9999</v>
      </c>
      <c r="HO22">
        <v>253.2</v>
      </c>
      <c r="HP22">
        <v>1.87609</v>
      </c>
      <c r="HQ22">
        <v>1.8769400000000001</v>
      </c>
      <c r="HR22">
        <v>1.8832500000000001</v>
      </c>
      <c r="HS22">
        <v>1.8863099999999999</v>
      </c>
      <c r="HT22">
        <v>1.87714</v>
      </c>
      <c r="HU22">
        <v>1.8838299999999999</v>
      </c>
      <c r="HV22">
        <v>1.8826400000000001</v>
      </c>
      <c r="HW22">
        <v>1.8860300000000001</v>
      </c>
      <c r="HX22">
        <v>0</v>
      </c>
      <c r="HY22">
        <v>0</v>
      </c>
      <c r="HZ22">
        <v>0</v>
      </c>
      <c r="IA22">
        <v>0</v>
      </c>
      <c r="IB22" t="s">
        <v>429</v>
      </c>
      <c r="IC22" t="s">
        <v>430</v>
      </c>
      <c r="ID22" t="s">
        <v>431</v>
      </c>
      <c r="IE22" t="s">
        <v>431</v>
      </c>
      <c r="IF22" t="s">
        <v>431</v>
      </c>
      <c r="IG22" t="s">
        <v>431</v>
      </c>
      <c r="IH22">
        <v>0</v>
      </c>
      <c r="II22">
        <v>100</v>
      </c>
      <c r="IJ22">
        <v>100</v>
      </c>
      <c r="IK22">
        <v>0.47499999999999998</v>
      </c>
      <c r="IL22">
        <v>2.8000000000000001E-2</v>
      </c>
      <c r="IM22">
        <v>0.49468944307368168</v>
      </c>
      <c r="IN22">
        <v>-4.2852564239613137E-4</v>
      </c>
      <c r="IO22">
        <v>6.4980710991155998E-7</v>
      </c>
      <c r="IP22">
        <v>-2.7237938963984961E-10</v>
      </c>
      <c r="IQ22">
        <v>-1.8716836775654749E-2</v>
      </c>
      <c r="IR22">
        <v>6.6907473102813496E-3</v>
      </c>
      <c r="IS22">
        <v>-3.3673306238274028E-4</v>
      </c>
      <c r="IT22">
        <v>6.1311374003140313E-6</v>
      </c>
      <c r="IU22">
        <v>3</v>
      </c>
      <c r="IV22">
        <v>2101</v>
      </c>
      <c r="IW22">
        <v>1</v>
      </c>
      <c r="IX22">
        <v>32</v>
      </c>
      <c r="IY22">
        <v>1.8</v>
      </c>
      <c r="IZ22">
        <v>1.5</v>
      </c>
      <c r="JA22">
        <v>0.21118200000000001</v>
      </c>
      <c r="JB22">
        <v>2.7111800000000001</v>
      </c>
      <c r="JC22">
        <v>1.6015600000000001</v>
      </c>
      <c r="JD22">
        <v>2.33887</v>
      </c>
      <c r="JE22">
        <v>1.5502899999999999</v>
      </c>
      <c r="JF22">
        <v>2.34131</v>
      </c>
      <c r="JG22">
        <v>38.969299999999997</v>
      </c>
      <c r="JH22">
        <v>23.973700000000001</v>
      </c>
      <c r="JI22">
        <v>18</v>
      </c>
      <c r="JJ22">
        <v>599.23900000000003</v>
      </c>
      <c r="JK22">
        <v>428.10399999999998</v>
      </c>
      <c r="JL22">
        <v>31.707000000000001</v>
      </c>
      <c r="JM22">
        <v>33.701999999999998</v>
      </c>
      <c r="JN22">
        <v>30.0002</v>
      </c>
      <c r="JO22">
        <v>33.801299999999998</v>
      </c>
      <c r="JP22">
        <v>33.795200000000001</v>
      </c>
      <c r="JQ22">
        <v>4.2119</v>
      </c>
      <c r="JR22">
        <v>38.848199999999999</v>
      </c>
      <c r="JS22">
        <v>36.7104</v>
      </c>
      <c r="JT22">
        <v>31.699200000000001</v>
      </c>
      <c r="JU22">
        <v>30</v>
      </c>
      <c r="JV22">
        <v>20.7942</v>
      </c>
      <c r="JW22">
        <v>98.831100000000006</v>
      </c>
      <c r="JX22">
        <v>99.041700000000006</v>
      </c>
    </row>
    <row r="23" spans="1:284" x14ac:dyDescent="0.3">
      <c r="A23">
        <v>7</v>
      </c>
      <c r="B23">
        <v>1689346974</v>
      </c>
      <c r="C23">
        <v>790.5</v>
      </c>
      <c r="D23" t="s">
        <v>457</v>
      </c>
      <c r="E23" t="s">
        <v>458</v>
      </c>
      <c r="F23" t="s">
        <v>416</v>
      </c>
      <c r="G23" t="s">
        <v>417</v>
      </c>
      <c r="H23" t="s">
        <v>418</v>
      </c>
      <c r="I23" t="s">
        <v>419</v>
      </c>
      <c r="J23" t="s">
        <v>420</v>
      </c>
      <c r="K23" t="s">
        <v>421</v>
      </c>
      <c r="L23" t="s">
        <v>422</v>
      </c>
      <c r="M23">
        <v>1689346974</v>
      </c>
      <c r="N23">
        <f t="shared" si="0"/>
        <v>9.1246071065331797E-3</v>
      </c>
      <c r="O23">
        <f t="shared" si="1"/>
        <v>9.1246071065331797</v>
      </c>
      <c r="P23">
        <f t="shared" si="2"/>
        <v>1.3947410608015942</v>
      </c>
      <c r="Q23">
        <f t="shared" si="3"/>
        <v>8.18492</v>
      </c>
      <c r="R23">
        <f t="shared" si="4"/>
        <v>3.7272066758139228</v>
      </c>
      <c r="S23">
        <f t="shared" si="5"/>
        <v>0.36858818532400778</v>
      </c>
      <c r="T23">
        <f t="shared" si="6"/>
        <v>0.809417097634752</v>
      </c>
      <c r="U23">
        <f t="shared" si="7"/>
        <v>0.56809698496255678</v>
      </c>
      <c r="V23">
        <f t="shared" si="8"/>
        <v>2.9093421534816972</v>
      </c>
      <c r="W23">
        <f t="shared" si="9"/>
        <v>0.51290108455611771</v>
      </c>
      <c r="X23">
        <f t="shared" si="10"/>
        <v>0.32507424620586317</v>
      </c>
      <c r="Y23">
        <f t="shared" si="11"/>
        <v>289.56066532657599</v>
      </c>
      <c r="Z23">
        <f t="shared" si="12"/>
        <v>32.520400769010465</v>
      </c>
      <c r="AA23">
        <f t="shared" si="13"/>
        <v>31.9771</v>
      </c>
      <c r="AB23">
        <f t="shared" si="14"/>
        <v>4.7688974798712396</v>
      </c>
      <c r="AC23">
        <f t="shared" si="15"/>
        <v>60.315740498414087</v>
      </c>
      <c r="AD23">
        <f t="shared" si="16"/>
        <v>3.0794146760246401</v>
      </c>
      <c r="AE23">
        <f t="shared" si="17"/>
        <v>5.1054909557242505</v>
      </c>
      <c r="AF23">
        <f t="shared" si="18"/>
        <v>1.6894828038465994</v>
      </c>
      <c r="AG23">
        <f t="shared" si="19"/>
        <v>-402.39517339811323</v>
      </c>
      <c r="AH23">
        <f t="shared" si="20"/>
        <v>189.80231440140878</v>
      </c>
      <c r="AI23">
        <f t="shared" si="21"/>
        <v>14.880021584291363</v>
      </c>
      <c r="AJ23">
        <f t="shared" si="22"/>
        <v>91.847827914162878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51212.891372510443</v>
      </c>
      <c r="AP23" t="s">
        <v>423</v>
      </c>
      <c r="AQ23">
        <v>10366.9</v>
      </c>
      <c r="AR23">
        <v>993.59653846153856</v>
      </c>
      <c r="AS23">
        <v>3431.87</v>
      </c>
      <c r="AT23">
        <f t="shared" si="26"/>
        <v>0.71047955241266758</v>
      </c>
      <c r="AU23">
        <v>-3.9894345373445681</v>
      </c>
      <c r="AV23" t="s">
        <v>459</v>
      </c>
      <c r="AW23">
        <v>10052.200000000001</v>
      </c>
      <c r="AX23">
        <v>852.09727999999984</v>
      </c>
      <c r="AY23">
        <v>906.2171601318546</v>
      </c>
      <c r="AZ23">
        <f t="shared" si="27"/>
        <v>5.9720652524368756E-2</v>
      </c>
      <c r="BA23">
        <v>0.5</v>
      </c>
      <c r="BB23">
        <f t="shared" si="28"/>
        <v>1513.1513996510757</v>
      </c>
      <c r="BC23">
        <f t="shared" si="29"/>
        <v>1.3947410608015942</v>
      </c>
      <c r="BD23">
        <f t="shared" si="30"/>
        <v>45.183194477662063</v>
      </c>
      <c r="BE23">
        <f t="shared" si="31"/>
        <v>3.5582530600624124E-3</v>
      </c>
      <c r="BF23">
        <f t="shared" si="32"/>
        <v>2.7870282653891292</v>
      </c>
      <c r="BG23">
        <f t="shared" si="33"/>
        <v>549.88965614433607</v>
      </c>
      <c r="BH23" t="s">
        <v>460</v>
      </c>
      <c r="BI23">
        <v>654.51</v>
      </c>
      <c r="BJ23">
        <f t="shared" si="34"/>
        <v>654.51</v>
      </c>
      <c r="BK23">
        <f t="shared" si="35"/>
        <v>0.27775589693670244</v>
      </c>
      <c r="BL23">
        <f t="shared" si="36"/>
        <v>0.21501128574770986</v>
      </c>
      <c r="BM23">
        <f t="shared" si="37"/>
        <v>0.9093717918700297</v>
      </c>
      <c r="BN23">
        <f t="shared" si="38"/>
        <v>-0.61936673350615379</v>
      </c>
      <c r="BO23">
        <f t="shared" si="39"/>
        <v>1.0358365785085282</v>
      </c>
      <c r="BP23">
        <f t="shared" si="40"/>
        <v>0.16515372122151784</v>
      </c>
      <c r="BQ23">
        <f t="shared" si="41"/>
        <v>0.83484627877848216</v>
      </c>
      <c r="BR23">
        <v>6477</v>
      </c>
      <c r="BS23">
        <v>290.00000000000011</v>
      </c>
      <c r="BT23">
        <v>893.24</v>
      </c>
      <c r="BU23">
        <v>185</v>
      </c>
      <c r="BV23">
        <v>10052.200000000001</v>
      </c>
      <c r="BW23">
        <v>892.41</v>
      </c>
      <c r="BX23">
        <v>0.83</v>
      </c>
      <c r="BY23">
        <v>300.00000000000011</v>
      </c>
      <c r="BZ23">
        <v>38.6</v>
      </c>
      <c r="CA23">
        <v>906.2171601318546</v>
      </c>
      <c r="CB23">
        <v>0.99082035016564751</v>
      </c>
      <c r="CC23">
        <v>-13.87903098169806</v>
      </c>
      <c r="CD23">
        <v>0.81522970237077075</v>
      </c>
      <c r="CE23">
        <v>0.91190535757105873</v>
      </c>
      <c r="CF23">
        <v>-1.0914466518353729E-2</v>
      </c>
      <c r="CG23">
        <v>289.99999999999989</v>
      </c>
      <c r="CH23">
        <v>891.34</v>
      </c>
      <c r="CI23">
        <v>765</v>
      </c>
      <c r="CJ23">
        <v>10020.299999999999</v>
      </c>
      <c r="CK23">
        <v>892.37</v>
      </c>
      <c r="CL23">
        <v>-1.03</v>
      </c>
      <c r="CZ23">
        <f t="shared" si="42"/>
        <v>1799.96</v>
      </c>
      <c r="DA23">
        <f t="shared" si="43"/>
        <v>1513.1513996510757</v>
      </c>
      <c r="DB23">
        <f t="shared" si="44"/>
        <v>0.84065834776943693</v>
      </c>
      <c r="DC23">
        <f t="shared" si="45"/>
        <v>0.16087061119501322</v>
      </c>
      <c r="DD23">
        <v>6</v>
      </c>
      <c r="DE23">
        <v>0.5</v>
      </c>
      <c r="DF23" t="s">
        <v>426</v>
      </c>
      <c r="DG23">
        <v>2</v>
      </c>
      <c r="DH23">
        <v>1689346974</v>
      </c>
      <c r="DI23">
        <v>8.18492</v>
      </c>
      <c r="DJ23">
        <v>9.9479199999999999</v>
      </c>
      <c r="DK23">
        <v>31.139399999999998</v>
      </c>
      <c r="DL23">
        <v>20.532699999999998</v>
      </c>
      <c r="DM23">
        <v>7.6968399999999999</v>
      </c>
      <c r="DN23">
        <v>31.093499999999999</v>
      </c>
      <c r="DO23">
        <v>500.08800000000002</v>
      </c>
      <c r="DP23">
        <v>98.791300000000007</v>
      </c>
      <c r="DQ23">
        <v>9.9965600000000002E-2</v>
      </c>
      <c r="DR23">
        <v>33.187199999999997</v>
      </c>
      <c r="DS23">
        <v>31.9771</v>
      </c>
      <c r="DT23">
        <v>999.9</v>
      </c>
      <c r="DU23">
        <v>0</v>
      </c>
      <c r="DV23">
        <v>0</v>
      </c>
      <c r="DW23">
        <v>10006.200000000001</v>
      </c>
      <c r="DX23">
        <v>0</v>
      </c>
      <c r="DY23">
        <v>1346.11</v>
      </c>
      <c r="DZ23">
        <v>-1.7629999999999999</v>
      </c>
      <c r="EA23">
        <v>8.4479900000000008</v>
      </c>
      <c r="EB23">
        <v>10.156499999999999</v>
      </c>
      <c r="EC23">
        <v>10.6067</v>
      </c>
      <c r="ED23">
        <v>9.9479199999999999</v>
      </c>
      <c r="EE23">
        <v>20.532699999999998</v>
      </c>
      <c r="EF23">
        <v>3.0762999999999998</v>
      </c>
      <c r="EG23">
        <v>2.0284599999999999</v>
      </c>
      <c r="EH23">
        <v>24.4468</v>
      </c>
      <c r="EI23">
        <v>17.668199999999999</v>
      </c>
      <c r="EJ23">
        <v>1799.96</v>
      </c>
      <c r="EK23">
        <v>0.97799599999999998</v>
      </c>
      <c r="EL23">
        <v>2.2003700000000001E-2</v>
      </c>
      <c r="EM23">
        <v>0</v>
      </c>
      <c r="EN23">
        <v>851.53099999999995</v>
      </c>
      <c r="EO23">
        <v>5.0005300000000004</v>
      </c>
      <c r="EP23">
        <v>17204.5</v>
      </c>
      <c r="EQ23">
        <v>16034.9</v>
      </c>
      <c r="ER23">
        <v>47.936999999999998</v>
      </c>
      <c r="ES23">
        <v>48.561999999999998</v>
      </c>
      <c r="ET23">
        <v>48.311999999999998</v>
      </c>
      <c r="EU23">
        <v>48.375</v>
      </c>
      <c r="EV23">
        <v>49.436999999999998</v>
      </c>
      <c r="EW23">
        <v>1755.46</v>
      </c>
      <c r="EX23">
        <v>39.5</v>
      </c>
      <c r="EY23">
        <v>0</v>
      </c>
      <c r="EZ23">
        <v>192.5999999046326</v>
      </c>
      <c r="FA23">
        <v>0</v>
      </c>
      <c r="FB23">
        <v>852.09727999999984</v>
      </c>
      <c r="FC23">
        <v>-1.9313076899267649</v>
      </c>
      <c r="FD23">
        <v>-0.2692307645501163</v>
      </c>
      <c r="FE23">
        <v>17211.772000000001</v>
      </c>
      <c r="FF23">
        <v>15</v>
      </c>
      <c r="FG23">
        <v>1689346933.5</v>
      </c>
      <c r="FH23" t="s">
        <v>461</v>
      </c>
      <c r="FI23">
        <v>1689346916.5</v>
      </c>
      <c r="FJ23">
        <v>1689346933.5</v>
      </c>
      <c r="FK23">
        <v>8</v>
      </c>
      <c r="FL23">
        <v>4.0000000000000001E-3</v>
      </c>
      <c r="FM23">
        <v>0</v>
      </c>
      <c r="FN23">
        <v>0.48699999999999999</v>
      </c>
      <c r="FO23">
        <v>2.8000000000000001E-2</v>
      </c>
      <c r="FP23">
        <v>10</v>
      </c>
      <c r="FQ23">
        <v>21</v>
      </c>
      <c r="FR23">
        <v>0.19</v>
      </c>
      <c r="FS23">
        <v>0.01</v>
      </c>
      <c r="FT23">
        <v>1.4434483523450781</v>
      </c>
      <c r="FU23">
        <v>-0.77227039381374019</v>
      </c>
      <c r="FV23">
        <v>0.13983819868451691</v>
      </c>
      <c r="FW23">
        <v>1</v>
      </c>
      <c r="FX23">
        <v>0.56520465060111036</v>
      </c>
      <c r="FY23">
        <v>6.5773364248323127E-2</v>
      </c>
      <c r="FZ23">
        <v>1.7397793276960789E-2</v>
      </c>
      <c r="GA23">
        <v>1</v>
      </c>
      <c r="GB23">
        <v>2</v>
      </c>
      <c r="GC23">
        <v>2</v>
      </c>
      <c r="GD23" t="s">
        <v>428</v>
      </c>
      <c r="GE23">
        <v>3.1198199999999998</v>
      </c>
      <c r="GF23">
        <v>2.7673199999999998</v>
      </c>
      <c r="GG23">
        <v>2.06324E-3</v>
      </c>
      <c r="GH23">
        <v>2.6687600000000001E-3</v>
      </c>
      <c r="GI23">
        <v>0.127997</v>
      </c>
      <c r="GJ23">
        <v>9.5865599999999995E-2</v>
      </c>
      <c r="GK23">
        <v>23859.4</v>
      </c>
      <c r="GL23">
        <v>24766.6</v>
      </c>
      <c r="GM23">
        <v>23770.1</v>
      </c>
      <c r="GN23">
        <v>25144.3</v>
      </c>
      <c r="GO23">
        <v>29873.599999999999</v>
      </c>
      <c r="GP23">
        <v>31901.9</v>
      </c>
      <c r="GQ23">
        <v>37890.1</v>
      </c>
      <c r="GR23">
        <v>39138.5</v>
      </c>
      <c r="GS23">
        <v>2.1536300000000002</v>
      </c>
      <c r="GT23">
        <v>1.8037300000000001</v>
      </c>
      <c r="GU23">
        <v>5.1066300000000002E-2</v>
      </c>
      <c r="GV23">
        <v>0</v>
      </c>
      <c r="GW23">
        <v>31.148099999999999</v>
      </c>
      <c r="GX23">
        <v>999.9</v>
      </c>
      <c r="GY23">
        <v>49.9</v>
      </c>
      <c r="GZ23">
        <v>34.799999999999997</v>
      </c>
      <c r="HA23">
        <v>28.216699999999999</v>
      </c>
      <c r="HB23">
        <v>60.710099999999997</v>
      </c>
      <c r="HC23">
        <v>26.514399999999998</v>
      </c>
      <c r="HD23">
        <v>1</v>
      </c>
      <c r="HE23">
        <v>0.51173800000000003</v>
      </c>
      <c r="HF23">
        <v>0.163856</v>
      </c>
      <c r="HG23">
        <v>20.3218</v>
      </c>
      <c r="HH23">
        <v>5.2526299999999999</v>
      </c>
      <c r="HI23">
        <v>12.0099</v>
      </c>
      <c r="HJ23">
        <v>4.9790999999999999</v>
      </c>
      <c r="HK23">
        <v>3.2930000000000001</v>
      </c>
      <c r="HL23">
        <v>9999</v>
      </c>
      <c r="HM23">
        <v>9999</v>
      </c>
      <c r="HN23">
        <v>9999</v>
      </c>
      <c r="HO23">
        <v>253.3</v>
      </c>
      <c r="HP23">
        <v>1.8761300000000001</v>
      </c>
      <c r="HQ23">
        <v>1.8769800000000001</v>
      </c>
      <c r="HR23">
        <v>1.8832500000000001</v>
      </c>
      <c r="HS23">
        <v>1.88636</v>
      </c>
      <c r="HT23">
        <v>1.87714</v>
      </c>
      <c r="HU23">
        <v>1.8838200000000001</v>
      </c>
      <c r="HV23">
        <v>1.8826499999999999</v>
      </c>
      <c r="HW23">
        <v>1.88608</v>
      </c>
      <c r="HX23">
        <v>0</v>
      </c>
      <c r="HY23">
        <v>0</v>
      </c>
      <c r="HZ23">
        <v>0</v>
      </c>
      <c r="IA23">
        <v>0</v>
      </c>
      <c r="IB23" t="s">
        <v>429</v>
      </c>
      <c r="IC23" t="s">
        <v>430</v>
      </c>
      <c r="ID23" t="s">
        <v>431</v>
      </c>
      <c r="IE23" t="s">
        <v>431</v>
      </c>
      <c r="IF23" t="s">
        <v>431</v>
      </c>
      <c r="IG23" t="s">
        <v>431</v>
      </c>
      <c r="IH23">
        <v>0</v>
      </c>
      <c r="II23">
        <v>100</v>
      </c>
      <c r="IJ23">
        <v>100</v>
      </c>
      <c r="IK23">
        <v>0.48799999999999999</v>
      </c>
      <c r="IL23">
        <v>4.5900000000000003E-2</v>
      </c>
      <c r="IM23">
        <v>0.49134681547826092</v>
      </c>
      <c r="IN23">
        <v>-4.2852564239613137E-4</v>
      </c>
      <c r="IO23">
        <v>6.4980710991155998E-7</v>
      </c>
      <c r="IP23">
        <v>-2.7237938963984961E-10</v>
      </c>
      <c r="IQ23">
        <v>-2.0835928383168442E-2</v>
      </c>
      <c r="IR23">
        <v>6.6907473102813496E-3</v>
      </c>
      <c r="IS23">
        <v>-3.3673306238274028E-4</v>
      </c>
      <c r="IT23">
        <v>6.1311374003140313E-6</v>
      </c>
      <c r="IU23">
        <v>3</v>
      </c>
      <c r="IV23">
        <v>2101</v>
      </c>
      <c r="IW23">
        <v>1</v>
      </c>
      <c r="IX23">
        <v>32</v>
      </c>
      <c r="IY23">
        <v>1</v>
      </c>
      <c r="IZ23">
        <v>0.7</v>
      </c>
      <c r="JA23">
        <v>0.168457</v>
      </c>
      <c r="JB23">
        <v>2.7233900000000002</v>
      </c>
      <c r="JC23">
        <v>1.6015600000000001</v>
      </c>
      <c r="JD23">
        <v>2.34131</v>
      </c>
      <c r="JE23">
        <v>1.5502899999999999</v>
      </c>
      <c r="JF23">
        <v>2.4011200000000001</v>
      </c>
      <c r="JG23">
        <v>39.591700000000003</v>
      </c>
      <c r="JH23">
        <v>23.982399999999998</v>
      </c>
      <c r="JI23">
        <v>18</v>
      </c>
      <c r="JJ23">
        <v>599.35799999999995</v>
      </c>
      <c r="JK23">
        <v>426.572</v>
      </c>
      <c r="JL23">
        <v>31.676600000000001</v>
      </c>
      <c r="JM23">
        <v>33.707999999999998</v>
      </c>
      <c r="JN23">
        <v>30</v>
      </c>
      <c r="JO23">
        <v>33.816400000000002</v>
      </c>
      <c r="JP23">
        <v>33.804299999999998</v>
      </c>
      <c r="JQ23">
        <v>3.3546299999999998</v>
      </c>
      <c r="JR23">
        <v>38.330199999999998</v>
      </c>
      <c r="JS23">
        <v>34.136299999999999</v>
      </c>
      <c r="JT23">
        <v>31.7148</v>
      </c>
      <c r="JU23">
        <v>10</v>
      </c>
      <c r="JV23">
        <v>20.5061</v>
      </c>
      <c r="JW23">
        <v>98.827299999999994</v>
      </c>
      <c r="JX23">
        <v>99.039000000000001</v>
      </c>
    </row>
    <row r="24" spans="1:284" x14ac:dyDescent="0.3">
      <c r="A24">
        <v>8</v>
      </c>
      <c r="B24">
        <v>1689347163.5</v>
      </c>
      <c r="C24">
        <v>980</v>
      </c>
      <c r="D24" t="s">
        <v>462</v>
      </c>
      <c r="E24" t="s">
        <v>463</v>
      </c>
      <c r="F24" t="s">
        <v>416</v>
      </c>
      <c r="G24" t="s">
        <v>417</v>
      </c>
      <c r="H24" t="s">
        <v>418</v>
      </c>
      <c r="I24" t="s">
        <v>419</v>
      </c>
      <c r="J24" t="s">
        <v>420</v>
      </c>
      <c r="K24" t="s">
        <v>421</v>
      </c>
      <c r="L24" t="s">
        <v>422</v>
      </c>
      <c r="M24">
        <v>1689347163.5</v>
      </c>
      <c r="N24">
        <f t="shared" si="0"/>
        <v>8.2009993889049712E-3</v>
      </c>
      <c r="O24">
        <f t="shared" si="1"/>
        <v>8.2009993889049717</v>
      </c>
      <c r="P24">
        <f t="shared" si="2"/>
        <v>44.523328415041561</v>
      </c>
      <c r="Q24">
        <f t="shared" si="3"/>
        <v>343.16800000000001</v>
      </c>
      <c r="R24">
        <f t="shared" si="4"/>
        <v>178.94008264987539</v>
      </c>
      <c r="S24">
        <f t="shared" si="5"/>
        <v>17.695359506906509</v>
      </c>
      <c r="T24">
        <f t="shared" si="6"/>
        <v>33.9358350646784</v>
      </c>
      <c r="U24">
        <f t="shared" si="7"/>
        <v>0.49087650146467632</v>
      </c>
      <c r="V24">
        <f t="shared" si="8"/>
        <v>2.911068674782789</v>
      </c>
      <c r="W24">
        <f t="shared" si="9"/>
        <v>0.44909825651414814</v>
      </c>
      <c r="X24">
        <f t="shared" si="10"/>
        <v>0.2841431176949839</v>
      </c>
      <c r="Y24">
        <f t="shared" si="11"/>
        <v>289.56704932659102</v>
      </c>
      <c r="Z24">
        <f t="shared" si="12"/>
        <v>32.759974073687388</v>
      </c>
      <c r="AA24">
        <f t="shared" si="13"/>
        <v>32.081400000000002</v>
      </c>
      <c r="AB24">
        <f t="shared" si="14"/>
        <v>4.7971275743210571</v>
      </c>
      <c r="AC24">
        <f t="shared" si="15"/>
        <v>60.000195685535132</v>
      </c>
      <c r="AD24">
        <f t="shared" si="16"/>
        <v>3.0630639314005998</v>
      </c>
      <c r="AE24">
        <f t="shared" si="17"/>
        <v>5.1050899024635088</v>
      </c>
      <c r="AF24">
        <f t="shared" si="18"/>
        <v>1.7340636429204572</v>
      </c>
      <c r="AG24">
        <f t="shared" si="19"/>
        <v>-361.66407305070925</v>
      </c>
      <c r="AH24">
        <f t="shared" si="20"/>
        <v>173.32623058571593</v>
      </c>
      <c r="AI24">
        <f t="shared" si="21"/>
        <v>13.58713084191319</v>
      </c>
      <c r="AJ24">
        <f t="shared" si="22"/>
        <v>114.81633770351087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51261.629425089035</v>
      </c>
      <c r="AP24" t="s">
        <v>423</v>
      </c>
      <c r="AQ24">
        <v>10366.9</v>
      </c>
      <c r="AR24">
        <v>993.59653846153856</v>
      </c>
      <c r="AS24">
        <v>3431.87</v>
      </c>
      <c r="AT24">
        <f t="shared" si="26"/>
        <v>0.71047955241266758</v>
      </c>
      <c r="AU24">
        <v>-3.9894345373445681</v>
      </c>
      <c r="AV24" t="s">
        <v>464</v>
      </c>
      <c r="AW24">
        <v>10059.700000000001</v>
      </c>
      <c r="AX24">
        <v>763.72996153846168</v>
      </c>
      <c r="AY24">
        <v>1209.7234280295429</v>
      </c>
      <c r="AZ24">
        <f t="shared" si="27"/>
        <v>0.36867391021560802</v>
      </c>
      <c r="BA24">
        <v>0.5</v>
      </c>
      <c r="BB24">
        <f t="shared" si="28"/>
        <v>1513.1849996510834</v>
      </c>
      <c r="BC24">
        <f t="shared" si="29"/>
        <v>44.523328415041561</v>
      </c>
      <c r="BD24">
        <f t="shared" si="30"/>
        <v>278.93591535048421</v>
      </c>
      <c r="BE24">
        <f t="shared" si="31"/>
        <v>3.2060034274442588E-2</v>
      </c>
      <c r="BF24">
        <f t="shared" si="32"/>
        <v>1.8369046349627194</v>
      </c>
      <c r="BG24">
        <f t="shared" si="33"/>
        <v>648.63730502410203</v>
      </c>
      <c r="BH24" t="s">
        <v>465</v>
      </c>
      <c r="BI24">
        <v>552.46</v>
      </c>
      <c r="BJ24">
        <f t="shared" si="34"/>
        <v>552.46</v>
      </c>
      <c r="BK24">
        <f t="shared" si="35"/>
        <v>0.54331710273655354</v>
      </c>
      <c r="BL24">
        <f t="shared" si="36"/>
        <v>0.67856120920672092</v>
      </c>
      <c r="BM24">
        <f t="shared" si="37"/>
        <v>0.77173676967519633</v>
      </c>
      <c r="BN24">
        <f t="shared" si="38"/>
        <v>2.0635723180143644</v>
      </c>
      <c r="BO24">
        <f t="shared" si="39"/>
        <v>0.91136068493661238</v>
      </c>
      <c r="BP24">
        <f t="shared" si="40"/>
        <v>0.49085140627871793</v>
      </c>
      <c r="BQ24">
        <f t="shared" si="41"/>
        <v>0.50914859372128207</v>
      </c>
      <c r="BR24">
        <v>6479</v>
      </c>
      <c r="BS24">
        <v>290.00000000000011</v>
      </c>
      <c r="BT24">
        <v>1066.6500000000001</v>
      </c>
      <c r="BU24">
        <v>155</v>
      </c>
      <c r="BV24">
        <v>10059.700000000001</v>
      </c>
      <c r="BW24">
        <v>1063.4000000000001</v>
      </c>
      <c r="BX24">
        <v>3.25</v>
      </c>
      <c r="BY24">
        <v>300.00000000000011</v>
      </c>
      <c r="BZ24">
        <v>38.6</v>
      </c>
      <c r="CA24">
        <v>1209.7234280295429</v>
      </c>
      <c r="CB24">
        <v>1.5146711905974559</v>
      </c>
      <c r="CC24">
        <v>-147.19387640015941</v>
      </c>
      <c r="CD24">
        <v>1.246550391517957</v>
      </c>
      <c r="CE24">
        <v>0.99799586502732285</v>
      </c>
      <c r="CF24">
        <v>-1.0918388209121241E-2</v>
      </c>
      <c r="CG24">
        <v>289.99999999999989</v>
      </c>
      <c r="CH24">
        <v>1038.76</v>
      </c>
      <c r="CI24">
        <v>655</v>
      </c>
      <c r="CJ24">
        <v>10030.6</v>
      </c>
      <c r="CK24">
        <v>1062.98</v>
      </c>
      <c r="CL24">
        <v>-24.22</v>
      </c>
      <c r="CZ24">
        <f t="shared" si="42"/>
        <v>1800</v>
      </c>
      <c r="DA24">
        <f t="shared" si="43"/>
        <v>1513.1849996510834</v>
      </c>
      <c r="DB24">
        <f t="shared" si="44"/>
        <v>0.84065833313949079</v>
      </c>
      <c r="DC24">
        <f t="shared" si="45"/>
        <v>0.16087058295921725</v>
      </c>
      <c r="DD24">
        <v>6</v>
      </c>
      <c r="DE24">
        <v>0.5</v>
      </c>
      <c r="DF24" t="s">
        <v>426</v>
      </c>
      <c r="DG24">
        <v>2</v>
      </c>
      <c r="DH24">
        <v>1689347163.5</v>
      </c>
      <c r="DI24">
        <v>343.16800000000001</v>
      </c>
      <c r="DJ24">
        <v>399.96499999999997</v>
      </c>
      <c r="DK24">
        <v>30.974499999999999</v>
      </c>
      <c r="DL24">
        <v>21.439499999999999</v>
      </c>
      <c r="DM24">
        <v>342.84</v>
      </c>
      <c r="DN24">
        <v>30.9269</v>
      </c>
      <c r="DO24">
        <v>500.072</v>
      </c>
      <c r="DP24">
        <v>98.790199999999999</v>
      </c>
      <c r="DQ24">
        <v>9.9658800000000006E-2</v>
      </c>
      <c r="DR24">
        <v>33.1858</v>
      </c>
      <c r="DS24">
        <v>32.081400000000002</v>
      </c>
      <c r="DT24">
        <v>999.9</v>
      </c>
      <c r="DU24">
        <v>0</v>
      </c>
      <c r="DV24">
        <v>0</v>
      </c>
      <c r="DW24">
        <v>10016.200000000001</v>
      </c>
      <c r="DX24">
        <v>0</v>
      </c>
      <c r="DY24">
        <v>214.49</v>
      </c>
      <c r="DZ24">
        <v>-56.797400000000003</v>
      </c>
      <c r="EA24">
        <v>354.137</v>
      </c>
      <c r="EB24">
        <v>408.72800000000001</v>
      </c>
      <c r="EC24">
        <v>9.5350000000000001</v>
      </c>
      <c r="ED24">
        <v>399.96499999999997</v>
      </c>
      <c r="EE24">
        <v>21.439499999999999</v>
      </c>
      <c r="EF24">
        <v>3.0599799999999999</v>
      </c>
      <c r="EG24">
        <v>2.11802</v>
      </c>
      <c r="EH24">
        <v>24.357900000000001</v>
      </c>
      <c r="EI24">
        <v>18.3553</v>
      </c>
      <c r="EJ24">
        <v>1800</v>
      </c>
      <c r="EK24">
        <v>0.97799599999999998</v>
      </c>
      <c r="EL24">
        <v>2.20038E-2</v>
      </c>
      <c r="EM24">
        <v>0</v>
      </c>
      <c r="EN24">
        <v>762.625</v>
      </c>
      <c r="EO24">
        <v>5.0005300000000004</v>
      </c>
      <c r="EP24">
        <v>15572.3</v>
      </c>
      <c r="EQ24">
        <v>16035.3</v>
      </c>
      <c r="ER24">
        <v>47.686999999999998</v>
      </c>
      <c r="ES24">
        <v>48.375</v>
      </c>
      <c r="ET24">
        <v>48.061999999999998</v>
      </c>
      <c r="EU24">
        <v>48.25</v>
      </c>
      <c r="EV24">
        <v>49.25</v>
      </c>
      <c r="EW24">
        <v>1755.5</v>
      </c>
      <c r="EX24">
        <v>39.5</v>
      </c>
      <c r="EY24">
        <v>0</v>
      </c>
      <c r="EZ24">
        <v>187.4000000953674</v>
      </c>
      <c r="FA24">
        <v>0</v>
      </c>
      <c r="FB24">
        <v>763.72996153846168</v>
      </c>
      <c r="FC24">
        <v>-11.54704272975397</v>
      </c>
      <c r="FD24">
        <v>-197.5555556658108</v>
      </c>
      <c r="FE24">
        <v>15597.903846153849</v>
      </c>
      <c r="FF24">
        <v>15</v>
      </c>
      <c r="FG24">
        <v>1689347064.5</v>
      </c>
      <c r="FH24" t="s">
        <v>466</v>
      </c>
      <c r="FI24">
        <v>1689347053.5</v>
      </c>
      <c r="FJ24">
        <v>1689347064.5</v>
      </c>
      <c r="FK24">
        <v>9</v>
      </c>
      <c r="FL24">
        <v>-8.2000000000000003E-2</v>
      </c>
      <c r="FM24">
        <v>2E-3</v>
      </c>
      <c r="FN24">
        <v>0.32400000000000001</v>
      </c>
      <c r="FO24">
        <v>0.03</v>
      </c>
      <c r="FP24">
        <v>400</v>
      </c>
      <c r="FQ24">
        <v>20</v>
      </c>
      <c r="FR24">
        <v>0.06</v>
      </c>
      <c r="FS24">
        <v>0.01</v>
      </c>
      <c r="FT24">
        <v>44.323064420194711</v>
      </c>
      <c r="FU24">
        <v>1.3935812003728809</v>
      </c>
      <c r="FV24">
        <v>0.21331510602708159</v>
      </c>
      <c r="FW24">
        <v>0</v>
      </c>
      <c r="FX24">
        <v>0.50314243066069164</v>
      </c>
      <c r="FY24">
        <v>-4.4944218139120543E-2</v>
      </c>
      <c r="FZ24">
        <v>6.7920585249324249E-3</v>
      </c>
      <c r="GA24">
        <v>1</v>
      </c>
      <c r="GB24">
        <v>1</v>
      </c>
      <c r="GC24">
        <v>2</v>
      </c>
      <c r="GD24" t="s">
        <v>467</v>
      </c>
      <c r="GE24">
        <v>3.11978</v>
      </c>
      <c r="GF24">
        <v>2.7671000000000001</v>
      </c>
      <c r="GG24">
        <v>7.8512499999999999E-2</v>
      </c>
      <c r="GH24">
        <v>8.8583200000000001E-2</v>
      </c>
      <c r="GI24">
        <v>0.127523</v>
      </c>
      <c r="GJ24">
        <v>9.8870299999999994E-2</v>
      </c>
      <c r="GK24">
        <v>22033.4</v>
      </c>
      <c r="GL24">
        <v>22633.5</v>
      </c>
      <c r="GM24">
        <v>23769.4</v>
      </c>
      <c r="GN24">
        <v>25142.400000000001</v>
      </c>
      <c r="GO24">
        <v>29889</v>
      </c>
      <c r="GP24">
        <v>31795.1</v>
      </c>
      <c r="GQ24">
        <v>37889.199999999997</v>
      </c>
      <c r="GR24">
        <v>39137.800000000003</v>
      </c>
      <c r="GS24">
        <v>2.1525500000000002</v>
      </c>
      <c r="GT24">
        <v>1.8042499999999999</v>
      </c>
      <c r="GU24">
        <v>5.1654899999999997E-2</v>
      </c>
      <c r="GV24">
        <v>0</v>
      </c>
      <c r="GW24">
        <v>31.242999999999999</v>
      </c>
      <c r="GX24">
        <v>999.9</v>
      </c>
      <c r="GY24">
        <v>48.7</v>
      </c>
      <c r="GZ24">
        <v>35</v>
      </c>
      <c r="HA24">
        <v>27.8431</v>
      </c>
      <c r="HB24">
        <v>60.680100000000003</v>
      </c>
      <c r="HC24">
        <v>26.8109</v>
      </c>
      <c r="HD24">
        <v>1</v>
      </c>
      <c r="HE24">
        <v>0.51554900000000004</v>
      </c>
      <c r="HF24">
        <v>0.89587099999999997</v>
      </c>
      <c r="HG24">
        <v>20.317799999999998</v>
      </c>
      <c r="HH24">
        <v>5.2494899999999998</v>
      </c>
      <c r="HI24">
        <v>12.0099</v>
      </c>
      <c r="HJ24">
        <v>4.9782999999999999</v>
      </c>
      <c r="HK24">
        <v>3.2921999999999998</v>
      </c>
      <c r="HL24">
        <v>9999</v>
      </c>
      <c r="HM24">
        <v>9999</v>
      </c>
      <c r="HN24">
        <v>9999</v>
      </c>
      <c r="HO24">
        <v>253.3</v>
      </c>
      <c r="HP24">
        <v>1.87612</v>
      </c>
      <c r="HQ24">
        <v>1.8769800000000001</v>
      </c>
      <c r="HR24">
        <v>1.8832599999999999</v>
      </c>
      <c r="HS24">
        <v>1.8864000000000001</v>
      </c>
      <c r="HT24">
        <v>1.87714</v>
      </c>
      <c r="HU24">
        <v>1.88384</v>
      </c>
      <c r="HV24">
        <v>1.88266</v>
      </c>
      <c r="HW24">
        <v>1.88609</v>
      </c>
      <c r="HX24">
        <v>0</v>
      </c>
      <c r="HY24">
        <v>0</v>
      </c>
      <c r="HZ24">
        <v>0</v>
      </c>
      <c r="IA24">
        <v>0</v>
      </c>
      <c r="IB24" t="s">
        <v>429</v>
      </c>
      <c r="IC24" t="s">
        <v>430</v>
      </c>
      <c r="ID24" t="s">
        <v>431</v>
      </c>
      <c r="IE24" t="s">
        <v>431</v>
      </c>
      <c r="IF24" t="s">
        <v>431</v>
      </c>
      <c r="IG24" t="s">
        <v>431</v>
      </c>
      <c r="IH24">
        <v>0</v>
      </c>
      <c r="II24">
        <v>100</v>
      </c>
      <c r="IJ24">
        <v>100</v>
      </c>
      <c r="IK24">
        <v>0.32800000000000001</v>
      </c>
      <c r="IL24">
        <v>4.7600000000000003E-2</v>
      </c>
      <c r="IM24">
        <v>0.40891684339390449</v>
      </c>
      <c r="IN24">
        <v>-4.2852564239613137E-4</v>
      </c>
      <c r="IO24">
        <v>6.4980710991155998E-7</v>
      </c>
      <c r="IP24">
        <v>-2.7237938963984961E-10</v>
      </c>
      <c r="IQ24">
        <v>-1.8581660443355599E-2</v>
      </c>
      <c r="IR24">
        <v>6.6907473102813496E-3</v>
      </c>
      <c r="IS24">
        <v>-3.3673306238274028E-4</v>
      </c>
      <c r="IT24">
        <v>6.1311374003140313E-6</v>
      </c>
      <c r="IU24">
        <v>3</v>
      </c>
      <c r="IV24">
        <v>2101</v>
      </c>
      <c r="IW24">
        <v>1</v>
      </c>
      <c r="IX24">
        <v>32</v>
      </c>
      <c r="IY24">
        <v>1.8</v>
      </c>
      <c r="IZ24">
        <v>1.6</v>
      </c>
      <c r="JA24">
        <v>1.00342</v>
      </c>
      <c r="JB24">
        <v>2.65625</v>
      </c>
      <c r="JC24">
        <v>1.6015600000000001</v>
      </c>
      <c r="JD24">
        <v>2.34009</v>
      </c>
      <c r="JE24">
        <v>1.5502899999999999</v>
      </c>
      <c r="JF24">
        <v>2.36694</v>
      </c>
      <c r="JG24">
        <v>40.019399999999997</v>
      </c>
      <c r="JH24">
        <v>23.9649</v>
      </c>
      <c r="JI24">
        <v>18</v>
      </c>
      <c r="JJ24">
        <v>598.66800000000001</v>
      </c>
      <c r="JK24">
        <v>427.00599999999997</v>
      </c>
      <c r="JL24">
        <v>31.342500000000001</v>
      </c>
      <c r="JM24">
        <v>33.717100000000002</v>
      </c>
      <c r="JN24">
        <v>30.000299999999999</v>
      </c>
      <c r="JO24">
        <v>33.8245</v>
      </c>
      <c r="JP24">
        <v>33.816299999999998</v>
      </c>
      <c r="JQ24">
        <v>20.084399999999999</v>
      </c>
      <c r="JR24">
        <v>32.248600000000003</v>
      </c>
      <c r="JS24">
        <v>31.555399999999999</v>
      </c>
      <c r="JT24">
        <v>31.287400000000002</v>
      </c>
      <c r="JU24">
        <v>400</v>
      </c>
      <c r="JV24">
        <v>21.4438</v>
      </c>
      <c r="JW24">
        <v>98.8249</v>
      </c>
      <c r="JX24">
        <v>99.034999999999997</v>
      </c>
    </row>
    <row r="25" spans="1:284" x14ac:dyDescent="0.3">
      <c r="A25">
        <v>9</v>
      </c>
      <c r="B25">
        <v>1689347263.0999999</v>
      </c>
      <c r="C25">
        <v>1079.599999904633</v>
      </c>
      <c r="D25" t="s">
        <v>468</v>
      </c>
      <c r="E25" t="s">
        <v>469</v>
      </c>
      <c r="F25" t="s">
        <v>416</v>
      </c>
      <c r="G25" t="s">
        <v>417</v>
      </c>
      <c r="H25" t="s">
        <v>418</v>
      </c>
      <c r="I25" t="s">
        <v>419</v>
      </c>
      <c r="J25" t="s">
        <v>420</v>
      </c>
      <c r="K25" t="s">
        <v>421</v>
      </c>
      <c r="L25" t="s">
        <v>422</v>
      </c>
      <c r="M25">
        <v>1689347263.0999999</v>
      </c>
      <c r="N25">
        <f t="shared" si="0"/>
        <v>7.0671949305273233E-3</v>
      </c>
      <c r="O25">
        <f t="shared" si="1"/>
        <v>7.0671949305273234</v>
      </c>
      <c r="P25">
        <f t="shared" si="2"/>
        <v>43.558744133199831</v>
      </c>
      <c r="Q25">
        <f t="shared" si="3"/>
        <v>344.80900000000003</v>
      </c>
      <c r="R25">
        <f t="shared" si="4"/>
        <v>154.37700037019383</v>
      </c>
      <c r="S25">
        <f t="shared" si="5"/>
        <v>15.266199802209028</v>
      </c>
      <c r="T25">
        <f t="shared" si="6"/>
        <v>34.097845371895303</v>
      </c>
      <c r="U25">
        <f t="shared" si="7"/>
        <v>0.40591795247411083</v>
      </c>
      <c r="V25">
        <f t="shared" si="8"/>
        <v>2.9124800376930531</v>
      </c>
      <c r="W25">
        <f t="shared" si="9"/>
        <v>0.37690486882270952</v>
      </c>
      <c r="X25">
        <f t="shared" si="10"/>
        <v>0.23799921550426867</v>
      </c>
      <c r="Y25">
        <f t="shared" si="11"/>
        <v>289.55906932657234</v>
      </c>
      <c r="Z25">
        <f t="shared" si="12"/>
        <v>32.67706939297954</v>
      </c>
      <c r="AA25">
        <f t="shared" si="13"/>
        <v>32.012999999999998</v>
      </c>
      <c r="AB25">
        <f t="shared" si="14"/>
        <v>4.7785978952328296</v>
      </c>
      <c r="AC25">
        <f t="shared" si="15"/>
        <v>59.972399687893542</v>
      </c>
      <c r="AD25">
        <f t="shared" si="16"/>
        <v>2.9972687328779801</v>
      </c>
      <c r="AE25">
        <f t="shared" si="17"/>
        <v>4.9977468776908562</v>
      </c>
      <c r="AF25">
        <f t="shared" si="18"/>
        <v>1.7813291623548495</v>
      </c>
      <c r="AG25">
        <f t="shared" si="19"/>
        <v>-311.66329643625494</v>
      </c>
      <c r="AH25">
        <f t="shared" si="20"/>
        <v>124.76620386520933</v>
      </c>
      <c r="AI25">
        <f t="shared" si="21"/>
        <v>9.7543197012553335</v>
      </c>
      <c r="AJ25">
        <f t="shared" si="22"/>
        <v>112.41629645678206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51364.733891849617</v>
      </c>
      <c r="AP25" t="s">
        <v>423</v>
      </c>
      <c r="AQ25">
        <v>10366.9</v>
      </c>
      <c r="AR25">
        <v>993.59653846153856</v>
      </c>
      <c r="AS25">
        <v>3431.87</v>
      </c>
      <c r="AT25">
        <f t="shared" si="26"/>
        <v>0.71047955241266758</v>
      </c>
      <c r="AU25">
        <v>-3.9894345373445681</v>
      </c>
      <c r="AV25" t="s">
        <v>470</v>
      </c>
      <c r="AW25">
        <v>10054.6</v>
      </c>
      <c r="AX25">
        <v>755.8573076923077</v>
      </c>
      <c r="AY25">
        <v>1195.9171737558011</v>
      </c>
      <c r="AZ25">
        <f t="shared" si="27"/>
        <v>0.36796851464343205</v>
      </c>
      <c r="BA25">
        <v>0.5</v>
      </c>
      <c r="BB25">
        <f t="shared" si="28"/>
        <v>1513.1429996510738</v>
      </c>
      <c r="BC25">
        <f t="shared" si="29"/>
        <v>43.558744133199831</v>
      </c>
      <c r="BD25">
        <f t="shared" si="30"/>
        <v>278.39449101235641</v>
      </c>
      <c r="BE25">
        <f t="shared" si="31"/>
        <v>3.1423453488208894E-2</v>
      </c>
      <c r="BF25">
        <f t="shared" si="32"/>
        <v>1.8696552531494683</v>
      </c>
      <c r="BG25">
        <f t="shared" si="33"/>
        <v>644.64694094456263</v>
      </c>
      <c r="BH25" t="s">
        <v>471</v>
      </c>
      <c r="BI25">
        <v>555.82000000000005</v>
      </c>
      <c r="BJ25">
        <f t="shared" si="34"/>
        <v>555.82000000000005</v>
      </c>
      <c r="BK25">
        <f t="shared" si="35"/>
        <v>0.53523537231726803</v>
      </c>
      <c r="BL25">
        <f t="shared" si="36"/>
        <v>0.68748915650013087</v>
      </c>
      <c r="BM25">
        <f t="shared" si="37"/>
        <v>0.7774387880058411</v>
      </c>
      <c r="BN25">
        <f t="shared" si="38"/>
        <v>2.1750617055124124</v>
      </c>
      <c r="BO25">
        <f t="shared" si="39"/>
        <v>0.91702299250445618</v>
      </c>
      <c r="BP25">
        <f t="shared" si="40"/>
        <v>0.50554545028154341</v>
      </c>
      <c r="BQ25">
        <f t="shared" si="41"/>
        <v>0.49445454971845659</v>
      </c>
      <c r="BR25">
        <v>6481</v>
      </c>
      <c r="BS25">
        <v>290.00000000000011</v>
      </c>
      <c r="BT25">
        <v>1062.6099999999999</v>
      </c>
      <c r="BU25">
        <v>185</v>
      </c>
      <c r="BV25">
        <v>10054.6</v>
      </c>
      <c r="BW25">
        <v>1060.1199999999999</v>
      </c>
      <c r="BX25">
        <v>2.4900000000000002</v>
      </c>
      <c r="BY25">
        <v>300.00000000000011</v>
      </c>
      <c r="BZ25">
        <v>38.6</v>
      </c>
      <c r="CA25">
        <v>1195.9171737558011</v>
      </c>
      <c r="CB25">
        <v>1.90544348393955</v>
      </c>
      <c r="CC25">
        <v>-136.5360201484086</v>
      </c>
      <c r="CD25">
        <v>1.5681270862544989</v>
      </c>
      <c r="CE25">
        <v>0.99632019336812783</v>
      </c>
      <c r="CF25">
        <v>-1.0918161290322579E-2</v>
      </c>
      <c r="CG25">
        <v>289.99999999999989</v>
      </c>
      <c r="CH25">
        <v>1040.3499999999999</v>
      </c>
      <c r="CI25">
        <v>645</v>
      </c>
      <c r="CJ25">
        <v>10031.299999999999</v>
      </c>
      <c r="CK25">
        <v>1059.81</v>
      </c>
      <c r="CL25">
        <v>-19.46</v>
      </c>
      <c r="CZ25">
        <f t="shared" si="42"/>
        <v>1799.95</v>
      </c>
      <c r="DA25">
        <f t="shared" si="43"/>
        <v>1513.1429996510738</v>
      </c>
      <c r="DB25">
        <f t="shared" si="44"/>
        <v>0.84065835142702505</v>
      </c>
      <c r="DC25">
        <f t="shared" si="45"/>
        <v>0.16087061825415835</v>
      </c>
      <c r="DD25">
        <v>6</v>
      </c>
      <c r="DE25">
        <v>0.5</v>
      </c>
      <c r="DF25" t="s">
        <v>426</v>
      </c>
      <c r="DG25">
        <v>2</v>
      </c>
      <c r="DH25">
        <v>1689347263.0999999</v>
      </c>
      <c r="DI25">
        <v>344.80900000000003</v>
      </c>
      <c r="DJ25">
        <v>399.99099999999999</v>
      </c>
      <c r="DK25">
        <v>30.3094</v>
      </c>
      <c r="DL25">
        <v>22.087700000000002</v>
      </c>
      <c r="DM25">
        <v>344.59699999999998</v>
      </c>
      <c r="DN25">
        <v>30.276399999999999</v>
      </c>
      <c r="DO25">
        <v>500.11500000000001</v>
      </c>
      <c r="DP25">
        <v>98.789100000000005</v>
      </c>
      <c r="DQ25">
        <v>9.9981700000000007E-2</v>
      </c>
      <c r="DR25">
        <v>32.807600000000001</v>
      </c>
      <c r="DS25">
        <v>32.012999999999998</v>
      </c>
      <c r="DT25">
        <v>999.9</v>
      </c>
      <c r="DU25">
        <v>0</v>
      </c>
      <c r="DV25">
        <v>0</v>
      </c>
      <c r="DW25">
        <v>10024.4</v>
      </c>
      <c r="DX25">
        <v>0</v>
      </c>
      <c r="DY25">
        <v>248.62100000000001</v>
      </c>
      <c r="DZ25">
        <v>-55.067</v>
      </c>
      <c r="EA25">
        <v>355.71</v>
      </c>
      <c r="EB25">
        <v>409.02499999999998</v>
      </c>
      <c r="EC25">
        <v>8.2340999999999998</v>
      </c>
      <c r="ED25">
        <v>399.99099999999999</v>
      </c>
      <c r="EE25">
        <v>22.087700000000002</v>
      </c>
      <c r="EF25">
        <v>2.9954700000000001</v>
      </c>
      <c r="EG25">
        <v>2.1820300000000001</v>
      </c>
      <c r="EH25">
        <v>24.002700000000001</v>
      </c>
      <c r="EI25">
        <v>18.831</v>
      </c>
      <c r="EJ25">
        <v>1799.95</v>
      </c>
      <c r="EK25">
        <v>0.97799599999999998</v>
      </c>
      <c r="EL25">
        <v>2.20038E-2</v>
      </c>
      <c r="EM25">
        <v>0</v>
      </c>
      <c r="EN25">
        <v>756.27700000000004</v>
      </c>
      <c r="EO25">
        <v>5.0005300000000004</v>
      </c>
      <c r="EP25">
        <v>15459.2</v>
      </c>
      <c r="EQ25">
        <v>16034.8</v>
      </c>
      <c r="ER25">
        <v>47.686999999999998</v>
      </c>
      <c r="ES25">
        <v>48.375</v>
      </c>
      <c r="ET25">
        <v>48.061999999999998</v>
      </c>
      <c r="EU25">
        <v>48.186999999999998</v>
      </c>
      <c r="EV25">
        <v>49.186999999999998</v>
      </c>
      <c r="EW25">
        <v>1755.45</v>
      </c>
      <c r="EX25">
        <v>39.5</v>
      </c>
      <c r="EY25">
        <v>0</v>
      </c>
      <c r="EZ25">
        <v>97.399999856948853</v>
      </c>
      <c r="FA25">
        <v>0</v>
      </c>
      <c r="FB25">
        <v>755.8573076923077</v>
      </c>
      <c r="FC25">
        <v>1.6940170903199829</v>
      </c>
      <c r="FD25">
        <v>23.73333337404425</v>
      </c>
      <c r="FE25">
        <v>15454.14615384615</v>
      </c>
      <c r="FF25">
        <v>15</v>
      </c>
      <c r="FG25">
        <v>1689347296.0999999</v>
      </c>
      <c r="FH25" t="s">
        <v>472</v>
      </c>
      <c r="FI25">
        <v>1689347294.0999999</v>
      </c>
      <c r="FJ25">
        <v>1689347296.0999999</v>
      </c>
      <c r="FK25">
        <v>10</v>
      </c>
      <c r="FL25">
        <v>-0.112</v>
      </c>
      <c r="FM25">
        <v>2E-3</v>
      </c>
      <c r="FN25">
        <v>0.21199999999999999</v>
      </c>
      <c r="FO25">
        <v>3.3000000000000002E-2</v>
      </c>
      <c r="FP25">
        <v>400</v>
      </c>
      <c r="FQ25">
        <v>22</v>
      </c>
      <c r="FR25">
        <v>0.03</v>
      </c>
      <c r="FS25">
        <v>0.01</v>
      </c>
      <c r="FT25">
        <v>43.6330941489691</v>
      </c>
      <c r="FU25">
        <v>-0.5989740000076812</v>
      </c>
      <c r="FV25">
        <v>9.4317973290334714E-2</v>
      </c>
      <c r="FW25">
        <v>1</v>
      </c>
      <c r="FX25">
        <v>0.41884946824787361</v>
      </c>
      <c r="FY25">
        <v>-5.1565780489786849E-2</v>
      </c>
      <c r="FZ25">
        <v>7.6226297482057366E-3</v>
      </c>
      <c r="GA25">
        <v>1</v>
      </c>
      <c r="GB25">
        <v>2</v>
      </c>
      <c r="GC25">
        <v>2</v>
      </c>
      <c r="GD25" t="s">
        <v>428</v>
      </c>
      <c r="GE25">
        <v>3.1198800000000002</v>
      </c>
      <c r="GF25">
        <v>2.7675000000000001</v>
      </c>
      <c r="GG25">
        <v>7.8826499999999994E-2</v>
      </c>
      <c r="GH25">
        <v>8.8591600000000006E-2</v>
      </c>
      <c r="GI25">
        <v>0.12567600000000001</v>
      </c>
      <c r="GJ25">
        <v>0.10098799999999999</v>
      </c>
      <c r="GK25">
        <v>22026.2</v>
      </c>
      <c r="GL25">
        <v>22633.5</v>
      </c>
      <c r="GM25">
        <v>23769.8</v>
      </c>
      <c r="GN25">
        <v>25142.7</v>
      </c>
      <c r="GO25">
        <v>29952.799999999999</v>
      </c>
      <c r="GP25">
        <v>31720.7</v>
      </c>
      <c r="GQ25">
        <v>37889.800000000003</v>
      </c>
      <c r="GR25">
        <v>39138.1</v>
      </c>
      <c r="GS25">
        <v>2.1513200000000001</v>
      </c>
      <c r="GT25">
        <v>1.8038000000000001</v>
      </c>
      <c r="GU25">
        <v>5.1315899999999998E-2</v>
      </c>
      <c r="GV25">
        <v>0</v>
      </c>
      <c r="GW25">
        <v>31.180099999999999</v>
      </c>
      <c r="GX25">
        <v>999.9</v>
      </c>
      <c r="GY25">
        <v>48.2</v>
      </c>
      <c r="GZ25">
        <v>35.200000000000003</v>
      </c>
      <c r="HA25">
        <v>27.8645</v>
      </c>
      <c r="HB25">
        <v>60.798299999999998</v>
      </c>
      <c r="HC25">
        <v>27.031199999999998</v>
      </c>
      <c r="HD25">
        <v>1</v>
      </c>
      <c r="HE25">
        <v>0.51719499999999996</v>
      </c>
      <c r="HF25">
        <v>1.44421</v>
      </c>
      <c r="HG25">
        <v>20.3142</v>
      </c>
      <c r="HH25">
        <v>5.2529300000000001</v>
      </c>
      <c r="HI25">
        <v>12.0099</v>
      </c>
      <c r="HJ25">
        <v>4.9795499999999997</v>
      </c>
      <c r="HK25">
        <v>3.2930000000000001</v>
      </c>
      <c r="HL25">
        <v>9999</v>
      </c>
      <c r="HM25">
        <v>9999</v>
      </c>
      <c r="HN25">
        <v>9999</v>
      </c>
      <c r="HO25">
        <v>253.4</v>
      </c>
      <c r="HP25">
        <v>1.87612</v>
      </c>
      <c r="HQ25">
        <v>1.8769800000000001</v>
      </c>
      <c r="HR25">
        <v>1.8832500000000001</v>
      </c>
      <c r="HS25">
        <v>1.88639</v>
      </c>
      <c r="HT25">
        <v>1.87714</v>
      </c>
      <c r="HU25">
        <v>1.88381</v>
      </c>
      <c r="HV25">
        <v>1.8826499999999999</v>
      </c>
      <c r="HW25">
        <v>1.8861000000000001</v>
      </c>
      <c r="HX25">
        <v>0</v>
      </c>
      <c r="HY25">
        <v>0</v>
      </c>
      <c r="HZ25">
        <v>0</v>
      </c>
      <c r="IA25">
        <v>0</v>
      </c>
      <c r="IB25" t="s">
        <v>429</v>
      </c>
      <c r="IC25" t="s">
        <v>430</v>
      </c>
      <c r="ID25" t="s">
        <v>431</v>
      </c>
      <c r="IE25" t="s">
        <v>431</v>
      </c>
      <c r="IF25" t="s">
        <v>431</v>
      </c>
      <c r="IG25" t="s">
        <v>431</v>
      </c>
      <c r="IH25">
        <v>0</v>
      </c>
      <c r="II25">
        <v>100</v>
      </c>
      <c r="IJ25">
        <v>100</v>
      </c>
      <c r="IK25">
        <v>0.21199999999999999</v>
      </c>
      <c r="IL25">
        <v>3.3000000000000002E-2</v>
      </c>
      <c r="IM25">
        <v>0.40891684339390449</v>
      </c>
      <c r="IN25">
        <v>-4.2852564239613137E-4</v>
      </c>
      <c r="IO25">
        <v>6.4980710991155998E-7</v>
      </c>
      <c r="IP25">
        <v>-2.7237938963984961E-10</v>
      </c>
      <c r="IQ25">
        <v>-1.8581660443355599E-2</v>
      </c>
      <c r="IR25">
        <v>6.6907473102813496E-3</v>
      </c>
      <c r="IS25">
        <v>-3.3673306238274028E-4</v>
      </c>
      <c r="IT25">
        <v>6.1311374003140313E-6</v>
      </c>
      <c r="IU25">
        <v>3</v>
      </c>
      <c r="IV25">
        <v>2101</v>
      </c>
      <c r="IW25">
        <v>1</v>
      </c>
      <c r="IX25">
        <v>32</v>
      </c>
      <c r="IY25">
        <v>3.5</v>
      </c>
      <c r="IZ25">
        <v>3.3</v>
      </c>
      <c r="JA25">
        <v>1.00464</v>
      </c>
      <c r="JB25">
        <v>2.65747</v>
      </c>
      <c r="JC25">
        <v>1.6015600000000001</v>
      </c>
      <c r="JD25">
        <v>2.34009</v>
      </c>
      <c r="JE25">
        <v>1.5502899999999999</v>
      </c>
      <c r="JF25">
        <v>2.3962400000000001</v>
      </c>
      <c r="JG25">
        <v>40.222000000000001</v>
      </c>
      <c r="JH25">
        <v>23.973700000000001</v>
      </c>
      <c r="JI25">
        <v>18</v>
      </c>
      <c r="JJ25">
        <v>597.80799999999999</v>
      </c>
      <c r="JK25">
        <v>426.72800000000001</v>
      </c>
      <c r="JL25">
        <v>30.324100000000001</v>
      </c>
      <c r="JM25">
        <v>33.723199999999999</v>
      </c>
      <c r="JN25">
        <v>30.0001</v>
      </c>
      <c r="JO25">
        <v>33.825499999999998</v>
      </c>
      <c r="JP25">
        <v>33.819400000000002</v>
      </c>
      <c r="JQ25">
        <v>20.090800000000002</v>
      </c>
      <c r="JR25">
        <v>29.157299999999999</v>
      </c>
      <c r="JS25">
        <v>30.434200000000001</v>
      </c>
      <c r="JT25">
        <v>30.312799999999999</v>
      </c>
      <c r="JU25">
        <v>400</v>
      </c>
      <c r="JV25">
        <v>22.200399999999998</v>
      </c>
      <c r="JW25">
        <v>98.826400000000007</v>
      </c>
      <c r="JX25">
        <v>99.035799999999995</v>
      </c>
    </row>
    <row r="26" spans="1:284" x14ac:dyDescent="0.3">
      <c r="A26">
        <v>10</v>
      </c>
      <c r="B26">
        <v>1689347410.5999999</v>
      </c>
      <c r="C26">
        <v>1227.099999904633</v>
      </c>
      <c r="D26" t="s">
        <v>473</v>
      </c>
      <c r="E26" t="s">
        <v>474</v>
      </c>
      <c r="F26" t="s">
        <v>416</v>
      </c>
      <c r="G26" t="s">
        <v>417</v>
      </c>
      <c r="H26" t="s">
        <v>418</v>
      </c>
      <c r="I26" t="s">
        <v>419</v>
      </c>
      <c r="J26" t="s">
        <v>420</v>
      </c>
      <c r="K26" t="s">
        <v>421</v>
      </c>
      <c r="L26" t="s">
        <v>422</v>
      </c>
      <c r="M26">
        <v>1689347410.5999999</v>
      </c>
      <c r="N26">
        <f t="shared" si="0"/>
        <v>5.6666210106459721E-3</v>
      </c>
      <c r="O26">
        <f t="shared" si="1"/>
        <v>5.6666210106459722</v>
      </c>
      <c r="P26">
        <f t="shared" si="2"/>
        <v>46.24270194366332</v>
      </c>
      <c r="Q26">
        <f t="shared" si="3"/>
        <v>441.42399999999998</v>
      </c>
      <c r="R26">
        <f t="shared" si="4"/>
        <v>180.28405844400831</v>
      </c>
      <c r="S26">
        <f t="shared" si="5"/>
        <v>17.827897051542024</v>
      </c>
      <c r="T26">
        <f t="shared" si="6"/>
        <v>43.651455907977599</v>
      </c>
      <c r="U26">
        <f t="shared" si="7"/>
        <v>0.30890388923696144</v>
      </c>
      <c r="V26">
        <f t="shared" si="8"/>
        <v>2.9122337806174023</v>
      </c>
      <c r="W26">
        <f t="shared" si="9"/>
        <v>0.29178677246846607</v>
      </c>
      <c r="X26">
        <f t="shared" si="10"/>
        <v>0.18382555204257786</v>
      </c>
      <c r="Y26">
        <f t="shared" si="11"/>
        <v>289.57981732662097</v>
      </c>
      <c r="Z26">
        <f t="shared" si="12"/>
        <v>32.710504241059368</v>
      </c>
      <c r="AA26">
        <f t="shared" si="13"/>
        <v>32.006599999999999</v>
      </c>
      <c r="AB26">
        <f t="shared" si="14"/>
        <v>4.7768673161746023</v>
      </c>
      <c r="AC26">
        <f t="shared" si="15"/>
        <v>59.757500159057408</v>
      </c>
      <c r="AD26">
        <f t="shared" si="16"/>
        <v>2.9312722384977601</v>
      </c>
      <c r="AE26">
        <f t="shared" si="17"/>
        <v>4.9052792213455216</v>
      </c>
      <c r="AF26">
        <f t="shared" si="18"/>
        <v>1.8455950776768422</v>
      </c>
      <c r="AG26">
        <f t="shared" si="19"/>
        <v>-249.89798656948736</v>
      </c>
      <c r="AH26">
        <f t="shared" si="20"/>
        <v>73.713541189113585</v>
      </c>
      <c r="AI26">
        <f t="shared" si="21"/>
        <v>5.7539038661810196</v>
      </c>
      <c r="AJ26">
        <f t="shared" si="22"/>
        <v>119.14927581242821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51413.509921113102</v>
      </c>
      <c r="AP26" t="s">
        <v>423</v>
      </c>
      <c r="AQ26">
        <v>10366.9</v>
      </c>
      <c r="AR26">
        <v>993.59653846153856</v>
      </c>
      <c r="AS26">
        <v>3431.87</v>
      </c>
      <c r="AT26">
        <f t="shared" si="26"/>
        <v>0.71047955241266758</v>
      </c>
      <c r="AU26">
        <v>-3.9894345373445681</v>
      </c>
      <c r="AV26" t="s">
        <v>475</v>
      </c>
      <c r="AW26">
        <v>10055.6</v>
      </c>
      <c r="AX26">
        <v>764.54361538461546</v>
      </c>
      <c r="AY26">
        <v>1240.466294355193</v>
      </c>
      <c r="AZ26">
        <f t="shared" si="27"/>
        <v>0.38366433746429762</v>
      </c>
      <c r="BA26">
        <v>0.5</v>
      </c>
      <c r="BB26">
        <f t="shared" si="28"/>
        <v>1513.2521996510989</v>
      </c>
      <c r="BC26">
        <f t="shared" si="29"/>
        <v>46.24270194366332</v>
      </c>
      <c r="BD26">
        <f t="shared" si="30"/>
        <v>290.29045129776495</v>
      </c>
      <c r="BE26">
        <f t="shared" si="31"/>
        <v>3.3194821387069251E-2</v>
      </c>
      <c r="BF26">
        <f t="shared" si="32"/>
        <v>1.766596735128479</v>
      </c>
      <c r="BG26">
        <f t="shared" si="33"/>
        <v>657.37278841570264</v>
      </c>
      <c r="BH26" t="s">
        <v>476</v>
      </c>
      <c r="BI26">
        <v>564.54999999999995</v>
      </c>
      <c r="BJ26">
        <f t="shared" si="34"/>
        <v>564.54999999999995</v>
      </c>
      <c r="BK26">
        <f t="shared" si="35"/>
        <v>0.5448888836649457</v>
      </c>
      <c r="BL26">
        <f t="shared" si="36"/>
        <v>0.70411481857320168</v>
      </c>
      <c r="BM26">
        <f t="shared" si="37"/>
        <v>0.76426897090133195</v>
      </c>
      <c r="BN26">
        <f t="shared" si="38"/>
        <v>1.9278290175633892</v>
      </c>
      <c r="BO26">
        <f t="shared" si="39"/>
        <v>0.89875222784162656</v>
      </c>
      <c r="BP26">
        <f t="shared" si="40"/>
        <v>0.51992850744758157</v>
      </c>
      <c r="BQ26">
        <f t="shared" si="41"/>
        <v>0.48007149255241843</v>
      </c>
      <c r="BR26">
        <v>6483</v>
      </c>
      <c r="BS26">
        <v>290.00000000000011</v>
      </c>
      <c r="BT26">
        <v>1102.27</v>
      </c>
      <c r="BU26">
        <v>185</v>
      </c>
      <c r="BV26">
        <v>10055.6</v>
      </c>
      <c r="BW26">
        <v>1099.43</v>
      </c>
      <c r="BX26">
        <v>2.84</v>
      </c>
      <c r="BY26">
        <v>300.00000000000011</v>
      </c>
      <c r="BZ26">
        <v>38.6</v>
      </c>
      <c r="CA26">
        <v>1240.466294355193</v>
      </c>
      <c r="CB26">
        <v>1.325696726867825</v>
      </c>
      <c r="CC26">
        <v>-141.8192787040378</v>
      </c>
      <c r="CD26">
        <v>1.091125796602902</v>
      </c>
      <c r="CE26">
        <v>0.9983453051546487</v>
      </c>
      <c r="CF26">
        <v>-1.091934727474974E-2</v>
      </c>
      <c r="CG26">
        <v>289.99999999999989</v>
      </c>
      <c r="CH26">
        <v>1083.08</v>
      </c>
      <c r="CI26">
        <v>685</v>
      </c>
      <c r="CJ26">
        <v>10029.299999999999</v>
      </c>
      <c r="CK26">
        <v>1099.06</v>
      </c>
      <c r="CL26">
        <v>-15.98</v>
      </c>
      <c r="CZ26">
        <f t="shared" si="42"/>
        <v>1800.08</v>
      </c>
      <c r="DA26">
        <f t="shared" si="43"/>
        <v>1513.2521996510989</v>
      </c>
      <c r="DB26">
        <f t="shared" si="44"/>
        <v>0.84065830388154905</v>
      </c>
      <c r="DC26">
        <f t="shared" si="45"/>
        <v>0.1608705264913898</v>
      </c>
      <c r="DD26">
        <v>6</v>
      </c>
      <c r="DE26">
        <v>0.5</v>
      </c>
      <c r="DF26" t="s">
        <v>426</v>
      </c>
      <c r="DG26">
        <v>2</v>
      </c>
      <c r="DH26">
        <v>1689347410.5999999</v>
      </c>
      <c r="DI26">
        <v>441.42399999999998</v>
      </c>
      <c r="DJ26">
        <v>499.91</v>
      </c>
      <c r="DK26">
        <v>29.642399999999999</v>
      </c>
      <c r="DL26">
        <v>23.044799999999999</v>
      </c>
      <c r="DM26">
        <v>441.07100000000003</v>
      </c>
      <c r="DN26">
        <v>29.595800000000001</v>
      </c>
      <c r="DO26">
        <v>500.05900000000003</v>
      </c>
      <c r="DP26">
        <v>98.787999999999997</v>
      </c>
      <c r="DQ26">
        <v>9.9817400000000001E-2</v>
      </c>
      <c r="DR26">
        <v>32.476100000000002</v>
      </c>
      <c r="DS26">
        <v>32.006599999999999</v>
      </c>
      <c r="DT26">
        <v>999.9</v>
      </c>
      <c r="DU26">
        <v>0</v>
      </c>
      <c r="DV26">
        <v>0</v>
      </c>
      <c r="DW26">
        <v>10023.1</v>
      </c>
      <c r="DX26">
        <v>0</v>
      </c>
      <c r="DY26">
        <v>959.65800000000002</v>
      </c>
      <c r="DZ26">
        <v>-58.485799999999998</v>
      </c>
      <c r="EA26">
        <v>454.90800000000002</v>
      </c>
      <c r="EB26">
        <v>511.702</v>
      </c>
      <c r="EC26">
        <v>6.5976900000000001</v>
      </c>
      <c r="ED26">
        <v>499.91</v>
      </c>
      <c r="EE26">
        <v>23.044799999999999</v>
      </c>
      <c r="EF26">
        <v>2.9283199999999998</v>
      </c>
      <c r="EG26">
        <v>2.2765499999999999</v>
      </c>
      <c r="EH26">
        <v>23.625800000000002</v>
      </c>
      <c r="EI26">
        <v>19.511399999999998</v>
      </c>
      <c r="EJ26">
        <v>1800.08</v>
      </c>
      <c r="EK26">
        <v>0.97799599999999998</v>
      </c>
      <c r="EL26">
        <v>2.20038E-2</v>
      </c>
      <c r="EM26">
        <v>0</v>
      </c>
      <c r="EN26">
        <v>764.69399999999996</v>
      </c>
      <c r="EO26">
        <v>5.0005300000000004</v>
      </c>
      <c r="EP26">
        <v>15460.1</v>
      </c>
      <c r="EQ26">
        <v>16036</v>
      </c>
      <c r="ER26">
        <v>47.686999999999998</v>
      </c>
      <c r="ES26">
        <v>48.5</v>
      </c>
      <c r="ET26">
        <v>48.061999999999998</v>
      </c>
      <c r="EU26">
        <v>48.25</v>
      </c>
      <c r="EV26">
        <v>49.125</v>
      </c>
      <c r="EW26">
        <v>1755.58</v>
      </c>
      <c r="EX26">
        <v>39.5</v>
      </c>
      <c r="EY26">
        <v>0</v>
      </c>
      <c r="EZ26">
        <v>145.79999995231631</v>
      </c>
      <c r="FA26">
        <v>0</v>
      </c>
      <c r="FB26">
        <v>764.54361538461546</v>
      </c>
      <c r="FC26">
        <v>0.24820512484967891</v>
      </c>
      <c r="FD26">
        <v>-890.0888897879039</v>
      </c>
      <c r="FE26">
        <v>15569.619230769231</v>
      </c>
      <c r="FF26">
        <v>15</v>
      </c>
      <c r="FG26">
        <v>1689347366.5999999</v>
      </c>
      <c r="FH26" t="s">
        <v>477</v>
      </c>
      <c r="FI26">
        <v>1689347366.5999999</v>
      </c>
      <c r="FJ26">
        <v>1689347363.0999999</v>
      </c>
      <c r="FK26">
        <v>11</v>
      </c>
      <c r="FL26">
        <v>0.14099999999999999</v>
      </c>
      <c r="FM26">
        <v>1E-3</v>
      </c>
      <c r="FN26">
        <v>0.35299999999999998</v>
      </c>
      <c r="FO26">
        <v>3.5000000000000003E-2</v>
      </c>
      <c r="FP26">
        <v>500</v>
      </c>
      <c r="FQ26">
        <v>23</v>
      </c>
      <c r="FR26">
        <v>0.03</v>
      </c>
      <c r="FS26">
        <v>0.01</v>
      </c>
      <c r="FT26">
        <v>46.33931485195081</v>
      </c>
      <c r="FU26">
        <v>-0.68987137322184433</v>
      </c>
      <c r="FV26">
        <v>0.1237945817634391</v>
      </c>
      <c r="FW26">
        <v>1</v>
      </c>
      <c r="FX26">
        <v>0.32330013204271751</v>
      </c>
      <c r="FY26">
        <v>-4.6549633520146558E-2</v>
      </c>
      <c r="FZ26">
        <v>7.049070698089693E-3</v>
      </c>
      <c r="GA26">
        <v>1</v>
      </c>
      <c r="GB26">
        <v>2</v>
      </c>
      <c r="GC26">
        <v>2</v>
      </c>
      <c r="GD26" t="s">
        <v>428</v>
      </c>
      <c r="GE26">
        <v>3.1198000000000001</v>
      </c>
      <c r="GF26">
        <v>2.7673199999999998</v>
      </c>
      <c r="GG26">
        <v>9.5369700000000002E-2</v>
      </c>
      <c r="GH26">
        <v>0.10464900000000001</v>
      </c>
      <c r="GI26">
        <v>0.12371799999999999</v>
      </c>
      <c r="GJ26">
        <v>0.104064</v>
      </c>
      <c r="GK26">
        <v>21629.5</v>
      </c>
      <c r="GL26">
        <v>22233.1</v>
      </c>
      <c r="GM26">
        <v>23768.6</v>
      </c>
      <c r="GN26">
        <v>25141</v>
      </c>
      <c r="GO26">
        <v>30018.6</v>
      </c>
      <c r="GP26">
        <v>31610.400000000001</v>
      </c>
      <c r="GQ26">
        <v>37888.300000000003</v>
      </c>
      <c r="GR26">
        <v>39136</v>
      </c>
      <c r="GS26">
        <v>2.1497799999999998</v>
      </c>
      <c r="GT26">
        <v>1.8038000000000001</v>
      </c>
      <c r="GU26">
        <v>5.8468399999999997E-2</v>
      </c>
      <c r="GV26">
        <v>0</v>
      </c>
      <c r="GW26">
        <v>31.057500000000001</v>
      </c>
      <c r="GX26">
        <v>999.9</v>
      </c>
      <c r="GY26">
        <v>47.9</v>
      </c>
      <c r="GZ26">
        <v>35.299999999999997</v>
      </c>
      <c r="HA26">
        <v>27.846399999999999</v>
      </c>
      <c r="HB26">
        <v>61.128300000000003</v>
      </c>
      <c r="HC26">
        <v>26.3462</v>
      </c>
      <c r="HD26">
        <v>1</v>
      </c>
      <c r="HE26">
        <v>0.51875800000000005</v>
      </c>
      <c r="HF26">
        <v>0.93726799999999999</v>
      </c>
      <c r="HG26">
        <v>20.318200000000001</v>
      </c>
      <c r="HH26">
        <v>5.2530799999999997</v>
      </c>
      <c r="HI26">
        <v>12.0099</v>
      </c>
      <c r="HJ26">
        <v>4.9794</v>
      </c>
      <c r="HK26">
        <v>3.2930000000000001</v>
      </c>
      <c r="HL26">
        <v>9999</v>
      </c>
      <c r="HM26">
        <v>9999</v>
      </c>
      <c r="HN26">
        <v>9999</v>
      </c>
      <c r="HO26">
        <v>253.4</v>
      </c>
      <c r="HP26">
        <v>1.87612</v>
      </c>
      <c r="HQ26">
        <v>1.8769800000000001</v>
      </c>
      <c r="HR26">
        <v>1.8832599999999999</v>
      </c>
      <c r="HS26">
        <v>1.88642</v>
      </c>
      <c r="HT26">
        <v>1.87714</v>
      </c>
      <c r="HU26">
        <v>1.88381</v>
      </c>
      <c r="HV26">
        <v>1.8826400000000001</v>
      </c>
      <c r="HW26">
        <v>1.88612</v>
      </c>
      <c r="HX26">
        <v>0</v>
      </c>
      <c r="HY26">
        <v>0</v>
      </c>
      <c r="HZ26">
        <v>0</v>
      </c>
      <c r="IA26">
        <v>0</v>
      </c>
      <c r="IB26" t="s">
        <v>429</v>
      </c>
      <c r="IC26" t="s">
        <v>430</v>
      </c>
      <c r="ID26" t="s">
        <v>431</v>
      </c>
      <c r="IE26" t="s">
        <v>431</v>
      </c>
      <c r="IF26" t="s">
        <v>431</v>
      </c>
      <c r="IG26" t="s">
        <v>431</v>
      </c>
      <c r="IH26">
        <v>0</v>
      </c>
      <c r="II26">
        <v>100</v>
      </c>
      <c r="IJ26">
        <v>100</v>
      </c>
      <c r="IK26">
        <v>0.35299999999999998</v>
      </c>
      <c r="IL26">
        <v>4.6600000000000003E-2</v>
      </c>
      <c r="IM26">
        <v>0.4385329623107716</v>
      </c>
      <c r="IN26">
        <v>-4.2852564239613137E-4</v>
      </c>
      <c r="IO26">
        <v>6.4980710991155998E-7</v>
      </c>
      <c r="IP26">
        <v>-2.7237938963984961E-10</v>
      </c>
      <c r="IQ26">
        <v>-1.5395185892937931E-2</v>
      </c>
      <c r="IR26">
        <v>6.6907473102813496E-3</v>
      </c>
      <c r="IS26">
        <v>-3.3673306238274028E-4</v>
      </c>
      <c r="IT26">
        <v>6.1311374003140313E-6</v>
      </c>
      <c r="IU26">
        <v>3</v>
      </c>
      <c r="IV26">
        <v>2101</v>
      </c>
      <c r="IW26">
        <v>1</v>
      </c>
      <c r="IX26">
        <v>32</v>
      </c>
      <c r="IY26">
        <v>0.7</v>
      </c>
      <c r="IZ26">
        <v>0.8</v>
      </c>
      <c r="JA26">
        <v>1.2023900000000001</v>
      </c>
      <c r="JB26">
        <v>2.65381</v>
      </c>
      <c r="JC26">
        <v>1.6015600000000001</v>
      </c>
      <c r="JD26">
        <v>2.33887</v>
      </c>
      <c r="JE26">
        <v>1.5502899999999999</v>
      </c>
      <c r="JF26">
        <v>2.4560499999999998</v>
      </c>
      <c r="JG26">
        <v>40.502000000000002</v>
      </c>
      <c r="JH26">
        <v>23.9649</v>
      </c>
      <c r="JI26">
        <v>18</v>
      </c>
      <c r="JJ26">
        <v>596.95500000000004</v>
      </c>
      <c r="JK26">
        <v>426.91500000000002</v>
      </c>
      <c r="JL26">
        <v>30.456199999999999</v>
      </c>
      <c r="JM26">
        <v>33.753500000000003</v>
      </c>
      <c r="JN26">
        <v>30.000299999999999</v>
      </c>
      <c r="JO26">
        <v>33.852600000000002</v>
      </c>
      <c r="JP26">
        <v>33.845999999999997</v>
      </c>
      <c r="JQ26">
        <v>24.058599999999998</v>
      </c>
      <c r="JR26">
        <v>26.0581</v>
      </c>
      <c r="JS26">
        <v>30.908200000000001</v>
      </c>
      <c r="JT26">
        <v>30.460899999999999</v>
      </c>
      <c r="JU26">
        <v>500</v>
      </c>
      <c r="JV26">
        <v>23.187799999999999</v>
      </c>
      <c r="JW26">
        <v>98.822100000000006</v>
      </c>
      <c r="JX26">
        <v>99.03</v>
      </c>
    </row>
    <row r="27" spans="1:284" x14ac:dyDescent="0.3">
      <c r="A27">
        <v>11</v>
      </c>
      <c r="B27">
        <v>1689347529.0999999</v>
      </c>
      <c r="C27">
        <v>1345.599999904633</v>
      </c>
      <c r="D27" t="s">
        <v>478</v>
      </c>
      <c r="E27" t="s">
        <v>479</v>
      </c>
      <c r="F27" t="s">
        <v>416</v>
      </c>
      <c r="G27" t="s">
        <v>417</v>
      </c>
      <c r="H27" t="s">
        <v>418</v>
      </c>
      <c r="I27" t="s">
        <v>419</v>
      </c>
      <c r="J27" t="s">
        <v>420</v>
      </c>
      <c r="K27" t="s">
        <v>421</v>
      </c>
      <c r="L27" t="s">
        <v>422</v>
      </c>
      <c r="M27">
        <v>1689347529.0999999</v>
      </c>
      <c r="N27">
        <f t="shared" si="0"/>
        <v>4.5030020884419628E-3</v>
      </c>
      <c r="O27">
        <f t="shared" si="1"/>
        <v>4.5030020884419626</v>
      </c>
      <c r="P27">
        <f t="shared" si="2"/>
        <v>47.640306668558814</v>
      </c>
      <c r="Q27">
        <f t="shared" si="3"/>
        <v>539.84799999999996</v>
      </c>
      <c r="R27">
        <f t="shared" si="4"/>
        <v>196.10903999934234</v>
      </c>
      <c r="S27">
        <f t="shared" si="5"/>
        <v>19.393760520024504</v>
      </c>
      <c r="T27">
        <f t="shared" si="6"/>
        <v>53.387048497352794</v>
      </c>
      <c r="U27">
        <f t="shared" si="7"/>
        <v>0.23837912368905778</v>
      </c>
      <c r="V27">
        <f t="shared" si="8"/>
        <v>2.9098227600023114</v>
      </c>
      <c r="W27">
        <f t="shared" si="9"/>
        <v>0.22803708263277786</v>
      </c>
      <c r="X27">
        <f t="shared" si="10"/>
        <v>0.14341497604032083</v>
      </c>
      <c r="Y27">
        <f t="shared" si="11"/>
        <v>289.57822132661721</v>
      </c>
      <c r="Z27">
        <f t="shared" si="12"/>
        <v>32.883084046882871</v>
      </c>
      <c r="AA27">
        <f t="shared" si="13"/>
        <v>32.0413</v>
      </c>
      <c r="AB27">
        <f t="shared" si="14"/>
        <v>4.7862568438838133</v>
      </c>
      <c r="AC27">
        <f t="shared" si="15"/>
        <v>59.752191251915221</v>
      </c>
      <c r="AD27">
        <f t="shared" si="16"/>
        <v>2.909424443162</v>
      </c>
      <c r="AE27">
        <f t="shared" si="17"/>
        <v>4.8691510423372879</v>
      </c>
      <c r="AF27">
        <f t="shared" si="18"/>
        <v>1.8768324007218133</v>
      </c>
      <c r="AG27">
        <f t="shared" si="19"/>
        <v>-198.58239210029055</v>
      </c>
      <c r="AH27">
        <f t="shared" si="20"/>
        <v>47.658431976795313</v>
      </c>
      <c r="AI27">
        <f t="shared" si="21"/>
        <v>3.7214234243565363</v>
      </c>
      <c r="AJ27">
        <f t="shared" si="22"/>
        <v>142.37568462747851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51367.705375773759</v>
      </c>
      <c r="AP27" t="s">
        <v>423</v>
      </c>
      <c r="AQ27">
        <v>10366.9</v>
      </c>
      <c r="AR27">
        <v>993.59653846153856</v>
      </c>
      <c r="AS27">
        <v>3431.87</v>
      </c>
      <c r="AT27">
        <f t="shared" si="26"/>
        <v>0.71047955241266758</v>
      </c>
      <c r="AU27">
        <v>-3.9894345373445681</v>
      </c>
      <c r="AV27" t="s">
        <v>480</v>
      </c>
      <c r="AW27">
        <v>10060.6</v>
      </c>
      <c r="AX27">
        <v>766.01342307692289</v>
      </c>
      <c r="AY27">
        <v>1262.300226182047</v>
      </c>
      <c r="AZ27">
        <f t="shared" si="27"/>
        <v>0.39316067034717495</v>
      </c>
      <c r="BA27">
        <v>0.5</v>
      </c>
      <c r="BB27">
        <f t="shared" si="28"/>
        <v>1513.2437996510969</v>
      </c>
      <c r="BC27">
        <f t="shared" si="29"/>
        <v>47.640306668558814</v>
      </c>
      <c r="BD27">
        <f t="shared" si="30"/>
        <v>297.47397333476567</v>
      </c>
      <c r="BE27">
        <f t="shared" si="31"/>
        <v>3.4118587644507425E-2</v>
      </c>
      <c r="BF27">
        <f t="shared" si="32"/>
        <v>1.7187430761856339</v>
      </c>
      <c r="BG27">
        <f t="shared" si="33"/>
        <v>663.45423667558237</v>
      </c>
      <c r="BH27" t="s">
        <v>481</v>
      </c>
      <c r="BI27">
        <v>566.80999999999995</v>
      </c>
      <c r="BJ27">
        <f t="shared" si="34"/>
        <v>566.80999999999995</v>
      </c>
      <c r="BK27">
        <f t="shared" si="35"/>
        <v>0.55097053122269224</v>
      </c>
      <c r="BL27">
        <f t="shared" si="36"/>
        <v>0.71357840041769227</v>
      </c>
      <c r="BM27">
        <f t="shared" si="37"/>
        <v>0.75725107809887149</v>
      </c>
      <c r="BN27">
        <f t="shared" si="38"/>
        <v>1.8469668478139225</v>
      </c>
      <c r="BO27">
        <f t="shared" si="39"/>
        <v>0.88979755882223055</v>
      </c>
      <c r="BP27">
        <f t="shared" si="40"/>
        <v>0.52801081672446881</v>
      </c>
      <c r="BQ27">
        <f t="shared" si="41"/>
        <v>0.47198918327553119</v>
      </c>
      <c r="BR27">
        <v>6485</v>
      </c>
      <c r="BS27">
        <v>290.00000000000011</v>
      </c>
      <c r="BT27">
        <v>1117.48</v>
      </c>
      <c r="BU27">
        <v>155</v>
      </c>
      <c r="BV27">
        <v>10060.6</v>
      </c>
      <c r="BW27">
        <v>1115.46</v>
      </c>
      <c r="BX27">
        <v>2.02</v>
      </c>
      <c r="BY27">
        <v>300.00000000000011</v>
      </c>
      <c r="BZ27">
        <v>38.6</v>
      </c>
      <c r="CA27">
        <v>1262.300226182047</v>
      </c>
      <c r="CB27">
        <v>1.310598609047096</v>
      </c>
      <c r="CC27">
        <v>-147.7321446853453</v>
      </c>
      <c r="CD27">
        <v>1.0787019075660369</v>
      </c>
      <c r="CE27">
        <v>0.99850939328209365</v>
      </c>
      <c r="CF27">
        <v>-1.0919548832035589E-2</v>
      </c>
      <c r="CG27">
        <v>289.99999999999989</v>
      </c>
      <c r="CH27">
        <v>1100.0999999999999</v>
      </c>
      <c r="CI27">
        <v>665</v>
      </c>
      <c r="CJ27">
        <v>10030.9</v>
      </c>
      <c r="CK27">
        <v>1115.02</v>
      </c>
      <c r="CL27">
        <v>-14.92</v>
      </c>
      <c r="CZ27">
        <f t="shared" si="42"/>
        <v>1800.07</v>
      </c>
      <c r="DA27">
        <f t="shared" si="43"/>
        <v>1513.2437996510969</v>
      </c>
      <c r="DB27">
        <f t="shared" si="44"/>
        <v>0.84065830753864956</v>
      </c>
      <c r="DC27">
        <f t="shared" si="45"/>
        <v>0.16087053354959374</v>
      </c>
      <c r="DD27">
        <v>6</v>
      </c>
      <c r="DE27">
        <v>0.5</v>
      </c>
      <c r="DF27" t="s">
        <v>426</v>
      </c>
      <c r="DG27">
        <v>2</v>
      </c>
      <c r="DH27">
        <v>1689347529.0999999</v>
      </c>
      <c r="DI27">
        <v>539.84799999999996</v>
      </c>
      <c r="DJ27">
        <v>599.92399999999998</v>
      </c>
      <c r="DK27">
        <v>29.42</v>
      </c>
      <c r="DL27">
        <v>24.176200000000001</v>
      </c>
      <c r="DM27">
        <v>539.42899999999997</v>
      </c>
      <c r="DN27">
        <v>29.384</v>
      </c>
      <c r="DO27">
        <v>500.07900000000001</v>
      </c>
      <c r="DP27">
        <v>98.7928</v>
      </c>
      <c r="DQ27">
        <v>9.9941100000000005E-2</v>
      </c>
      <c r="DR27">
        <v>32.345100000000002</v>
      </c>
      <c r="DS27">
        <v>32.0413</v>
      </c>
      <c r="DT27">
        <v>999.9</v>
      </c>
      <c r="DU27">
        <v>0</v>
      </c>
      <c r="DV27">
        <v>0</v>
      </c>
      <c r="DW27">
        <v>10008.799999999999</v>
      </c>
      <c r="DX27">
        <v>0</v>
      </c>
      <c r="DY27">
        <v>753.12300000000005</v>
      </c>
      <c r="DZ27">
        <v>-60.141800000000003</v>
      </c>
      <c r="EA27">
        <v>556.15</v>
      </c>
      <c r="EB27">
        <v>614.78800000000001</v>
      </c>
      <c r="EC27">
        <v>5.2537500000000001</v>
      </c>
      <c r="ED27">
        <v>599.92399999999998</v>
      </c>
      <c r="EE27">
        <v>24.176200000000001</v>
      </c>
      <c r="EF27">
        <v>2.90747</v>
      </c>
      <c r="EG27">
        <v>2.3884400000000001</v>
      </c>
      <c r="EH27">
        <v>23.507300000000001</v>
      </c>
      <c r="EI27">
        <v>20.285599999999999</v>
      </c>
      <c r="EJ27">
        <v>1800.07</v>
      </c>
      <c r="EK27">
        <v>0.97799599999999998</v>
      </c>
      <c r="EL27">
        <v>2.20038E-2</v>
      </c>
      <c r="EM27">
        <v>0</v>
      </c>
      <c r="EN27">
        <v>765.98199999999997</v>
      </c>
      <c r="EO27">
        <v>5.0005300000000004</v>
      </c>
      <c r="EP27">
        <v>15670.9</v>
      </c>
      <c r="EQ27">
        <v>16035.8</v>
      </c>
      <c r="ER27">
        <v>47.686999999999998</v>
      </c>
      <c r="ES27">
        <v>48.561999999999998</v>
      </c>
      <c r="ET27">
        <v>48.061999999999998</v>
      </c>
      <c r="EU27">
        <v>48.311999999999998</v>
      </c>
      <c r="EV27">
        <v>49.125</v>
      </c>
      <c r="EW27">
        <v>1755.57</v>
      </c>
      <c r="EX27">
        <v>39.5</v>
      </c>
      <c r="EY27">
        <v>0</v>
      </c>
      <c r="EZ27">
        <v>116.4000000953674</v>
      </c>
      <c r="FA27">
        <v>0</v>
      </c>
      <c r="FB27">
        <v>766.01342307692289</v>
      </c>
      <c r="FC27">
        <v>-2.492615383330326</v>
      </c>
      <c r="FD27">
        <v>-7.8632480536533977</v>
      </c>
      <c r="FE27">
        <v>15664.97692307692</v>
      </c>
      <c r="FF27">
        <v>15</v>
      </c>
      <c r="FG27">
        <v>1689347562.5999999</v>
      </c>
      <c r="FH27" t="s">
        <v>482</v>
      </c>
      <c r="FI27">
        <v>1689347558.0999999</v>
      </c>
      <c r="FJ27">
        <v>1689347562.5999999</v>
      </c>
      <c r="FK27">
        <v>12</v>
      </c>
      <c r="FL27">
        <v>6.3E-2</v>
      </c>
      <c r="FM27">
        <v>0</v>
      </c>
      <c r="FN27">
        <v>0.41899999999999998</v>
      </c>
      <c r="FO27">
        <v>3.5999999999999997E-2</v>
      </c>
      <c r="FP27">
        <v>600</v>
      </c>
      <c r="FQ27">
        <v>24</v>
      </c>
      <c r="FR27">
        <v>0.02</v>
      </c>
      <c r="FS27">
        <v>0.02</v>
      </c>
      <c r="FT27">
        <v>47.986717183203638</v>
      </c>
      <c r="FU27">
        <v>-0.97317968300111246</v>
      </c>
      <c r="FV27">
        <v>0.14658961149678129</v>
      </c>
      <c r="FW27">
        <v>1</v>
      </c>
      <c r="FX27">
        <v>0.24623693315626999</v>
      </c>
      <c r="FY27">
        <v>-3.0310786982576221E-2</v>
      </c>
      <c r="FZ27">
        <v>4.5250971992925812E-3</v>
      </c>
      <c r="GA27">
        <v>1</v>
      </c>
      <c r="GB27">
        <v>2</v>
      </c>
      <c r="GC27">
        <v>2</v>
      </c>
      <c r="GD27" t="s">
        <v>428</v>
      </c>
      <c r="GE27">
        <v>3.1198600000000001</v>
      </c>
      <c r="GF27">
        <v>2.7673199999999998</v>
      </c>
      <c r="GG27">
        <v>0.110571</v>
      </c>
      <c r="GH27">
        <v>0.11923</v>
      </c>
      <c r="GI27">
        <v>0.123108</v>
      </c>
      <c r="GJ27">
        <v>0.107643</v>
      </c>
      <c r="GK27">
        <v>21263.9</v>
      </c>
      <c r="GL27">
        <v>21868.799999999999</v>
      </c>
      <c r="GM27">
        <v>23766.3</v>
      </c>
      <c r="GN27">
        <v>25138.799999999999</v>
      </c>
      <c r="GO27">
        <v>30037.1</v>
      </c>
      <c r="GP27">
        <v>31480.7</v>
      </c>
      <c r="GQ27">
        <v>37885.199999999997</v>
      </c>
      <c r="GR27">
        <v>39131.800000000003</v>
      </c>
      <c r="GS27">
        <v>2.1486000000000001</v>
      </c>
      <c r="GT27">
        <v>1.8042</v>
      </c>
      <c r="GU27">
        <v>6.3814200000000001E-2</v>
      </c>
      <c r="GV27">
        <v>0</v>
      </c>
      <c r="GW27">
        <v>31.005400000000002</v>
      </c>
      <c r="GX27">
        <v>999.9</v>
      </c>
      <c r="GY27">
        <v>47.9</v>
      </c>
      <c r="GZ27">
        <v>35.5</v>
      </c>
      <c r="HA27">
        <v>28.1524</v>
      </c>
      <c r="HB27">
        <v>61.228299999999997</v>
      </c>
      <c r="HC27">
        <v>26.943100000000001</v>
      </c>
      <c r="HD27">
        <v>1</v>
      </c>
      <c r="HE27">
        <v>0.52551300000000001</v>
      </c>
      <c r="HF27">
        <v>1.6749499999999999</v>
      </c>
      <c r="HG27">
        <v>20.311499999999999</v>
      </c>
      <c r="HH27">
        <v>5.2532300000000003</v>
      </c>
      <c r="HI27">
        <v>12.0099</v>
      </c>
      <c r="HJ27">
        <v>4.9793500000000002</v>
      </c>
      <c r="HK27">
        <v>3.2930000000000001</v>
      </c>
      <c r="HL27">
        <v>9999</v>
      </c>
      <c r="HM27">
        <v>9999</v>
      </c>
      <c r="HN27">
        <v>9999</v>
      </c>
      <c r="HO27">
        <v>253.4</v>
      </c>
      <c r="HP27">
        <v>1.8761399999999999</v>
      </c>
      <c r="HQ27">
        <v>1.8769800000000001</v>
      </c>
      <c r="HR27">
        <v>1.8832599999999999</v>
      </c>
      <c r="HS27">
        <v>1.8864099999999999</v>
      </c>
      <c r="HT27">
        <v>1.87714</v>
      </c>
      <c r="HU27">
        <v>1.8837699999999999</v>
      </c>
      <c r="HV27">
        <v>1.8826499999999999</v>
      </c>
      <c r="HW27">
        <v>1.88612</v>
      </c>
      <c r="HX27">
        <v>0</v>
      </c>
      <c r="HY27">
        <v>0</v>
      </c>
      <c r="HZ27">
        <v>0</v>
      </c>
      <c r="IA27">
        <v>0</v>
      </c>
      <c r="IB27" t="s">
        <v>429</v>
      </c>
      <c r="IC27" t="s">
        <v>430</v>
      </c>
      <c r="ID27" t="s">
        <v>431</v>
      </c>
      <c r="IE27" t="s">
        <v>431</v>
      </c>
      <c r="IF27" t="s">
        <v>431</v>
      </c>
      <c r="IG27" t="s">
        <v>431</v>
      </c>
      <c r="IH27">
        <v>0</v>
      </c>
      <c r="II27">
        <v>100</v>
      </c>
      <c r="IJ27">
        <v>100</v>
      </c>
      <c r="IK27">
        <v>0.41899999999999998</v>
      </c>
      <c r="IL27">
        <v>3.5999999999999997E-2</v>
      </c>
      <c r="IM27">
        <v>0.4385329623107716</v>
      </c>
      <c r="IN27">
        <v>-4.2852564239613137E-4</v>
      </c>
      <c r="IO27">
        <v>6.4980710991155998E-7</v>
      </c>
      <c r="IP27">
        <v>-2.7237938963984961E-10</v>
      </c>
      <c r="IQ27">
        <v>-1.5395185892937931E-2</v>
      </c>
      <c r="IR27">
        <v>6.6907473102813496E-3</v>
      </c>
      <c r="IS27">
        <v>-3.3673306238274028E-4</v>
      </c>
      <c r="IT27">
        <v>6.1311374003140313E-6</v>
      </c>
      <c r="IU27">
        <v>3</v>
      </c>
      <c r="IV27">
        <v>2101</v>
      </c>
      <c r="IW27">
        <v>1</v>
      </c>
      <c r="IX27">
        <v>32</v>
      </c>
      <c r="IY27">
        <v>2.7</v>
      </c>
      <c r="IZ27">
        <v>2.8</v>
      </c>
      <c r="JA27">
        <v>1.3952599999999999</v>
      </c>
      <c r="JB27">
        <v>2.6660200000000001</v>
      </c>
      <c r="JC27">
        <v>1.6015600000000001</v>
      </c>
      <c r="JD27">
        <v>2.33765</v>
      </c>
      <c r="JE27">
        <v>1.5502899999999999</v>
      </c>
      <c r="JF27">
        <v>2.32422</v>
      </c>
      <c r="JG27">
        <v>40.680999999999997</v>
      </c>
      <c r="JH27">
        <v>23.9649</v>
      </c>
      <c r="JI27">
        <v>18</v>
      </c>
      <c r="JJ27">
        <v>596.31500000000005</v>
      </c>
      <c r="JK27">
        <v>427.334</v>
      </c>
      <c r="JL27">
        <v>29.799800000000001</v>
      </c>
      <c r="JM27">
        <v>33.767200000000003</v>
      </c>
      <c r="JN27">
        <v>30.000399999999999</v>
      </c>
      <c r="JO27">
        <v>33.873699999999999</v>
      </c>
      <c r="JP27">
        <v>33.867600000000003</v>
      </c>
      <c r="JQ27">
        <v>27.9116</v>
      </c>
      <c r="JR27">
        <v>22.621500000000001</v>
      </c>
      <c r="JS27">
        <v>32.8142</v>
      </c>
      <c r="JT27">
        <v>29.766999999999999</v>
      </c>
      <c r="JU27">
        <v>600</v>
      </c>
      <c r="JV27">
        <v>24.3185</v>
      </c>
      <c r="JW27">
        <v>98.813400000000001</v>
      </c>
      <c r="JX27">
        <v>99.020099999999999</v>
      </c>
    </row>
    <row r="28" spans="1:284" x14ac:dyDescent="0.3">
      <c r="A28">
        <v>12</v>
      </c>
      <c r="B28">
        <v>1689347695.5999999</v>
      </c>
      <c r="C28">
        <v>1512.099999904633</v>
      </c>
      <c r="D28" t="s">
        <v>483</v>
      </c>
      <c r="E28" t="s">
        <v>484</v>
      </c>
      <c r="F28" t="s">
        <v>416</v>
      </c>
      <c r="G28" t="s">
        <v>417</v>
      </c>
      <c r="H28" t="s">
        <v>418</v>
      </c>
      <c r="I28" t="s">
        <v>419</v>
      </c>
      <c r="J28" t="s">
        <v>420</v>
      </c>
      <c r="K28" t="s">
        <v>421</v>
      </c>
      <c r="L28" t="s">
        <v>422</v>
      </c>
      <c r="M28">
        <v>1689347695.5999999</v>
      </c>
      <c r="N28">
        <f t="shared" si="0"/>
        <v>3.1708181127656594E-3</v>
      </c>
      <c r="O28">
        <f t="shared" si="1"/>
        <v>3.1708181127656592</v>
      </c>
      <c r="P28">
        <f t="shared" si="2"/>
        <v>47.522591585777157</v>
      </c>
      <c r="Q28">
        <f t="shared" si="3"/>
        <v>740.16800000000001</v>
      </c>
      <c r="R28">
        <f t="shared" si="4"/>
        <v>249.20550893698322</v>
      </c>
      <c r="S28">
        <f t="shared" si="5"/>
        <v>24.645322847107121</v>
      </c>
      <c r="T28">
        <f t="shared" si="6"/>
        <v>73.199342177104</v>
      </c>
      <c r="U28">
        <f t="shared" si="7"/>
        <v>0.1642803709979096</v>
      </c>
      <c r="V28">
        <f t="shared" si="8"/>
        <v>2.9034152713511627</v>
      </c>
      <c r="W28">
        <f t="shared" si="9"/>
        <v>0.15928561907406422</v>
      </c>
      <c r="X28">
        <f t="shared" si="10"/>
        <v>9.9989620797100942E-2</v>
      </c>
      <c r="Y28">
        <f t="shared" si="11"/>
        <v>289.5367253265199</v>
      </c>
      <c r="Z28">
        <f t="shared" si="12"/>
        <v>32.966554823726838</v>
      </c>
      <c r="AA28">
        <f t="shared" si="13"/>
        <v>32.001899999999999</v>
      </c>
      <c r="AB28">
        <f t="shared" si="14"/>
        <v>4.7755967696645971</v>
      </c>
      <c r="AC28">
        <f t="shared" si="15"/>
        <v>60.1083037810915</v>
      </c>
      <c r="AD28">
        <f t="shared" si="16"/>
        <v>2.8831621227808002</v>
      </c>
      <c r="AE28">
        <f t="shared" si="17"/>
        <v>4.7966120176689593</v>
      </c>
      <c r="AF28">
        <f t="shared" si="18"/>
        <v>1.8924346468837969</v>
      </c>
      <c r="AG28">
        <f t="shared" si="19"/>
        <v>-139.83307877296559</v>
      </c>
      <c r="AH28">
        <f t="shared" si="20"/>
        <v>12.146644510865517</v>
      </c>
      <c r="AI28">
        <f t="shared" si="21"/>
        <v>0.94914321188813178</v>
      </c>
      <c r="AJ28">
        <f t="shared" si="22"/>
        <v>162.79943427630798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51231.871612404531</v>
      </c>
      <c r="AP28" t="s">
        <v>423</v>
      </c>
      <c r="AQ28">
        <v>10366.9</v>
      </c>
      <c r="AR28">
        <v>993.59653846153856</v>
      </c>
      <c r="AS28">
        <v>3431.87</v>
      </c>
      <c r="AT28">
        <f t="shared" si="26"/>
        <v>0.71047955241266758</v>
      </c>
      <c r="AU28">
        <v>-3.9894345373445681</v>
      </c>
      <c r="AV28" t="s">
        <v>485</v>
      </c>
      <c r="AW28">
        <v>10068.299999999999</v>
      </c>
      <c r="AX28">
        <v>764.25930769230774</v>
      </c>
      <c r="AY28">
        <v>1257.668353943792</v>
      </c>
      <c r="AZ28">
        <f t="shared" si="27"/>
        <v>0.39232047519066049</v>
      </c>
      <c r="BA28">
        <v>0.5</v>
      </c>
      <c r="BB28">
        <f t="shared" si="28"/>
        <v>1513.0253996510464</v>
      </c>
      <c r="BC28">
        <f t="shared" si="29"/>
        <v>47.522591585777157</v>
      </c>
      <c r="BD28">
        <f t="shared" si="30"/>
        <v>296.79542188331874</v>
      </c>
      <c r="BE28">
        <f t="shared" si="31"/>
        <v>3.4045711417007345E-2</v>
      </c>
      <c r="BF28">
        <f t="shared" si="32"/>
        <v>1.7287559468586089</v>
      </c>
      <c r="BG28">
        <f t="shared" si="33"/>
        <v>662.17246736398067</v>
      </c>
      <c r="BH28" t="s">
        <v>486</v>
      </c>
      <c r="BI28">
        <v>570.30999999999995</v>
      </c>
      <c r="BJ28">
        <f t="shared" si="34"/>
        <v>570.30999999999995</v>
      </c>
      <c r="BK28">
        <f t="shared" si="35"/>
        <v>0.5465338710228147</v>
      </c>
      <c r="BL28">
        <f t="shared" si="36"/>
        <v>0.71783378120087882</v>
      </c>
      <c r="BM28">
        <f t="shared" si="37"/>
        <v>0.75979593160940473</v>
      </c>
      <c r="BN28">
        <f t="shared" si="38"/>
        <v>1.8684653845031147</v>
      </c>
      <c r="BO28">
        <f t="shared" si="39"/>
        <v>0.89169721130638324</v>
      </c>
      <c r="BP28">
        <f t="shared" si="40"/>
        <v>0.53566607516083198</v>
      </c>
      <c r="BQ28">
        <f t="shared" si="41"/>
        <v>0.46433392483916802</v>
      </c>
      <c r="BR28">
        <v>6487</v>
      </c>
      <c r="BS28">
        <v>290.00000000000011</v>
      </c>
      <c r="BT28">
        <v>1117.46</v>
      </c>
      <c r="BU28">
        <v>115</v>
      </c>
      <c r="BV28">
        <v>10068.299999999999</v>
      </c>
      <c r="BW28">
        <v>1115.08</v>
      </c>
      <c r="BX28">
        <v>2.38</v>
      </c>
      <c r="BY28">
        <v>300.00000000000011</v>
      </c>
      <c r="BZ28">
        <v>38.6</v>
      </c>
      <c r="CA28">
        <v>1257.668353943792</v>
      </c>
      <c r="CB28">
        <v>1.2870288093589251</v>
      </c>
      <c r="CC28">
        <v>-143.56009056808631</v>
      </c>
      <c r="CD28">
        <v>1.059330749222219</v>
      </c>
      <c r="CE28">
        <v>0.99847772847504079</v>
      </c>
      <c r="CF28">
        <v>-1.091958598442714E-2</v>
      </c>
      <c r="CG28">
        <v>289.99999999999989</v>
      </c>
      <c r="CH28">
        <v>1102.5</v>
      </c>
      <c r="CI28">
        <v>675</v>
      </c>
      <c r="CJ28">
        <v>10030.299999999999</v>
      </c>
      <c r="CK28">
        <v>1114.54</v>
      </c>
      <c r="CL28">
        <v>-12.04</v>
      </c>
      <c r="CZ28">
        <f t="shared" si="42"/>
        <v>1799.81</v>
      </c>
      <c r="DA28">
        <f t="shared" si="43"/>
        <v>1513.0253996510464</v>
      </c>
      <c r="DB28">
        <f t="shared" si="44"/>
        <v>0.84065840263752645</v>
      </c>
      <c r="DC28">
        <f t="shared" si="45"/>
        <v>0.16087071709042616</v>
      </c>
      <c r="DD28">
        <v>6</v>
      </c>
      <c r="DE28">
        <v>0.5</v>
      </c>
      <c r="DF28" t="s">
        <v>426</v>
      </c>
      <c r="DG28">
        <v>2</v>
      </c>
      <c r="DH28">
        <v>1689347695.5999999</v>
      </c>
      <c r="DI28">
        <v>740.16800000000001</v>
      </c>
      <c r="DJ28">
        <v>799.99599999999998</v>
      </c>
      <c r="DK28">
        <v>29.153600000000001</v>
      </c>
      <c r="DL28">
        <v>25.4605</v>
      </c>
      <c r="DM28">
        <v>739.82299999999998</v>
      </c>
      <c r="DN28">
        <v>29.108599999999999</v>
      </c>
      <c r="DO28">
        <v>500.12900000000002</v>
      </c>
      <c r="DP28">
        <v>98.795500000000004</v>
      </c>
      <c r="DQ28">
        <v>0.100078</v>
      </c>
      <c r="DR28">
        <v>32.079500000000003</v>
      </c>
      <c r="DS28">
        <v>32.001899999999999</v>
      </c>
      <c r="DT28">
        <v>999.9</v>
      </c>
      <c r="DU28">
        <v>0</v>
      </c>
      <c r="DV28">
        <v>0</v>
      </c>
      <c r="DW28">
        <v>9971.8799999999992</v>
      </c>
      <c r="DX28">
        <v>0</v>
      </c>
      <c r="DY28">
        <v>350.786</v>
      </c>
      <c r="DZ28">
        <v>-59.828800000000001</v>
      </c>
      <c r="EA28">
        <v>762.39400000000001</v>
      </c>
      <c r="EB28">
        <v>820.89700000000005</v>
      </c>
      <c r="EC28">
        <v>3.6931699999999998</v>
      </c>
      <c r="ED28">
        <v>799.99599999999998</v>
      </c>
      <c r="EE28">
        <v>25.4605</v>
      </c>
      <c r="EF28">
        <v>2.8802500000000002</v>
      </c>
      <c r="EG28">
        <v>2.5153799999999999</v>
      </c>
      <c r="EH28">
        <v>23.351400000000002</v>
      </c>
      <c r="EI28">
        <v>21.1264</v>
      </c>
      <c r="EJ28">
        <v>1799.81</v>
      </c>
      <c r="EK28">
        <v>0.977993</v>
      </c>
      <c r="EL28">
        <v>2.20073E-2</v>
      </c>
      <c r="EM28">
        <v>0</v>
      </c>
      <c r="EN28">
        <v>763.99800000000005</v>
      </c>
      <c r="EO28">
        <v>5.0005300000000004</v>
      </c>
      <c r="EP28">
        <v>15632.4</v>
      </c>
      <c r="EQ28">
        <v>16033.5</v>
      </c>
      <c r="ER28">
        <v>47.625</v>
      </c>
      <c r="ES28">
        <v>48.625</v>
      </c>
      <c r="ET28">
        <v>48.061999999999998</v>
      </c>
      <c r="EU28">
        <v>48.311999999999998</v>
      </c>
      <c r="EV28">
        <v>49.125</v>
      </c>
      <c r="EW28">
        <v>1755.31</v>
      </c>
      <c r="EX28">
        <v>39.5</v>
      </c>
      <c r="EY28">
        <v>0</v>
      </c>
      <c r="EZ28">
        <v>164.60000014305109</v>
      </c>
      <c r="FA28">
        <v>0</v>
      </c>
      <c r="FB28">
        <v>764.25930769230774</v>
      </c>
      <c r="FC28">
        <v>-2.2864273509807198</v>
      </c>
      <c r="FD28">
        <v>-58.311111201096857</v>
      </c>
      <c r="FE28">
        <v>15644.876923076919</v>
      </c>
      <c r="FF28">
        <v>15</v>
      </c>
      <c r="FG28">
        <v>1689347628.5999999</v>
      </c>
      <c r="FH28" t="s">
        <v>487</v>
      </c>
      <c r="FI28">
        <v>1689347628.5999999</v>
      </c>
      <c r="FJ28">
        <v>1689347625.0999999</v>
      </c>
      <c r="FK28">
        <v>13</v>
      </c>
      <c r="FL28">
        <v>-8.5000000000000006E-2</v>
      </c>
      <c r="FM28">
        <v>0</v>
      </c>
      <c r="FN28">
        <v>0.35</v>
      </c>
      <c r="FO28">
        <v>3.5999999999999997E-2</v>
      </c>
      <c r="FP28">
        <v>800</v>
      </c>
      <c r="FQ28">
        <v>25</v>
      </c>
      <c r="FR28">
        <v>0.04</v>
      </c>
      <c r="FS28">
        <v>0.02</v>
      </c>
      <c r="FT28">
        <v>47.698185942016309</v>
      </c>
      <c r="FU28">
        <v>-0.85162664049965331</v>
      </c>
      <c r="FV28">
        <v>0.15069803865987971</v>
      </c>
      <c r="FW28">
        <v>1</v>
      </c>
      <c r="FX28">
        <v>0.1653654261144816</v>
      </c>
      <c r="FY28">
        <v>-1.941447982490168E-2</v>
      </c>
      <c r="FZ28">
        <v>3.0182701040266271E-3</v>
      </c>
      <c r="GA28">
        <v>1</v>
      </c>
      <c r="GB28">
        <v>2</v>
      </c>
      <c r="GC28">
        <v>2</v>
      </c>
      <c r="GD28" t="s">
        <v>428</v>
      </c>
      <c r="GE28">
        <v>3.1200800000000002</v>
      </c>
      <c r="GF28">
        <v>2.7671399999999999</v>
      </c>
      <c r="GG28">
        <v>0.137735</v>
      </c>
      <c r="GH28">
        <v>0.14507200000000001</v>
      </c>
      <c r="GI28">
        <v>0.122305</v>
      </c>
      <c r="GJ28">
        <v>0.11161699999999999</v>
      </c>
      <c r="GK28">
        <v>20612</v>
      </c>
      <c r="GL28">
        <v>21224</v>
      </c>
      <c r="GM28">
        <v>23764.3</v>
      </c>
      <c r="GN28">
        <v>25136.1</v>
      </c>
      <c r="GO28">
        <v>30062.400000000001</v>
      </c>
      <c r="GP28">
        <v>31337.200000000001</v>
      </c>
      <c r="GQ28">
        <v>37882.6</v>
      </c>
      <c r="GR28">
        <v>39127.800000000003</v>
      </c>
      <c r="GS28">
        <v>2.14635</v>
      </c>
      <c r="GT28">
        <v>1.8047</v>
      </c>
      <c r="GU28">
        <v>7.17193E-2</v>
      </c>
      <c r="GV28">
        <v>0</v>
      </c>
      <c r="GW28">
        <v>30.837399999999999</v>
      </c>
      <c r="GX28">
        <v>999.9</v>
      </c>
      <c r="GY28">
        <v>48.8</v>
      </c>
      <c r="GZ28">
        <v>35.700000000000003</v>
      </c>
      <c r="HA28">
        <v>28.9983</v>
      </c>
      <c r="HB28">
        <v>60.828299999999999</v>
      </c>
      <c r="HC28">
        <v>26.302099999999999</v>
      </c>
      <c r="HD28">
        <v>1</v>
      </c>
      <c r="HE28">
        <v>0.52929599999999999</v>
      </c>
      <c r="HF28">
        <v>1.4779100000000001</v>
      </c>
      <c r="HG28">
        <v>20.313300000000002</v>
      </c>
      <c r="HH28">
        <v>5.2461900000000004</v>
      </c>
      <c r="HI28">
        <v>12.0099</v>
      </c>
      <c r="HJ28">
        <v>4.9782999999999999</v>
      </c>
      <c r="HK28">
        <v>3.2922500000000001</v>
      </c>
      <c r="HL28">
        <v>9999</v>
      </c>
      <c r="HM28">
        <v>9999</v>
      </c>
      <c r="HN28">
        <v>9999</v>
      </c>
      <c r="HO28">
        <v>253.5</v>
      </c>
      <c r="HP28">
        <v>1.87609</v>
      </c>
      <c r="HQ28">
        <v>1.8769800000000001</v>
      </c>
      <c r="HR28">
        <v>1.88324</v>
      </c>
      <c r="HS28">
        <v>1.88642</v>
      </c>
      <c r="HT28">
        <v>1.87714</v>
      </c>
      <c r="HU28">
        <v>1.8837699999999999</v>
      </c>
      <c r="HV28">
        <v>1.88263</v>
      </c>
      <c r="HW28">
        <v>1.88612</v>
      </c>
      <c r="HX28">
        <v>0</v>
      </c>
      <c r="HY28">
        <v>0</v>
      </c>
      <c r="HZ28">
        <v>0</v>
      </c>
      <c r="IA28">
        <v>0</v>
      </c>
      <c r="IB28" t="s">
        <v>429</v>
      </c>
      <c r="IC28" t="s">
        <v>430</v>
      </c>
      <c r="ID28" t="s">
        <v>431</v>
      </c>
      <c r="IE28" t="s">
        <v>431</v>
      </c>
      <c r="IF28" t="s">
        <v>431</v>
      </c>
      <c r="IG28" t="s">
        <v>431</v>
      </c>
      <c r="IH28">
        <v>0</v>
      </c>
      <c r="II28">
        <v>100</v>
      </c>
      <c r="IJ28">
        <v>100</v>
      </c>
      <c r="IK28">
        <v>0.34499999999999997</v>
      </c>
      <c r="IL28">
        <v>4.4999999999999998E-2</v>
      </c>
      <c r="IM28">
        <v>0.41624403660184162</v>
      </c>
      <c r="IN28">
        <v>-4.2852564239613137E-4</v>
      </c>
      <c r="IO28">
        <v>6.4980710991155998E-7</v>
      </c>
      <c r="IP28">
        <v>-2.7237938963984961E-10</v>
      </c>
      <c r="IQ28">
        <v>-1.566470108351618E-2</v>
      </c>
      <c r="IR28">
        <v>6.6907473102813496E-3</v>
      </c>
      <c r="IS28">
        <v>-3.3673306238274028E-4</v>
      </c>
      <c r="IT28">
        <v>6.1311374003140313E-6</v>
      </c>
      <c r="IU28">
        <v>3</v>
      </c>
      <c r="IV28">
        <v>2101</v>
      </c>
      <c r="IW28">
        <v>1</v>
      </c>
      <c r="IX28">
        <v>32</v>
      </c>
      <c r="IY28">
        <v>1.1000000000000001</v>
      </c>
      <c r="IZ28">
        <v>1.2</v>
      </c>
      <c r="JA28">
        <v>1.7651399999999999</v>
      </c>
      <c r="JB28">
        <v>2.65137</v>
      </c>
      <c r="JC28">
        <v>1.6003400000000001</v>
      </c>
      <c r="JD28">
        <v>2.33765</v>
      </c>
      <c r="JE28">
        <v>1.5502899999999999</v>
      </c>
      <c r="JF28">
        <v>2.4658199999999999</v>
      </c>
      <c r="JG28">
        <v>40.912199999999999</v>
      </c>
      <c r="JH28">
        <v>23.9649</v>
      </c>
      <c r="JI28">
        <v>18</v>
      </c>
      <c r="JJ28">
        <v>595.04999999999995</v>
      </c>
      <c r="JK28">
        <v>427.923</v>
      </c>
      <c r="JL28">
        <v>29.6389</v>
      </c>
      <c r="JM28">
        <v>33.802100000000003</v>
      </c>
      <c r="JN28">
        <v>30</v>
      </c>
      <c r="JO28">
        <v>33.909999999999997</v>
      </c>
      <c r="JP28">
        <v>33.9039</v>
      </c>
      <c r="JQ28">
        <v>35.32</v>
      </c>
      <c r="JR28">
        <v>22.5596</v>
      </c>
      <c r="JS28">
        <v>37.953899999999997</v>
      </c>
      <c r="JT28">
        <v>29.638400000000001</v>
      </c>
      <c r="JU28">
        <v>800</v>
      </c>
      <c r="JV28">
        <v>25.312999999999999</v>
      </c>
      <c r="JW28">
        <v>98.805999999999997</v>
      </c>
      <c r="JX28">
        <v>99.009799999999998</v>
      </c>
    </row>
    <row r="29" spans="1:284" x14ac:dyDescent="0.3">
      <c r="A29">
        <v>13</v>
      </c>
      <c r="B29">
        <v>1689347830.5999999</v>
      </c>
      <c r="C29">
        <v>1647.099999904633</v>
      </c>
      <c r="D29" t="s">
        <v>488</v>
      </c>
      <c r="E29" t="s">
        <v>489</v>
      </c>
      <c r="F29" t="s">
        <v>416</v>
      </c>
      <c r="G29" t="s">
        <v>417</v>
      </c>
      <c r="H29" t="s">
        <v>418</v>
      </c>
      <c r="I29" t="s">
        <v>419</v>
      </c>
      <c r="J29" t="s">
        <v>420</v>
      </c>
      <c r="K29" t="s">
        <v>421</v>
      </c>
      <c r="L29" t="s">
        <v>422</v>
      </c>
      <c r="M29">
        <v>1689347830.5999999</v>
      </c>
      <c r="N29">
        <f t="shared" si="0"/>
        <v>2.0802173525334717E-3</v>
      </c>
      <c r="O29">
        <f t="shared" si="1"/>
        <v>2.0802173525334715</v>
      </c>
      <c r="P29">
        <f t="shared" si="2"/>
        <v>44.890459271862305</v>
      </c>
      <c r="Q29">
        <f t="shared" si="3"/>
        <v>1143.28</v>
      </c>
      <c r="R29">
        <f t="shared" si="4"/>
        <v>423.86182513950297</v>
      </c>
      <c r="S29">
        <f t="shared" si="5"/>
        <v>41.915551012073614</v>
      </c>
      <c r="T29">
        <f t="shared" si="6"/>
        <v>113.058568426896</v>
      </c>
      <c r="U29">
        <f t="shared" si="7"/>
        <v>0.10524228243567364</v>
      </c>
      <c r="V29">
        <f t="shared" si="8"/>
        <v>2.9061559292853882</v>
      </c>
      <c r="W29">
        <f t="shared" si="9"/>
        <v>0.10316993049722441</v>
      </c>
      <c r="X29">
        <f t="shared" si="10"/>
        <v>6.466400030851488E-2</v>
      </c>
      <c r="Y29">
        <f t="shared" si="11"/>
        <v>289.5766253266134</v>
      </c>
      <c r="Z29">
        <f t="shared" si="12"/>
        <v>33.042524896963748</v>
      </c>
      <c r="AA29">
        <f t="shared" si="13"/>
        <v>31.982800000000001</v>
      </c>
      <c r="AB29">
        <f t="shared" si="14"/>
        <v>4.7704365114458218</v>
      </c>
      <c r="AC29">
        <f t="shared" si="15"/>
        <v>60.1934168469176</v>
      </c>
      <c r="AD29">
        <f t="shared" si="16"/>
        <v>2.8533819756344396</v>
      </c>
      <c r="AE29">
        <f t="shared" si="17"/>
        <v>4.7403555489981395</v>
      </c>
      <c r="AF29">
        <f t="shared" si="18"/>
        <v>1.9170545358113822</v>
      </c>
      <c r="AG29">
        <f t="shared" si="19"/>
        <v>-91.737585246726098</v>
      </c>
      <c r="AH29">
        <f t="shared" si="20"/>
        <v>-17.500784983941504</v>
      </c>
      <c r="AI29">
        <f t="shared" si="21"/>
        <v>-1.3647002410463833</v>
      </c>
      <c r="AJ29">
        <f t="shared" si="22"/>
        <v>178.97355485489942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51344.046884455274</v>
      </c>
      <c r="AP29" t="s">
        <v>423</v>
      </c>
      <c r="AQ29">
        <v>10366.9</v>
      </c>
      <c r="AR29">
        <v>993.59653846153856</v>
      </c>
      <c r="AS29">
        <v>3431.87</v>
      </c>
      <c r="AT29">
        <f t="shared" si="26"/>
        <v>0.71047955241266758</v>
      </c>
      <c r="AU29">
        <v>-3.9894345373445681</v>
      </c>
      <c r="AV29" t="s">
        <v>490</v>
      </c>
      <c r="AW29">
        <v>10054</v>
      </c>
      <c r="AX29">
        <v>763.0766799999999</v>
      </c>
      <c r="AY29">
        <v>1239.0114470718729</v>
      </c>
      <c r="AZ29">
        <f t="shared" si="27"/>
        <v>0.38412459238906838</v>
      </c>
      <c r="BA29">
        <v>0.5</v>
      </c>
      <c r="BB29">
        <f t="shared" si="28"/>
        <v>1513.2353996510947</v>
      </c>
      <c r="BC29">
        <f t="shared" si="29"/>
        <v>44.890459271862305</v>
      </c>
      <c r="BD29">
        <f t="shared" si="30"/>
        <v>290.63546553984287</v>
      </c>
      <c r="BE29">
        <f t="shared" si="31"/>
        <v>3.2301579662012317E-2</v>
      </c>
      <c r="BF29">
        <f t="shared" si="32"/>
        <v>1.7698452731090251</v>
      </c>
      <c r="BG29">
        <f t="shared" si="33"/>
        <v>656.96398886695602</v>
      </c>
      <c r="BH29" t="s">
        <v>491</v>
      </c>
      <c r="BI29">
        <v>577.47</v>
      </c>
      <c r="BJ29">
        <f t="shared" si="34"/>
        <v>577.47</v>
      </c>
      <c r="BK29">
        <f t="shared" si="35"/>
        <v>0.53392682419139748</v>
      </c>
      <c r="BL29">
        <f t="shared" si="36"/>
        <v>0.719433028993821</v>
      </c>
      <c r="BM29">
        <f t="shared" si="37"/>
        <v>0.76823800200677117</v>
      </c>
      <c r="BN29">
        <f t="shared" si="38"/>
        <v>1.9393066613876919</v>
      </c>
      <c r="BO29">
        <f t="shared" si="39"/>
        <v>0.89934889893134196</v>
      </c>
      <c r="BP29">
        <f t="shared" si="40"/>
        <v>0.54444199664581794</v>
      </c>
      <c r="BQ29">
        <f t="shared" si="41"/>
        <v>0.45555800335418206</v>
      </c>
      <c r="BR29">
        <v>6489</v>
      </c>
      <c r="BS29">
        <v>290.00000000000011</v>
      </c>
      <c r="BT29">
        <v>1105.8399999999999</v>
      </c>
      <c r="BU29">
        <v>195</v>
      </c>
      <c r="BV29">
        <v>10054</v>
      </c>
      <c r="BW29">
        <v>1103.42</v>
      </c>
      <c r="BX29">
        <v>2.42</v>
      </c>
      <c r="BY29">
        <v>300.00000000000011</v>
      </c>
      <c r="BZ29">
        <v>38.6</v>
      </c>
      <c r="CA29">
        <v>1239.0114470718729</v>
      </c>
      <c r="CB29">
        <v>1.409889347816637</v>
      </c>
      <c r="CC29">
        <v>-136.32091279410619</v>
      </c>
      <c r="CD29">
        <v>1.160415038366523</v>
      </c>
      <c r="CE29">
        <v>0.99797521221747221</v>
      </c>
      <c r="CF29">
        <v>-1.091934860956619E-2</v>
      </c>
      <c r="CG29">
        <v>289.99999999999989</v>
      </c>
      <c r="CH29">
        <v>1092.8900000000001</v>
      </c>
      <c r="CI29">
        <v>655</v>
      </c>
      <c r="CJ29">
        <v>10031.6</v>
      </c>
      <c r="CK29">
        <v>1103.1199999999999</v>
      </c>
      <c r="CL29">
        <v>-10.23</v>
      </c>
      <c r="CZ29">
        <f t="shared" si="42"/>
        <v>1800.06</v>
      </c>
      <c r="DA29">
        <f t="shared" si="43"/>
        <v>1513.2353996510947</v>
      </c>
      <c r="DB29">
        <f t="shared" si="44"/>
        <v>0.8406583111957906</v>
      </c>
      <c r="DC29">
        <f t="shared" si="45"/>
        <v>0.16087054060787609</v>
      </c>
      <c r="DD29">
        <v>6</v>
      </c>
      <c r="DE29">
        <v>0.5</v>
      </c>
      <c r="DF29" t="s">
        <v>426</v>
      </c>
      <c r="DG29">
        <v>2</v>
      </c>
      <c r="DH29">
        <v>1689347830.5999999</v>
      </c>
      <c r="DI29">
        <v>1143.28</v>
      </c>
      <c r="DJ29">
        <v>1199.99</v>
      </c>
      <c r="DK29">
        <v>28.854199999999999</v>
      </c>
      <c r="DL29">
        <v>26.430499999999999</v>
      </c>
      <c r="DM29">
        <v>1142.43</v>
      </c>
      <c r="DN29">
        <v>28.809699999999999</v>
      </c>
      <c r="DO29">
        <v>500.11</v>
      </c>
      <c r="DP29">
        <v>98.7898</v>
      </c>
      <c r="DQ29">
        <v>9.9858199999999994E-2</v>
      </c>
      <c r="DR29">
        <v>31.871099999999998</v>
      </c>
      <c r="DS29">
        <v>31.982800000000001</v>
      </c>
      <c r="DT29">
        <v>999.9</v>
      </c>
      <c r="DU29">
        <v>0</v>
      </c>
      <c r="DV29">
        <v>0</v>
      </c>
      <c r="DW29">
        <v>9988.1200000000008</v>
      </c>
      <c r="DX29">
        <v>0</v>
      </c>
      <c r="DY29">
        <v>150.881</v>
      </c>
      <c r="DZ29">
        <v>-56.712899999999998</v>
      </c>
      <c r="EA29">
        <v>1177.25</v>
      </c>
      <c r="EB29">
        <v>1232.57</v>
      </c>
      <c r="EC29">
        <v>2.4237099999999998</v>
      </c>
      <c r="ED29">
        <v>1199.99</v>
      </c>
      <c r="EE29">
        <v>26.430499999999999</v>
      </c>
      <c r="EF29">
        <v>2.8504999999999998</v>
      </c>
      <c r="EG29">
        <v>2.6110600000000002</v>
      </c>
      <c r="EH29">
        <v>23.179500000000001</v>
      </c>
      <c r="EI29">
        <v>21.735900000000001</v>
      </c>
      <c r="EJ29">
        <v>1800.06</v>
      </c>
      <c r="EK29">
        <v>0.97799599999999998</v>
      </c>
      <c r="EL29">
        <v>2.20038E-2</v>
      </c>
      <c r="EM29">
        <v>0</v>
      </c>
      <c r="EN29">
        <v>762.48400000000004</v>
      </c>
      <c r="EO29">
        <v>5.0005300000000004</v>
      </c>
      <c r="EP29">
        <v>15622.7</v>
      </c>
      <c r="EQ29">
        <v>16035.8</v>
      </c>
      <c r="ER29">
        <v>47.686999999999998</v>
      </c>
      <c r="ES29">
        <v>48.625</v>
      </c>
      <c r="ET29">
        <v>48.125</v>
      </c>
      <c r="EU29">
        <v>48.375</v>
      </c>
      <c r="EV29">
        <v>49.125</v>
      </c>
      <c r="EW29">
        <v>1755.56</v>
      </c>
      <c r="EX29">
        <v>39.5</v>
      </c>
      <c r="EY29">
        <v>0</v>
      </c>
      <c r="EZ29">
        <v>132.79999995231631</v>
      </c>
      <c r="FA29">
        <v>0</v>
      </c>
      <c r="FB29">
        <v>763.0766799999999</v>
      </c>
      <c r="FC29">
        <v>-3.7560769186177279</v>
      </c>
      <c r="FD29">
        <v>-65.192307857958397</v>
      </c>
      <c r="FE29">
        <v>15627.18</v>
      </c>
      <c r="FF29">
        <v>15</v>
      </c>
      <c r="FG29">
        <v>1689347765.0999999</v>
      </c>
      <c r="FH29" t="s">
        <v>492</v>
      </c>
      <c r="FI29">
        <v>1689347764.0999999</v>
      </c>
      <c r="FJ29">
        <v>1689347765.0999999</v>
      </c>
      <c r="FK29">
        <v>14</v>
      </c>
      <c r="FL29">
        <v>0.48</v>
      </c>
      <c r="FM29">
        <v>0</v>
      </c>
      <c r="FN29">
        <v>0.84799999999999998</v>
      </c>
      <c r="FO29">
        <v>3.7999999999999999E-2</v>
      </c>
      <c r="FP29">
        <v>1200</v>
      </c>
      <c r="FQ29">
        <v>25</v>
      </c>
      <c r="FR29">
        <v>0.06</v>
      </c>
      <c r="FS29">
        <v>0.03</v>
      </c>
      <c r="FT29">
        <v>44.963387045790157</v>
      </c>
      <c r="FU29">
        <v>-0.96945049696252994</v>
      </c>
      <c r="FV29">
        <v>0.16723459434314189</v>
      </c>
      <c r="FW29">
        <v>1</v>
      </c>
      <c r="FX29">
        <v>0.1045423682152576</v>
      </c>
      <c r="FY29">
        <v>3.1946430465334521E-3</v>
      </c>
      <c r="FZ29">
        <v>1.0313266926733841E-3</v>
      </c>
      <c r="GA29">
        <v>1</v>
      </c>
      <c r="GB29">
        <v>2</v>
      </c>
      <c r="GC29">
        <v>2</v>
      </c>
      <c r="GD29" t="s">
        <v>428</v>
      </c>
      <c r="GE29">
        <v>3.1201500000000002</v>
      </c>
      <c r="GF29">
        <v>2.7670599999999999</v>
      </c>
      <c r="GG29">
        <v>0.18249299999999999</v>
      </c>
      <c r="GH29">
        <v>0.18803600000000001</v>
      </c>
      <c r="GI29">
        <v>0.121419</v>
      </c>
      <c r="GJ29">
        <v>0.114553</v>
      </c>
      <c r="GK29">
        <v>19538.7</v>
      </c>
      <c r="GL29">
        <v>20152.900000000001</v>
      </c>
      <c r="GM29">
        <v>23762.7</v>
      </c>
      <c r="GN29">
        <v>25133.5</v>
      </c>
      <c r="GO29">
        <v>30090.799999999999</v>
      </c>
      <c r="GP29">
        <v>31230.3</v>
      </c>
      <c r="GQ29">
        <v>37880.300000000003</v>
      </c>
      <c r="GR29">
        <v>39123.800000000003</v>
      </c>
      <c r="GS29">
        <v>2.1449699999999998</v>
      </c>
      <c r="GT29">
        <v>1.80532</v>
      </c>
      <c r="GU29">
        <v>7.1939100000000006E-2</v>
      </c>
      <c r="GV29">
        <v>0</v>
      </c>
      <c r="GW29">
        <v>30.814699999999998</v>
      </c>
      <c r="GX29">
        <v>999.9</v>
      </c>
      <c r="GY29">
        <v>50.1</v>
      </c>
      <c r="GZ29">
        <v>35.9</v>
      </c>
      <c r="HA29">
        <v>30.106300000000001</v>
      </c>
      <c r="HB29">
        <v>60.798299999999998</v>
      </c>
      <c r="HC29">
        <v>26.225999999999999</v>
      </c>
      <c r="HD29">
        <v>1</v>
      </c>
      <c r="HE29">
        <v>0.53644800000000004</v>
      </c>
      <c r="HF29">
        <v>1.9833400000000001</v>
      </c>
      <c r="HG29">
        <v>20.306999999999999</v>
      </c>
      <c r="HH29">
        <v>5.2487399999999997</v>
      </c>
      <c r="HI29">
        <v>12.0099</v>
      </c>
      <c r="HJ29">
        <v>4.9781500000000003</v>
      </c>
      <c r="HK29">
        <v>3.2922500000000001</v>
      </c>
      <c r="HL29">
        <v>9999</v>
      </c>
      <c r="HM29">
        <v>9999</v>
      </c>
      <c r="HN29">
        <v>9999</v>
      </c>
      <c r="HO29">
        <v>253.5</v>
      </c>
      <c r="HP29">
        <v>1.87609</v>
      </c>
      <c r="HQ29">
        <v>1.8769800000000001</v>
      </c>
      <c r="HR29">
        <v>1.88324</v>
      </c>
      <c r="HS29">
        <v>1.8864099999999999</v>
      </c>
      <c r="HT29">
        <v>1.87714</v>
      </c>
      <c r="HU29">
        <v>1.8836999999999999</v>
      </c>
      <c r="HV29">
        <v>1.88263</v>
      </c>
      <c r="HW29">
        <v>1.88605</v>
      </c>
      <c r="HX29">
        <v>0</v>
      </c>
      <c r="HY29">
        <v>0</v>
      </c>
      <c r="HZ29">
        <v>0</v>
      </c>
      <c r="IA29">
        <v>0</v>
      </c>
      <c r="IB29" t="s">
        <v>429</v>
      </c>
      <c r="IC29" t="s">
        <v>430</v>
      </c>
      <c r="ID29" t="s">
        <v>431</v>
      </c>
      <c r="IE29" t="s">
        <v>431</v>
      </c>
      <c r="IF29" t="s">
        <v>431</v>
      </c>
      <c r="IG29" t="s">
        <v>431</v>
      </c>
      <c r="IH29">
        <v>0</v>
      </c>
      <c r="II29">
        <v>100</v>
      </c>
      <c r="IJ29">
        <v>100</v>
      </c>
      <c r="IK29">
        <v>0.85</v>
      </c>
      <c r="IL29">
        <v>4.4499999999999998E-2</v>
      </c>
      <c r="IM29">
        <v>0.89715609760791248</v>
      </c>
      <c r="IN29">
        <v>-4.2852564239613137E-4</v>
      </c>
      <c r="IO29">
        <v>6.4980710991155998E-7</v>
      </c>
      <c r="IP29">
        <v>-2.7237938963984961E-10</v>
      </c>
      <c r="IQ29">
        <v>-1.534119027284999E-2</v>
      </c>
      <c r="IR29">
        <v>6.6907473102813496E-3</v>
      </c>
      <c r="IS29">
        <v>-3.3673306238274028E-4</v>
      </c>
      <c r="IT29">
        <v>6.1311374003140313E-6</v>
      </c>
      <c r="IU29">
        <v>3</v>
      </c>
      <c r="IV29">
        <v>2101</v>
      </c>
      <c r="IW29">
        <v>1</v>
      </c>
      <c r="IX29">
        <v>32</v>
      </c>
      <c r="IY29">
        <v>1.1000000000000001</v>
      </c>
      <c r="IZ29">
        <v>1.1000000000000001</v>
      </c>
      <c r="JA29">
        <v>2.4609399999999999</v>
      </c>
      <c r="JB29">
        <v>2.6464799999999999</v>
      </c>
      <c r="JC29">
        <v>1.6003400000000001</v>
      </c>
      <c r="JD29">
        <v>2.33887</v>
      </c>
      <c r="JE29">
        <v>1.5502899999999999</v>
      </c>
      <c r="JF29">
        <v>2.4731399999999999</v>
      </c>
      <c r="JG29">
        <v>41.118699999999997</v>
      </c>
      <c r="JH29">
        <v>23.9649</v>
      </c>
      <c r="JI29">
        <v>18</v>
      </c>
      <c r="JJ29">
        <v>594.40599999999995</v>
      </c>
      <c r="JK29">
        <v>428.59699999999998</v>
      </c>
      <c r="JL29">
        <v>28.9575</v>
      </c>
      <c r="JM29">
        <v>33.840400000000002</v>
      </c>
      <c r="JN29">
        <v>30.000299999999999</v>
      </c>
      <c r="JO29">
        <v>33.946300000000001</v>
      </c>
      <c r="JP29">
        <v>33.940399999999997</v>
      </c>
      <c r="JQ29">
        <v>49.262700000000002</v>
      </c>
      <c r="JR29">
        <v>23.587800000000001</v>
      </c>
      <c r="JS29">
        <v>43.702199999999998</v>
      </c>
      <c r="JT29">
        <v>28.9663</v>
      </c>
      <c r="JU29">
        <v>1200</v>
      </c>
      <c r="JV29">
        <v>26.274100000000001</v>
      </c>
      <c r="JW29">
        <v>98.799800000000005</v>
      </c>
      <c r="JX29">
        <v>98.999600000000001</v>
      </c>
    </row>
    <row r="30" spans="1:284" x14ac:dyDescent="0.3">
      <c r="A30">
        <v>14</v>
      </c>
      <c r="B30">
        <v>1689348000.0999999</v>
      </c>
      <c r="C30">
        <v>1816.599999904633</v>
      </c>
      <c r="D30" t="s">
        <v>493</v>
      </c>
      <c r="E30" t="s">
        <v>494</v>
      </c>
      <c r="F30" t="s">
        <v>416</v>
      </c>
      <c r="G30" t="s">
        <v>417</v>
      </c>
      <c r="H30" t="s">
        <v>418</v>
      </c>
      <c r="I30" t="s">
        <v>419</v>
      </c>
      <c r="J30" t="s">
        <v>420</v>
      </c>
      <c r="K30" t="s">
        <v>421</v>
      </c>
      <c r="L30" t="s">
        <v>422</v>
      </c>
      <c r="M30">
        <v>1689348000.0999999</v>
      </c>
      <c r="N30">
        <f t="shared" si="0"/>
        <v>1.7239513952854598E-3</v>
      </c>
      <c r="O30">
        <f t="shared" si="1"/>
        <v>1.7239513952854597</v>
      </c>
      <c r="P30">
        <f t="shared" si="2"/>
        <v>47.380459779537617</v>
      </c>
      <c r="Q30">
        <f t="shared" si="3"/>
        <v>1440.18</v>
      </c>
      <c r="R30">
        <f t="shared" si="4"/>
        <v>515.1474988362952</v>
      </c>
      <c r="S30">
        <f t="shared" si="5"/>
        <v>50.940533099868659</v>
      </c>
      <c r="T30">
        <f t="shared" si="6"/>
        <v>142.41268204833602</v>
      </c>
      <c r="U30">
        <f t="shared" si="7"/>
        <v>8.6061872872590969E-2</v>
      </c>
      <c r="V30">
        <f t="shared" si="8"/>
        <v>2.9064068609924849</v>
      </c>
      <c r="W30">
        <f t="shared" si="9"/>
        <v>8.4670796330739873E-2</v>
      </c>
      <c r="X30">
        <f t="shared" si="10"/>
        <v>5.3042357433648435E-2</v>
      </c>
      <c r="Y30">
        <f t="shared" si="11"/>
        <v>289.56066532657599</v>
      </c>
      <c r="Z30">
        <f t="shared" si="12"/>
        <v>33.067218815962271</v>
      </c>
      <c r="AA30">
        <f t="shared" si="13"/>
        <v>31.984200000000001</v>
      </c>
      <c r="AB30">
        <f t="shared" si="14"/>
        <v>4.7708145853371136</v>
      </c>
      <c r="AC30">
        <f t="shared" si="15"/>
        <v>60.034564316669581</v>
      </c>
      <c r="AD30">
        <f t="shared" si="16"/>
        <v>2.8348744551141598</v>
      </c>
      <c r="AE30">
        <f t="shared" si="17"/>
        <v>4.7220705061850685</v>
      </c>
      <c r="AF30">
        <f t="shared" si="18"/>
        <v>1.9359401302229537</v>
      </c>
      <c r="AG30">
        <f t="shared" si="19"/>
        <v>-76.02625653208878</v>
      </c>
      <c r="AH30">
        <f t="shared" si="20"/>
        <v>-28.407934472865652</v>
      </c>
      <c r="AI30">
        <f t="shared" si="21"/>
        <v>-2.2143139936986649</v>
      </c>
      <c r="AJ30">
        <f t="shared" si="22"/>
        <v>182.91216032792286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51362.521184048084</v>
      </c>
      <c r="AP30" t="s">
        <v>423</v>
      </c>
      <c r="AQ30">
        <v>10366.9</v>
      </c>
      <c r="AR30">
        <v>993.59653846153856</v>
      </c>
      <c r="AS30">
        <v>3431.87</v>
      </c>
      <c r="AT30">
        <f t="shared" si="26"/>
        <v>0.71047955241266758</v>
      </c>
      <c r="AU30">
        <v>-3.9894345373445681</v>
      </c>
      <c r="AV30" t="s">
        <v>495</v>
      </c>
      <c r="AW30">
        <v>10052</v>
      </c>
      <c r="AX30">
        <v>765.68075999999996</v>
      </c>
      <c r="AY30">
        <v>1272.1830360507031</v>
      </c>
      <c r="AZ30">
        <f t="shared" si="27"/>
        <v>0.39813632291707146</v>
      </c>
      <c r="BA30">
        <v>0.5</v>
      </c>
      <c r="BB30">
        <f t="shared" si="28"/>
        <v>1513.1513996510757</v>
      </c>
      <c r="BC30">
        <f t="shared" si="29"/>
        <v>47.380459779537617</v>
      </c>
      <c r="BD30">
        <f t="shared" si="30"/>
        <v>301.22026713694964</v>
      </c>
      <c r="BE30">
        <f t="shared" si="31"/>
        <v>3.3948945445067685E-2</v>
      </c>
      <c r="BF30">
        <f t="shared" si="32"/>
        <v>1.6976228284364754</v>
      </c>
      <c r="BG30">
        <f t="shared" si="33"/>
        <v>666.17422460573857</v>
      </c>
      <c r="BH30" t="s">
        <v>496</v>
      </c>
      <c r="BI30">
        <v>569.95000000000005</v>
      </c>
      <c r="BJ30">
        <f t="shared" si="34"/>
        <v>569.95000000000005</v>
      </c>
      <c r="BK30">
        <f t="shared" si="35"/>
        <v>0.55199056751352205</v>
      </c>
      <c r="BL30">
        <f t="shared" si="36"/>
        <v>0.72127377956928296</v>
      </c>
      <c r="BM30">
        <f t="shared" si="37"/>
        <v>0.75462869819886547</v>
      </c>
      <c r="BN30">
        <f t="shared" si="38"/>
        <v>1.8181149496974158</v>
      </c>
      <c r="BO30">
        <f t="shared" si="39"/>
        <v>0.88574435887376368</v>
      </c>
      <c r="BP30">
        <f t="shared" si="40"/>
        <v>0.5368947636421123</v>
      </c>
      <c r="BQ30">
        <f t="shared" si="41"/>
        <v>0.4631052363578877</v>
      </c>
      <c r="BR30">
        <v>6491</v>
      </c>
      <c r="BS30">
        <v>290.00000000000011</v>
      </c>
      <c r="BT30">
        <v>1128.46</v>
      </c>
      <c r="BU30">
        <v>205</v>
      </c>
      <c r="BV30">
        <v>10052</v>
      </c>
      <c r="BW30">
        <v>1126.52</v>
      </c>
      <c r="BX30">
        <v>1.94</v>
      </c>
      <c r="BY30">
        <v>300.00000000000011</v>
      </c>
      <c r="BZ30">
        <v>38.6</v>
      </c>
      <c r="CA30">
        <v>1272.1830360507031</v>
      </c>
      <c r="CB30">
        <v>1.614309583959169</v>
      </c>
      <c r="CC30">
        <v>-146.42187885201261</v>
      </c>
      <c r="CD30">
        <v>1.32857814834707</v>
      </c>
      <c r="CE30">
        <v>0.99770004001253532</v>
      </c>
      <c r="CF30">
        <v>-1.091864093437153E-2</v>
      </c>
      <c r="CG30">
        <v>289.99999999999989</v>
      </c>
      <c r="CH30">
        <v>1113.3499999999999</v>
      </c>
      <c r="CI30">
        <v>655</v>
      </c>
      <c r="CJ30">
        <v>10030.9</v>
      </c>
      <c r="CK30">
        <v>1126.21</v>
      </c>
      <c r="CL30">
        <v>-12.86</v>
      </c>
      <c r="CZ30">
        <f t="shared" si="42"/>
        <v>1799.96</v>
      </c>
      <c r="DA30">
        <f t="shared" si="43"/>
        <v>1513.1513996510757</v>
      </c>
      <c r="DB30">
        <f t="shared" si="44"/>
        <v>0.84065834776943693</v>
      </c>
      <c r="DC30">
        <f t="shared" si="45"/>
        <v>0.16087061119501322</v>
      </c>
      <c r="DD30">
        <v>6</v>
      </c>
      <c r="DE30">
        <v>0.5</v>
      </c>
      <c r="DF30" t="s">
        <v>426</v>
      </c>
      <c r="DG30">
        <v>2</v>
      </c>
      <c r="DH30">
        <v>1689348000.0999999</v>
      </c>
      <c r="DI30">
        <v>1440.18</v>
      </c>
      <c r="DJ30">
        <v>1500</v>
      </c>
      <c r="DK30">
        <v>28.668299999999999</v>
      </c>
      <c r="DL30">
        <v>26.659400000000002</v>
      </c>
      <c r="DM30">
        <v>1439.33</v>
      </c>
      <c r="DN30">
        <v>28.6248</v>
      </c>
      <c r="DO30">
        <v>500.13299999999998</v>
      </c>
      <c r="DP30">
        <v>98.785399999999996</v>
      </c>
      <c r="DQ30">
        <v>9.9935200000000002E-2</v>
      </c>
      <c r="DR30">
        <v>31.802900000000001</v>
      </c>
      <c r="DS30">
        <v>31.984200000000001</v>
      </c>
      <c r="DT30">
        <v>999.9</v>
      </c>
      <c r="DU30">
        <v>0</v>
      </c>
      <c r="DV30">
        <v>0</v>
      </c>
      <c r="DW30">
        <v>9990</v>
      </c>
      <c r="DX30">
        <v>0</v>
      </c>
      <c r="DY30">
        <v>460.423</v>
      </c>
      <c r="DZ30">
        <v>-59.8185</v>
      </c>
      <c r="EA30">
        <v>1482.69</v>
      </c>
      <c r="EB30">
        <v>1541.09</v>
      </c>
      <c r="EC30">
        <v>2.0089000000000001</v>
      </c>
      <c r="ED30">
        <v>1500</v>
      </c>
      <c r="EE30">
        <v>26.659400000000002</v>
      </c>
      <c r="EF30">
        <v>2.8320099999999999</v>
      </c>
      <c r="EG30">
        <v>2.6335600000000001</v>
      </c>
      <c r="EH30">
        <v>23.071899999999999</v>
      </c>
      <c r="EI30">
        <v>21.876300000000001</v>
      </c>
      <c r="EJ30">
        <v>1799.96</v>
      </c>
      <c r="EK30">
        <v>0.97799599999999998</v>
      </c>
      <c r="EL30">
        <v>2.20038E-2</v>
      </c>
      <c r="EM30">
        <v>0</v>
      </c>
      <c r="EN30">
        <v>765.91600000000005</v>
      </c>
      <c r="EO30">
        <v>5.0005300000000004</v>
      </c>
      <c r="EP30">
        <v>15706.3</v>
      </c>
      <c r="EQ30">
        <v>16034.9</v>
      </c>
      <c r="ER30">
        <v>47.811999999999998</v>
      </c>
      <c r="ES30">
        <v>48.875</v>
      </c>
      <c r="ET30">
        <v>48.311999999999998</v>
      </c>
      <c r="EU30">
        <v>48.561999999999998</v>
      </c>
      <c r="EV30">
        <v>49.25</v>
      </c>
      <c r="EW30">
        <v>1755.46</v>
      </c>
      <c r="EX30">
        <v>39.5</v>
      </c>
      <c r="EY30">
        <v>0</v>
      </c>
      <c r="EZ30">
        <v>167.4000000953674</v>
      </c>
      <c r="FA30">
        <v>0</v>
      </c>
      <c r="FB30">
        <v>765.68075999999996</v>
      </c>
      <c r="FC30">
        <v>-1.547538469970279</v>
      </c>
      <c r="FD30">
        <v>415.79230775892103</v>
      </c>
      <c r="FE30">
        <v>15677.075999999999</v>
      </c>
      <c r="FF30">
        <v>15</v>
      </c>
      <c r="FG30">
        <v>1689347897.5999999</v>
      </c>
      <c r="FH30" t="s">
        <v>497</v>
      </c>
      <c r="FI30">
        <v>1689347897.5999999</v>
      </c>
      <c r="FJ30">
        <v>1689347895.0999999</v>
      </c>
      <c r="FK30">
        <v>15</v>
      </c>
      <c r="FL30">
        <v>3.5999999999999997E-2</v>
      </c>
      <c r="FM30">
        <v>-1E-3</v>
      </c>
      <c r="FN30">
        <v>0.83199999999999996</v>
      </c>
      <c r="FO30">
        <v>3.9E-2</v>
      </c>
      <c r="FP30">
        <v>1500</v>
      </c>
      <c r="FQ30">
        <v>26</v>
      </c>
      <c r="FR30">
        <v>0.05</v>
      </c>
      <c r="FS30">
        <v>0.05</v>
      </c>
      <c r="FT30">
        <v>47.268767855737202</v>
      </c>
      <c r="FU30">
        <v>-0.93463375608983523</v>
      </c>
      <c r="FV30">
        <v>0.19240473243895301</v>
      </c>
      <c r="FW30">
        <v>1</v>
      </c>
      <c r="FX30">
        <v>8.6958824463529372E-2</v>
      </c>
      <c r="FY30">
        <v>-1.6930602523224519E-3</v>
      </c>
      <c r="FZ30">
        <v>7.548028587736318E-4</v>
      </c>
      <c r="GA30">
        <v>1</v>
      </c>
      <c r="GB30">
        <v>2</v>
      </c>
      <c r="GC30">
        <v>2</v>
      </c>
      <c r="GD30" t="s">
        <v>428</v>
      </c>
      <c r="GE30">
        <v>3.1204900000000002</v>
      </c>
      <c r="GF30">
        <v>2.76715</v>
      </c>
      <c r="GG30">
        <v>0.210142</v>
      </c>
      <c r="GH30">
        <v>0.21524799999999999</v>
      </c>
      <c r="GI30">
        <v>0.120853</v>
      </c>
      <c r="GJ30">
        <v>0.115216</v>
      </c>
      <c r="GK30">
        <v>18871.2</v>
      </c>
      <c r="GL30">
        <v>19470</v>
      </c>
      <c r="GM30">
        <v>23757.3</v>
      </c>
      <c r="GN30">
        <v>25127.200000000001</v>
      </c>
      <c r="GO30">
        <v>30104.1</v>
      </c>
      <c r="GP30">
        <v>31198.400000000001</v>
      </c>
      <c r="GQ30">
        <v>37872.699999999997</v>
      </c>
      <c r="GR30">
        <v>39113.300000000003</v>
      </c>
      <c r="GS30">
        <v>2.1439499999999998</v>
      </c>
      <c r="GT30">
        <v>1.8031999999999999</v>
      </c>
      <c r="GU30">
        <v>7.2792200000000001E-2</v>
      </c>
      <c r="GV30">
        <v>0</v>
      </c>
      <c r="GW30">
        <v>30.802299999999999</v>
      </c>
      <c r="GX30">
        <v>999.9</v>
      </c>
      <c r="GY30">
        <v>51.2</v>
      </c>
      <c r="GZ30">
        <v>36.200000000000003</v>
      </c>
      <c r="HA30">
        <v>31.2761</v>
      </c>
      <c r="HB30">
        <v>60.718299999999999</v>
      </c>
      <c r="HC30">
        <v>26.286100000000001</v>
      </c>
      <c r="HD30">
        <v>1</v>
      </c>
      <c r="HE30">
        <v>0.54388199999999998</v>
      </c>
      <c r="HF30">
        <v>1.2706</v>
      </c>
      <c r="HG30">
        <v>20.3141</v>
      </c>
      <c r="HH30">
        <v>5.2526299999999999</v>
      </c>
      <c r="HI30">
        <v>12.0099</v>
      </c>
      <c r="HJ30">
        <v>4.9791999999999996</v>
      </c>
      <c r="HK30">
        <v>3.2930000000000001</v>
      </c>
      <c r="HL30">
        <v>9999</v>
      </c>
      <c r="HM30">
        <v>9999</v>
      </c>
      <c r="HN30">
        <v>9999</v>
      </c>
      <c r="HO30">
        <v>253.6</v>
      </c>
      <c r="HP30">
        <v>1.8760699999999999</v>
      </c>
      <c r="HQ30">
        <v>1.8769800000000001</v>
      </c>
      <c r="HR30">
        <v>1.88324</v>
      </c>
      <c r="HS30">
        <v>1.8864099999999999</v>
      </c>
      <c r="HT30">
        <v>1.87714</v>
      </c>
      <c r="HU30">
        <v>1.8836999999999999</v>
      </c>
      <c r="HV30">
        <v>1.88263</v>
      </c>
      <c r="HW30">
        <v>1.8860399999999999</v>
      </c>
      <c r="HX30">
        <v>0</v>
      </c>
      <c r="HY30">
        <v>0</v>
      </c>
      <c r="HZ30">
        <v>0</v>
      </c>
      <c r="IA30">
        <v>0</v>
      </c>
      <c r="IB30" t="s">
        <v>429</v>
      </c>
      <c r="IC30" t="s">
        <v>430</v>
      </c>
      <c r="ID30" t="s">
        <v>431</v>
      </c>
      <c r="IE30" t="s">
        <v>431</v>
      </c>
      <c r="IF30" t="s">
        <v>431</v>
      </c>
      <c r="IG30" t="s">
        <v>431</v>
      </c>
      <c r="IH30">
        <v>0</v>
      </c>
      <c r="II30">
        <v>100</v>
      </c>
      <c r="IJ30">
        <v>100</v>
      </c>
      <c r="IK30">
        <v>0.85</v>
      </c>
      <c r="IL30">
        <v>4.3499999999999997E-2</v>
      </c>
      <c r="IM30">
        <v>0.93222622702475877</v>
      </c>
      <c r="IN30">
        <v>-4.2852564239613137E-4</v>
      </c>
      <c r="IO30">
        <v>6.4980710991155998E-7</v>
      </c>
      <c r="IP30">
        <v>-2.7237938963984961E-10</v>
      </c>
      <c r="IQ30">
        <v>-1.5908399547172981E-2</v>
      </c>
      <c r="IR30">
        <v>6.6907473102813496E-3</v>
      </c>
      <c r="IS30">
        <v>-3.3673306238274028E-4</v>
      </c>
      <c r="IT30">
        <v>6.1311374003140313E-6</v>
      </c>
      <c r="IU30">
        <v>3</v>
      </c>
      <c r="IV30">
        <v>2101</v>
      </c>
      <c r="IW30">
        <v>1</v>
      </c>
      <c r="IX30">
        <v>32</v>
      </c>
      <c r="IY30">
        <v>1.7</v>
      </c>
      <c r="IZ30">
        <v>1.8</v>
      </c>
      <c r="JA30">
        <v>2.9528799999999999</v>
      </c>
      <c r="JB30">
        <v>2.65259</v>
      </c>
      <c r="JC30">
        <v>1.6015600000000001</v>
      </c>
      <c r="JD30">
        <v>2.33765</v>
      </c>
      <c r="JE30">
        <v>1.5502899999999999</v>
      </c>
      <c r="JF30">
        <v>2.47681</v>
      </c>
      <c r="JG30">
        <v>41.456200000000003</v>
      </c>
      <c r="JH30">
        <v>23.9649</v>
      </c>
      <c r="JI30">
        <v>18</v>
      </c>
      <c r="JJ30">
        <v>594.44000000000005</v>
      </c>
      <c r="JK30">
        <v>427.779</v>
      </c>
      <c r="JL30">
        <v>29.510300000000001</v>
      </c>
      <c r="JM30">
        <v>33.939399999999999</v>
      </c>
      <c r="JN30">
        <v>30.000399999999999</v>
      </c>
      <c r="JO30">
        <v>34.030999999999999</v>
      </c>
      <c r="JP30">
        <v>34.025300000000001</v>
      </c>
      <c r="JQ30">
        <v>59.095999999999997</v>
      </c>
      <c r="JR30">
        <v>25.727900000000002</v>
      </c>
      <c r="JS30">
        <v>47.451000000000001</v>
      </c>
      <c r="JT30">
        <v>29.512699999999999</v>
      </c>
      <c r="JU30">
        <v>1500</v>
      </c>
      <c r="JV30">
        <v>26.635899999999999</v>
      </c>
      <c r="JW30">
        <v>98.7791</v>
      </c>
      <c r="JX30">
        <v>98.973699999999994</v>
      </c>
    </row>
    <row r="31" spans="1:284" x14ac:dyDescent="0.3">
      <c r="A31">
        <v>15</v>
      </c>
      <c r="B31">
        <v>1689349388</v>
      </c>
      <c r="C31">
        <v>3204.5</v>
      </c>
      <c r="D31" t="s">
        <v>498</v>
      </c>
      <c r="E31" t="s">
        <v>499</v>
      </c>
      <c r="F31" t="s">
        <v>416</v>
      </c>
      <c r="G31" t="s">
        <v>417</v>
      </c>
      <c r="H31" t="s">
        <v>500</v>
      </c>
      <c r="I31" t="s">
        <v>419</v>
      </c>
      <c r="J31" t="s">
        <v>31</v>
      </c>
      <c r="K31" t="s">
        <v>501</v>
      </c>
      <c r="L31" t="s">
        <v>502</v>
      </c>
      <c r="M31">
        <v>1689349388</v>
      </c>
      <c r="N31">
        <f t="shared" si="0"/>
        <v>6.5352538521528114E-3</v>
      </c>
      <c r="O31">
        <f t="shared" si="1"/>
        <v>6.5352538521528114</v>
      </c>
      <c r="P31">
        <f t="shared" si="2"/>
        <v>50.09476973191542</v>
      </c>
      <c r="Q31">
        <f t="shared" si="3"/>
        <v>337.23599999999999</v>
      </c>
      <c r="R31">
        <f t="shared" si="4"/>
        <v>96.302222518314977</v>
      </c>
      <c r="S31">
        <f t="shared" si="5"/>
        <v>9.5234934839833461</v>
      </c>
      <c r="T31">
        <f t="shared" si="6"/>
        <v>33.349851795515995</v>
      </c>
      <c r="U31">
        <f t="shared" si="7"/>
        <v>0.36224950491018892</v>
      </c>
      <c r="V31">
        <f t="shared" si="8"/>
        <v>2.9091360945936855</v>
      </c>
      <c r="W31">
        <f t="shared" si="9"/>
        <v>0.33892605679314564</v>
      </c>
      <c r="X31">
        <f t="shared" si="10"/>
        <v>0.21379904237468447</v>
      </c>
      <c r="Y31">
        <f t="shared" si="11"/>
        <v>289.58663932698062</v>
      </c>
      <c r="Z31">
        <f t="shared" si="12"/>
        <v>32.382971924847837</v>
      </c>
      <c r="AA31">
        <f t="shared" si="13"/>
        <v>31.9816</v>
      </c>
      <c r="AB31">
        <f t="shared" si="14"/>
        <v>4.7701124688707477</v>
      </c>
      <c r="AC31">
        <f t="shared" si="15"/>
        <v>60.229142959540141</v>
      </c>
      <c r="AD31">
        <f t="shared" si="16"/>
        <v>2.9375689801818998</v>
      </c>
      <c r="AE31">
        <f t="shared" si="17"/>
        <v>4.8773215686553222</v>
      </c>
      <c r="AF31">
        <f t="shared" si="18"/>
        <v>1.8325434886888479</v>
      </c>
      <c r="AG31">
        <f t="shared" si="19"/>
        <v>-288.20469487993898</v>
      </c>
      <c r="AH31">
        <f t="shared" si="20"/>
        <v>61.668444105798152</v>
      </c>
      <c r="AI31">
        <f t="shared" si="21"/>
        <v>4.8158268305332035</v>
      </c>
      <c r="AJ31">
        <f t="shared" si="22"/>
        <v>67.866215383372975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51343.333320097903</v>
      </c>
      <c r="AP31" t="s">
        <v>423</v>
      </c>
      <c r="AQ31">
        <v>10366.9</v>
      </c>
      <c r="AR31">
        <v>993.59653846153856</v>
      </c>
      <c r="AS31">
        <v>3431.87</v>
      </c>
      <c r="AT31">
        <f t="shared" si="26"/>
        <v>0.71047955241266758</v>
      </c>
      <c r="AU31">
        <v>-3.9894345373445681</v>
      </c>
      <c r="AV31" t="s">
        <v>503</v>
      </c>
      <c r="AW31">
        <v>10025.6</v>
      </c>
      <c r="AX31">
        <v>681.22199999999998</v>
      </c>
      <c r="AY31">
        <v>1165.5737425331879</v>
      </c>
      <c r="AZ31">
        <f t="shared" si="27"/>
        <v>0.41554791847020078</v>
      </c>
      <c r="BA31">
        <v>0.5</v>
      </c>
      <c r="BB31">
        <f t="shared" si="28"/>
        <v>1513.2935996512854</v>
      </c>
      <c r="BC31">
        <f t="shared" si="29"/>
        <v>50.09476973191542</v>
      </c>
      <c r="BD31">
        <f t="shared" si="30"/>
        <v>314.42300268468449</v>
      </c>
      <c r="BE31">
        <f t="shared" si="31"/>
        <v>3.5739399335147415E-2</v>
      </c>
      <c r="BF31">
        <f t="shared" si="32"/>
        <v>1.944361111414006</v>
      </c>
      <c r="BG31">
        <f t="shared" si="33"/>
        <v>635.72589736587634</v>
      </c>
      <c r="BH31" t="s">
        <v>504</v>
      </c>
      <c r="BI31">
        <v>542.59</v>
      </c>
      <c r="BJ31">
        <f t="shared" si="34"/>
        <v>542.59</v>
      </c>
      <c r="BK31">
        <f t="shared" si="35"/>
        <v>0.53448676801798267</v>
      </c>
      <c r="BL31">
        <f t="shared" si="36"/>
        <v>0.77747091852462802</v>
      </c>
      <c r="BM31">
        <f t="shared" si="37"/>
        <v>0.78438097292986897</v>
      </c>
      <c r="BN31">
        <f t="shared" si="38"/>
        <v>2.8163717694317016</v>
      </c>
      <c r="BO31">
        <f t="shared" si="39"/>
        <v>0.92946763077052952</v>
      </c>
      <c r="BP31">
        <f t="shared" si="40"/>
        <v>0.61925179410277109</v>
      </c>
      <c r="BQ31">
        <f t="shared" si="41"/>
        <v>0.38074820589722891</v>
      </c>
      <c r="BR31">
        <v>6493</v>
      </c>
      <c r="BS31">
        <v>290.00000000000011</v>
      </c>
      <c r="BT31">
        <v>1016.43</v>
      </c>
      <c r="BU31">
        <v>205</v>
      </c>
      <c r="BV31">
        <v>10025.6</v>
      </c>
      <c r="BW31">
        <v>1014.5</v>
      </c>
      <c r="BX31">
        <v>1.93</v>
      </c>
      <c r="BY31">
        <v>300.00000000000011</v>
      </c>
      <c r="BZ31">
        <v>38.6</v>
      </c>
      <c r="CA31">
        <v>1165.5737425331879</v>
      </c>
      <c r="CB31">
        <v>1.511179188143412</v>
      </c>
      <c r="CC31">
        <v>-151.4630189694532</v>
      </c>
      <c r="CD31">
        <v>1.2403654295930009</v>
      </c>
      <c r="CE31">
        <v>0.99812574198529314</v>
      </c>
      <c r="CF31">
        <v>-1.088965472747498E-2</v>
      </c>
      <c r="CG31">
        <v>289.99999999999989</v>
      </c>
      <c r="CH31">
        <v>999.52</v>
      </c>
      <c r="CI31">
        <v>675</v>
      </c>
      <c r="CJ31">
        <v>10002.1</v>
      </c>
      <c r="CK31">
        <v>1014.14</v>
      </c>
      <c r="CL31">
        <v>-14.62</v>
      </c>
      <c r="CZ31">
        <f t="shared" si="42"/>
        <v>1800.13</v>
      </c>
      <c r="DA31">
        <f t="shared" si="43"/>
        <v>1513.2935996512854</v>
      </c>
      <c r="DB31">
        <f t="shared" si="44"/>
        <v>0.84065795228749329</v>
      </c>
      <c r="DC31">
        <f t="shared" si="45"/>
        <v>0.16086984791486203</v>
      </c>
      <c r="DD31">
        <v>6</v>
      </c>
      <c r="DE31">
        <v>0.5</v>
      </c>
      <c r="DF31" t="s">
        <v>426</v>
      </c>
      <c r="DG31">
        <v>2</v>
      </c>
      <c r="DH31">
        <v>1689349388</v>
      </c>
      <c r="DI31">
        <v>337.23599999999999</v>
      </c>
      <c r="DJ31">
        <v>399.98</v>
      </c>
      <c r="DK31">
        <v>29.704899999999999</v>
      </c>
      <c r="DL31">
        <v>22.097300000000001</v>
      </c>
      <c r="DM31">
        <v>337.14299999999997</v>
      </c>
      <c r="DN31">
        <v>29.6553</v>
      </c>
      <c r="DO31">
        <v>500.11500000000001</v>
      </c>
      <c r="DP31">
        <v>98.791499999999999</v>
      </c>
      <c r="DQ31">
        <v>0.100231</v>
      </c>
      <c r="DR31">
        <v>32.3748</v>
      </c>
      <c r="DS31">
        <v>31.9816</v>
      </c>
      <c r="DT31">
        <v>999.9</v>
      </c>
      <c r="DU31">
        <v>0</v>
      </c>
      <c r="DV31">
        <v>0</v>
      </c>
      <c r="DW31">
        <v>10005</v>
      </c>
      <c r="DX31">
        <v>0</v>
      </c>
      <c r="DY31">
        <v>1600.93</v>
      </c>
      <c r="DZ31">
        <v>-62.744</v>
      </c>
      <c r="EA31">
        <v>347.56</v>
      </c>
      <c r="EB31">
        <v>409.01799999999997</v>
      </c>
      <c r="EC31">
        <v>7.6075999999999997</v>
      </c>
      <c r="ED31">
        <v>399.98</v>
      </c>
      <c r="EE31">
        <v>22.097300000000001</v>
      </c>
      <c r="EF31">
        <v>2.9346000000000001</v>
      </c>
      <c r="EG31">
        <v>2.18303</v>
      </c>
      <c r="EH31">
        <v>23.6614</v>
      </c>
      <c r="EI31">
        <v>18.8383</v>
      </c>
      <c r="EJ31">
        <v>1800.13</v>
      </c>
      <c r="EK31">
        <v>0.97800900000000002</v>
      </c>
      <c r="EL31">
        <v>2.19911E-2</v>
      </c>
      <c r="EM31">
        <v>0</v>
      </c>
      <c r="EN31">
        <v>681.27099999999996</v>
      </c>
      <c r="EO31">
        <v>5.0005300000000004</v>
      </c>
      <c r="EP31">
        <v>14799.1</v>
      </c>
      <c r="EQ31">
        <v>16036.5</v>
      </c>
      <c r="ER31">
        <v>49</v>
      </c>
      <c r="ES31">
        <v>50.811999999999998</v>
      </c>
      <c r="ET31">
        <v>49.75</v>
      </c>
      <c r="EU31">
        <v>49.686999999999998</v>
      </c>
      <c r="EV31">
        <v>50.375</v>
      </c>
      <c r="EW31">
        <v>1755.65</v>
      </c>
      <c r="EX31">
        <v>39.479999999999997</v>
      </c>
      <c r="EY31">
        <v>0</v>
      </c>
      <c r="EZ31">
        <v>1386.2000000476839</v>
      </c>
      <c r="FA31">
        <v>0</v>
      </c>
      <c r="FB31">
        <v>681.22199999999998</v>
      </c>
      <c r="FC31">
        <v>0.5676581316824032</v>
      </c>
      <c r="FD31">
        <v>23.466667165903321</v>
      </c>
      <c r="FE31">
        <v>14794.123076923081</v>
      </c>
      <c r="FF31">
        <v>15</v>
      </c>
      <c r="FG31">
        <v>1689349345</v>
      </c>
      <c r="FH31" t="s">
        <v>505</v>
      </c>
      <c r="FI31">
        <v>1689349335.5</v>
      </c>
      <c r="FJ31">
        <v>1689349345</v>
      </c>
      <c r="FK31">
        <v>17</v>
      </c>
      <c r="FL31">
        <v>3.5000000000000003E-2</v>
      </c>
      <c r="FM31">
        <v>-8.9999999999999993E-3</v>
      </c>
      <c r="FN31">
        <v>8.8999999999999996E-2</v>
      </c>
      <c r="FO31">
        <v>3.6999999999999998E-2</v>
      </c>
      <c r="FP31">
        <v>400</v>
      </c>
      <c r="FQ31">
        <v>22</v>
      </c>
      <c r="FR31">
        <v>0.03</v>
      </c>
      <c r="FS31">
        <v>0.01</v>
      </c>
      <c r="FT31">
        <v>49.980209769493101</v>
      </c>
      <c r="FU31">
        <v>-0.70420051403865103</v>
      </c>
      <c r="FV31">
        <v>0.17552695724916861</v>
      </c>
      <c r="FW31">
        <v>1</v>
      </c>
      <c r="FX31">
        <v>0.36768420821983211</v>
      </c>
      <c r="FY31">
        <v>-9.5469216486373971E-3</v>
      </c>
      <c r="FZ31">
        <v>5.6773906603866473E-3</v>
      </c>
      <c r="GA31">
        <v>1</v>
      </c>
      <c r="GB31">
        <v>2</v>
      </c>
      <c r="GC31">
        <v>2</v>
      </c>
      <c r="GD31" t="s">
        <v>428</v>
      </c>
      <c r="GE31">
        <v>3.1231900000000001</v>
      </c>
      <c r="GF31">
        <v>2.7675800000000002</v>
      </c>
      <c r="GG31">
        <v>7.7230199999999999E-2</v>
      </c>
      <c r="GH31">
        <v>8.8333800000000004E-2</v>
      </c>
      <c r="GI31">
        <v>0.12357799999999999</v>
      </c>
      <c r="GJ31">
        <v>0.100748</v>
      </c>
      <c r="GK31">
        <v>22015</v>
      </c>
      <c r="GL31">
        <v>22589.8</v>
      </c>
      <c r="GM31">
        <v>23721.1</v>
      </c>
      <c r="GN31">
        <v>25092.5</v>
      </c>
      <c r="GO31">
        <v>29966.9</v>
      </c>
      <c r="GP31">
        <v>31666.2</v>
      </c>
      <c r="GQ31">
        <v>37817.800000000003</v>
      </c>
      <c r="GR31">
        <v>39061.800000000003</v>
      </c>
      <c r="GS31">
        <v>2.1407500000000002</v>
      </c>
      <c r="GT31">
        <v>1.7572700000000001</v>
      </c>
      <c r="GU31">
        <v>2.90573E-3</v>
      </c>
      <c r="GV31">
        <v>0</v>
      </c>
      <c r="GW31">
        <v>31.9345</v>
      </c>
      <c r="GX31">
        <v>999.9</v>
      </c>
      <c r="GY31">
        <v>43.4</v>
      </c>
      <c r="GZ31">
        <v>38.4</v>
      </c>
      <c r="HA31">
        <v>29.881799999999998</v>
      </c>
      <c r="HB31">
        <v>60.638300000000001</v>
      </c>
      <c r="HC31">
        <v>26.754799999999999</v>
      </c>
      <c r="HD31">
        <v>1</v>
      </c>
      <c r="HE31">
        <v>0.61954799999999999</v>
      </c>
      <c r="HF31">
        <v>1.57254</v>
      </c>
      <c r="HG31">
        <v>20.310300000000002</v>
      </c>
      <c r="HH31">
        <v>5.2532300000000003</v>
      </c>
      <c r="HI31">
        <v>12.0099</v>
      </c>
      <c r="HJ31">
        <v>4.9797000000000002</v>
      </c>
      <c r="HK31">
        <v>3.2930000000000001</v>
      </c>
      <c r="HL31">
        <v>9999</v>
      </c>
      <c r="HM31">
        <v>9999</v>
      </c>
      <c r="HN31">
        <v>9999</v>
      </c>
      <c r="HO31">
        <v>254</v>
      </c>
      <c r="HP31">
        <v>1.8759600000000001</v>
      </c>
      <c r="HQ31">
        <v>1.8768499999999999</v>
      </c>
      <c r="HR31">
        <v>1.8830899999999999</v>
      </c>
      <c r="HS31">
        <v>1.8862699999999999</v>
      </c>
      <c r="HT31">
        <v>1.8769800000000001</v>
      </c>
      <c r="HU31">
        <v>1.88354</v>
      </c>
      <c r="HV31">
        <v>1.8824799999999999</v>
      </c>
      <c r="HW31">
        <v>1.8858699999999999</v>
      </c>
      <c r="HX31">
        <v>0</v>
      </c>
      <c r="HY31">
        <v>0</v>
      </c>
      <c r="HZ31">
        <v>0</v>
      </c>
      <c r="IA31">
        <v>0</v>
      </c>
      <c r="IB31" t="s">
        <v>429</v>
      </c>
      <c r="IC31" t="s">
        <v>430</v>
      </c>
      <c r="ID31" t="s">
        <v>431</v>
      </c>
      <c r="IE31" t="s">
        <v>431</v>
      </c>
      <c r="IF31" t="s">
        <v>431</v>
      </c>
      <c r="IG31" t="s">
        <v>431</v>
      </c>
      <c r="IH31">
        <v>0</v>
      </c>
      <c r="II31">
        <v>100</v>
      </c>
      <c r="IJ31">
        <v>100</v>
      </c>
      <c r="IK31">
        <v>9.2999999999999999E-2</v>
      </c>
      <c r="IL31">
        <v>4.9599999999999998E-2</v>
      </c>
      <c r="IM31">
        <v>0.174204652760763</v>
      </c>
      <c r="IN31">
        <v>-4.2852564239613137E-4</v>
      </c>
      <c r="IO31">
        <v>6.4980710991155998E-7</v>
      </c>
      <c r="IP31">
        <v>-2.7237938963984961E-10</v>
      </c>
      <c r="IQ31">
        <v>-1.256901322911619E-2</v>
      </c>
      <c r="IR31">
        <v>6.6907473102813496E-3</v>
      </c>
      <c r="IS31">
        <v>-3.3673306238274028E-4</v>
      </c>
      <c r="IT31">
        <v>6.1311374003140313E-6</v>
      </c>
      <c r="IU31">
        <v>3</v>
      </c>
      <c r="IV31">
        <v>2101</v>
      </c>
      <c r="IW31">
        <v>1</v>
      </c>
      <c r="IX31">
        <v>32</v>
      </c>
      <c r="IY31">
        <v>0.9</v>
      </c>
      <c r="IZ31">
        <v>0.7</v>
      </c>
      <c r="JA31">
        <v>1.00342</v>
      </c>
      <c r="JB31">
        <v>2.65991</v>
      </c>
      <c r="JC31">
        <v>1.6003400000000001</v>
      </c>
      <c r="JD31">
        <v>2.33765</v>
      </c>
      <c r="JE31">
        <v>1.5502899999999999</v>
      </c>
      <c r="JF31">
        <v>2.3925800000000002</v>
      </c>
      <c r="JG31">
        <v>42.939</v>
      </c>
      <c r="JH31">
        <v>24.096299999999999</v>
      </c>
      <c r="JI31">
        <v>18</v>
      </c>
      <c r="JJ31">
        <v>600.77499999999998</v>
      </c>
      <c r="JK31">
        <v>404.28800000000001</v>
      </c>
      <c r="JL31">
        <v>29.7469</v>
      </c>
      <c r="JM31">
        <v>34.919899999999998</v>
      </c>
      <c r="JN31">
        <v>29.9999</v>
      </c>
      <c r="JO31">
        <v>34.993200000000002</v>
      </c>
      <c r="JP31">
        <v>34.990699999999997</v>
      </c>
      <c r="JQ31">
        <v>20.063199999999998</v>
      </c>
      <c r="JR31">
        <v>34.025599999999997</v>
      </c>
      <c r="JS31">
        <v>17.475300000000001</v>
      </c>
      <c r="JT31">
        <v>29.758400000000002</v>
      </c>
      <c r="JU31">
        <v>400</v>
      </c>
      <c r="JV31">
        <v>22.115500000000001</v>
      </c>
      <c r="JW31">
        <v>98.632999999999996</v>
      </c>
      <c r="JX31">
        <v>98.840999999999994</v>
      </c>
    </row>
    <row r="32" spans="1:284" x14ac:dyDescent="0.3">
      <c r="A32">
        <v>16</v>
      </c>
      <c r="B32">
        <v>1689349506</v>
      </c>
      <c r="C32">
        <v>3322.5</v>
      </c>
      <c r="D32" t="s">
        <v>506</v>
      </c>
      <c r="E32" t="s">
        <v>507</v>
      </c>
      <c r="F32" t="s">
        <v>416</v>
      </c>
      <c r="G32" t="s">
        <v>417</v>
      </c>
      <c r="H32" t="s">
        <v>500</v>
      </c>
      <c r="I32" t="s">
        <v>419</v>
      </c>
      <c r="J32" t="s">
        <v>31</v>
      </c>
      <c r="K32" t="s">
        <v>501</v>
      </c>
      <c r="L32" t="s">
        <v>502</v>
      </c>
      <c r="M32">
        <v>1689349506</v>
      </c>
      <c r="N32">
        <f t="shared" si="0"/>
        <v>6.8402534624652494E-3</v>
      </c>
      <c r="O32">
        <f t="shared" si="1"/>
        <v>6.8402534624652498</v>
      </c>
      <c r="P32">
        <f t="shared" si="2"/>
        <v>40.948405136711266</v>
      </c>
      <c r="Q32">
        <f t="shared" si="3"/>
        <v>248.702</v>
      </c>
      <c r="R32">
        <f t="shared" si="4"/>
        <v>64.760481673071922</v>
      </c>
      <c r="S32">
        <f t="shared" si="5"/>
        <v>6.4043435292771358</v>
      </c>
      <c r="T32">
        <f t="shared" si="6"/>
        <v>24.594830107333401</v>
      </c>
      <c r="U32">
        <f t="shared" si="7"/>
        <v>0.38861539282614715</v>
      </c>
      <c r="V32">
        <f t="shared" si="8"/>
        <v>2.9104688022475527</v>
      </c>
      <c r="W32">
        <f t="shared" si="9"/>
        <v>0.36191879291793311</v>
      </c>
      <c r="X32">
        <f t="shared" si="10"/>
        <v>0.22844481730782951</v>
      </c>
      <c r="Y32">
        <f t="shared" si="11"/>
        <v>289.57865932696188</v>
      </c>
      <c r="Z32">
        <f t="shared" si="12"/>
        <v>32.339819467976199</v>
      </c>
      <c r="AA32">
        <f t="shared" si="13"/>
        <v>31.904199999999999</v>
      </c>
      <c r="AB32">
        <f t="shared" si="14"/>
        <v>4.7492521583290896</v>
      </c>
      <c r="AC32">
        <f t="shared" si="15"/>
        <v>60.420614322062804</v>
      </c>
      <c r="AD32">
        <f t="shared" si="16"/>
        <v>2.9529678307935097</v>
      </c>
      <c r="AE32">
        <f t="shared" si="17"/>
        <v>4.8873515503387113</v>
      </c>
      <c r="AF32">
        <f t="shared" si="18"/>
        <v>1.79628432753558</v>
      </c>
      <c r="AG32">
        <f t="shared" si="19"/>
        <v>-301.65517769471751</v>
      </c>
      <c r="AH32">
        <f t="shared" si="20"/>
        <v>79.552961391852662</v>
      </c>
      <c r="AI32">
        <f t="shared" si="21"/>
        <v>6.2083745361602194</v>
      </c>
      <c r="AJ32">
        <f t="shared" si="22"/>
        <v>73.68481756025723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51374.792136877943</v>
      </c>
      <c r="AP32" t="s">
        <v>423</v>
      </c>
      <c r="AQ32">
        <v>10366.9</v>
      </c>
      <c r="AR32">
        <v>993.59653846153856</v>
      </c>
      <c r="AS32">
        <v>3431.87</v>
      </c>
      <c r="AT32">
        <f t="shared" si="26"/>
        <v>0.71047955241266758</v>
      </c>
      <c r="AU32">
        <v>-3.9894345373445681</v>
      </c>
      <c r="AV32" t="s">
        <v>508</v>
      </c>
      <c r="AW32">
        <v>10013.799999999999</v>
      </c>
      <c r="AX32">
        <v>666.27669230769231</v>
      </c>
      <c r="AY32">
        <v>1050.7423735356861</v>
      </c>
      <c r="AZ32">
        <f t="shared" si="27"/>
        <v>0.36589909278550314</v>
      </c>
      <c r="BA32">
        <v>0.5</v>
      </c>
      <c r="BB32">
        <f t="shared" si="28"/>
        <v>1513.2515996512755</v>
      </c>
      <c r="BC32">
        <f t="shared" si="29"/>
        <v>40.948405136711266</v>
      </c>
      <c r="BD32">
        <f t="shared" si="30"/>
        <v>276.84869373430655</v>
      </c>
      <c r="BE32">
        <f t="shared" si="31"/>
        <v>2.9696211578042697E-2</v>
      </c>
      <c r="BF32">
        <f t="shared" si="32"/>
        <v>2.266138385998425</v>
      </c>
      <c r="BG32">
        <f t="shared" si="33"/>
        <v>599.96407121486754</v>
      </c>
      <c r="BH32" t="s">
        <v>509</v>
      </c>
      <c r="BI32">
        <v>549.71</v>
      </c>
      <c r="BJ32">
        <f t="shared" si="34"/>
        <v>549.71</v>
      </c>
      <c r="BK32">
        <f t="shared" si="35"/>
        <v>0.47683655494899446</v>
      </c>
      <c r="BL32">
        <f t="shared" si="36"/>
        <v>0.76734698501594967</v>
      </c>
      <c r="BM32">
        <f t="shared" si="37"/>
        <v>0.82616080525172575</v>
      </c>
      <c r="BN32">
        <f t="shared" si="38"/>
        <v>6.7277988103445212</v>
      </c>
      <c r="BO32">
        <f t="shared" si="39"/>
        <v>0.97656299181549111</v>
      </c>
      <c r="BP32">
        <f t="shared" si="40"/>
        <v>0.63309780456543185</v>
      </c>
      <c r="BQ32">
        <f t="shared" si="41"/>
        <v>0.36690219543456815</v>
      </c>
      <c r="BR32">
        <v>6495</v>
      </c>
      <c r="BS32">
        <v>290.00000000000011</v>
      </c>
      <c r="BT32">
        <v>930.98</v>
      </c>
      <c r="BU32">
        <v>295</v>
      </c>
      <c r="BV32">
        <v>10013.799999999999</v>
      </c>
      <c r="BW32">
        <v>931.03</v>
      </c>
      <c r="BX32">
        <v>-0.05</v>
      </c>
      <c r="BY32">
        <v>300.00000000000011</v>
      </c>
      <c r="BZ32">
        <v>38.6</v>
      </c>
      <c r="CA32">
        <v>1050.7423735356861</v>
      </c>
      <c r="CB32">
        <v>1.391069925480962</v>
      </c>
      <c r="CC32">
        <v>-119.8803601161088</v>
      </c>
      <c r="CD32">
        <v>1.141663912457193</v>
      </c>
      <c r="CE32">
        <v>0.99746698925433863</v>
      </c>
      <c r="CF32">
        <v>-1.0888129032258069E-2</v>
      </c>
      <c r="CG32">
        <v>289.99999999999989</v>
      </c>
      <c r="CH32">
        <v>921.65</v>
      </c>
      <c r="CI32">
        <v>695</v>
      </c>
      <c r="CJ32">
        <v>9999.5499999999993</v>
      </c>
      <c r="CK32">
        <v>930.86</v>
      </c>
      <c r="CL32">
        <v>-9.2100000000000009</v>
      </c>
      <c r="CZ32">
        <f t="shared" si="42"/>
        <v>1800.08</v>
      </c>
      <c r="DA32">
        <f t="shared" si="43"/>
        <v>1513.2515996512755</v>
      </c>
      <c r="DB32">
        <f t="shared" si="44"/>
        <v>0.84065797056312808</v>
      </c>
      <c r="DC32">
        <f t="shared" si="45"/>
        <v>0.1608698831868372</v>
      </c>
      <c r="DD32">
        <v>6</v>
      </c>
      <c r="DE32">
        <v>0.5</v>
      </c>
      <c r="DF32" t="s">
        <v>426</v>
      </c>
      <c r="DG32">
        <v>2</v>
      </c>
      <c r="DH32">
        <v>1689349506</v>
      </c>
      <c r="DI32">
        <v>248.702</v>
      </c>
      <c r="DJ32">
        <v>299.86799999999999</v>
      </c>
      <c r="DK32">
        <v>29.860299999999999</v>
      </c>
      <c r="DL32">
        <v>21.8992</v>
      </c>
      <c r="DM32">
        <v>248.33699999999999</v>
      </c>
      <c r="DN32">
        <v>29.814</v>
      </c>
      <c r="DO32">
        <v>500.13200000000001</v>
      </c>
      <c r="DP32">
        <v>98.7928</v>
      </c>
      <c r="DQ32">
        <v>9.9971699999999997E-2</v>
      </c>
      <c r="DR32">
        <v>32.411200000000001</v>
      </c>
      <c r="DS32">
        <v>31.904199999999999</v>
      </c>
      <c r="DT32">
        <v>999.9</v>
      </c>
      <c r="DU32">
        <v>0</v>
      </c>
      <c r="DV32">
        <v>0</v>
      </c>
      <c r="DW32">
        <v>10012.5</v>
      </c>
      <c r="DX32">
        <v>0</v>
      </c>
      <c r="DY32">
        <v>1641.06</v>
      </c>
      <c r="DZ32">
        <v>-51.165999999999997</v>
      </c>
      <c r="EA32">
        <v>256.35700000000003</v>
      </c>
      <c r="EB32">
        <v>306.58199999999999</v>
      </c>
      <c r="EC32">
        <v>7.9610799999999999</v>
      </c>
      <c r="ED32">
        <v>299.86799999999999</v>
      </c>
      <c r="EE32">
        <v>21.8992</v>
      </c>
      <c r="EF32">
        <v>2.94998</v>
      </c>
      <c r="EG32">
        <v>2.1634899999999999</v>
      </c>
      <c r="EH32">
        <v>23.7483</v>
      </c>
      <c r="EI32">
        <v>18.694500000000001</v>
      </c>
      <c r="EJ32">
        <v>1800.08</v>
      </c>
      <c r="EK32">
        <v>0.97800900000000002</v>
      </c>
      <c r="EL32">
        <v>2.19911E-2</v>
      </c>
      <c r="EM32">
        <v>0</v>
      </c>
      <c r="EN32">
        <v>666.14800000000002</v>
      </c>
      <c r="EO32">
        <v>5.0005300000000004</v>
      </c>
      <c r="EP32">
        <v>14505.5</v>
      </c>
      <c r="EQ32">
        <v>16036</v>
      </c>
      <c r="ER32">
        <v>49.061999999999998</v>
      </c>
      <c r="ES32">
        <v>50.75</v>
      </c>
      <c r="ET32">
        <v>49.811999999999998</v>
      </c>
      <c r="EU32">
        <v>49.686999999999998</v>
      </c>
      <c r="EV32">
        <v>50.436999999999998</v>
      </c>
      <c r="EW32">
        <v>1755.6</v>
      </c>
      <c r="EX32">
        <v>39.479999999999997</v>
      </c>
      <c r="EY32">
        <v>0</v>
      </c>
      <c r="EZ32">
        <v>115.7999999523163</v>
      </c>
      <c r="FA32">
        <v>0</v>
      </c>
      <c r="FB32">
        <v>666.27669230769231</v>
      </c>
      <c r="FC32">
        <v>1.325401728948371</v>
      </c>
      <c r="FD32">
        <v>38.352136695915441</v>
      </c>
      <c r="FE32">
        <v>14500.93076923077</v>
      </c>
      <c r="FF32">
        <v>15</v>
      </c>
      <c r="FG32">
        <v>1689349466</v>
      </c>
      <c r="FH32" t="s">
        <v>510</v>
      </c>
      <c r="FI32">
        <v>1689349459</v>
      </c>
      <c r="FJ32">
        <v>1689349466</v>
      </c>
      <c r="FK32">
        <v>18</v>
      </c>
      <c r="FL32">
        <v>0.26100000000000001</v>
      </c>
      <c r="FM32">
        <v>-4.0000000000000001E-3</v>
      </c>
      <c r="FN32">
        <v>0.35799999999999998</v>
      </c>
      <c r="FO32">
        <v>3.3000000000000002E-2</v>
      </c>
      <c r="FP32">
        <v>300</v>
      </c>
      <c r="FQ32">
        <v>22</v>
      </c>
      <c r="FR32">
        <v>0.04</v>
      </c>
      <c r="FS32">
        <v>0.01</v>
      </c>
      <c r="FT32">
        <v>40.655083032611273</v>
      </c>
      <c r="FU32">
        <v>0.51917717060538604</v>
      </c>
      <c r="FV32">
        <v>0.101469064343579</v>
      </c>
      <c r="FW32">
        <v>1</v>
      </c>
      <c r="FX32">
        <v>0.38219208337213312</v>
      </c>
      <c r="FY32">
        <v>7.7175552202043779E-2</v>
      </c>
      <c r="FZ32">
        <v>1.624689630703121E-2</v>
      </c>
      <c r="GA32">
        <v>1</v>
      </c>
      <c r="GB32">
        <v>2</v>
      </c>
      <c r="GC32">
        <v>2</v>
      </c>
      <c r="GD32" t="s">
        <v>428</v>
      </c>
      <c r="GE32">
        <v>3.12317</v>
      </c>
      <c r="GF32">
        <v>2.7673899999999998</v>
      </c>
      <c r="GG32">
        <v>6.0018200000000001E-2</v>
      </c>
      <c r="GH32">
        <v>7.0325299999999993E-2</v>
      </c>
      <c r="GI32">
        <v>0.12403599999999999</v>
      </c>
      <c r="GJ32">
        <v>0.100109</v>
      </c>
      <c r="GK32">
        <v>22427</v>
      </c>
      <c r="GL32">
        <v>23039.4</v>
      </c>
      <c r="GM32">
        <v>23722.799999999999</v>
      </c>
      <c r="GN32">
        <v>25096.2</v>
      </c>
      <c r="GO32">
        <v>29953.4</v>
      </c>
      <c r="GP32">
        <v>31693.4</v>
      </c>
      <c r="GQ32">
        <v>37820.5</v>
      </c>
      <c r="GR32">
        <v>39067.5</v>
      </c>
      <c r="GS32">
        <v>2.1413000000000002</v>
      </c>
      <c r="GT32">
        <v>1.7554799999999999</v>
      </c>
      <c r="GU32">
        <v>4.4926999999999996E-3</v>
      </c>
      <c r="GV32">
        <v>0</v>
      </c>
      <c r="GW32">
        <v>31.831399999999999</v>
      </c>
      <c r="GX32">
        <v>999.9</v>
      </c>
      <c r="GY32">
        <v>42.8</v>
      </c>
      <c r="GZ32">
        <v>38.6</v>
      </c>
      <c r="HA32">
        <v>29.794</v>
      </c>
      <c r="HB32">
        <v>60.7483</v>
      </c>
      <c r="HC32">
        <v>26.770800000000001</v>
      </c>
      <c r="HD32">
        <v>1</v>
      </c>
      <c r="HE32">
        <v>0.61607699999999999</v>
      </c>
      <c r="HF32">
        <v>0.92868700000000004</v>
      </c>
      <c r="HG32">
        <v>20.315300000000001</v>
      </c>
      <c r="HH32">
        <v>5.2529300000000001</v>
      </c>
      <c r="HI32">
        <v>12.0099</v>
      </c>
      <c r="HJ32">
        <v>4.9792500000000004</v>
      </c>
      <c r="HK32">
        <v>3.2930000000000001</v>
      </c>
      <c r="HL32">
        <v>9999</v>
      </c>
      <c r="HM32">
        <v>9999</v>
      </c>
      <c r="HN32">
        <v>9999</v>
      </c>
      <c r="HO32">
        <v>254</v>
      </c>
      <c r="HP32">
        <v>1.8759300000000001</v>
      </c>
      <c r="HQ32">
        <v>1.87683</v>
      </c>
      <c r="HR32">
        <v>1.8830899999999999</v>
      </c>
      <c r="HS32">
        <v>1.8862699999999999</v>
      </c>
      <c r="HT32">
        <v>1.877</v>
      </c>
      <c r="HU32">
        <v>1.8835500000000001</v>
      </c>
      <c r="HV32">
        <v>1.8824799999999999</v>
      </c>
      <c r="HW32">
        <v>1.8859300000000001</v>
      </c>
      <c r="HX32">
        <v>0</v>
      </c>
      <c r="HY32">
        <v>0</v>
      </c>
      <c r="HZ32">
        <v>0</v>
      </c>
      <c r="IA32">
        <v>0</v>
      </c>
      <c r="IB32" t="s">
        <v>429</v>
      </c>
      <c r="IC32" t="s">
        <v>430</v>
      </c>
      <c r="ID32" t="s">
        <v>431</v>
      </c>
      <c r="IE32" t="s">
        <v>431</v>
      </c>
      <c r="IF32" t="s">
        <v>431</v>
      </c>
      <c r="IG32" t="s">
        <v>431</v>
      </c>
      <c r="IH32">
        <v>0</v>
      </c>
      <c r="II32">
        <v>100</v>
      </c>
      <c r="IJ32">
        <v>100</v>
      </c>
      <c r="IK32">
        <v>0.36499999999999999</v>
      </c>
      <c r="IL32">
        <v>4.6300000000000001E-2</v>
      </c>
      <c r="IM32">
        <v>0.4355877385484167</v>
      </c>
      <c r="IN32">
        <v>-4.2852564239613137E-4</v>
      </c>
      <c r="IO32">
        <v>6.4980710991155998E-7</v>
      </c>
      <c r="IP32">
        <v>-2.7237938963984961E-10</v>
      </c>
      <c r="IQ32">
        <v>-1.63298944377765E-2</v>
      </c>
      <c r="IR32">
        <v>6.6907473102813496E-3</v>
      </c>
      <c r="IS32">
        <v>-3.3673306238274028E-4</v>
      </c>
      <c r="IT32">
        <v>6.1311374003140313E-6</v>
      </c>
      <c r="IU32">
        <v>3</v>
      </c>
      <c r="IV32">
        <v>2101</v>
      </c>
      <c r="IW32">
        <v>1</v>
      </c>
      <c r="IX32">
        <v>32</v>
      </c>
      <c r="IY32">
        <v>0.8</v>
      </c>
      <c r="IZ32">
        <v>0.7</v>
      </c>
      <c r="JA32">
        <v>0.79711900000000002</v>
      </c>
      <c r="JB32">
        <v>2.66235</v>
      </c>
      <c r="JC32">
        <v>1.6015600000000001</v>
      </c>
      <c r="JD32">
        <v>2.33765</v>
      </c>
      <c r="JE32">
        <v>1.5502899999999999</v>
      </c>
      <c r="JF32">
        <v>2.3779300000000001</v>
      </c>
      <c r="JG32">
        <v>42.992899999999999</v>
      </c>
      <c r="JH32">
        <v>24.105</v>
      </c>
      <c r="JI32">
        <v>18</v>
      </c>
      <c r="JJ32">
        <v>601.11199999999997</v>
      </c>
      <c r="JK32">
        <v>403.06099999999998</v>
      </c>
      <c r="JL32">
        <v>30.174199999999999</v>
      </c>
      <c r="JM32">
        <v>34.895499999999998</v>
      </c>
      <c r="JN32">
        <v>29.999600000000001</v>
      </c>
      <c r="JO32">
        <v>34.986800000000002</v>
      </c>
      <c r="JP32">
        <v>34.979300000000002</v>
      </c>
      <c r="JQ32">
        <v>15.9358</v>
      </c>
      <c r="JR32">
        <v>34.548299999999998</v>
      </c>
      <c r="JS32">
        <v>15.0863</v>
      </c>
      <c r="JT32">
        <v>30.2422</v>
      </c>
      <c r="JU32">
        <v>300</v>
      </c>
      <c r="JV32">
        <v>21.7804</v>
      </c>
      <c r="JW32">
        <v>98.64</v>
      </c>
      <c r="JX32">
        <v>98.855400000000003</v>
      </c>
    </row>
    <row r="33" spans="1:284" x14ac:dyDescent="0.3">
      <c r="A33">
        <v>17</v>
      </c>
      <c r="B33">
        <v>1689349638</v>
      </c>
      <c r="C33">
        <v>3454.5</v>
      </c>
      <c r="D33" t="s">
        <v>511</v>
      </c>
      <c r="E33" t="s">
        <v>512</v>
      </c>
      <c r="F33" t="s">
        <v>416</v>
      </c>
      <c r="G33" t="s">
        <v>417</v>
      </c>
      <c r="H33" t="s">
        <v>500</v>
      </c>
      <c r="I33" t="s">
        <v>419</v>
      </c>
      <c r="J33" t="s">
        <v>31</v>
      </c>
      <c r="K33" t="s">
        <v>501</v>
      </c>
      <c r="L33" t="s">
        <v>502</v>
      </c>
      <c r="M33">
        <v>1689349638</v>
      </c>
      <c r="N33">
        <f t="shared" si="0"/>
        <v>7.587614915571749E-3</v>
      </c>
      <c r="O33">
        <f t="shared" si="1"/>
        <v>7.5876149155717494</v>
      </c>
      <c r="P33">
        <f t="shared" si="2"/>
        <v>29.520753422181908</v>
      </c>
      <c r="Q33">
        <f t="shared" si="3"/>
        <v>163.02099999999999</v>
      </c>
      <c r="R33">
        <f t="shared" si="4"/>
        <v>43.921637113172615</v>
      </c>
      <c r="S33">
        <f t="shared" si="5"/>
        <v>4.3437261041820774</v>
      </c>
      <c r="T33">
        <f t="shared" si="6"/>
        <v>16.122317376405199</v>
      </c>
      <c r="U33">
        <f t="shared" si="7"/>
        <v>0.43602536686384091</v>
      </c>
      <c r="V33">
        <f t="shared" si="8"/>
        <v>2.9070543497662755</v>
      </c>
      <c r="W33">
        <f t="shared" si="9"/>
        <v>0.40268085132000336</v>
      </c>
      <c r="X33">
        <f t="shared" si="10"/>
        <v>0.25445857314109632</v>
      </c>
      <c r="Y33">
        <f t="shared" si="11"/>
        <v>289.5653123271025</v>
      </c>
      <c r="Z33">
        <f t="shared" si="12"/>
        <v>32.370685322884867</v>
      </c>
      <c r="AA33">
        <f t="shared" si="13"/>
        <v>31.996700000000001</v>
      </c>
      <c r="AB33">
        <f t="shared" si="14"/>
        <v>4.7741914014451607</v>
      </c>
      <c r="AC33">
        <f t="shared" si="15"/>
        <v>60.278186537831616</v>
      </c>
      <c r="AD33">
        <f t="shared" si="16"/>
        <v>2.98378729511272</v>
      </c>
      <c r="AE33">
        <f t="shared" si="17"/>
        <v>4.9500283045841869</v>
      </c>
      <c r="AF33">
        <f t="shared" si="18"/>
        <v>1.7904041063324407</v>
      </c>
      <c r="AG33">
        <f t="shared" si="19"/>
        <v>-334.61381777671414</v>
      </c>
      <c r="AH33">
        <f t="shared" si="20"/>
        <v>100.38243558399584</v>
      </c>
      <c r="AI33">
        <f t="shared" si="21"/>
        <v>7.8554127441348571</v>
      </c>
      <c r="AJ33">
        <f t="shared" si="22"/>
        <v>63.189342878519071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51240.785548154337</v>
      </c>
      <c r="AP33" t="s">
        <v>423</v>
      </c>
      <c r="AQ33">
        <v>10366.9</v>
      </c>
      <c r="AR33">
        <v>993.59653846153856</v>
      </c>
      <c r="AS33">
        <v>3431.87</v>
      </c>
      <c r="AT33">
        <f t="shared" si="26"/>
        <v>0.71047955241266758</v>
      </c>
      <c r="AU33">
        <v>-3.9894345373445681</v>
      </c>
      <c r="AV33" t="s">
        <v>513</v>
      </c>
      <c r="AW33">
        <v>10012.799999999999</v>
      </c>
      <c r="AX33">
        <v>666.33857692307697</v>
      </c>
      <c r="AY33">
        <v>938.86760003585619</v>
      </c>
      <c r="AZ33">
        <f t="shared" si="27"/>
        <v>0.2902741804087936</v>
      </c>
      <c r="BA33">
        <v>0.5</v>
      </c>
      <c r="BB33">
        <f t="shared" si="28"/>
        <v>1513.1840996513483</v>
      </c>
      <c r="BC33">
        <f t="shared" si="29"/>
        <v>29.520753422181908</v>
      </c>
      <c r="BD33">
        <f t="shared" si="30"/>
        <v>219.6191371669567</v>
      </c>
      <c r="BE33">
        <f t="shared" si="31"/>
        <v>2.2145479831071138E-2</v>
      </c>
      <c r="BF33">
        <f t="shared" si="32"/>
        <v>2.6553290366702753</v>
      </c>
      <c r="BG33">
        <f t="shared" si="33"/>
        <v>561.74368980669487</v>
      </c>
      <c r="BH33" t="s">
        <v>514</v>
      </c>
      <c r="BI33">
        <v>567.61</v>
      </c>
      <c r="BJ33">
        <f t="shared" si="34"/>
        <v>567.61</v>
      </c>
      <c r="BK33">
        <f t="shared" si="35"/>
        <v>0.39543126210945778</v>
      </c>
      <c r="BL33">
        <f t="shared" si="36"/>
        <v>0.73406988324672218</v>
      </c>
      <c r="BM33">
        <f t="shared" si="37"/>
        <v>0.87038271664029931</v>
      </c>
      <c r="BN33">
        <f t="shared" si="38"/>
        <v>-4.9796146417649298</v>
      </c>
      <c r="BO33">
        <f t="shared" si="39"/>
        <v>1.0224457753771188</v>
      </c>
      <c r="BP33">
        <f t="shared" si="40"/>
        <v>0.62530584429568814</v>
      </c>
      <c r="BQ33">
        <f t="shared" si="41"/>
        <v>0.37469415570431186</v>
      </c>
      <c r="BR33">
        <v>6497</v>
      </c>
      <c r="BS33">
        <v>290.00000000000011</v>
      </c>
      <c r="BT33">
        <v>862.14</v>
      </c>
      <c r="BU33">
        <v>285</v>
      </c>
      <c r="BV33">
        <v>10012.799999999999</v>
      </c>
      <c r="BW33">
        <v>863.19</v>
      </c>
      <c r="BX33">
        <v>-1.05</v>
      </c>
      <c r="BY33">
        <v>300.00000000000011</v>
      </c>
      <c r="BZ33">
        <v>38.6</v>
      </c>
      <c r="CA33">
        <v>938.86760003585619</v>
      </c>
      <c r="CB33">
        <v>1.5009817479790859</v>
      </c>
      <c r="CC33">
        <v>-75.773757588833121</v>
      </c>
      <c r="CD33">
        <v>1.2317476446474109</v>
      </c>
      <c r="CE33">
        <v>0.99265549694737343</v>
      </c>
      <c r="CF33">
        <v>-1.088670300333705E-2</v>
      </c>
      <c r="CG33">
        <v>289.99999999999989</v>
      </c>
      <c r="CH33">
        <v>861.44</v>
      </c>
      <c r="CI33">
        <v>725</v>
      </c>
      <c r="CJ33">
        <v>9996.2900000000009</v>
      </c>
      <c r="CK33">
        <v>863.07</v>
      </c>
      <c r="CL33">
        <v>-1.63</v>
      </c>
      <c r="CZ33">
        <f t="shared" si="42"/>
        <v>1800</v>
      </c>
      <c r="DA33">
        <f t="shared" si="43"/>
        <v>1513.1840996513483</v>
      </c>
      <c r="DB33">
        <f t="shared" si="44"/>
        <v>0.84065783313963793</v>
      </c>
      <c r="DC33">
        <f t="shared" si="45"/>
        <v>0.16086961795950139</v>
      </c>
      <c r="DD33">
        <v>6</v>
      </c>
      <c r="DE33">
        <v>0.5</v>
      </c>
      <c r="DF33" t="s">
        <v>426</v>
      </c>
      <c r="DG33">
        <v>2</v>
      </c>
      <c r="DH33">
        <v>1689349638</v>
      </c>
      <c r="DI33">
        <v>163.02099999999999</v>
      </c>
      <c r="DJ33">
        <v>199.923</v>
      </c>
      <c r="DK33">
        <v>30.1706</v>
      </c>
      <c r="DL33">
        <v>21.341899999999999</v>
      </c>
      <c r="DM33">
        <v>162.68</v>
      </c>
      <c r="DN33">
        <v>30.125399999999999</v>
      </c>
      <c r="DO33">
        <v>500.09800000000001</v>
      </c>
      <c r="DP33">
        <v>98.797300000000007</v>
      </c>
      <c r="DQ33">
        <v>9.9881200000000003E-2</v>
      </c>
      <c r="DR33">
        <v>32.6372</v>
      </c>
      <c r="DS33">
        <v>31.996700000000001</v>
      </c>
      <c r="DT33">
        <v>999.9</v>
      </c>
      <c r="DU33">
        <v>0</v>
      </c>
      <c r="DV33">
        <v>0</v>
      </c>
      <c r="DW33">
        <v>9992.5</v>
      </c>
      <c r="DX33">
        <v>0</v>
      </c>
      <c r="DY33">
        <v>1648.06</v>
      </c>
      <c r="DZ33">
        <v>-36.901699999999998</v>
      </c>
      <c r="EA33">
        <v>168.09200000000001</v>
      </c>
      <c r="EB33">
        <v>204.28200000000001</v>
      </c>
      <c r="EC33">
        <v>8.8286200000000008</v>
      </c>
      <c r="ED33">
        <v>199.923</v>
      </c>
      <c r="EE33">
        <v>21.341899999999999</v>
      </c>
      <c r="EF33">
        <v>2.9807700000000001</v>
      </c>
      <c r="EG33">
        <v>2.10853</v>
      </c>
      <c r="EH33">
        <v>23.9209</v>
      </c>
      <c r="EI33">
        <v>18.2837</v>
      </c>
      <c r="EJ33">
        <v>1800</v>
      </c>
      <c r="EK33">
        <v>0.97800900000000002</v>
      </c>
      <c r="EL33">
        <v>2.19911E-2</v>
      </c>
      <c r="EM33">
        <v>0</v>
      </c>
      <c r="EN33">
        <v>666.49099999999999</v>
      </c>
      <c r="EO33">
        <v>5.0005300000000004</v>
      </c>
      <c r="EP33">
        <v>14521.8</v>
      </c>
      <c r="EQ33">
        <v>16035.3</v>
      </c>
      <c r="ER33">
        <v>49.125</v>
      </c>
      <c r="ES33">
        <v>50.811999999999998</v>
      </c>
      <c r="ET33">
        <v>49.875</v>
      </c>
      <c r="EU33">
        <v>49.75</v>
      </c>
      <c r="EV33">
        <v>50.5</v>
      </c>
      <c r="EW33">
        <v>1755.53</v>
      </c>
      <c r="EX33">
        <v>39.47</v>
      </c>
      <c r="EY33">
        <v>0</v>
      </c>
      <c r="EZ33">
        <v>130.20000004768369</v>
      </c>
      <c r="FA33">
        <v>0</v>
      </c>
      <c r="FB33">
        <v>666.33857692307697</v>
      </c>
      <c r="FC33">
        <v>-0.23641024791548079</v>
      </c>
      <c r="FD33">
        <v>22.064957346859579</v>
      </c>
      <c r="FE33">
        <v>14514.946153846149</v>
      </c>
      <c r="FF33">
        <v>15</v>
      </c>
      <c r="FG33">
        <v>1689349599</v>
      </c>
      <c r="FH33" t="s">
        <v>515</v>
      </c>
      <c r="FI33">
        <v>1689349592</v>
      </c>
      <c r="FJ33">
        <v>1689349599</v>
      </c>
      <c r="FK33">
        <v>19</v>
      </c>
      <c r="FL33">
        <v>-4.1000000000000002E-2</v>
      </c>
      <c r="FM33">
        <v>-2E-3</v>
      </c>
      <c r="FN33">
        <v>0.33300000000000002</v>
      </c>
      <c r="FO33">
        <v>3.1E-2</v>
      </c>
      <c r="FP33">
        <v>200</v>
      </c>
      <c r="FQ33">
        <v>22</v>
      </c>
      <c r="FR33">
        <v>0.05</v>
      </c>
      <c r="FS33">
        <v>0.01</v>
      </c>
      <c r="FT33">
        <v>29.494286837025999</v>
      </c>
      <c r="FU33">
        <v>-0.48937399849132213</v>
      </c>
      <c r="FV33">
        <v>0.1038591932880828</v>
      </c>
      <c r="FW33">
        <v>1</v>
      </c>
      <c r="FX33">
        <v>0.42877287331899039</v>
      </c>
      <c r="FY33">
        <v>7.3626137471508799E-2</v>
      </c>
      <c r="FZ33">
        <v>1.815407882408691E-2</v>
      </c>
      <c r="GA33">
        <v>1</v>
      </c>
      <c r="GB33">
        <v>2</v>
      </c>
      <c r="GC33">
        <v>2</v>
      </c>
      <c r="GD33" t="s">
        <v>428</v>
      </c>
      <c r="GE33">
        <v>3.1230199999999999</v>
      </c>
      <c r="GF33">
        <v>2.7671199999999998</v>
      </c>
      <c r="GG33">
        <v>4.1305799999999997E-2</v>
      </c>
      <c r="GH33">
        <v>4.9802199999999998E-2</v>
      </c>
      <c r="GI33">
        <v>0.124935</v>
      </c>
      <c r="GJ33">
        <v>9.8294300000000001E-2</v>
      </c>
      <c r="GK33">
        <v>22874.7</v>
      </c>
      <c r="GL33">
        <v>23548.7</v>
      </c>
      <c r="GM33">
        <v>23724.6</v>
      </c>
      <c r="GN33">
        <v>25097.3</v>
      </c>
      <c r="GO33">
        <v>29925.200000000001</v>
      </c>
      <c r="GP33">
        <v>31758.400000000001</v>
      </c>
      <c r="GQ33">
        <v>37823.599999999999</v>
      </c>
      <c r="GR33">
        <v>39068.800000000003</v>
      </c>
      <c r="GS33">
        <v>2.1417700000000002</v>
      </c>
      <c r="GT33">
        <v>1.7535499999999999</v>
      </c>
      <c r="GU33">
        <v>2.13087E-3</v>
      </c>
      <c r="GV33">
        <v>0</v>
      </c>
      <c r="GW33">
        <v>31.9621</v>
      </c>
      <c r="GX33">
        <v>999.9</v>
      </c>
      <c r="GY33">
        <v>42.1</v>
      </c>
      <c r="GZ33">
        <v>38.700000000000003</v>
      </c>
      <c r="HA33">
        <v>29.46</v>
      </c>
      <c r="HB33">
        <v>60.388300000000001</v>
      </c>
      <c r="HC33">
        <v>26.838899999999999</v>
      </c>
      <c r="HD33">
        <v>1</v>
      </c>
      <c r="HE33">
        <v>0.61454500000000001</v>
      </c>
      <c r="HF33">
        <v>1.2918499999999999</v>
      </c>
      <c r="HG33">
        <v>20.3127</v>
      </c>
      <c r="HH33">
        <v>5.2524800000000003</v>
      </c>
      <c r="HI33">
        <v>12.0099</v>
      </c>
      <c r="HJ33">
        <v>4.9793500000000002</v>
      </c>
      <c r="HK33">
        <v>3.2930000000000001</v>
      </c>
      <c r="HL33">
        <v>9999</v>
      </c>
      <c r="HM33">
        <v>9999</v>
      </c>
      <c r="HN33">
        <v>9999</v>
      </c>
      <c r="HO33">
        <v>254</v>
      </c>
      <c r="HP33">
        <v>1.87592</v>
      </c>
      <c r="HQ33">
        <v>1.87683</v>
      </c>
      <c r="HR33">
        <v>1.8830899999999999</v>
      </c>
      <c r="HS33">
        <v>1.88626</v>
      </c>
      <c r="HT33">
        <v>1.8769800000000001</v>
      </c>
      <c r="HU33">
        <v>1.88354</v>
      </c>
      <c r="HV33">
        <v>1.8824799999999999</v>
      </c>
      <c r="HW33">
        <v>1.88588</v>
      </c>
      <c r="HX33">
        <v>0</v>
      </c>
      <c r="HY33">
        <v>0</v>
      </c>
      <c r="HZ33">
        <v>0</v>
      </c>
      <c r="IA33">
        <v>0</v>
      </c>
      <c r="IB33" t="s">
        <v>429</v>
      </c>
      <c r="IC33" t="s">
        <v>430</v>
      </c>
      <c r="ID33" t="s">
        <v>431</v>
      </c>
      <c r="IE33" t="s">
        <v>431</v>
      </c>
      <c r="IF33" t="s">
        <v>431</v>
      </c>
      <c r="IG33" t="s">
        <v>431</v>
      </c>
      <c r="IH33">
        <v>0</v>
      </c>
      <c r="II33">
        <v>100</v>
      </c>
      <c r="IJ33">
        <v>100</v>
      </c>
      <c r="IK33">
        <v>0.34100000000000003</v>
      </c>
      <c r="IL33">
        <v>4.5199999999999997E-2</v>
      </c>
      <c r="IM33">
        <v>0.39438427094860901</v>
      </c>
      <c r="IN33">
        <v>-4.2852564239613137E-4</v>
      </c>
      <c r="IO33">
        <v>6.4980710991155998E-7</v>
      </c>
      <c r="IP33">
        <v>-2.7237938963984961E-10</v>
      </c>
      <c r="IQ33">
        <v>-1.8385206311737869E-2</v>
      </c>
      <c r="IR33">
        <v>6.6907473102813496E-3</v>
      </c>
      <c r="IS33">
        <v>-3.3673306238274028E-4</v>
      </c>
      <c r="IT33">
        <v>6.1311374003140313E-6</v>
      </c>
      <c r="IU33">
        <v>3</v>
      </c>
      <c r="IV33">
        <v>2101</v>
      </c>
      <c r="IW33">
        <v>1</v>
      </c>
      <c r="IX33">
        <v>32</v>
      </c>
      <c r="IY33">
        <v>0.8</v>
      </c>
      <c r="IZ33">
        <v>0.7</v>
      </c>
      <c r="JA33">
        <v>0.58227499999999999</v>
      </c>
      <c r="JB33">
        <v>2.6721200000000001</v>
      </c>
      <c r="JC33">
        <v>1.6015600000000001</v>
      </c>
      <c r="JD33">
        <v>2.33765</v>
      </c>
      <c r="JE33">
        <v>1.5502899999999999</v>
      </c>
      <c r="JF33">
        <v>2.3925800000000002</v>
      </c>
      <c r="JG33">
        <v>43.073900000000002</v>
      </c>
      <c r="JH33">
        <v>24.122499999999999</v>
      </c>
      <c r="JI33">
        <v>18</v>
      </c>
      <c r="JJ33">
        <v>601.31100000000004</v>
      </c>
      <c r="JK33">
        <v>401.71899999999999</v>
      </c>
      <c r="JL33">
        <v>30.2759</v>
      </c>
      <c r="JM33">
        <v>34.872100000000003</v>
      </c>
      <c r="JN33">
        <v>30.0001</v>
      </c>
      <c r="JO33">
        <v>34.970999999999997</v>
      </c>
      <c r="JP33">
        <v>34.962200000000003</v>
      </c>
      <c r="JQ33">
        <v>11.6492</v>
      </c>
      <c r="JR33">
        <v>36.528700000000001</v>
      </c>
      <c r="JS33">
        <v>12.4956</v>
      </c>
      <c r="JT33">
        <v>30.276599999999998</v>
      </c>
      <c r="JU33">
        <v>200</v>
      </c>
      <c r="JV33">
        <v>21.2654</v>
      </c>
      <c r="JW33">
        <v>98.647999999999996</v>
      </c>
      <c r="JX33">
        <v>98.859099999999998</v>
      </c>
    </row>
    <row r="34" spans="1:284" x14ac:dyDescent="0.3">
      <c r="A34">
        <v>18</v>
      </c>
      <c r="B34">
        <v>1689349754.5</v>
      </c>
      <c r="C34">
        <v>3571</v>
      </c>
      <c r="D34" t="s">
        <v>516</v>
      </c>
      <c r="E34" t="s">
        <v>517</v>
      </c>
      <c r="F34" t="s">
        <v>416</v>
      </c>
      <c r="G34" t="s">
        <v>417</v>
      </c>
      <c r="H34" t="s">
        <v>500</v>
      </c>
      <c r="I34" t="s">
        <v>419</v>
      </c>
      <c r="J34" t="s">
        <v>31</v>
      </c>
      <c r="K34" t="s">
        <v>501</v>
      </c>
      <c r="L34" t="s">
        <v>502</v>
      </c>
      <c r="M34">
        <v>1689349754.5</v>
      </c>
      <c r="N34">
        <f t="shared" si="0"/>
        <v>7.8902391110313597E-3</v>
      </c>
      <c r="O34">
        <f t="shared" si="1"/>
        <v>7.8902391110313603</v>
      </c>
      <c r="P34">
        <f t="shared" si="2"/>
        <v>18.379846370705167</v>
      </c>
      <c r="Q34">
        <f t="shared" si="3"/>
        <v>96.954099999999997</v>
      </c>
      <c r="R34">
        <f t="shared" si="4"/>
        <v>26.481829873091165</v>
      </c>
      <c r="S34">
        <f t="shared" si="5"/>
        <v>2.6191045610533092</v>
      </c>
      <c r="T34">
        <f t="shared" si="6"/>
        <v>9.5889493565868005</v>
      </c>
      <c r="U34">
        <f t="shared" si="7"/>
        <v>0.46040736372389057</v>
      </c>
      <c r="V34">
        <f t="shared" si="8"/>
        <v>2.9099819804527098</v>
      </c>
      <c r="W34">
        <f t="shared" si="9"/>
        <v>0.42343293903127632</v>
      </c>
      <c r="X34">
        <f t="shared" si="10"/>
        <v>0.26771971212967549</v>
      </c>
      <c r="Y34">
        <f t="shared" si="11"/>
        <v>289.5660323264168</v>
      </c>
      <c r="Z34">
        <f t="shared" si="12"/>
        <v>32.303459070066104</v>
      </c>
      <c r="AA34">
        <f t="shared" si="13"/>
        <v>31.976500000000001</v>
      </c>
      <c r="AB34">
        <f t="shared" si="14"/>
        <v>4.768735501695283</v>
      </c>
      <c r="AC34">
        <f t="shared" si="15"/>
        <v>60.52971948004182</v>
      </c>
      <c r="AD34">
        <f t="shared" si="16"/>
        <v>2.9981631026460001</v>
      </c>
      <c r="AE34">
        <f t="shared" si="17"/>
        <v>4.9532083221277281</v>
      </c>
      <c r="AF34">
        <f t="shared" si="18"/>
        <v>1.770572399049283</v>
      </c>
      <c r="AG34">
        <f t="shared" si="19"/>
        <v>-347.95954479648299</v>
      </c>
      <c r="AH34">
        <f t="shared" si="20"/>
        <v>105.44102970712495</v>
      </c>
      <c r="AI34">
        <f t="shared" si="21"/>
        <v>8.2426155162016332</v>
      </c>
      <c r="AJ34">
        <f t="shared" si="22"/>
        <v>55.290132753260394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51321.373705687118</v>
      </c>
      <c r="AP34" t="s">
        <v>423</v>
      </c>
      <c r="AQ34">
        <v>10366.9</v>
      </c>
      <c r="AR34">
        <v>993.59653846153856</v>
      </c>
      <c r="AS34">
        <v>3431.87</v>
      </c>
      <c r="AT34">
        <f t="shared" si="26"/>
        <v>0.71047955241266758</v>
      </c>
      <c r="AU34">
        <v>-3.9894345373445681</v>
      </c>
      <c r="AV34" t="s">
        <v>518</v>
      </c>
      <c r="AW34">
        <v>10013.1</v>
      </c>
      <c r="AX34">
        <v>680.63995999999997</v>
      </c>
      <c r="AY34">
        <v>867.0294168251836</v>
      </c>
      <c r="AZ34">
        <f t="shared" si="27"/>
        <v>0.2149747784887035</v>
      </c>
      <c r="BA34">
        <v>0.5</v>
      </c>
      <c r="BB34">
        <f t="shared" si="28"/>
        <v>1513.1768996509932</v>
      </c>
      <c r="BC34">
        <f t="shared" si="29"/>
        <v>18.379846370705167</v>
      </c>
      <c r="BD34">
        <f t="shared" si="30"/>
        <v>162.64743440834769</v>
      </c>
      <c r="BE34">
        <f t="shared" si="31"/>
        <v>1.478299127696775E-2</v>
      </c>
      <c r="BF34">
        <f t="shared" si="32"/>
        <v>2.9581932670364712</v>
      </c>
      <c r="BG34">
        <f t="shared" si="33"/>
        <v>535.21105183290047</v>
      </c>
      <c r="BH34" t="s">
        <v>519</v>
      </c>
      <c r="BI34">
        <v>581.30999999999995</v>
      </c>
      <c r="BJ34">
        <f t="shared" si="34"/>
        <v>581.30999999999995</v>
      </c>
      <c r="BK34">
        <f t="shared" si="35"/>
        <v>0.329538319324167</v>
      </c>
      <c r="BL34">
        <f t="shared" si="36"/>
        <v>0.65235138338261878</v>
      </c>
      <c r="BM34">
        <f t="shared" si="37"/>
        <v>0.89976726789641914</v>
      </c>
      <c r="BN34">
        <f t="shared" si="38"/>
        <v>-1.4726530430288729</v>
      </c>
      <c r="BO34">
        <f t="shared" si="39"/>
        <v>1.0519085015002769</v>
      </c>
      <c r="BP34">
        <f t="shared" si="40"/>
        <v>0.55714974870730494</v>
      </c>
      <c r="BQ34">
        <f t="shared" si="41"/>
        <v>0.44285025129269506</v>
      </c>
      <c r="BR34">
        <v>6499</v>
      </c>
      <c r="BS34">
        <v>290.00000000000011</v>
      </c>
      <c r="BT34">
        <v>821.03</v>
      </c>
      <c r="BU34">
        <v>275</v>
      </c>
      <c r="BV34">
        <v>10013.1</v>
      </c>
      <c r="BW34">
        <v>822.32</v>
      </c>
      <c r="BX34">
        <v>-1.29</v>
      </c>
      <c r="BY34">
        <v>300.00000000000011</v>
      </c>
      <c r="BZ34">
        <v>38.6</v>
      </c>
      <c r="CA34">
        <v>867.0294168251836</v>
      </c>
      <c r="CB34">
        <v>1.374613795580633</v>
      </c>
      <c r="CC34">
        <v>-44.769472354823698</v>
      </c>
      <c r="CD34">
        <v>1.127954899134908</v>
      </c>
      <c r="CE34">
        <v>0.98253669937516119</v>
      </c>
      <c r="CF34">
        <v>-1.0885512569521701E-2</v>
      </c>
      <c r="CG34">
        <v>289.99999999999989</v>
      </c>
      <c r="CH34">
        <v>818.92</v>
      </c>
      <c r="CI34">
        <v>665</v>
      </c>
      <c r="CJ34">
        <v>9999.94</v>
      </c>
      <c r="CK34">
        <v>822.26</v>
      </c>
      <c r="CL34">
        <v>-3.34</v>
      </c>
      <c r="CZ34">
        <f t="shared" si="42"/>
        <v>1799.99</v>
      </c>
      <c r="DA34">
        <f t="shared" si="43"/>
        <v>1513.1768996509932</v>
      </c>
      <c r="DB34">
        <f t="shared" si="44"/>
        <v>0.84065850346445992</v>
      </c>
      <c r="DC34">
        <f t="shared" si="45"/>
        <v>0.1608709116864076</v>
      </c>
      <c r="DD34">
        <v>6</v>
      </c>
      <c r="DE34">
        <v>0.5</v>
      </c>
      <c r="DF34" t="s">
        <v>426</v>
      </c>
      <c r="DG34">
        <v>2</v>
      </c>
      <c r="DH34">
        <v>1689349754.5</v>
      </c>
      <c r="DI34">
        <v>96.954099999999997</v>
      </c>
      <c r="DJ34">
        <v>119.92400000000001</v>
      </c>
      <c r="DK34">
        <v>30.314499999999999</v>
      </c>
      <c r="DL34">
        <v>21.134799999999998</v>
      </c>
      <c r="DM34">
        <v>96.659499999999994</v>
      </c>
      <c r="DN34">
        <v>30.269500000000001</v>
      </c>
      <c r="DO34">
        <v>500.08499999999998</v>
      </c>
      <c r="DP34">
        <v>98.8018</v>
      </c>
      <c r="DQ34">
        <v>0.100148</v>
      </c>
      <c r="DR34">
        <v>32.648600000000002</v>
      </c>
      <c r="DS34">
        <v>31.976500000000001</v>
      </c>
      <c r="DT34">
        <v>999.9</v>
      </c>
      <c r="DU34">
        <v>0</v>
      </c>
      <c r="DV34">
        <v>0</v>
      </c>
      <c r="DW34">
        <v>10008.799999999999</v>
      </c>
      <c r="DX34">
        <v>0</v>
      </c>
      <c r="DY34">
        <v>1650.75</v>
      </c>
      <c r="DZ34">
        <v>-22.9695</v>
      </c>
      <c r="EA34">
        <v>99.985100000000003</v>
      </c>
      <c r="EB34">
        <v>122.51300000000001</v>
      </c>
      <c r="EC34">
        <v>9.1797799999999992</v>
      </c>
      <c r="ED34">
        <v>119.92400000000001</v>
      </c>
      <c r="EE34">
        <v>21.134799999999998</v>
      </c>
      <c r="EF34">
        <v>2.9951300000000001</v>
      </c>
      <c r="EG34">
        <v>2.0881500000000002</v>
      </c>
      <c r="EH34">
        <v>24.000900000000001</v>
      </c>
      <c r="EI34">
        <v>18.129100000000001</v>
      </c>
      <c r="EJ34">
        <v>1799.99</v>
      </c>
      <c r="EK34">
        <v>0.977989</v>
      </c>
      <c r="EL34">
        <v>2.20114E-2</v>
      </c>
      <c r="EM34">
        <v>0</v>
      </c>
      <c r="EN34">
        <v>680.52</v>
      </c>
      <c r="EO34">
        <v>5.0005300000000004</v>
      </c>
      <c r="EP34">
        <v>14788.7</v>
      </c>
      <c r="EQ34">
        <v>16035.1</v>
      </c>
      <c r="ER34">
        <v>49.25</v>
      </c>
      <c r="ES34">
        <v>50.875</v>
      </c>
      <c r="ET34">
        <v>49.936999999999998</v>
      </c>
      <c r="EU34">
        <v>49.811999999999998</v>
      </c>
      <c r="EV34">
        <v>50.625</v>
      </c>
      <c r="EW34">
        <v>1755.48</v>
      </c>
      <c r="EX34">
        <v>39.51</v>
      </c>
      <c r="EY34">
        <v>0</v>
      </c>
      <c r="EZ34">
        <v>114.7999999523163</v>
      </c>
      <c r="FA34">
        <v>0</v>
      </c>
      <c r="FB34">
        <v>680.63995999999997</v>
      </c>
      <c r="FC34">
        <v>-1.954230771057214</v>
      </c>
      <c r="FD34">
        <v>47.907693148581593</v>
      </c>
      <c r="FE34">
        <v>14779.704</v>
      </c>
      <c r="FF34">
        <v>15</v>
      </c>
      <c r="FG34">
        <v>1689349715</v>
      </c>
      <c r="FH34" t="s">
        <v>520</v>
      </c>
      <c r="FI34">
        <v>1689349708.5</v>
      </c>
      <c r="FJ34">
        <v>1689349715</v>
      </c>
      <c r="FK34">
        <v>20</v>
      </c>
      <c r="FL34">
        <v>-6.4000000000000001E-2</v>
      </c>
      <c r="FM34">
        <v>-1E-3</v>
      </c>
      <c r="FN34">
        <v>0.28799999999999998</v>
      </c>
      <c r="FO34">
        <v>0.03</v>
      </c>
      <c r="FP34">
        <v>120</v>
      </c>
      <c r="FQ34">
        <v>21</v>
      </c>
      <c r="FR34">
        <v>0.05</v>
      </c>
      <c r="FS34">
        <v>0.01</v>
      </c>
      <c r="FT34">
        <v>18.403668844697801</v>
      </c>
      <c r="FU34">
        <v>-0.7327940554147363</v>
      </c>
      <c r="FV34">
        <v>0.13797275626304861</v>
      </c>
      <c r="FW34">
        <v>1</v>
      </c>
      <c r="FX34">
        <v>0.45370448545258002</v>
      </c>
      <c r="FY34">
        <v>6.8534442432458223E-2</v>
      </c>
      <c r="FZ34">
        <v>1.7377755820707181E-2</v>
      </c>
      <c r="GA34">
        <v>1</v>
      </c>
      <c r="GB34">
        <v>2</v>
      </c>
      <c r="GC34">
        <v>2</v>
      </c>
      <c r="GD34" t="s">
        <v>428</v>
      </c>
      <c r="GE34">
        <v>3.1230699999999998</v>
      </c>
      <c r="GF34">
        <v>2.7675299999999998</v>
      </c>
      <c r="GG34">
        <v>2.5316600000000002E-2</v>
      </c>
      <c r="GH34">
        <v>3.1160799999999999E-2</v>
      </c>
      <c r="GI34">
        <v>0.12534799999999999</v>
      </c>
      <c r="GJ34">
        <v>9.7613099999999994E-2</v>
      </c>
      <c r="GK34">
        <v>23254.5</v>
      </c>
      <c r="GL34">
        <v>24007.8</v>
      </c>
      <c r="GM34">
        <v>23723.7</v>
      </c>
      <c r="GN34">
        <v>25095.1</v>
      </c>
      <c r="GO34">
        <v>29909.9</v>
      </c>
      <c r="GP34">
        <v>31779.5</v>
      </c>
      <c r="GQ34">
        <v>37822.1</v>
      </c>
      <c r="GR34">
        <v>39065.300000000003</v>
      </c>
      <c r="GS34">
        <v>2.14188</v>
      </c>
      <c r="GT34">
        <v>1.7515499999999999</v>
      </c>
      <c r="GU34">
        <v>-9.1083299999999996E-3</v>
      </c>
      <c r="GV34">
        <v>0</v>
      </c>
      <c r="GW34">
        <v>32.124200000000002</v>
      </c>
      <c r="GX34">
        <v>999.9</v>
      </c>
      <c r="GY34">
        <v>41.6</v>
      </c>
      <c r="GZ34">
        <v>38.799999999999997</v>
      </c>
      <c r="HA34">
        <v>29.267800000000001</v>
      </c>
      <c r="HB34">
        <v>60.7883</v>
      </c>
      <c r="HC34">
        <v>27.363800000000001</v>
      </c>
      <c r="HD34">
        <v>1</v>
      </c>
      <c r="HE34">
        <v>0.62088900000000002</v>
      </c>
      <c r="HF34">
        <v>1.97298</v>
      </c>
      <c r="HG34">
        <v>20.3062</v>
      </c>
      <c r="HH34">
        <v>5.2523299999999997</v>
      </c>
      <c r="HI34">
        <v>12.0099</v>
      </c>
      <c r="HJ34">
        <v>4.97905</v>
      </c>
      <c r="HK34">
        <v>3.2930000000000001</v>
      </c>
      <c r="HL34">
        <v>9999</v>
      </c>
      <c r="HM34">
        <v>9999</v>
      </c>
      <c r="HN34">
        <v>9999</v>
      </c>
      <c r="HO34">
        <v>254.1</v>
      </c>
      <c r="HP34">
        <v>1.8759300000000001</v>
      </c>
      <c r="HQ34">
        <v>1.87683</v>
      </c>
      <c r="HR34">
        <v>1.8830899999999999</v>
      </c>
      <c r="HS34">
        <v>1.8862399999999999</v>
      </c>
      <c r="HT34">
        <v>1.8769800000000001</v>
      </c>
      <c r="HU34">
        <v>1.88354</v>
      </c>
      <c r="HV34">
        <v>1.8824799999999999</v>
      </c>
      <c r="HW34">
        <v>1.8858999999999999</v>
      </c>
      <c r="HX34">
        <v>0</v>
      </c>
      <c r="HY34">
        <v>0</v>
      </c>
      <c r="HZ34">
        <v>0</v>
      </c>
      <c r="IA34">
        <v>0</v>
      </c>
      <c r="IB34" t="s">
        <v>429</v>
      </c>
      <c r="IC34" t="s">
        <v>430</v>
      </c>
      <c r="ID34" t="s">
        <v>431</v>
      </c>
      <c r="IE34" t="s">
        <v>431</v>
      </c>
      <c r="IF34" t="s">
        <v>431</v>
      </c>
      <c r="IG34" t="s">
        <v>431</v>
      </c>
      <c r="IH34">
        <v>0</v>
      </c>
      <c r="II34">
        <v>100</v>
      </c>
      <c r="IJ34">
        <v>100</v>
      </c>
      <c r="IK34">
        <v>0.29499999999999998</v>
      </c>
      <c r="IL34">
        <v>4.4999999999999998E-2</v>
      </c>
      <c r="IM34">
        <v>0.33024448496117942</v>
      </c>
      <c r="IN34">
        <v>-4.2852564239613137E-4</v>
      </c>
      <c r="IO34">
        <v>6.4980710991155998E-7</v>
      </c>
      <c r="IP34">
        <v>-2.7237938963984961E-10</v>
      </c>
      <c r="IQ34">
        <v>-1.8991956769065021E-2</v>
      </c>
      <c r="IR34">
        <v>6.6907473102813496E-3</v>
      </c>
      <c r="IS34">
        <v>-3.3673306238274028E-4</v>
      </c>
      <c r="IT34">
        <v>6.1311374003140313E-6</v>
      </c>
      <c r="IU34">
        <v>3</v>
      </c>
      <c r="IV34">
        <v>2101</v>
      </c>
      <c r="IW34">
        <v>1</v>
      </c>
      <c r="IX34">
        <v>32</v>
      </c>
      <c r="IY34">
        <v>0.8</v>
      </c>
      <c r="IZ34">
        <v>0.7</v>
      </c>
      <c r="JA34">
        <v>0.40649400000000002</v>
      </c>
      <c r="JB34">
        <v>2.6904300000000001</v>
      </c>
      <c r="JC34">
        <v>1.6015600000000001</v>
      </c>
      <c r="JD34">
        <v>2.33765</v>
      </c>
      <c r="JE34">
        <v>1.5502899999999999</v>
      </c>
      <c r="JF34">
        <v>2.3803700000000001</v>
      </c>
      <c r="JG34">
        <v>43.155000000000001</v>
      </c>
      <c r="JH34">
        <v>24.087499999999999</v>
      </c>
      <c r="JI34">
        <v>18</v>
      </c>
      <c r="JJ34">
        <v>601.48199999999997</v>
      </c>
      <c r="JK34">
        <v>400.52600000000001</v>
      </c>
      <c r="JL34">
        <v>29.764500000000002</v>
      </c>
      <c r="JM34">
        <v>34.9009</v>
      </c>
      <c r="JN34">
        <v>30.0001</v>
      </c>
      <c r="JO34">
        <v>34.982199999999999</v>
      </c>
      <c r="JP34">
        <v>34.974899999999998</v>
      </c>
      <c r="JQ34">
        <v>8.1151400000000002</v>
      </c>
      <c r="JR34">
        <v>36.966099999999997</v>
      </c>
      <c r="JS34">
        <v>10.1975</v>
      </c>
      <c r="JT34">
        <v>29.7729</v>
      </c>
      <c r="JU34">
        <v>120</v>
      </c>
      <c r="JV34">
        <v>21.073599999999999</v>
      </c>
      <c r="JW34">
        <v>98.644099999999995</v>
      </c>
      <c r="JX34">
        <v>98.850300000000004</v>
      </c>
    </row>
    <row r="35" spans="1:284" x14ac:dyDescent="0.3">
      <c r="A35">
        <v>19</v>
      </c>
      <c r="B35">
        <v>1689349891</v>
      </c>
      <c r="C35">
        <v>3707.5</v>
      </c>
      <c r="D35" t="s">
        <v>521</v>
      </c>
      <c r="E35" t="s">
        <v>522</v>
      </c>
      <c r="F35" t="s">
        <v>416</v>
      </c>
      <c r="G35" t="s">
        <v>417</v>
      </c>
      <c r="H35" t="s">
        <v>500</v>
      </c>
      <c r="I35" t="s">
        <v>419</v>
      </c>
      <c r="J35" t="s">
        <v>31</v>
      </c>
      <c r="K35" t="s">
        <v>501</v>
      </c>
      <c r="L35" t="s">
        <v>502</v>
      </c>
      <c r="M35">
        <v>1689349891</v>
      </c>
      <c r="N35">
        <f t="shared" si="0"/>
        <v>8.2135536600883279E-3</v>
      </c>
      <c r="O35">
        <f t="shared" si="1"/>
        <v>8.2135536600883281</v>
      </c>
      <c r="P35">
        <f t="shared" si="2"/>
        <v>11.009579923171893</v>
      </c>
      <c r="Q35">
        <f t="shared" si="3"/>
        <v>56.148400000000002</v>
      </c>
      <c r="R35">
        <f t="shared" si="4"/>
        <v>15.713906116846255</v>
      </c>
      <c r="S35">
        <f t="shared" si="5"/>
        <v>1.5541954027798623</v>
      </c>
      <c r="T35">
        <f t="shared" si="6"/>
        <v>5.5533986587771995</v>
      </c>
      <c r="U35">
        <f t="shared" si="7"/>
        <v>0.48247891856450892</v>
      </c>
      <c r="V35">
        <f t="shared" si="8"/>
        <v>2.9034816674569659</v>
      </c>
      <c r="W35">
        <f t="shared" si="9"/>
        <v>0.44195874501985066</v>
      </c>
      <c r="X35">
        <f t="shared" si="10"/>
        <v>0.27958065728617876</v>
      </c>
      <c r="Y35">
        <f t="shared" si="11"/>
        <v>289.56850432710996</v>
      </c>
      <c r="Z35">
        <f t="shared" si="12"/>
        <v>32.237513903017415</v>
      </c>
      <c r="AA35">
        <f t="shared" si="13"/>
        <v>31.919</v>
      </c>
      <c r="AB35">
        <f t="shared" si="14"/>
        <v>4.753234799035285</v>
      </c>
      <c r="AC35">
        <f t="shared" si="15"/>
        <v>60.240213425279478</v>
      </c>
      <c r="AD35">
        <f t="shared" si="16"/>
        <v>2.987052042333</v>
      </c>
      <c r="AE35">
        <f t="shared" si="17"/>
        <v>4.9585681598523355</v>
      </c>
      <c r="AF35">
        <f t="shared" si="18"/>
        <v>1.766182756702285</v>
      </c>
      <c r="AG35">
        <f t="shared" si="19"/>
        <v>-362.21771640989527</v>
      </c>
      <c r="AH35">
        <f t="shared" si="20"/>
        <v>117.21153873756772</v>
      </c>
      <c r="AI35">
        <f t="shared" si="21"/>
        <v>9.1815369604258077</v>
      </c>
      <c r="AJ35">
        <f t="shared" si="22"/>
        <v>53.743863615208241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51135.343475440524</v>
      </c>
      <c r="AP35" t="s">
        <v>423</v>
      </c>
      <c r="AQ35">
        <v>10366.9</v>
      </c>
      <c r="AR35">
        <v>993.59653846153856</v>
      </c>
      <c r="AS35">
        <v>3431.87</v>
      </c>
      <c r="AT35">
        <f t="shared" si="26"/>
        <v>0.71047955241266758</v>
      </c>
      <c r="AU35">
        <v>-3.9894345373445681</v>
      </c>
      <c r="AV35" t="s">
        <v>523</v>
      </c>
      <c r="AW35">
        <v>10016.5</v>
      </c>
      <c r="AX35">
        <v>688.93034615384624</v>
      </c>
      <c r="AY35">
        <v>793.27408996649365</v>
      </c>
      <c r="AZ35">
        <f t="shared" si="27"/>
        <v>0.13153555011112827</v>
      </c>
      <c r="BA35">
        <v>0.5</v>
      </c>
      <c r="BB35">
        <f t="shared" si="28"/>
        <v>1513.2008996513523</v>
      </c>
      <c r="BC35">
        <f t="shared" si="29"/>
        <v>11.009579923171893</v>
      </c>
      <c r="BD35">
        <f t="shared" si="30"/>
        <v>99.519856382147424</v>
      </c>
      <c r="BE35">
        <f t="shared" si="31"/>
        <v>9.9121104566963283E-3</v>
      </c>
      <c r="BF35">
        <f t="shared" si="32"/>
        <v>3.3262096208700771</v>
      </c>
      <c r="BG35">
        <f t="shared" si="33"/>
        <v>506.16080196344194</v>
      </c>
      <c r="BH35" t="s">
        <v>524</v>
      </c>
      <c r="BI35">
        <v>580.70000000000005</v>
      </c>
      <c r="BJ35">
        <f t="shared" si="34"/>
        <v>580.70000000000005</v>
      </c>
      <c r="BK35">
        <f t="shared" si="35"/>
        <v>0.26797054467702619</v>
      </c>
      <c r="BL35">
        <f t="shared" si="36"/>
        <v>0.49085824066843847</v>
      </c>
      <c r="BM35">
        <f t="shared" si="37"/>
        <v>0.92544320753708342</v>
      </c>
      <c r="BN35">
        <f t="shared" si="38"/>
        <v>-0.52087893591829981</v>
      </c>
      <c r="BO35">
        <f t="shared" si="39"/>
        <v>1.0821574985968343</v>
      </c>
      <c r="BP35">
        <f t="shared" si="40"/>
        <v>0.41374484655450078</v>
      </c>
      <c r="BQ35">
        <f t="shared" si="41"/>
        <v>0.58625515344549917</v>
      </c>
      <c r="BR35">
        <v>6501</v>
      </c>
      <c r="BS35">
        <v>290.00000000000011</v>
      </c>
      <c r="BT35">
        <v>767.78</v>
      </c>
      <c r="BU35">
        <v>245</v>
      </c>
      <c r="BV35">
        <v>10016.5</v>
      </c>
      <c r="BW35">
        <v>768.29</v>
      </c>
      <c r="BX35">
        <v>-0.51</v>
      </c>
      <c r="BY35">
        <v>300.00000000000011</v>
      </c>
      <c r="BZ35">
        <v>38.6</v>
      </c>
      <c r="CA35">
        <v>793.27408996649365</v>
      </c>
      <c r="CB35">
        <v>1.1335138707826879</v>
      </c>
      <c r="CC35">
        <v>-25.023685391897871</v>
      </c>
      <c r="CD35">
        <v>0.9300806513463884</v>
      </c>
      <c r="CE35">
        <v>0.96275958109535542</v>
      </c>
      <c r="CF35">
        <v>-1.088487586206897E-2</v>
      </c>
      <c r="CG35">
        <v>289.99999999999989</v>
      </c>
      <c r="CH35">
        <v>766.02</v>
      </c>
      <c r="CI35">
        <v>705</v>
      </c>
      <c r="CJ35">
        <v>9996.4</v>
      </c>
      <c r="CK35">
        <v>768.24</v>
      </c>
      <c r="CL35">
        <v>-2.2200000000000002</v>
      </c>
      <c r="CZ35">
        <f t="shared" si="42"/>
        <v>1800.02</v>
      </c>
      <c r="DA35">
        <f t="shared" si="43"/>
        <v>1513.2008996513523</v>
      </c>
      <c r="DB35">
        <f t="shared" si="44"/>
        <v>0.84065782583046422</v>
      </c>
      <c r="DC35">
        <f t="shared" si="45"/>
        <v>0.16086960385279606</v>
      </c>
      <c r="DD35">
        <v>6</v>
      </c>
      <c r="DE35">
        <v>0.5</v>
      </c>
      <c r="DF35" t="s">
        <v>426</v>
      </c>
      <c r="DG35">
        <v>2</v>
      </c>
      <c r="DH35">
        <v>1689349891</v>
      </c>
      <c r="DI35">
        <v>56.148400000000002</v>
      </c>
      <c r="DJ35">
        <v>69.911299999999997</v>
      </c>
      <c r="DK35">
        <v>30.201000000000001</v>
      </c>
      <c r="DL35">
        <v>20.643799999999999</v>
      </c>
      <c r="DM35">
        <v>55.777099999999997</v>
      </c>
      <c r="DN35">
        <v>30.153600000000001</v>
      </c>
      <c r="DO35">
        <v>500.07299999999998</v>
      </c>
      <c r="DP35">
        <v>98.805499999999995</v>
      </c>
      <c r="DQ35">
        <v>0.100233</v>
      </c>
      <c r="DR35">
        <v>32.6678</v>
      </c>
      <c r="DS35">
        <v>31.919</v>
      </c>
      <c r="DT35">
        <v>999.9</v>
      </c>
      <c r="DU35">
        <v>0</v>
      </c>
      <c r="DV35">
        <v>0</v>
      </c>
      <c r="DW35">
        <v>9971.25</v>
      </c>
      <c r="DX35">
        <v>0</v>
      </c>
      <c r="DY35">
        <v>1666.85</v>
      </c>
      <c r="DZ35">
        <v>-13.7629</v>
      </c>
      <c r="EA35">
        <v>57.896999999999998</v>
      </c>
      <c r="EB35">
        <v>71.385000000000005</v>
      </c>
      <c r="EC35">
        <v>9.5572099999999995</v>
      </c>
      <c r="ED35">
        <v>69.911299999999997</v>
      </c>
      <c r="EE35">
        <v>20.643799999999999</v>
      </c>
      <c r="EF35">
        <v>2.9840200000000001</v>
      </c>
      <c r="EG35">
        <v>2.03972</v>
      </c>
      <c r="EH35">
        <v>23.939</v>
      </c>
      <c r="EI35">
        <v>17.7561</v>
      </c>
      <c r="EJ35">
        <v>1800.02</v>
      </c>
      <c r="EK35">
        <v>0.97800900000000002</v>
      </c>
      <c r="EL35">
        <v>2.19911E-2</v>
      </c>
      <c r="EM35">
        <v>0</v>
      </c>
      <c r="EN35">
        <v>688.66099999999994</v>
      </c>
      <c r="EO35">
        <v>5.0005300000000004</v>
      </c>
      <c r="EP35">
        <v>14917.7</v>
      </c>
      <c r="EQ35">
        <v>16035.5</v>
      </c>
      <c r="ER35">
        <v>49.311999999999998</v>
      </c>
      <c r="ES35">
        <v>50.936999999999998</v>
      </c>
      <c r="ET35">
        <v>50</v>
      </c>
      <c r="EU35">
        <v>49.875</v>
      </c>
      <c r="EV35">
        <v>50.625</v>
      </c>
      <c r="EW35">
        <v>1755.55</v>
      </c>
      <c r="EX35">
        <v>39.47</v>
      </c>
      <c r="EY35">
        <v>0</v>
      </c>
      <c r="EZ35">
        <v>134.4000000953674</v>
      </c>
      <c r="FA35">
        <v>0</v>
      </c>
      <c r="FB35">
        <v>688.93034615384624</v>
      </c>
      <c r="FC35">
        <v>-5.1923076943979511</v>
      </c>
      <c r="FD35">
        <v>-41.494016993700797</v>
      </c>
      <c r="FE35">
        <v>14927.76538461539</v>
      </c>
      <c r="FF35">
        <v>15</v>
      </c>
      <c r="FG35">
        <v>1689349851.5</v>
      </c>
      <c r="FH35" t="s">
        <v>525</v>
      </c>
      <c r="FI35">
        <v>1689349836</v>
      </c>
      <c r="FJ35">
        <v>1689349851.5</v>
      </c>
      <c r="FK35">
        <v>21</v>
      </c>
      <c r="FL35">
        <v>6.3E-2</v>
      </c>
      <c r="FM35">
        <v>3.0000000000000001E-3</v>
      </c>
      <c r="FN35">
        <v>0.36599999999999999</v>
      </c>
      <c r="FO35">
        <v>3.2000000000000001E-2</v>
      </c>
      <c r="FP35">
        <v>70</v>
      </c>
      <c r="FQ35">
        <v>21</v>
      </c>
      <c r="FR35">
        <v>0.14000000000000001</v>
      </c>
      <c r="FS35">
        <v>0.01</v>
      </c>
      <c r="FT35">
        <v>11.09439427596754</v>
      </c>
      <c r="FU35">
        <v>-0.82780915001628874</v>
      </c>
      <c r="FV35">
        <v>0.1441233526547564</v>
      </c>
      <c r="FW35">
        <v>1</v>
      </c>
      <c r="FX35">
        <v>0.4796833261266748</v>
      </c>
      <c r="FY35">
        <v>6.7136642330595533E-2</v>
      </c>
      <c r="FZ35">
        <v>1.5630401151533069E-2</v>
      </c>
      <c r="GA35">
        <v>1</v>
      </c>
      <c r="GB35">
        <v>2</v>
      </c>
      <c r="GC35">
        <v>2</v>
      </c>
      <c r="GD35" t="s">
        <v>428</v>
      </c>
      <c r="GE35">
        <v>3.12317</v>
      </c>
      <c r="GF35">
        <v>2.76729</v>
      </c>
      <c r="GG35">
        <v>1.48004E-2</v>
      </c>
      <c r="GH35">
        <v>1.8510700000000001E-2</v>
      </c>
      <c r="GI35">
        <v>0.12501300000000001</v>
      </c>
      <c r="GJ35">
        <v>9.5980800000000005E-2</v>
      </c>
      <c r="GK35">
        <v>23501.9</v>
      </c>
      <c r="GL35">
        <v>24319.8</v>
      </c>
      <c r="GM35">
        <v>23720.9</v>
      </c>
      <c r="GN35">
        <v>25094.400000000001</v>
      </c>
      <c r="GO35">
        <v>29918</v>
      </c>
      <c r="GP35">
        <v>31837.7</v>
      </c>
      <c r="GQ35">
        <v>37817.9</v>
      </c>
      <c r="GR35">
        <v>39066.1</v>
      </c>
      <c r="GS35">
        <v>2.1419000000000001</v>
      </c>
      <c r="GT35">
        <v>1.74895</v>
      </c>
      <c r="GU35">
        <v>-5.7630199999999998E-3</v>
      </c>
      <c r="GV35">
        <v>0</v>
      </c>
      <c r="GW35">
        <v>32.012500000000003</v>
      </c>
      <c r="GX35">
        <v>999.9</v>
      </c>
      <c r="GY35">
        <v>40.9</v>
      </c>
      <c r="GZ35">
        <v>39</v>
      </c>
      <c r="HA35">
        <v>29.087599999999998</v>
      </c>
      <c r="HB35">
        <v>60.918300000000002</v>
      </c>
      <c r="HC35">
        <v>27.027200000000001</v>
      </c>
      <c r="HD35">
        <v>1</v>
      </c>
      <c r="HE35">
        <v>0.62221300000000002</v>
      </c>
      <c r="HF35">
        <v>0.74004599999999998</v>
      </c>
      <c r="HG35">
        <v>20.316199999999998</v>
      </c>
      <c r="HH35">
        <v>5.2527799999999996</v>
      </c>
      <c r="HI35">
        <v>12.0099</v>
      </c>
      <c r="HJ35">
        <v>4.9793000000000003</v>
      </c>
      <c r="HK35">
        <v>3.2930000000000001</v>
      </c>
      <c r="HL35">
        <v>9999</v>
      </c>
      <c r="HM35">
        <v>9999</v>
      </c>
      <c r="HN35">
        <v>9999</v>
      </c>
      <c r="HO35">
        <v>254.1</v>
      </c>
      <c r="HP35">
        <v>1.8759300000000001</v>
      </c>
      <c r="HQ35">
        <v>1.87683</v>
      </c>
      <c r="HR35">
        <v>1.8830899999999999</v>
      </c>
      <c r="HS35">
        <v>1.8862300000000001</v>
      </c>
      <c r="HT35">
        <v>1.8769800000000001</v>
      </c>
      <c r="HU35">
        <v>1.88354</v>
      </c>
      <c r="HV35">
        <v>1.8824799999999999</v>
      </c>
      <c r="HW35">
        <v>1.88585</v>
      </c>
      <c r="HX35">
        <v>0</v>
      </c>
      <c r="HY35">
        <v>0</v>
      </c>
      <c r="HZ35">
        <v>0</v>
      </c>
      <c r="IA35">
        <v>0</v>
      </c>
      <c r="IB35" t="s">
        <v>429</v>
      </c>
      <c r="IC35" t="s">
        <v>430</v>
      </c>
      <c r="ID35" t="s">
        <v>431</v>
      </c>
      <c r="IE35" t="s">
        <v>431</v>
      </c>
      <c r="IF35" t="s">
        <v>431</v>
      </c>
      <c r="IG35" t="s">
        <v>431</v>
      </c>
      <c r="IH35">
        <v>0</v>
      </c>
      <c r="II35">
        <v>100</v>
      </c>
      <c r="IJ35">
        <v>100</v>
      </c>
      <c r="IK35">
        <v>0.371</v>
      </c>
      <c r="IL35">
        <v>4.7399999999999998E-2</v>
      </c>
      <c r="IM35">
        <v>0.39326889863504999</v>
      </c>
      <c r="IN35">
        <v>-4.2852564239613137E-4</v>
      </c>
      <c r="IO35">
        <v>6.4980710991155998E-7</v>
      </c>
      <c r="IP35">
        <v>-2.7237938963984961E-10</v>
      </c>
      <c r="IQ35">
        <v>-1.6298731815522261E-2</v>
      </c>
      <c r="IR35">
        <v>6.6907473102813496E-3</v>
      </c>
      <c r="IS35">
        <v>-3.3673306238274028E-4</v>
      </c>
      <c r="IT35">
        <v>6.1311374003140313E-6</v>
      </c>
      <c r="IU35">
        <v>3</v>
      </c>
      <c r="IV35">
        <v>2101</v>
      </c>
      <c r="IW35">
        <v>1</v>
      </c>
      <c r="IX35">
        <v>32</v>
      </c>
      <c r="IY35">
        <v>0.9</v>
      </c>
      <c r="IZ35">
        <v>0.7</v>
      </c>
      <c r="JA35">
        <v>0.29541000000000001</v>
      </c>
      <c r="JB35">
        <v>2.7124000000000001</v>
      </c>
      <c r="JC35">
        <v>1.6015600000000001</v>
      </c>
      <c r="JD35">
        <v>2.33887</v>
      </c>
      <c r="JE35">
        <v>1.5502899999999999</v>
      </c>
      <c r="JF35">
        <v>2.3999000000000001</v>
      </c>
      <c r="JG35">
        <v>43.263300000000001</v>
      </c>
      <c r="JH35">
        <v>24.113800000000001</v>
      </c>
      <c r="JI35">
        <v>18</v>
      </c>
      <c r="JJ35">
        <v>601.79700000000003</v>
      </c>
      <c r="JK35">
        <v>399.07600000000002</v>
      </c>
      <c r="JL35">
        <v>30.619900000000001</v>
      </c>
      <c r="JM35">
        <v>34.948599999999999</v>
      </c>
      <c r="JN35">
        <v>30</v>
      </c>
      <c r="JO35">
        <v>35.015300000000003</v>
      </c>
      <c r="JP35">
        <v>35.006500000000003</v>
      </c>
      <c r="JQ35">
        <v>5.8911499999999997</v>
      </c>
      <c r="JR35">
        <v>37.8367</v>
      </c>
      <c r="JS35">
        <v>7.1504300000000001</v>
      </c>
      <c r="JT35">
        <v>30.642099999999999</v>
      </c>
      <c r="JU35">
        <v>70</v>
      </c>
      <c r="JV35">
        <v>20.591699999999999</v>
      </c>
      <c r="JW35">
        <v>98.632900000000006</v>
      </c>
      <c r="JX35">
        <v>98.850499999999997</v>
      </c>
    </row>
    <row r="36" spans="1:284" x14ac:dyDescent="0.3">
      <c r="A36">
        <v>20</v>
      </c>
      <c r="B36">
        <v>1689350028</v>
      </c>
      <c r="C36">
        <v>3844.5</v>
      </c>
      <c r="D36" t="s">
        <v>526</v>
      </c>
      <c r="E36" t="s">
        <v>527</v>
      </c>
      <c r="F36" t="s">
        <v>416</v>
      </c>
      <c r="G36" t="s">
        <v>417</v>
      </c>
      <c r="H36" t="s">
        <v>500</v>
      </c>
      <c r="I36" t="s">
        <v>419</v>
      </c>
      <c r="J36" t="s">
        <v>31</v>
      </c>
      <c r="K36" t="s">
        <v>501</v>
      </c>
      <c r="L36" t="s">
        <v>502</v>
      </c>
      <c r="M36">
        <v>1689350028</v>
      </c>
      <c r="N36">
        <f t="shared" si="0"/>
        <v>8.4294938282835578E-3</v>
      </c>
      <c r="O36">
        <f t="shared" si="1"/>
        <v>8.4294938282835581</v>
      </c>
      <c r="P36">
        <f t="shared" si="2"/>
        <v>4.6028835270728807</v>
      </c>
      <c r="Q36">
        <f t="shared" si="3"/>
        <v>24.146100000000001</v>
      </c>
      <c r="R36">
        <f t="shared" si="4"/>
        <v>7.8759666633493586</v>
      </c>
      <c r="S36">
        <f t="shared" si="5"/>
        <v>0.77898596255551267</v>
      </c>
      <c r="T36">
        <f t="shared" si="6"/>
        <v>2.38821134655015</v>
      </c>
      <c r="U36">
        <f t="shared" si="7"/>
        <v>0.50406286396487576</v>
      </c>
      <c r="V36">
        <f t="shared" si="8"/>
        <v>2.9107165046573398</v>
      </c>
      <c r="W36">
        <f t="shared" si="9"/>
        <v>0.46011259529008763</v>
      </c>
      <c r="X36">
        <f t="shared" si="10"/>
        <v>0.29119911531726905</v>
      </c>
      <c r="Y36">
        <f t="shared" si="11"/>
        <v>289.57170902308167</v>
      </c>
      <c r="Z36">
        <f t="shared" si="12"/>
        <v>32.17745040014379</v>
      </c>
      <c r="AA36">
        <f t="shared" si="13"/>
        <v>31.9101</v>
      </c>
      <c r="AB36">
        <f t="shared" si="14"/>
        <v>4.750839484302988</v>
      </c>
      <c r="AC36">
        <f t="shared" si="15"/>
        <v>60.717591131623081</v>
      </c>
      <c r="AD36">
        <f t="shared" si="16"/>
        <v>3.0099092630257003</v>
      </c>
      <c r="AE36">
        <f t="shared" si="17"/>
        <v>4.9572277274650842</v>
      </c>
      <c r="AF36">
        <f t="shared" si="18"/>
        <v>1.7409302212772877</v>
      </c>
      <c r="AG36">
        <f t="shared" si="19"/>
        <v>-371.74067782730492</v>
      </c>
      <c r="AH36">
        <f t="shared" si="20"/>
        <v>118.14698653909174</v>
      </c>
      <c r="AI36">
        <f t="shared" si="21"/>
        <v>9.2311885517184056</v>
      </c>
      <c r="AJ36">
        <f t="shared" si="22"/>
        <v>45.209206286586877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51339.744815612525</v>
      </c>
      <c r="AP36" t="s">
        <v>423</v>
      </c>
      <c r="AQ36">
        <v>10366.9</v>
      </c>
      <c r="AR36">
        <v>993.59653846153856</v>
      </c>
      <c r="AS36">
        <v>3431.87</v>
      </c>
      <c r="AT36">
        <f t="shared" si="26"/>
        <v>0.71047955241266758</v>
      </c>
      <c r="AU36">
        <v>-3.9894345373445681</v>
      </c>
      <c r="AV36" t="s">
        <v>528</v>
      </c>
      <c r="AW36">
        <v>10011.200000000001</v>
      </c>
      <c r="AX36">
        <v>700.06161538461538</v>
      </c>
      <c r="AY36">
        <v>759.62323119878272</v>
      </c>
      <c r="AZ36">
        <f t="shared" si="27"/>
        <v>7.8409418469431835E-2</v>
      </c>
      <c r="BA36">
        <v>0.5</v>
      </c>
      <c r="BB36">
        <f t="shared" si="28"/>
        <v>1513.2177062295759</v>
      </c>
      <c r="BC36">
        <f t="shared" si="29"/>
        <v>4.6028835270728807</v>
      </c>
      <c r="BD36">
        <f t="shared" si="30"/>
        <v>59.325260181554292</v>
      </c>
      <c r="BE36">
        <f t="shared" si="31"/>
        <v>5.6781770587568548E-3</v>
      </c>
      <c r="BF36">
        <f t="shared" si="32"/>
        <v>3.5178581421003536</v>
      </c>
      <c r="BG36">
        <f t="shared" si="33"/>
        <v>492.2469870978656</v>
      </c>
      <c r="BH36" t="s">
        <v>529</v>
      </c>
      <c r="BI36">
        <v>595.87</v>
      </c>
      <c r="BJ36">
        <f t="shared" si="34"/>
        <v>595.87</v>
      </c>
      <c r="BK36">
        <f t="shared" si="35"/>
        <v>0.21557164719720212</v>
      </c>
      <c r="BL36">
        <f t="shared" si="36"/>
        <v>0.36372788114247667</v>
      </c>
      <c r="BM36">
        <f t="shared" si="37"/>
        <v>0.94225908631918798</v>
      </c>
      <c r="BN36">
        <f t="shared" si="38"/>
        <v>-0.25456585843477725</v>
      </c>
      <c r="BO36">
        <f t="shared" si="39"/>
        <v>1.0959585997852459</v>
      </c>
      <c r="BP36">
        <f t="shared" si="40"/>
        <v>0.30959350973312993</v>
      </c>
      <c r="BQ36">
        <f t="shared" si="41"/>
        <v>0.69040649026687007</v>
      </c>
      <c r="BR36">
        <v>6503</v>
      </c>
      <c r="BS36">
        <v>290.00000000000011</v>
      </c>
      <c r="BT36">
        <v>744.3</v>
      </c>
      <c r="BU36">
        <v>285</v>
      </c>
      <c r="BV36">
        <v>10011.200000000001</v>
      </c>
      <c r="BW36">
        <v>744.74</v>
      </c>
      <c r="BX36">
        <v>-0.44</v>
      </c>
      <c r="BY36">
        <v>300.00000000000011</v>
      </c>
      <c r="BZ36">
        <v>38.6</v>
      </c>
      <c r="CA36">
        <v>759.62323119878272</v>
      </c>
      <c r="CB36">
        <v>0.89916703689767496</v>
      </c>
      <c r="CC36">
        <v>-14.89741860235921</v>
      </c>
      <c r="CD36">
        <v>0.73777643146555816</v>
      </c>
      <c r="CE36">
        <v>0.93573999761015569</v>
      </c>
      <c r="CF36">
        <v>-1.0884503448275859E-2</v>
      </c>
      <c r="CG36">
        <v>289.99999999999989</v>
      </c>
      <c r="CH36">
        <v>743.95</v>
      </c>
      <c r="CI36">
        <v>625</v>
      </c>
      <c r="CJ36">
        <v>10002.700000000001</v>
      </c>
      <c r="CK36">
        <v>744.73</v>
      </c>
      <c r="CL36">
        <v>-0.78</v>
      </c>
      <c r="CZ36">
        <f t="shared" si="42"/>
        <v>1800.04</v>
      </c>
      <c r="DA36">
        <f t="shared" si="43"/>
        <v>1513.2177062295759</v>
      </c>
      <c r="DB36">
        <f t="shared" si="44"/>
        <v>0.84065782217593832</v>
      </c>
      <c r="DC36">
        <f t="shared" si="45"/>
        <v>0.16086959679956095</v>
      </c>
      <c r="DD36">
        <v>6</v>
      </c>
      <c r="DE36">
        <v>0.5</v>
      </c>
      <c r="DF36" t="s">
        <v>426</v>
      </c>
      <c r="DG36">
        <v>2</v>
      </c>
      <c r="DH36">
        <v>1689350028</v>
      </c>
      <c r="DI36">
        <v>24.146100000000001</v>
      </c>
      <c r="DJ36">
        <v>29.9133</v>
      </c>
      <c r="DK36">
        <v>30.431799999999999</v>
      </c>
      <c r="DL36">
        <v>20.6251</v>
      </c>
      <c r="DM36">
        <v>23.737500000000001</v>
      </c>
      <c r="DN36">
        <v>30.384599999999999</v>
      </c>
      <c r="DO36">
        <v>500.04399999999998</v>
      </c>
      <c r="DP36">
        <v>98.806799999999996</v>
      </c>
      <c r="DQ36">
        <v>9.99115E-2</v>
      </c>
      <c r="DR36">
        <v>32.662999999999997</v>
      </c>
      <c r="DS36">
        <v>31.9101</v>
      </c>
      <c r="DT36">
        <v>999.9</v>
      </c>
      <c r="DU36">
        <v>0</v>
      </c>
      <c r="DV36">
        <v>0</v>
      </c>
      <c r="DW36">
        <v>10012.5</v>
      </c>
      <c r="DX36">
        <v>0</v>
      </c>
      <c r="DY36">
        <v>1669.64</v>
      </c>
      <c r="DZ36">
        <v>-5.7671900000000003</v>
      </c>
      <c r="EA36">
        <v>24.9039</v>
      </c>
      <c r="EB36">
        <v>30.543199999999999</v>
      </c>
      <c r="EC36">
        <v>9.8066899999999997</v>
      </c>
      <c r="ED36">
        <v>29.9133</v>
      </c>
      <c r="EE36">
        <v>20.6251</v>
      </c>
      <c r="EF36">
        <v>3.0068700000000002</v>
      </c>
      <c r="EG36">
        <v>2.0379</v>
      </c>
      <c r="EH36">
        <v>24.065999999999999</v>
      </c>
      <c r="EI36">
        <v>17.741900000000001</v>
      </c>
      <c r="EJ36">
        <v>1800.04</v>
      </c>
      <c r="EK36">
        <v>0.97800900000000002</v>
      </c>
      <c r="EL36">
        <v>2.19911E-2</v>
      </c>
      <c r="EM36">
        <v>0</v>
      </c>
      <c r="EN36">
        <v>699.96799999999996</v>
      </c>
      <c r="EO36">
        <v>5.0005300000000004</v>
      </c>
      <c r="EP36">
        <v>15136.9</v>
      </c>
      <c r="EQ36">
        <v>16035.6</v>
      </c>
      <c r="ER36">
        <v>49.311999999999998</v>
      </c>
      <c r="ES36">
        <v>51</v>
      </c>
      <c r="ET36">
        <v>50.061999999999998</v>
      </c>
      <c r="EU36">
        <v>50</v>
      </c>
      <c r="EV36">
        <v>50.686999999999998</v>
      </c>
      <c r="EW36">
        <v>1755.56</v>
      </c>
      <c r="EX36">
        <v>39.47</v>
      </c>
      <c r="EY36">
        <v>0</v>
      </c>
      <c r="EZ36">
        <v>135.20000004768369</v>
      </c>
      <c r="FA36">
        <v>0</v>
      </c>
      <c r="FB36">
        <v>700.06161538461538</v>
      </c>
      <c r="FC36">
        <v>-2.1132991388542899</v>
      </c>
      <c r="FD36">
        <v>14.99487191117279</v>
      </c>
      <c r="FE36">
        <v>15139.369230769231</v>
      </c>
      <c r="FF36">
        <v>15</v>
      </c>
      <c r="FG36">
        <v>1689349988.5</v>
      </c>
      <c r="FH36" t="s">
        <v>530</v>
      </c>
      <c r="FI36">
        <v>1689349970.5</v>
      </c>
      <c r="FJ36">
        <v>1689349988.5</v>
      </c>
      <c r="FK36">
        <v>22</v>
      </c>
      <c r="FL36">
        <v>2.5000000000000001E-2</v>
      </c>
      <c r="FM36">
        <v>-1E-3</v>
      </c>
      <c r="FN36">
        <v>0.40600000000000003</v>
      </c>
      <c r="FO36">
        <v>3.1E-2</v>
      </c>
      <c r="FP36">
        <v>30</v>
      </c>
      <c r="FQ36">
        <v>21</v>
      </c>
      <c r="FR36">
        <v>0.17</v>
      </c>
      <c r="FS36">
        <v>0.01</v>
      </c>
      <c r="FT36">
        <v>4.6811457186837826</v>
      </c>
      <c r="FU36">
        <v>-0.86696094779082922</v>
      </c>
      <c r="FV36">
        <v>0.16161133679271389</v>
      </c>
      <c r="FW36">
        <v>1</v>
      </c>
      <c r="FX36">
        <v>0.4937410945229595</v>
      </c>
      <c r="FY36">
        <v>8.8808484847846841E-2</v>
      </c>
      <c r="FZ36">
        <v>1.8367164790061171E-2</v>
      </c>
      <c r="GA36">
        <v>1</v>
      </c>
      <c r="GB36">
        <v>2</v>
      </c>
      <c r="GC36">
        <v>2</v>
      </c>
      <c r="GD36" t="s">
        <v>428</v>
      </c>
      <c r="GE36">
        <v>3.1231</v>
      </c>
      <c r="GF36">
        <v>2.7673299999999998</v>
      </c>
      <c r="GG36">
        <v>6.3335300000000004E-3</v>
      </c>
      <c r="GH36">
        <v>7.9853300000000006E-3</v>
      </c>
      <c r="GI36">
        <v>0.12567</v>
      </c>
      <c r="GJ36">
        <v>9.5918900000000001E-2</v>
      </c>
      <c r="GK36">
        <v>23705.8</v>
      </c>
      <c r="GL36">
        <v>24582.1</v>
      </c>
      <c r="GM36">
        <v>23723.4</v>
      </c>
      <c r="GN36">
        <v>25096.6</v>
      </c>
      <c r="GO36">
        <v>29898.9</v>
      </c>
      <c r="GP36">
        <v>31841.7</v>
      </c>
      <c r="GQ36">
        <v>37822.199999999997</v>
      </c>
      <c r="GR36">
        <v>39068.400000000001</v>
      </c>
      <c r="GS36">
        <v>2.1419700000000002</v>
      </c>
      <c r="GT36">
        <v>1.7483200000000001</v>
      </c>
      <c r="GU36">
        <v>-1.6737700000000001E-2</v>
      </c>
      <c r="GV36">
        <v>0</v>
      </c>
      <c r="GW36">
        <v>32.181600000000003</v>
      </c>
      <c r="GX36">
        <v>999.9</v>
      </c>
      <c r="GY36">
        <v>40.4</v>
      </c>
      <c r="GZ36">
        <v>39.1</v>
      </c>
      <c r="HA36">
        <v>28.8858</v>
      </c>
      <c r="HB36">
        <v>60.688299999999998</v>
      </c>
      <c r="HC36">
        <v>27.4239</v>
      </c>
      <c r="HD36">
        <v>1</v>
      </c>
      <c r="HE36">
        <v>0.61938499999999996</v>
      </c>
      <c r="HF36">
        <v>0.87413399999999997</v>
      </c>
      <c r="HG36">
        <v>20.3156</v>
      </c>
      <c r="HH36">
        <v>5.2518799999999999</v>
      </c>
      <c r="HI36">
        <v>12.0099</v>
      </c>
      <c r="HJ36">
        <v>4.9792500000000004</v>
      </c>
      <c r="HK36">
        <v>3.2930000000000001</v>
      </c>
      <c r="HL36">
        <v>9999</v>
      </c>
      <c r="HM36">
        <v>9999</v>
      </c>
      <c r="HN36">
        <v>9999</v>
      </c>
      <c r="HO36">
        <v>254.1</v>
      </c>
      <c r="HP36">
        <v>1.8759300000000001</v>
      </c>
      <c r="HQ36">
        <v>1.87683</v>
      </c>
      <c r="HR36">
        <v>1.8830800000000001</v>
      </c>
      <c r="HS36">
        <v>1.88619</v>
      </c>
      <c r="HT36">
        <v>1.8769800000000001</v>
      </c>
      <c r="HU36">
        <v>1.88354</v>
      </c>
      <c r="HV36">
        <v>1.8824799999999999</v>
      </c>
      <c r="HW36">
        <v>1.88584</v>
      </c>
      <c r="HX36">
        <v>0</v>
      </c>
      <c r="HY36">
        <v>0</v>
      </c>
      <c r="HZ36">
        <v>0</v>
      </c>
      <c r="IA36">
        <v>0</v>
      </c>
      <c r="IB36" t="s">
        <v>429</v>
      </c>
      <c r="IC36" t="s">
        <v>430</v>
      </c>
      <c r="ID36" t="s">
        <v>431</v>
      </c>
      <c r="IE36" t="s">
        <v>431</v>
      </c>
      <c r="IF36" t="s">
        <v>431</v>
      </c>
      <c r="IG36" t="s">
        <v>431</v>
      </c>
      <c r="IH36">
        <v>0</v>
      </c>
      <c r="II36">
        <v>100</v>
      </c>
      <c r="IJ36">
        <v>100</v>
      </c>
      <c r="IK36">
        <v>0.40899999999999997</v>
      </c>
      <c r="IL36">
        <v>4.7199999999999999E-2</v>
      </c>
      <c r="IM36">
        <v>0.41840228283797892</v>
      </c>
      <c r="IN36">
        <v>-4.2852564239613137E-4</v>
      </c>
      <c r="IO36">
        <v>6.4980710991155998E-7</v>
      </c>
      <c r="IP36">
        <v>-2.7237938963984961E-10</v>
      </c>
      <c r="IQ36">
        <v>-1.722787846898834E-2</v>
      </c>
      <c r="IR36">
        <v>6.6907473102813496E-3</v>
      </c>
      <c r="IS36">
        <v>-3.3673306238274028E-4</v>
      </c>
      <c r="IT36">
        <v>6.1311374003140313E-6</v>
      </c>
      <c r="IU36">
        <v>3</v>
      </c>
      <c r="IV36">
        <v>2101</v>
      </c>
      <c r="IW36">
        <v>1</v>
      </c>
      <c r="IX36">
        <v>32</v>
      </c>
      <c r="IY36">
        <v>1</v>
      </c>
      <c r="IZ36">
        <v>0.7</v>
      </c>
      <c r="JA36">
        <v>0.20874000000000001</v>
      </c>
      <c r="JB36">
        <v>2.7368199999999998</v>
      </c>
      <c r="JC36">
        <v>1.6015600000000001</v>
      </c>
      <c r="JD36">
        <v>2.33887</v>
      </c>
      <c r="JE36">
        <v>1.5502899999999999</v>
      </c>
      <c r="JF36">
        <v>2.3095699999999999</v>
      </c>
      <c r="JG36">
        <v>43.344799999999999</v>
      </c>
      <c r="JH36">
        <v>24.113800000000001</v>
      </c>
      <c r="JI36">
        <v>18</v>
      </c>
      <c r="JJ36">
        <v>601.87900000000002</v>
      </c>
      <c r="JK36">
        <v>398.7</v>
      </c>
      <c r="JL36">
        <v>30.3794</v>
      </c>
      <c r="JM36">
        <v>34.948599999999999</v>
      </c>
      <c r="JN36">
        <v>29.999500000000001</v>
      </c>
      <c r="JO36">
        <v>35.018500000000003</v>
      </c>
      <c r="JP36">
        <v>35.009700000000002</v>
      </c>
      <c r="JQ36">
        <v>4.1491400000000001</v>
      </c>
      <c r="JR36">
        <v>37.1999</v>
      </c>
      <c r="JS36">
        <v>4.2141999999999999</v>
      </c>
      <c r="JT36">
        <v>30.393599999999999</v>
      </c>
      <c r="JU36">
        <v>30</v>
      </c>
      <c r="JV36">
        <v>20.5623</v>
      </c>
      <c r="JW36">
        <v>98.643699999999995</v>
      </c>
      <c r="JX36">
        <v>98.857299999999995</v>
      </c>
    </row>
    <row r="37" spans="1:284" x14ac:dyDescent="0.3">
      <c r="A37">
        <v>21</v>
      </c>
      <c r="B37">
        <v>1689350152.5</v>
      </c>
      <c r="C37">
        <v>3969</v>
      </c>
      <c r="D37" t="s">
        <v>531</v>
      </c>
      <c r="E37" t="s">
        <v>532</v>
      </c>
      <c r="F37" t="s">
        <v>416</v>
      </c>
      <c r="G37" t="s">
        <v>417</v>
      </c>
      <c r="H37" t="s">
        <v>500</v>
      </c>
      <c r="I37" t="s">
        <v>419</v>
      </c>
      <c r="J37" t="s">
        <v>31</v>
      </c>
      <c r="K37" t="s">
        <v>501</v>
      </c>
      <c r="L37" t="s">
        <v>502</v>
      </c>
      <c r="M37">
        <v>1689350152.5</v>
      </c>
      <c r="N37">
        <f t="shared" si="0"/>
        <v>8.5396452037778629E-3</v>
      </c>
      <c r="O37">
        <f t="shared" si="1"/>
        <v>8.5396452037778623</v>
      </c>
      <c r="P37">
        <f t="shared" si="2"/>
        <v>1.3568669561646316</v>
      </c>
      <c r="Q37">
        <f t="shared" si="3"/>
        <v>8.2274399999999996</v>
      </c>
      <c r="R37">
        <f t="shared" si="4"/>
        <v>3.4415625211345766</v>
      </c>
      <c r="S37">
        <f t="shared" si="5"/>
        <v>0.34040855882034937</v>
      </c>
      <c r="T37">
        <f t="shared" si="6"/>
        <v>0.81378472016181591</v>
      </c>
      <c r="U37">
        <f t="shared" si="7"/>
        <v>0.5092207723609391</v>
      </c>
      <c r="V37">
        <f t="shared" si="8"/>
        <v>2.9071917162132483</v>
      </c>
      <c r="W37">
        <f t="shared" si="9"/>
        <v>0.46436001115086334</v>
      </c>
      <c r="X37">
        <f t="shared" si="10"/>
        <v>0.29392552004995159</v>
      </c>
      <c r="Y37">
        <f t="shared" si="11"/>
        <v>289.5818513269694</v>
      </c>
      <c r="Z37">
        <f t="shared" si="12"/>
        <v>32.235259513984715</v>
      </c>
      <c r="AA37">
        <f t="shared" si="13"/>
        <v>31.9621</v>
      </c>
      <c r="AB37">
        <f t="shared" si="14"/>
        <v>4.7648494620725064</v>
      </c>
      <c r="AC37">
        <f t="shared" si="15"/>
        <v>60.571642485240041</v>
      </c>
      <c r="AD37">
        <f t="shared" si="16"/>
        <v>3.0174200221629599</v>
      </c>
      <c r="AE37">
        <f t="shared" si="17"/>
        <v>4.981572066331597</v>
      </c>
      <c r="AF37">
        <f t="shared" si="18"/>
        <v>1.7474294399095465</v>
      </c>
      <c r="AG37">
        <f t="shared" si="19"/>
        <v>-376.59835348660374</v>
      </c>
      <c r="AH37">
        <f t="shared" si="20"/>
        <v>123.48955235395668</v>
      </c>
      <c r="AI37">
        <f t="shared" si="21"/>
        <v>9.6669186014432196</v>
      </c>
      <c r="AJ37">
        <f t="shared" si="22"/>
        <v>46.139968795765569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51226.038585892173</v>
      </c>
      <c r="AP37" t="s">
        <v>423</v>
      </c>
      <c r="AQ37">
        <v>10366.9</v>
      </c>
      <c r="AR37">
        <v>993.59653846153856</v>
      </c>
      <c r="AS37">
        <v>3431.87</v>
      </c>
      <c r="AT37">
        <f t="shared" si="26"/>
        <v>0.71047955241266758</v>
      </c>
      <c r="AU37">
        <v>-3.9894345373445681</v>
      </c>
      <c r="AV37" t="s">
        <v>533</v>
      </c>
      <c r="AW37">
        <v>10032.5</v>
      </c>
      <c r="AX37">
        <v>708.12296000000003</v>
      </c>
      <c r="AY37">
        <v>751.62256255365173</v>
      </c>
      <c r="AZ37">
        <f t="shared" si="27"/>
        <v>5.7874263920259406E-2</v>
      </c>
      <c r="BA37">
        <v>0.5</v>
      </c>
      <c r="BB37">
        <f t="shared" si="28"/>
        <v>1513.2683996512794</v>
      </c>
      <c r="BC37">
        <f t="shared" si="29"/>
        <v>1.3568669561646316</v>
      </c>
      <c r="BD37">
        <f t="shared" si="30"/>
        <v>43.789647371803369</v>
      </c>
      <c r="BE37">
        <f t="shared" si="31"/>
        <v>3.5329499345530591E-3</v>
      </c>
      <c r="BF37">
        <f t="shared" si="32"/>
        <v>3.5659486170028707</v>
      </c>
      <c r="BG37">
        <f t="shared" si="33"/>
        <v>488.87482087506891</v>
      </c>
      <c r="BH37" t="s">
        <v>534</v>
      </c>
      <c r="BI37">
        <v>603.97</v>
      </c>
      <c r="BJ37">
        <f t="shared" si="34"/>
        <v>603.97</v>
      </c>
      <c r="BK37">
        <f t="shared" si="35"/>
        <v>0.19644509080727879</v>
      </c>
      <c r="BL37">
        <f t="shared" si="36"/>
        <v>0.29460784019813735</v>
      </c>
      <c r="BM37">
        <f t="shared" si="37"/>
        <v>0.94778720515094184</v>
      </c>
      <c r="BN37">
        <f t="shared" si="38"/>
        <v>-0.17976975577824478</v>
      </c>
      <c r="BO37">
        <f t="shared" si="39"/>
        <v>1.0992398841741113</v>
      </c>
      <c r="BP37">
        <f t="shared" si="40"/>
        <v>0.25127598919327376</v>
      </c>
      <c r="BQ37">
        <f t="shared" si="41"/>
        <v>0.74872401080672624</v>
      </c>
      <c r="BR37">
        <v>6505</v>
      </c>
      <c r="BS37">
        <v>290.00000000000011</v>
      </c>
      <c r="BT37">
        <v>740.93</v>
      </c>
      <c r="BU37">
        <v>145</v>
      </c>
      <c r="BV37">
        <v>10032.5</v>
      </c>
      <c r="BW37">
        <v>740.52</v>
      </c>
      <c r="BX37">
        <v>0.41</v>
      </c>
      <c r="BY37">
        <v>300.00000000000011</v>
      </c>
      <c r="BZ37">
        <v>38.6</v>
      </c>
      <c r="CA37">
        <v>751.62256255365173</v>
      </c>
      <c r="CB37">
        <v>1.1788271586187731</v>
      </c>
      <c r="CC37">
        <v>-11.13822541204331</v>
      </c>
      <c r="CD37">
        <v>0.96725807353413074</v>
      </c>
      <c r="CE37">
        <v>0.8256550427819962</v>
      </c>
      <c r="CF37">
        <v>-1.0884574193548401E-2</v>
      </c>
      <c r="CG37">
        <v>289.99999999999989</v>
      </c>
      <c r="CH37">
        <v>740.38</v>
      </c>
      <c r="CI37">
        <v>745</v>
      </c>
      <c r="CJ37">
        <v>9993.4500000000007</v>
      </c>
      <c r="CK37">
        <v>740.48</v>
      </c>
      <c r="CL37">
        <v>-0.1</v>
      </c>
      <c r="CZ37">
        <f t="shared" si="42"/>
        <v>1800.1</v>
      </c>
      <c r="DA37">
        <f t="shared" si="43"/>
        <v>1513.2683996512794</v>
      </c>
      <c r="DB37">
        <f t="shared" si="44"/>
        <v>0.84065796325275233</v>
      </c>
      <c r="DC37">
        <f t="shared" si="45"/>
        <v>0.16086986907781201</v>
      </c>
      <c r="DD37">
        <v>6</v>
      </c>
      <c r="DE37">
        <v>0.5</v>
      </c>
      <c r="DF37" t="s">
        <v>426</v>
      </c>
      <c r="DG37">
        <v>2</v>
      </c>
      <c r="DH37">
        <v>1689350152.5</v>
      </c>
      <c r="DI37">
        <v>8.2274399999999996</v>
      </c>
      <c r="DJ37">
        <v>9.9399300000000004</v>
      </c>
      <c r="DK37">
        <v>30.506399999999999</v>
      </c>
      <c r="DL37">
        <v>20.5718</v>
      </c>
      <c r="DM37">
        <v>7.8836899999999996</v>
      </c>
      <c r="DN37">
        <v>30.457599999999999</v>
      </c>
      <c r="DO37">
        <v>500.01799999999997</v>
      </c>
      <c r="DP37">
        <v>98.811199999999999</v>
      </c>
      <c r="DQ37">
        <v>9.9848900000000004E-2</v>
      </c>
      <c r="DR37">
        <v>32.75</v>
      </c>
      <c r="DS37">
        <v>31.9621</v>
      </c>
      <c r="DT37">
        <v>999.9</v>
      </c>
      <c r="DU37">
        <v>0</v>
      </c>
      <c r="DV37">
        <v>0</v>
      </c>
      <c r="DW37">
        <v>9991.8799999999992</v>
      </c>
      <c r="DX37">
        <v>0</v>
      </c>
      <c r="DY37">
        <v>1700.04</v>
      </c>
      <c r="DZ37">
        <v>-1.7124900000000001</v>
      </c>
      <c r="EA37">
        <v>8.4863300000000006</v>
      </c>
      <c r="EB37">
        <v>10.1487</v>
      </c>
      <c r="EC37">
        <v>9.9346099999999993</v>
      </c>
      <c r="ED37">
        <v>9.9399300000000004</v>
      </c>
      <c r="EE37">
        <v>20.5718</v>
      </c>
      <c r="EF37">
        <v>3.0143800000000001</v>
      </c>
      <c r="EG37">
        <v>2.0327299999999999</v>
      </c>
      <c r="EH37">
        <v>24.107500000000002</v>
      </c>
      <c r="EI37">
        <v>17.701599999999999</v>
      </c>
      <c r="EJ37">
        <v>1800.1</v>
      </c>
      <c r="EK37">
        <v>0.97800900000000002</v>
      </c>
      <c r="EL37">
        <v>2.19911E-2</v>
      </c>
      <c r="EM37">
        <v>0</v>
      </c>
      <c r="EN37">
        <v>707.84699999999998</v>
      </c>
      <c r="EO37">
        <v>5.0005300000000004</v>
      </c>
      <c r="EP37">
        <v>15313.9</v>
      </c>
      <c r="EQ37">
        <v>16036.2</v>
      </c>
      <c r="ER37">
        <v>49.375</v>
      </c>
      <c r="ES37">
        <v>51.061999999999998</v>
      </c>
      <c r="ET37">
        <v>50.125</v>
      </c>
      <c r="EU37">
        <v>50</v>
      </c>
      <c r="EV37">
        <v>50.75</v>
      </c>
      <c r="EW37">
        <v>1755.62</v>
      </c>
      <c r="EX37">
        <v>39.479999999999997</v>
      </c>
      <c r="EY37">
        <v>0</v>
      </c>
      <c r="EZ37">
        <v>122.4000000953674</v>
      </c>
      <c r="FA37">
        <v>0</v>
      </c>
      <c r="FB37">
        <v>708.12296000000003</v>
      </c>
      <c r="FC37">
        <v>-0.3608461566158207</v>
      </c>
      <c r="FD37">
        <v>-20.330768670806481</v>
      </c>
      <c r="FE37">
        <v>15318.092000000001</v>
      </c>
      <c r="FF37">
        <v>15</v>
      </c>
      <c r="FG37">
        <v>1689350112.5</v>
      </c>
      <c r="FH37" t="s">
        <v>535</v>
      </c>
      <c r="FI37">
        <v>1689350091.5</v>
      </c>
      <c r="FJ37">
        <v>1689350112.5</v>
      </c>
      <c r="FK37">
        <v>23</v>
      </c>
      <c r="FL37">
        <v>-7.0999999999999994E-2</v>
      </c>
      <c r="FM37">
        <v>1E-3</v>
      </c>
      <c r="FN37">
        <v>0.34300000000000003</v>
      </c>
      <c r="FO37">
        <v>3.3000000000000002E-2</v>
      </c>
      <c r="FP37">
        <v>10</v>
      </c>
      <c r="FQ37">
        <v>20</v>
      </c>
      <c r="FR37">
        <v>0.13</v>
      </c>
      <c r="FS37">
        <v>0.01</v>
      </c>
      <c r="FT37">
        <v>1.417940396683232</v>
      </c>
      <c r="FU37">
        <v>-0.77793472742426495</v>
      </c>
      <c r="FV37">
        <v>0.17919830532254441</v>
      </c>
      <c r="FW37">
        <v>1</v>
      </c>
      <c r="FX37">
        <v>0.49918147080244307</v>
      </c>
      <c r="FY37">
        <v>7.7195261624580999E-2</v>
      </c>
      <c r="FZ37">
        <v>1.6879504338435072E-2</v>
      </c>
      <c r="GA37">
        <v>1</v>
      </c>
      <c r="GB37">
        <v>2</v>
      </c>
      <c r="GC37">
        <v>2</v>
      </c>
      <c r="GD37" t="s">
        <v>428</v>
      </c>
      <c r="GE37">
        <v>3.12303</v>
      </c>
      <c r="GF37">
        <v>2.76709</v>
      </c>
      <c r="GG37">
        <v>2.1054899999999998E-3</v>
      </c>
      <c r="GH37">
        <v>2.6567000000000001E-3</v>
      </c>
      <c r="GI37">
        <v>0.125884</v>
      </c>
      <c r="GJ37">
        <v>9.5746100000000001E-2</v>
      </c>
      <c r="GK37">
        <v>23806.6</v>
      </c>
      <c r="GL37">
        <v>24714.2</v>
      </c>
      <c r="GM37">
        <v>23723.599999999999</v>
      </c>
      <c r="GN37">
        <v>25096.9</v>
      </c>
      <c r="GO37">
        <v>29892</v>
      </c>
      <c r="GP37">
        <v>31848.400000000001</v>
      </c>
      <c r="GQ37">
        <v>37822.6</v>
      </c>
      <c r="GR37">
        <v>39069.199999999997</v>
      </c>
      <c r="GS37">
        <v>2.1421999999999999</v>
      </c>
      <c r="GT37">
        <v>1.7466999999999999</v>
      </c>
      <c r="GU37">
        <v>-1.36867E-2</v>
      </c>
      <c r="GV37">
        <v>0</v>
      </c>
      <c r="GW37">
        <v>32.184100000000001</v>
      </c>
      <c r="GX37">
        <v>999.9</v>
      </c>
      <c r="GY37">
        <v>39.9</v>
      </c>
      <c r="GZ37">
        <v>39.200000000000003</v>
      </c>
      <c r="HA37">
        <v>28.680700000000002</v>
      </c>
      <c r="HB37">
        <v>60.6783</v>
      </c>
      <c r="HC37">
        <v>27.604199999999999</v>
      </c>
      <c r="HD37">
        <v>1</v>
      </c>
      <c r="HE37">
        <v>0.61990599999999996</v>
      </c>
      <c r="HF37">
        <v>0.92168600000000001</v>
      </c>
      <c r="HG37">
        <v>20.315200000000001</v>
      </c>
      <c r="HH37">
        <v>5.2490399999999999</v>
      </c>
      <c r="HI37">
        <v>12.0099</v>
      </c>
      <c r="HJ37">
        <v>4.9791999999999996</v>
      </c>
      <c r="HK37">
        <v>3.2930000000000001</v>
      </c>
      <c r="HL37">
        <v>9999</v>
      </c>
      <c r="HM37">
        <v>9999</v>
      </c>
      <c r="HN37">
        <v>9999</v>
      </c>
      <c r="HO37">
        <v>254.2</v>
      </c>
      <c r="HP37">
        <v>1.87592</v>
      </c>
      <c r="HQ37">
        <v>1.87683</v>
      </c>
      <c r="HR37">
        <v>1.88307</v>
      </c>
      <c r="HS37">
        <v>1.8861699999999999</v>
      </c>
      <c r="HT37">
        <v>1.8769800000000001</v>
      </c>
      <c r="HU37">
        <v>1.88354</v>
      </c>
      <c r="HV37">
        <v>1.8824700000000001</v>
      </c>
      <c r="HW37">
        <v>1.8858299999999999</v>
      </c>
      <c r="HX37">
        <v>0</v>
      </c>
      <c r="HY37">
        <v>0</v>
      </c>
      <c r="HZ37">
        <v>0</v>
      </c>
      <c r="IA37">
        <v>0</v>
      </c>
      <c r="IB37" t="s">
        <v>429</v>
      </c>
      <c r="IC37" t="s">
        <v>430</v>
      </c>
      <c r="ID37" t="s">
        <v>431</v>
      </c>
      <c r="IE37" t="s">
        <v>431</v>
      </c>
      <c r="IF37" t="s">
        <v>431</v>
      </c>
      <c r="IG37" t="s">
        <v>431</v>
      </c>
      <c r="IH37">
        <v>0</v>
      </c>
      <c r="II37">
        <v>100</v>
      </c>
      <c r="IJ37">
        <v>100</v>
      </c>
      <c r="IK37">
        <v>0.34399999999999997</v>
      </c>
      <c r="IL37">
        <v>4.8800000000000003E-2</v>
      </c>
      <c r="IM37">
        <v>0.34709065820050272</v>
      </c>
      <c r="IN37">
        <v>-4.2852564239613137E-4</v>
      </c>
      <c r="IO37">
        <v>6.4980710991155998E-7</v>
      </c>
      <c r="IP37">
        <v>-2.7237938963984961E-10</v>
      </c>
      <c r="IQ37">
        <v>-1.5837959084231738E-2</v>
      </c>
      <c r="IR37">
        <v>6.6907473102813496E-3</v>
      </c>
      <c r="IS37">
        <v>-3.3673306238274028E-4</v>
      </c>
      <c r="IT37">
        <v>6.1311374003140313E-6</v>
      </c>
      <c r="IU37">
        <v>3</v>
      </c>
      <c r="IV37">
        <v>2101</v>
      </c>
      <c r="IW37">
        <v>1</v>
      </c>
      <c r="IX37">
        <v>32</v>
      </c>
      <c r="IY37">
        <v>1</v>
      </c>
      <c r="IZ37">
        <v>0.7</v>
      </c>
      <c r="JA37">
        <v>0.166016</v>
      </c>
      <c r="JB37">
        <v>2.7539099999999999</v>
      </c>
      <c r="JC37">
        <v>1.6015600000000001</v>
      </c>
      <c r="JD37">
        <v>2.33887</v>
      </c>
      <c r="JE37">
        <v>1.5502899999999999</v>
      </c>
      <c r="JF37">
        <v>2.3742700000000001</v>
      </c>
      <c r="JG37">
        <v>43.426400000000001</v>
      </c>
      <c r="JH37">
        <v>24.1313</v>
      </c>
      <c r="JI37">
        <v>18</v>
      </c>
      <c r="JJ37">
        <v>602.06899999999996</v>
      </c>
      <c r="JK37">
        <v>397.68900000000002</v>
      </c>
      <c r="JL37">
        <v>30.451000000000001</v>
      </c>
      <c r="JM37">
        <v>34.945399999999999</v>
      </c>
      <c r="JN37">
        <v>29.999600000000001</v>
      </c>
      <c r="JO37">
        <v>35.021700000000003</v>
      </c>
      <c r="JP37">
        <v>35.012900000000002</v>
      </c>
      <c r="JQ37">
        <v>3.2928999999999999</v>
      </c>
      <c r="JR37">
        <v>37.352699999999999</v>
      </c>
      <c r="JS37">
        <v>1.79158</v>
      </c>
      <c r="JT37">
        <v>30.443200000000001</v>
      </c>
      <c r="JU37">
        <v>10</v>
      </c>
      <c r="JV37">
        <v>20.413499999999999</v>
      </c>
      <c r="JW37">
        <v>98.6447</v>
      </c>
      <c r="JX37">
        <v>98.859099999999998</v>
      </c>
    </row>
    <row r="38" spans="1:284" x14ac:dyDescent="0.3">
      <c r="A38">
        <v>22</v>
      </c>
      <c r="B38">
        <v>1689350342</v>
      </c>
      <c r="C38">
        <v>4158.5</v>
      </c>
      <c r="D38" t="s">
        <v>536</v>
      </c>
      <c r="E38" t="s">
        <v>537</v>
      </c>
      <c r="F38" t="s">
        <v>416</v>
      </c>
      <c r="G38" t="s">
        <v>417</v>
      </c>
      <c r="H38" t="s">
        <v>500</v>
      </c>
      <c r="I38" t="s">
        <v>419</v>
      </c>
      <c r="J38" t="s">
        <v>31</v>
      </c>
      <c r="K38" t="s">
        <v>501</v>
      </c>
      <c r="L38" t="s">
        <v>502</v>
      </c>
      <c r="M38">
        <v>1689350342</v>
      </c>
      <c r="N38">
        <f t="shared" si="0"/>
        <v>8.0470761692910363E-3</v>
      </c>
      <c r="O38">
        <f t="shared" si="1"/>
        <v>8.0470761692910369</v>
      </c>
      <c r="P38">
        <f t="shared" si="2"/>
        <v>50.064362861809506</v>
      </c>
      <c r="Q38">
        <f t="shared" si="3"/>
        <v>336.71300000000002</v>
      </c>
      <c r="R38">
        <f t="shared" si="4"/>
        <v>146.98514546298182</v>
      </c>
      <c r="S38">
        <f t="shared" si="5"/>
        <v>14.537951750912658</v>
      </c>
      <c r="T38">
        <f t="shared" si="6"/>
        <v>33.303483372324102</v>
      </c>
      <c r="U38">
        <f t="shared" si="7"/>
        <v>0.47225961219932794</v>
      </c>
      <c r="V38">
        <f t="shared" si="8"/>
        <v>2.9113818812959114</v>
      </c>
      <c r="W38">
        <f t="shared" si="9"/>
        <v>0.43345996318219859</v>
      </c>
      <c r="X38">
        <f t="shared" si="10"/>
        <v>0.27413234023264799</v>
      </c>
      <c r="Y38">
        <f t="shared" si="11"/>
        <v>289.5653123271025</v>
      </c>
      <c r="Z38">
        <f t="shared" si="12"/>
        <v>32.469903206889015</v>
      </c>
      <c r="AA38">
        <f t="shared" si="13"/>
        <v>32.0032</v>
      </c>
      <c r="AB38">
        <f t="shared" si="14"/>
        <v>4.7759481679866109</v>
      </c>
      <c r="AC38">
        <f t="shared" si="15"/>
        <v>60.105171293112505</v>
      </c>
      <c r="AD38">
        <f t="shared" si="16"/>
        <v>3.0120438162046699</v>
      </c>
      <c r="AE38">
        <f t="shared" si="17"/>
        <v>5.0112889646648791</v>
      </c>
      <c r="AF38">
        <f t="shared" si="18"/>
        <v>1.763904351781941</v>
      </c>
      <c r="AG38">
        <f t="shared" si="19"/>
        <v>-354.87605906573469</v>
      </c>
      <c r="AH38">
        <f t="shared" si="20"/>
        <v>133.80705303672232</v>
      </c>
      <c r="AI38">
        <f t="shared" si="21"/>
        <v>10.467057622560837</v>
      </c>
      <c r="AJ38">
        <f t="shared" si="22"/>
        <v>78.963363920650977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51326.14875014982</v>
      </c>
      <c r="AP38" t="s">
        <v>423</v>
      </c>
      <c r="AQ38">
        <v>10366.9</v>
      </c>
      <c r="AR38">
        <v>993.59653846153856</v>
      </c>
      <c r="AS38">
        <v>3431.87</v>
      </c>
      <c r="AT38">
        <f t="shared" si="26"/>
        <v>0.71047955241266758</v>
      </c>
      <c r="AU38">
        <v>-3.9894345373445681</v>
      </c>
      <c r="AV38" t="s">
        <v>538</v>
      </c>
      <c r="AW38">
        <v>10032.4</v>
      </c>
      <c r="AX38">
        <v>664.62807999999995</v>
      </c>
      <c r="AY38">
        <v>1131.3585125613349</v>
      </c>
      <c r="AZ38">
        <f t="shared" si="27"/>
        <v>0.41253981596397971</v>
      </c>
      <c r="BA38">
        <v>0.5</v>
      </c>
      <c r="BB38">
        <f t="shared" si="28"/>
        <v>1513.1840996513483</v>
      </c>
      <c r="BC38">
        <f t="shared" si="29"/>
        <v>50.064362861809506</v>
      </c>
      <c r="BD38">
        <f t="shared" si="30"/>
        <v>312.12434499489376</v>
      </c>
      <c r="BE38">
        <f t="shared" si="31"/>
        <v>3.5721890952732434E-2</v>
      </c>
      <c r="BF38">
        <f t="shared" si="32"/>
        <v>2.033406265031259</v>
      </c>
      <c r="BG38">
        <f t="shared" si="33"/>
        <v>625.40983242477751</v>
      </c>
      <c r="BH38" t="s">
        <v>539</v>
      </c>
      <c r="BI38">
        <v>526.16</v>
      </c>
      <c r="BJ38">
        <f t="shared" si="34"/>
        <v>526.16</v>
      </c>
      <c r="BK38">
        <f t="shared" si="35"/>
        <v>0.53493079854165593</v>
      </c>
      <c r="BL38">
        <f t="shared" si="36"/>
        <v>0.77120221361091545</v>
      </c>
      <c r="BM38">
        <f t="shared" si="37"/>
        <v>0.79172095200094472</v>
      </c>
      <c r="BN38">
        <f t="shared" si="38"/>
        <v>3.3879482027691479</v>
      </c>
      <c r="BO38">
        <f t="shared" si="39"/>
        <v>0.94350019541578667</v>
      </c>
      <c r="BP38">
        <f t="shared" si="40"/>
        <v>0.61053056427215546</v>
      </c>
      <c r="BQ38">
        <f t="shared" si="41"/>
        <v>0.38946943572784454</v>
      </c>
      <c r="BR38">
        <v>6507</v>
      </c>
      <c r="BS38">
        <v>290.00000000000011</v>
      </c>
      <c r="BT38">
        <v>962.1</v>
      </c>
      <c r="BU38">
        <v>155</v>
      </c>
      <c r="BV38">
        <v>10032.4</v>
      </c>
      <c r="BW38">
        <v>956.56</v>
      </c>
      <c r="BX38">
        <v>5.54</v>
      </c>
      <c r="BY38">
        <v>300.00000000000011</v>
      </c>
      <c r="BZ38">
        <v>38.6</v>
      </c>
      <c r="CA38">
        <v>1131.3585125613349</v>
      </c>
      <c r="CB38">
        <v>2.162688327983008</v>
      </c>
      <c r="CC38">
        <v>-175.36433403458409</v>
      </c>
      <c r="CD38">
        <v>1.77477801518407</v>
      </c>
      <c r="CE38">
        <v>0.99714030417004207</v>
      </c>
      <c r="CF38">
        <v>-1.088782113459401E-2</v>
      </c>
      <c r="CG38">
        <v>289.99999999999989</v>
      </c>
      <c r="CH38">
        <v>917.83</v>
      </c>
      <c r="CI38">
        <v>665</v>
      </c>
      <c r="CJ38">
        <v>10000.799999999999</v>
      </c>
      <c r="CK38">
        <v>956.01</v>
      </c>
      <c r="CL38">
        <v>-38.18</v>
      </c>
      <c r="CZ38">
        <f t="shared" si="42"/>
        <v>1800</v>
      </c>
      <c r="DA38">
        <f t="shared" si="43"/>
        <v>1513.1840996513483</v>
      </c>
      <c r="DB38">
        <f t="shared" si="44"/>
        <v>0.84065783313963793</v>
      </c>
      <c r="DC38">
        <f t="shared" si="45"/>
        <v>0.16086961795950139</v>
      </c>
      <c r="DD38">
        <v>6</v>
      </c>
      <c r="DE38">
        <v>0.5</v>
      </c>
      <c r="DF38" t="s">
        <v>426</v>
      </c>
      <c r="DG38">
        <v>2</v>
      </c>
      <c r="DH38">
        <v>1689350342</v>
      </c>
      <c r="DI38">
        <v>336.71300000000002</v>
      </c>
      <c r="DJ38">
        <v>400.02600000000001</v>
      </c>
      <c r="DK38">
        <v>30.453099999999999</v>
      </c>
      <c r="DL38">
        <v>21.093</v>
      </c>
      <c r="DM38">
        <v>336.49099999999999</v>
      </c>
      <c r="DN38">
        <v>30.4057</v>
      </c>
      <c r="DO38">
        <v>500.12400000000002</v>
      </c>
      <c r="DP38">
        <v>98.807900000000004</v>
      </c>
      <c r="DQ38">
        <v>9.97257E-2</v>
      </c>
      <c r="DR38">
        <v>32.855699999999999</v>
      </c>
      <c r="DS38">
        <v>32.0032</v>
      </c>
      <c r="DT38">
        <v>999.9</v>
      </c>
      <c r="DU38">
        <v>0</v>
      </c>
      <c r="DV38">
        <v>0</v>
      </c>
      <c r="DW38">
        <v>10016.200000000001</v>
      </c>
      <c r="DX38">
        <v>0</v>
      </c>
      <c r="DY38">
        <v>1703.51</v>
      </c>
      <c r="DZ38">
        <v>-63.313000000000002</v>
      </c>
      <c r="EA38">
        <v>347.28899999999999</v>
      </c>
      <c r="EB38">
        <v>408.64499999999998</v>
      </c>
      <c r="EC38">
        <v>9.3600600000000007</v>
      </c>
      <c r="ED38">
        <v>400.02600000000001</v>
      </c>
      <c r="EE38">
        <v>21.093</v>
      </c>
      <c r="EF38">
        <v>3.00901</v>
      </c>
      <c r="EG38">
        <v>2.0841599999999998</v>
      </c>
      <c r="EH38">
        <v>24.0778</v>
      </c>
      <c r="EI38">
        <v>18.098600000000001</v>
      </c>
      <c r="EJ38">
        <v>1800</v>
      </c>
      <c r="EK38">
        <v>0.97800900000000002</v>
      </c>
      <c r="EL38">
        <v>2.19911E-2</v>
      </c>
      <c r="EM38">
        <v>0</v>
      </c>
      <c r="EN38">
        <v>664.78899999999999</v>
      </c>
      <c r="EO38">
        <v>5.0005300000000004</v>
      </c>
      <c r="EP38">
        <v>14550.3</v>
      </c>
      <c r="EQ38">
        <v>16035.3</v>
      </c>
      <c r="ER38">
        <v>49.375</v>
      </c>
      <c r="ES38">
        <v>51</v>
      </c>
      <c r="ET38">
        <v>50.061999999999998</v>
      </c>
      <c r="EU38">
        <v>49.875</v>
      </c>
      <c r="EV38">
        <v>50.75</v>
      </c>
      <c r="EW38">
        <v>1755.53</v>
      </c>
      <c r="EX38">
        <v>39.47</v>
      </c>
      <c r="EY38">
        <v>0</v>
      </c>
      <c r="EZ38">
        <v>187.4000000953674</v>
      </c>
      <c r="FA38">
        <v>0</v>
      </c>
      <c r="FB38">
        <v>664.62807999999995</v>
      </c>
      <c r="FC38">
        <v>-1.6064615356311529</v>
      </c>
      <c r="FD38">
        <v>-98.892307101155367</v>
      </c>
      <c r="FE38">
        <v>14557.992</v>
      </c>
      <c r="FF38">
        <v>15</v>
      </c>
      <c r="FG38">
        <v>1689350235</v>
      </c>
      <c r="FH38" t="s">
        <v>540</v>
      </c>
      <c r="FI38">
        <v>1689350223.5</v>
      </c>
      <c r="FJ38">
        <v>1689350235</v>
      </c>
      <c r="FK38">
        <v>24</v>
      </c>
      <c r="FL38">
        <v>-4.3999999999999997E-2</v>
      </c>
      <c r="FM38">
        <v>-1E-3</v>
      </c>
      <c r="FN38">
        <v>0.218</v>
      </c>
      <c r="FO38">
        <v>3.1E-2</v>
      </c>
      <c r="FP38">
        <v>400</v>
      </c>
      <c r="FQ38">
        <v>20</v>
      </c>
      <c r="FR38">
        <v>0.04</v>
      </c>
      <c r="FS38">
        <v>0.01</v>
      </c>
      <c r="FT38">
        <v>49.802477927227713</v>
      </c>
      <c r="FU38">
        <v>1.206446999205441</v>
      </c>
      <c r="FV38">
        <v>0.17655580580299671</v>
      </c>
      <c r="FW38">
        <v>0</v>
      </c>
      <c r="FX38">
        <v>0.47404058069162219</v>
      </c>
      <c r="FY38">
        <v>-1.219865700525583E-2</v>
      </c>
      <c r="FZ38">
        <v>2.1208753973448661E-3</v>
      </c>
      <c r="GA38">
        <v>1</v>
      </c>
      <c r="GB38">
        <v>1</v>
      </c>
      <c r="GC38">
        <v>2</v>
      </c>
      <c r="GD38" t="s">
        <v>467</v>
      </c>
      <c r="GE38">
        <v>3.1231399999999998</v>
      </c>
      <c r="GF38">
        <v>2.7671700000000001</v>
      </c>
      <c r="GG38">
        <v>7.7130599999999994E-2</v>
      </c>
      <c r="GH38">
        <v>8.8350799999999993E-2</v>
      </c>
      <c r="GI38">
        <v>0.12574299999999999</v>
      </c>
      <c r="GJ38">
        <v>9.7481300000000007E-2</v>
      </c>
      <c r="GK38">
        <v>22021.3</v>
      </c>
      <c r="GL38">
        <v>22595.200000000001</v>
      </c>
      <c r="GM38">
        <v>23725.200000000001</v>
      </c>
      <c r="GN38">
        <v>25098.9</v>
      </c>
      <c r="GO38">
        <v>29898.6</v>
      </c>
      <c r="GP38">
        <v>31790.3</v>
      </c>
      <c r="GQ38">
        <v>37825.1</v>
      </c>
      <c r="GR38">
        <v>39073</v>
      </c>
      <c r="GS38">
        <v>2.1423000000000001</v>
      </c>
      <c r="GT38">
        <v>1.7488999999999999</v>
      </c>
      <c r="GU38">
        <v>-7.5995899999999998E-3</v>
      </c>
      <c r="GV38">
        <v>0</v>
      </c>
      <c r="GW38">
        <v>32.1265</v>
      </c>
      <c r="GX38">
        <v>999.9</v>
      </c>
      <c r="GY38">
        <v>39.5</v>
      </c>
      <c r="GZ38">
        <v>39.299999999999997</v>
      </c>
      <c r="HA38">
        <v>28.547799999999999</v>
      </c>
      <c r="HB38">
        <v>60.9084</v>
      </c>
      <c r="HC38">
        <v>26.9511</v>
      </c>
      <c r="HD38">
        <v>1</v>
      </c>
      <c r="HE38">
        <v>0.61644100000000002</v>
      </c>
      <c r="HF38">
        <v>1.2197499999999999</v>
      </c>
      <c r="HG38">
        <v>20.313099999999999</v>
      </c>
      <c r="HH38">
        <v>5.2515799999999997</v>
      </c>
      <c r="HI38">
        <v>12.0099</v>
      </c>
      <c r="HJ38">
        <v>4.9787499999999998</v>
      </c>
      <c r="HK38">
        <v>3.2930000000000001</v>
      </c>
      <c r="HL38">
        <v>9999</v>
      </c>
      <c r="HM38">
        <v>9999</v>
      </c>
      <c r="HN38">
        <v>9999</v>
      </c>
      <c r="HO38">
        <v>254.2</v>
      </c>
      <c r="HP38">
        <v>1.87592</v>
      </c>
      <c r="HQ38">
        <v>1.87683</v>
      </c>
      <c r="HR38">
        <v>1.88307</v>
      </c>
      <c r="HS38">
        <v>1.88615</v>
      </c>
      <c r="HT38">
        <v>1.8769800000000001</v>
      </c>
      <c r="HU38">
        <v>1.88354</v>
      </c>
      <c r="HV38">
        <v>1.88246</v>
      </c>
      <c r="HW38">
        <v>1.88584</v>
      </c>
      <c r="HX38">
        <v>0</v>
      </c>
      <c r="HY38">
        <v>0</v>
      </c>
      <c r="HZ38">
        <v>0</v>
      </c>
      <c r="IA38">
        <v>0</v>
      </c>
      <c r="IB38" t="s">
        <v>429</v>
      </c>
      <c r="IC38" t="s">
        <v>430</v>
      </c>
      <c r="ID38" t="s">
        <v>431</v>
      </c>
      <c r="IE38" t="s">
        <v>431</v>
      </c>
      <c r="IF38" t="s">
        <v>431</v>
      </c>
      <c r="IG38" t="s">
        <v>431</v>
      </c>
      <c r="IH38">
        <v>0</v>
      </c>
      <c r="II38">
        <v>100</v>
      </c>
      <c r="IJ38">
        <v>100</v>
      </c>
      <c r="IK38">
        <v>0.222</v>
      </c>
      <c r="IL38">
        <v>4.7399999999999998E-2</v>
      </c>
      <c r="IM38">
        <v>0.30311556009039159</v>
      </c>
      <c r="IN38">
        <v>-4.2852564239613137E-4</v>
      </c>
      <c r="IO38">
        <v>6.4980710991155998E-7</v>
      </c>
      <c r="IP38">
        <v>-2.7237938963984961E-10</v>
      </c>
      <c r="IQ38">
        <v>-1.7101298020057758E-2</v>
      </c>
      <c r="IR38">
        <v>6.6907473102813496E-3</v>
      </c>
      <c r="IS38">
        <v>-3.3673306238274028E-4</v>
      </c>
      <c r="IT38">
        <v>6.1311374003140313E-6</v>
      </c>
      <c r="IU38">
        <v>3</v>
      </c>
      <c r="IV38">
        <v>2101</v>
      </c>
      <c r="IW38">
        <v>1</v>
      </c>
      <c r="IX38">
        <v>32</v>
      </c>
      <c r="IY38">
        <v>2</v>
      </c>
      <c r="IZ38">
        <v>1.8</v>
      </c>
      <c r="JA38">
        <v>1.00342</v>
      </c>
      <c r="JB38">
        <v>2.68188</v>
      </c>
      <c r="JC38">
        <v>1.6015600000000001</v>
      </c>
      <c r="JD38">
        <v>2.33887</v>
      </c>
      <c r="JE38">
        <v>1.5502899999999999</v>
      </c>
      <c r="JF38">
        <v>2.3706100000000001</v>
      </c>
      <c r="JG38">
        <v>43.480800000000002</v>
      </c>
      <c r="JH38">
        <v>24.1313</v>
      </c>
      <c r="JI38">
        <v>18</v>
      </c>
      <c r="JJ38">
        <v>601.77200000000005</v>
      </c>
      <c r="JK38">
        <v>398.84100000000001</v>
      </c>
      <c r="JL38">
        <v>30.613499999999998</v>
      </c>
      <c r="JM38">
        <v>34.891500000000001</v>
      </c>
      <c r="JN38">
        <v>29.9999</v>
      </c>
      <c r="JO38">
        <v>34.980499999999999</v>
      </c>
      <c r="JP38">
        <v>34.974899999999998</v>
      </c>
      <c r="JQ38">
        <v>20.0777</v>
      </c>
      <c r="JR38">
        <v>33.459000000000003</v>
      </c>
      <c r="JS38">
        <v>0</v>
      </c>
      <c r="JT38">
        <v>30.5778</v>
      </c>
      <c r="JU38">
        <v>400</v>
      </c>
      <c r="JV38">
        <v>21.145399999999999</v>
      </c>
      <c r="JW38">
        <v>98.651300000000006</v>
      </c>
      <c r="JX38">
        <v>98.867999999999995</v>
      </c>
    </row>
    <row r="39" spans="1:284" x14ac:dyDescent="0.3">
      <c r="A39">
        <v>23</v>
      </c>
      <c r="B39">
        <v>1689350454</v>
      </c>
      <c r="C39">
        <v>4270.5</v>
      </c>
      <c r="D39" t="s">
        <v>541</v>
      </c>
      <c r="E39" t="s">
        <v>542</v>
      </c>
      <c r="F39" t="s">
        <v>416</v>
      </c>
      <c r="G39" t="s">
        <v>417</v>
      </c>
      <c r="H39" t="s">
        <v>500</v>
      </c>
      <c r="I39" t="s">
        <v>419</v>
      </c>
      <c r="J39" t="s">
        <v>31</v>
      </c>
      <c r="K39" t="s">
        <v>501</v>
      </c>
      <c r="L39" t="s">
        <v>502</v>
      </c>
      <c r="M39">
        <v>1689350454</v>
      </c>
      <c r="N39">
        <f t="shared" si="0"/>
        <v>7.9008029959669584E-3</v>
      </c>
      <c r="O39">
        <f t="shared" si="1"/>
        <v>7.9008029959669592</v>
      </c>
      <c r="P39">
        <f t="shared" si="2"/>
        <v>52.266605807787464</v>
      </c>
      <c r="Q39">
        <f t="shared" si="3"/>
        <v>334.03100000000001</v>
      </c>
      <c r="R39">
        <f t="shared" si="4"/>
        <v>133.1472475523729</v>
      </c>
      <c r="S39">
        <f t="shared" si="5"/>
        <v>13.168913726508238</v>
      </c>
      <c r="T39">
        <f t="shared" si="6"/>
        <v>33.037298944155907</v>
      </c>
      <c r="U39">
        <f t="shared" si="7"/>
        <v>0.46346605413369635</v>
      </c>
      <c r="V39">
        <f t="shared" si="8"/>
        <v>2.9093748936378256</v>
      </c>
      <c r="W39">
        <f t="shared" si="9"/>
        <v>0.42601297627660312</v>
      </c>
      <c r="X39">
        <f t="shared" si="10"/>
        <v>0.26937045329662168</v>
      </c>
      <c r="Y39">
        <f t="shared" si="11"/>
        <v>289.54368832636436</v>
      </c>
      <c r="Z39">
        <f t="shared" si="12"/>
        <v>32.394429449939381</v>
      </c>
      <c r="AA39">
        <f t="shared" si="13"/>
        <v>32.006999999999998</v>
      </c>
      <c r="AB39">
        <f t="shared" si="14"/>
        <v>4.7769754613790676</v>
      </c>
      <c r="AC39">
        <f t="shared" si="15"/>
        <v>60.547564449091261</v>
      </c>
      <c r="AD39">
        <f t="shared" si="16"/>
        <v>3.01494739980537</v>
      </c>
      <c r="AE39">
        <f t="shared" si="17"/>
        <v>4.9794693266982772</v>
      </c>
      <c r="AF39">
        <f t="shared" si="18"/>
        <v>1.7620280615736976</v>
      </c>
      <c r="AG39">
        <f t="shared" si="19"/>
        <v>-348.42541212214286</v>
      </c>
      <c r="AH39">
        <f t="shared" si="20"/>
        <v>115.36333626999802</v>
      </c>
      <c r="AI39">
        <f t="shared" si="21"/>
        <v>9.0256675217386881</v>
      </c>
      <c r="AJ39">
        <f t="shared" si="22"/>
        <v>65.5072799959582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51288.593166874081</v>
      </c>
      <c r="AP39" t="s">
        <v>423</v>
      </c>
      <c r="AQ39">
        <v>10366.9</v>
      </c>
      <c r="AR39">
        <v>993.59653846153856</v>
      </c>
      <c r="AS39">
        <v>3431.87</v>
      </c>
      <c r="AT39">
        <f t="shared" si="26"/>
        <v>0.71047955241266758</v>
      </c>
      <c r="AU39">
        <v>-3.9894345373445681</v>
      </c>
      <c r="AV39" t="s">
        <v>543</v>
      </c>
      <c r="AW39">
        <v>10031.799999999999</v>
      </c>
      <c r="AX39">
        <v>673.04903999999999</v>
      </c>
      <c r="AY39">
        <v>1180.362370182449</v>
      </c>
      <c r="AZ39">
        <f t="shared" si="27"/>
        <v>0.42979456393889737</v>
      </c>
      <c r="BA39">
        <v>0.5</v>
      </c>
      <c r="BB39">
        <f t="shared" si="28"/>
        <v>1513.0592996509658</v>
      </c>
      <c r="BC39">
        <f t="shared" si="29"/>
        <v>52.266605807787464</v>
      </c>
      <c r="BD39">
        <f t="shared" si="30"/>
        <v>325.15233095359014</v>
      </c>
      <c r="BE39">
        <f t="shared" si="31"/>
        <v>3.7180327537796598E-2</v>
      </c>
      <c r="BF39">
        <f t="shared" si="32"/>
        <v>1.9074715415313812</v>
      </c>
      <c r="BG39">
        <f t="shared" si="33"/>
        <v>640.10001546331557</v>
      </c>
      <c r="BH39" t="s">
        <v>544</v>
      </c>
      <c r="BI39">
        <v>526.83000000000004</v>
      </c>
      <c r="BJ39">
        <f t="shared" si="34"/>
        <v>526.83000000000004</v>
      </c>
      <c r="BK39">
        <f t="shared" si="35"/>
        <v>0.55367096299539964</v>
      </c>
      <c r="BL39">
        <f t="shared" si="36"/>
        <v>0.77626350786697917</v>
      </c>
      <c r="BM39">
        <f t="shared" si="37"/>
        <v>0.77503498396495429</v>
      </c>
      <c r="BN39">
        <f t="shared" si="38"/>
        <v>2.7163069685066481</v>
      </c>
      <c r="BO39">
        <f t="shared" si="39"/>
        <v>0.92340242607444523</v>
      </c>
      <c r="BP39">
        <f t="shared" si="40"/>
        <v>0.60762125721115456</v>
      </c>
      <c r="BQ39">
        <f t="shared" si="41"/>
        <v>0.39237874278884544</v>
      </c>
      <c r="BR39">
        <v>6509</v>
      </c>
      <c r="BS39">
        <v>290.00000000000011</v>
      </c>
      <c r="BT39">
        <v>1006.13</v>
      </c>
      <c r="BU39">
        <v>155</v>
      </c>
      <c r="BV39">
        <v>10031.799999999999</v>
      </c>
      <c r="BW39">
        <v>998.08</v>
      </c>
      <c r="BX39">
        <v>8.0500000000000007</v>
      </c>
      <c r="BY39">
        <v>300.00000000000011</v>
      </c>
      <c r="BZ39">
        <v>38.6</v>
      </c>
      <c r="CA39">
        <v>1180.362370182449</v>
      </c>
      <c r="CB39">
        <v>2.1687627784642109</v>
      </c>
      <c r="CC39">
        <v>-182.85856411216091</v>
      </c>
      <c r="CD39">
        <v>1.7796517766737929</v>
      </c>
      <c r="CE39">
        <v>0.99735486892176173</v>
      </c>
      <c r="CF39">
        <v>-1.088736195773083E-2</v>
      </c>
      <c r="CG39">
        <v>289.99999999999989</v>
      </c>
      <c r="CH39">
        <v>962.77</v>
      </c>
      <c r="CI39">
        <v>645</v>
      </c>
      <c r="CJ39">
        <v>10001.799999999999</v>
      </c>
      <c r="CK39">
        <v>997.54</v>
      </c>
      <c r="CL39">
        <v>-34.770000000000003</v>
      </c>
      <c r="CZ39">
        <f t="shared" si="42"/>
        <v>1799.85</v>
      </c>
      <c r="DA39">
        <f t="shared" si="43"/>
        <v>1513.0592996509658</v>
      </c>
      <c r="DB39">
        <f t="shared" si="44"/>
        <v>0.84065855468564932</v>
      </c>
      <c r="DC39">
        <f t="shared" si="45"/>
        <v>0.16087101054330327</v>
      </c>
      <c r="DD39">
        <v>6</v>
      </c>
      <c r="DE39">
        <v>0.5</v>
      </c>
      <c r="DF39" t="s">
        <v>426</v>
      </c>
      <c r="DG39">
        <v>2</v>
      </c>
      <c r="DH39">
        <v>1689350454</v>
      </c>
      <c r="DI39">
        <v>334.03100000000001</v>
      </c>
      <c r="DJ39">
        <v>399.90100000000001</v>
      </c>
      <c r="DK39">
        <v>30.4833</v>
      </c>
      <c r="DL39">
        <v>21.293700000000001</v>
      </c>
      <c r="DM39">
        <v>333.875</v>
      </c>
      <c r="DN39">
        <v>30.4346</v>
      </c>
      <c r="DO39">
        <v>500.12799999999999</v>
      </c>
      <c r="DP39">
        <v>98.805000000000007</v>
      </c>
      <c r="DQ39">
        <v>9.9888900000000003E-2</v>
      </c>
      <c r="DR39">
        <v>32.7425</v>
      </c>
      <c r="DS39">
        <v>32.006999999999998</v>
      </c>
      <c r="DT39">
        <v>999.9</v>
      </c>
      <c r="DU39">
        <v>0</v>
      </c>
      <c r="DV39">
        <v>0</v>
      </c>
      <c r="DW39">
        <v>10005</v>
      </c>
      <c r="DX39">
        <v>0</v>
      </c>
      <c r="DY39">
        <v>1721.99</v>
      </c>
      <c r="DZ39">
        <v>-65.869900000000001</v>
      </c>
      <c r="EA39">
        <v>344.53399999999999</v>
      </c>
      <c r="EB39">
        <v>408.60199999999998</v>
      </c>
      <c r="EC39">
        <v>9.1895399999999992</v>
      </c>
      <c r="ED39">
        <v>399.90100000000001</v>
      </c>
      <c r="EE39">
        <v>21.293700000000001</v>
      </c>
      <c r="EF39">
        <v>3.0118999999999998</v>
      </c>
      <c r="EG39">
        <v>2.1039300000000001</v>
      </c>
      <c r="EH39">
        <v>24.093900000000001</v>
      </c>
      <c r="EI39">
        <v>18.248999999999999</v>
      </c>
      <c r="EJ39">
        <v>1799.85</v>
      </c>
      <c r="EK39">
        <v>0.977989</v>
      </c>
      <c r="EL39">
        <v>2.20114E-2</v>
      </c>
      <c r="EM39">
        <v>0</v>
      </c>
      <c r="EN39">
        <v>673.62599999999998</v>
      </c>
      <c r="EO39">
        <v>5.0005300000000004</v>
      </c>
      <c r="EP39">
        <v>14761.8</v>
      </c>
      <c r="EQ39">
        <v>16033.9</v>
      </c>
      <c r="ER39">
        <v>49.436999999999998</v>
      </c>
      <c r="ES39">
        <v>51.061999999999998</v>
      </c>
      <c r="ET39">
        <v>50.125</v>
      </c>
      <c r="EU39">
        <v>50</v>
      </c>
      <c r="EV39">
        <v>50.811999999999998</v>
      </c>
      <c r="EW39">
        <v>1755.34</v>
      </c>
      <c r="EX39">
        <v>39.51</v>
      </c>
      <c r="EY39">
        <v>0</v>
      </c>
      <c r="EZ39">
        <v>110</v>
      </c>
      <c r="FA39">
        <v>0</v>
      </c>
      <c r="FB39">
        <v>673.04903999999999</v>
      </c>
      <c r="FC39">
        <v>6.1855384597479723</v>
      </c>
      <c r="FD39">
        <v>191.08461599744001</v>
      </c>
      <c r="FE39">
        <v>14744.291999999999</v>
      </c>
      <c r="FF39">
        <v>15</v>
      </c>
      <c r="FG39">
        <v>1689350414.5</v>
      </c>
      <c r="FH39" t="s">
        <v>545</v>
      </c>
      <c r="FI39">
        <v>1689350407.5</v>
      </c>
      <c r="FJ39">
        <v>1689350414.5</v>
      </c>
      <c r="FK39">
        <v>25</v>
      </c>
      <c r="FL39">
        <v>-6.6000000000000003E-2</v>
      </c>
      <c r="FM39">
        <v>1E-3</v>
      </c>
      <c r="FN39">
        <v>0.153</v>
      </c>
      <c r="FO39">
        <v>3.3000000000000002E-2</v>
      </c>
      <c r="FP39">
        <v>400</v>
      </c>
      <c r="FQ39">
        <v>21</v>
      </c>
      <c r="FR39">
        <v>0.03</v>
      </c>
      <c r="FS39">
        <v>0.01</v>
      </c>
      <c r="FT39">
        <v>52.213684962106953</v>
      </c>
      <c r="FU39">
        <v>-0.44689210943334939</v>
      </c>
      <c r="FV39">
        <v>0.13584809781819149</v>
      </c>
      <c r="FW39">
        <v>1</v>
      </c>
      <c r="FX39">
        <v>0.4580894827770246</v>
      </c>
      <c r="FY39">
        <v>7.4315495869243867E-2</v>
      </c>
      <c r="FZ39">
        <v>1.7360473286957449E-2</v>
      </c>
      <c r="GA39">
        <v>1</v>
      </c>
      <c r="GB39">
        <v>2</v>
      </c>
      <c r="GC39">
        <v>2</v>
      </c>
      <c r="GD39" t="s">
        <v>428</v>
      </c>
      <c r="GE39">
        <v>3.1231100000000001</v>
      </c>
      <c r="GF39">
        <v>2.7672400000000001</v>
      </c>
      <c r="GG39">
        <v>7.6652100000000001E-2</v>
      </c>
      <c r="GH39">
        <v>8.8332499999999994E-2</v>
      </c>
      <c r="GI39">
        <v>0.12582599999999999</v>
      </c>
      <c r="GJ39">
        <v>9.8143999999999995E-2</v>
      </c>
      <c r="GK39">
        <v>22034.2</v>
      </c>
      <c r="GL39">
        <v>22595.3</v>
      </c>
      <c r="GM39">
        <v>23726.7</v>
      </c>
      <c r="GN39">
        <v>25098.400000000001</v>
      </c>
      <c r="GO39">
        <v>29898</v>
      </c>
      <c r="GP39">
        <v>31765.1</v>
      </c>
      <c r="GQ39">
        <v>37827.9</v>
      </c>
      <c r="GR39">
        <v>39070.6</v>
      </c>
      <c r="GS39">
        <v>2.1418499999999998</v>
      </c>
      <c r="GT39">
        <v>1.74865</v>
      </c>
      <c r="GU39">
        <v>-1.5225300000000001E-2</v>
      </c>
      <c r="GV39">
        <v>0</v>
      </c>
      <c r="GW39">
        <v>32.253900000000002</v>
      </c>
      <c r="GX39">
        <v>999.9</v>
      </c>
      <c r="GY39">
        <v>39.4</v>
      </c>
      <c r="GZ39">
        <v>39.4</v>
      </c>
      <c r="HA39">
        <v>28.629100000000001</v>
      </c>
      <c r="HB39">
        <v>60.778399999999998</v>
      </c>
      <c r="HC39">
        <v>27.4038</v>
      </c>
      <c r="HD39">
        <v>1</v>
      </c>
      <c r="HE39">
        <v>0.62143300000000001</v>
      </c>
      <c r="HF39">
        <v>2.7852299999999999</v>
      </c>
      <c r="HG39">
        <v>20.2944</v>
      </c>
      <c r="HH39">
        <v>5.2517300000000002</v>
      </c>
      <c r="HI39">
        <v>12.0099</v>
      </c>
      <c r="HJ39">
        <v>4.97865</v>
      </c>
      <c r="HK39">
        <v>3.2930000000000001</v>
      </c>
      <c r="HL39">
        <v>9999</v>
      </c>
      <c r="HM39">
        <v>9999</v>
      </c>
      <c r="HN39">
        <v>9999</v>
      </c>
      <c r="HO39">
        <v>254.3</v>
      </c>
      <c r="HP39">
        <v>1.87592</v>
      </c>
      <c r="HQ39">
        <v>1.87683</v>
      </c>
      <c r="HR39">
        <v>1.88307</v>
      </c>
      <c r="HS39">
        <v>1.88619</v>
      </c>
      <c r="HT39">
        <v>1.8769800000000001</v>
      </c>
      <c r="HU39">
        <v>1.88354</v>
      </c>
      <c r="HV39">
        <v>1.88245</v>
      </c>
      <c r="HW39">
        <v>1.88584</v>
      </c>
      <c r="HX39">
        <v>0</v>
      </c>
      <c r="HY39">
        <v>0</v>
      </c>
      <c r="HZ39">
        <v>0</v>
      </c>
      <c r="IA39">
        <v>0</v>
      </c>
      <c r="IB39" t="s">
        <v>429</v>
      </c>
      <c r="IC39" t="s">
        <v>430</v>
      </c>
      <c r="ID39" t="s">
        <v>431</v>
      </c>
      <c r="IE39" t="s">
        <v>431</v>
      </c>
      <c r="IF39" t="s">
        <v>431</v>
      </c>
      <c r="IG39" t="s">
        <v>431</v>
      </c>
      <c r="IH39">
        <v>0</v>
      </c>
      <c r="II39">
        <v>100</v>
      </c>
      <c r="IJ39">
        <v>100</v>
      </c>
      <c r="IK39">
        <v>0.156</v>
      </c>
      <c r="IL39">
        <v>4.87E-2</v>
      </c>
      <c r="IM39">
        <v>0.23736721098917821</v>
      </c>
      <c r="IN39">
        <v>-4.2852564239613137E-4</v>
      </c>
      <c r="IO39">
        <v>6.4980710991155998E-7</v>
      </c>
      <c r="IP39">
        <v>-2.7237938963984961E-10</v>
      </c>
      <c r="IQ39">
        <v>-1.586052439364358E-2</v>
      </c>
      <c r="IR39">
        <v>6.6907473102813496E-3</v>
      </c>
      <c r="IS39">
        <v>-3.3673306238274028E-4</v>
      </c>
      <c r="IT39">
        <v>6.1311374003140313E-6</v>
      </c>
      <c r="IU39">
        <v>3</v>
      </c>
      <c r="IV39">
        <v>2101</v>
      </c>
      <c r="IW39">
        <v>1</v>
      </c>
      <c r="IX39">
        <v>32</v>
      </c>
      <c r="IY39">
        <v>0.8</v>
      </c>
      <c r="IZ39">
        <v>0.7</v>
      </c>
      <c r="JA39">
        <v>1.00342</v>
      </c>
      <c r="JB39">
        <v>2.6867700000000001</v>
      </c>
      <c r="JC39">
        <v>1.6015600000000001</v>
      </c>
      <c r="JD39">
        <v>2.34009</v>
      </c>
      <c r="JE39">
        <v>1.5502899999999999</v>
      </c>
      <c r="JF39">
        <v>2.4352999999999998</v>
      </c>
      <c r="JG39">
        <v>43.535400000000003</v>
      </c>
      <c r="JH39">
        <v>24.157499999999999</v>
      </c>
      <c r="JI39">
        <v>18</v>
      </c>
      <c r="JJ39">
        <v>601.30799999999999</v>
      </c>
      <c r="JK39">
        <v>398.57799999999997</v>
      </c>
      <c r="JL39">
        <v>29.2773</v>
      </c>
      <c r="JM39">
        <v>34.878500000000003</v>
      </c>
      <c r="JN39">
        <v>30</v>
      </c>
      <c r="JO39">
        <v>34.964700000000001</v>
      </c>
      <c r="JP39">
        <v>34.9587</v>
      </c>
      <c r="JQ39">
        <v>20.0749</v>
      </c>
      <c r="JR39">
        <v>33.260399999999997</v>
      </c>
      <c r="JS39">
        <v>0</v>
      </c>
      <c r="JT39">
        <v>29.2806</v>
      </c>
      <c r="JU39">
        <v>400</v>
      </c>
      <c r="JV39">
        <v>21.319600000000001</v>
      </c>
      <c r="JW39">
        <v>98.658100000000005</v>
      </c>
      <c r="JX39">
        <v>98.863600000000005</v>
      </c>
    </row>
    <row r="40" spans="1:284" x14ac:dyDescent="0.3">
      <c r="A40">
        <v>24</v>
      </c>
      <c r="B40">
        <v>1689350583</v>
      </c>
      <c r="C40">
        <v>4399.5</v>
      </c>
      <c r="D40" t="s">
        <v>546</v>
      </c>
      <c r="E40" t="s">
        <v>547</v>
      </c>
      <c r="F40" t="s">
        <v>416</v>
      </c>
      <c r="G40" t="s">
        <v>417</v>
      </c>
      <c r="H40" t="s">
        <v>500</v>
      </c>
      <c r="I40" t="s">
        <v>419</v>
      </c>
      <c r="J40" t="s">
        <v>31</v>
      </c>
      <c r="K40" t="s">
        <v>501</v>
      </c>
      <c r="L40" t="s">
        <v>502</v>
      </c>
      <c r="M40">
        <v>1689350583</v>
      </c>
      <c r="N40">
        <f t="shared" si="0"/>
        <v>7.7564012676547304E-3</v>
      </c>
      <c r="O40">
        <f t="shared" si="1"/>
        <v>7.7564012676547307</v>
      </c>
      <c r="P40">
        <f t="shared" si="2"/>
        <v>56.489805823209302</v>
      </c>
      <c r="Q40">
        <f t="shared" si="3"/>
        <v>428.185</v>
      </c>
      <c r="R40">
        <f t="shared" si="4"/>
        <v>202.80976046437866</v>
      </c>
      <c r="S40">
        <f t="shared" si="5"/>
        <v>20.060183550132631</v>
      </c>
      <c r="T40">
        <f t="shared" si="6"/>
        <v>42.352348692420001</v>
      </c>
      <c r="U40">
        <f t="shared" si="7"/>
        <v>0.44897081165614272</v>
      </c>
      <c r="V40">
        <f t="shared" si="8"/>
        <v>2.9077371468972695</v>
      </c>
      <c r="W40">
        <f t="shared" si="9"/>
        <v>0.41371028162938372</v>
      </c>
      <c r="X40">
        <f t="shared" si="10"/>
        <v>0.26150579018627657</v>
      </c>
      <c r="Y40">
        <f t="shared" si="11"/>
        <v>289.56066532657599</v>
      </c>
      <c r="Z40">
        <f t="shared" si="12"/>
        <v>32.306384059359189</v>
      </c>
      <c r="AA40">
        <f t="shared" si="13"/>
        <v>31.976400000000002</v>
      </c>
      <c r="AB40">
        <f t="shared" si="14"/>
        <v>4.7687085057982843</v>
      </c>
      <c r="AC40">
        <f t="shared" si="15"/>
        <v>60.411816392072595</v>
      </c>
      <c r="AD40">
        <f t="shared" si="16"/>
        <v>2.9869837505351997</v>
      </c>
      <c r="AE40">
        <f t="shared" si="17"/>
        <v>4.9443700403736912</v>
      </c>
      <c r="AF40">
        <f t="shared" si="18"/>
        <v>1.7817247552630846</v>
      </c>
      <c r="AG40">
        <f t="shared" si="19"/>
        <v>-342.05729590357362</v>
      </c>
      <c r="AH40">
        <f t="shared" si="20"/>
        <v>100.40601300318806</v>
      </c>
      <c r="AI40">
        <f t="shared" si="21"/>
        <v>7.8538459707260291</v>
      </c>
      <c r="AJ40">
        <f t="shared" si="22"/>
        <v>55.763228396916446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51263.699014278456</v>
      </c>
      <c r="AP40" t="s">
        <v>423</v>
      </c>
      <c r="AQ40">
        <v>10366.9</v>
      </c>
      <c r="AR40">
        <v>993.59653846153856</v>
      </c>
      <c r="AS40">
        <v>3431.87</v>
      </c>
      <c r="AT40">
        <f t="shared" si="26"/>
        <v>0.71047955241266758</v>
      </c>
      <c r="AU40">
        <v>-3.9894345373445681</v>
      </c>
      <c r="AV40" t="s">
        <v>548</v>
      </c>
      <c r="AW40">
        <v>10029.200000000001</v>
      </c>
      <c r="AX40">
        <v>689.73192307692307</v>
      </c>
      <c r="AY40">
        <v>1244.867877950639</v>
      </c>
      <c r="AZ40">
        <f t="shared" si="27"/>
        <v>0.44593965729729268</v>
      </c>
      <c r="BA40">
        <v>0.5</v>
      </c>
      <c r="BB40">
        <f t="shared" si="28"/>
        <v>1513.1513996510757</v>
      </c>
      <c r="BC40">
        <f t="shared" si="29"/>
        <v>56.489805823209302</v>
      </c>
      <c r="BD40">
        <f t="shared" si="30"/>
        <v>337.38710829965976</v>
      </c>
      <c r="BE40">
        <f t="shared" si="31"/>
        <v>3.9969060845134234E-2</v>
      </c>
      <c r="BF40">
        <f t="shared" si="32"/>
        <v>1.7568146473902984</v>
      </c>
      <c r="BG40">
        <f t="shared" si="33"/>
        <v>658.60685529077421</v>
      </c>
      <c r="BH40" t="s">
        <v>549</v>
      </c>
      <c r="BI40">
        <v>529.53</v>
      </c>
      <c r="BJ40">
        <f t="shared" si="34"/>
        <v>529.53</v>
      </c>
      <c r="BK40">
        <f t="shared" si="35"/>
        <v>0.57462955757864242</v>
      </c>
      <c r="BL40">
        <f t="shared" si="36"/>
        <v>0.77604719669552069</v>
      </c>
      <c r="BM40">
        <f t="shared" si="37"/>
        <v>0.7535306414993973</v>
      </c>
      <c r="BN40">
        <f t="shared" si="38"/>
        <v>2.2093086939499376</v>
      </c>
      <c r="BO40">
        <f t="shared" si="39"/>
        <v>0.89694702277957061</v>
      </c>
      <c r="BP40">
        <f t="shared" si="40"/>
        <v>0.59579708915451846</v>
      </c>
      <c r="BQ40">
        <f t="shared" si="41"/>
        <v>0.40420291084548154</v>
      </c>
      <c r="BR40">
        <v>6511</v>
      </c>
      <c r="BS40">
        <v>290.00000000000011</v>
      </c>
      <c r="BT40">
        <v>1068.9100000000001</v>
      </c>
      <c r="BU40">
        <v>165</v>
      </c>
      <c r="BV40">
        <v>10029.200000000001</v>
      </c>
      <c r="BW40">
        <v>1062.77</v>
      </c>
      <c r="BX40">
        <v>6.14</v>
      </c>
      <c r="BY40">
        <v>300.00000000000011</v>
      </c>
      <c r="BZ40">
        <v>38.6</v>
      </c>
      <c r="CA40">
        <v>1244.867877950639</v>
      </c>
      <c r="CB40">
        <v>1.575246278605021</v>
      </c>
      <c r="CC40">
        <v>-182.6319975633921</v>
      </c>
      <c r="CD40">
        <v>1.2925033714345351</v>
      </c>
      <c r="CE40">
        <v>0.9985995776283173</v>
      </c>
      <c r="CF40">
        <v>-1.088643270300335E-2</v>
      </c>
      <c r="CG40">
        <v>289.99999999999989</v>
      </c>
      <c r="CH40">
        <v>1036.72</v>
      </c>
      <c r="CI40">
        <v>645</v>
      </c>
      <c r="CJ40">
        <v>10001</v>
      </c>
      <c r="CK40">
        <v>1062.25</v>
      </c>
      <c r="CL40">
        <v>-25.53</v>
      </c>
      <c r="CZ40">
        <f t="shared" si="42"/>
        <v>1799.96</v>
      </c>
      <c r="DA40">
        <f t="shared" si="43"/>
        <v>1513.1513996510757</v>
      </c>
      <c r="DB40">
        <f t="shared" si="44"/>
        <v>0.84065834776943693</v>
      </c>
      <c r="DC40">
        <f t="shared" si="45"/>
        <v>0.16087061119501322</v>
      </c>
      <c r="DD40">
        <v>6</v>
      </c>
      <c r="DE40">
        <v>0.5</v>
      </c>
      <c r="DF40" t="s">
        <v>426</v>
      </c>
      <c r="DG40">
        <v>2</v>
      </c>
      <c r="DH40">
        <v>1689350583</v>
      </c>
      <c r="DI40">
        <v>428.185</v>
      </c>
      <c r="DJ40">
        <v>499.95100000000002</v>
      </c>
      <c r="DK40">
        <v>30.198599999999999</v>
      </c>
      <c r="DL40">
        <v>21.172899999999998</v>
      </c>
      <c r="DM40">
        <v>428.02800000000002</v>
      </c>
      <c r="DN40">
        <v>30.1511</v>
      </c>
      <c r="DO40">
        <v>500.05</v>
      </c>
      <c r="DP40">
        <v>98.811199999999999</v>
      </c>
      <c r="DQ40">
        <v>0.100132</v>
      </c>
      <c r="DR40">
        <v>32.616900000000001</v>
      </c>
      <c r="DS40">
        <v>31.976400000000002</v>
      </c>
      <c r="DT40">
        <v>999.9</v>
      </c>
      <c r="DU40">
        <v>0</v>
      </c>
      <c r="DV40">
        <v>0</v>
      </c>
      <c r="DW40">
        <v>9995</v>
      </c>
      <c r="DX40">
        <v>0</v>
      </c>
      <c r="DY40">
        <v>1737.91</v>
      </c>
      <c r="DZ40">
        <v>-71.766400000000004</v>
      </c>
      <c r="EA40">
        <v>441.51799999999997</v>
      </c>
      <c r="EB40">
        <v>510.76600000000002</v>
      </c>
      <c r="EC40">
        <v>9.0257000000000005</v>
      </c>
      <c r="ED40">
        <v>499.95100000000002</v>
      </c>
      <c r="EE40">
        <v>21.172899999999998</v>
      </c>
      <c r="EF40">
        <v>2.9839600000000002</v>
      </c>
      <c r="EG40">
        <v>2.09212</v>
      </c>
      <c r="EH40">
        <v>23.938700000000001</v>
      </c>
      <c r="EI40">
        <v>18.159300000000002</v>
      </c>
      <c r="EJ40">
        <v>1799.96</v>
      </c>
      <c r="EK40">
        <v>0.97799199999999997</v>
      </c>
      <c r="EL40">
        <v>2.20079E-2</v>
      </c>
      <c r="EM40">
        <v>0</v>
      </c>
      <c r="EN40">
        <v>689.41300000000001</v>
      </c>
      <c r="EO40">
        <v>5.0005300000000004</v>
      </c>
      <c r="EP40">
        <v>15125.8</v>
      </c>
      <c r="EQ40">
        <v>16034.9</v>
      </c>
      <c r="ER40">
        <v>49.625</v>
      </c>
      <c r="ES40">
        <v>51.375</v>
      </c>
      <c r="ET40">
        <v>50.311999999999998</v>
      </c>
      <c r="EU40">
        <v>50.375</v>
      </c>
      <c r="EV40">
        <v>50.936999999999998</v>
      </c>
      <c r="EW40">
        <v>1755.46</v>
      </c>
      <c r="EX40">
        <v>39.5</v>
      </c>
      <c r="EY40">
        <v>0</v>
      </c>
      <c r="EZ40">
        <v>126.7999999523163</v>
      </c>
      <c r="FA40">
        <v>0</v>
      </c>
      <c r="FB40">
        <v>689.73192307692307</v>
      </c>
      <c r="FC40">
        <v>-0.32095726929693091</v>
      </c>
      <c r="FD40">
        <v>24.540170547452561</v>
      </c>
      <c r="FE40">
        <v>15108.469230769229</v>
      </c>
      <c r="FF40">
        <v>15</v>
      </c>
      <c r="FG40">
        <v>1689350539.5</v>
      </c>
      <c r="FH40" t="s">
        <v>550</v>
      </c>
      <c r="FI40">
        <v>1689350539</v>
      </c>
      <c r="FJ40">
        <v>1689350539.5</v>
      </c>
      <c r="FK40">
        <v>26</v>
      </c>
      <c r="FL40">
        <v>6.0000000000000001E-3</v>
      </c>
      <c r="FM40">
        <v>0</v>
      </c>
      <c r="FN40">
        <v>0.157</v>
      </c>
      <c r="FO40">
        <v>3.3000000000000002E-2</v>
      </c>
      <c r="FP40">
        <v>500</v>
      </c>
      <c r="FQ40">
        <v>21</v>
      </c>
      <c r="FR40">
        <v>0.04</v>
      </c>
      <c r="FS40">
        <v>0.01</v>
      </c>
      <c r="FT40">
        <v>56.492289971849488</v>
      </c>
      <c r="FU40">
        <v>-0.74387615826541731</v>
      </c>
      <c r="FV40">
        <v>0.1625972872505381</v>
      </c>
      <c r="FW40">
        <v>1</v>
      </c>
      <c r="FX40">
        <v>0.45283551863257249</v>
      </c>
      <c r="FY40">
        <v>-2.446261782202544E-3</v>
      </c>
      <c r="FZ40">
        <v>4.585614464533502E-3</v>
      </c>
      <c r="GA40">
        <v>1</v>
      </c>
      <c r="GB40">
        <v>2</v>
      </c>
      <c r="GC40">
        <v>2</v>
      </c>
      <c r="GD40" t="s">
        <v>428</v>
      </c>
      <c r="GE40">
        <v>3.1231599999999999</v>
      </c>
      <c r="GF40">
        <v>2.7673999999999999</v>
      </c>
      <c r="GG40">
        <v>9.2995900000000006E-2</v>
      </c>
      <c r="GH40">
        <v>0.10437</v>
      </c>
      <c r="GI40">
        <v>0.12501300000000001</v>
      </c>
      <c r="GJ40">
        <v>9.7740599999999997E-2</v>
      </c>
      <c r="GK40">
        <v>21640.2</v>
      </c>
      <c r="GL40">
        <v>22192.6</v>
      </c>
      <c r="GM40">
        <v>23722.6</v>
      </c>
      <c r="GN40">
        <v>25093</v>
      </c>
      <c r="GO40">
        <v>29921</v>
      </c>
      <c r="GP40">
        <v>31774.1</v>
      </c>
      <c r="GQ40">
        <v>37821.9</v>
      </c>
      <c r="GR40">
        <v>39064.300000000003</v>
      </c>
      <c r="GS40">
        <v>2.1414499999999999</v>
      </c>
      <c r="GT40">
        <v>1.7458499999999999</v>
      </c>
      <c r="GU40">
        <v>-2.3923799999999999E-2</v>
      </c>
      <c r="GV40">
        <v>0</v>
      </c>
      <c r="GW40">
        <v>32.364400000000003</v>
      </c>
      <c r="GX40">
        <v>999.9</v>
      </c>
      <c r="GY40">
        <v>39.4</v>
      </c>
      <c r="GZ40">
        <v>39.5</v>
      </c>
      <c r="HA40">
        <v>28.782599999999999</v>
      </c>
      <c r="HB40">
        <v>60.478400000000001</v>
      </c>
      <c r="HC40">
        <v>27.5</v>
      </c>
      <c r="HD40">
        <v>1</v>
      </c>
      <c r="HE40">
        <v>0.62602400000000002</v>
      </c>
      <c r="HF40">
        <v>1.81399</v>
      </c>
      <c r="HG40">
        <v>20.305199999999999</v>
      </c>
      <c r="HH40">
        <v>5.25143</v>
      </c>
      <c r="HI40">
        <v>12.0099</v>
      </c>
      <c r="HJ40">
        <v>4.9788500000000004</v>
      </c>
      <c r="HK40">
        <v>3.2930000000000001</v>
      </c>
      <c r="HL40">
        <v>9999</v>
      </c>
      <c r="HM40">
        <v>9999</v>
      </c>
      <c r="HN40">
        <v>9999</v>
      </c>
      <c r="HO40">
        <v>254.3</v>
      </c>
      <c r="HP40">
        <v>1.8759300000000001</v>
      </c>
      <c r="HQ40">
        <v>1.87683</v>
      </c>
      <c r="HR40">
        <v>1.8830899999999999</v>
      </c>
      <c r="HS40">
        <v>1.8861600000000001</v>
      </c>
      <c r="HT40">
        <v>1.8769800000000001</v>
      </c>
      <c r="HU40">
        <v>1.8835299999999999</v>
      </c>
      <c r="HV40">
        <v>1.88242</v>
      </c>
      <c r="HW40">
        <v>1.8858299999999999</v>
      </c>
      <c r="HX40">
        <v>0</v>
      </c>
      <c r="HY40">
        <v>0</v>
      </c>
      <c r="HZ40">
        <v>0</v>
      </c>
      <c r="IA40">
        <v>0</v>
      </c>
      <c r="IB40" t="s">
        <v>429</v>
      </c>
      <c r="IC40" t="s">
        <v>430</v>
      </c>
      <c r="ID40" t="s">
        <v>431</v>
      </c>
      <c r="IE40" t="s">
        <v>431</v>
      </c>
      <c r="IF40" t="s">
        <v>431</v>
      </c>
      <c r="IG40" t="s">
        <v>431</v>
      </c>
      <c r="IH40">
        <v>0</v>
      </c>
      <c r="II40">
        <v>100</v>
      </c>
      <c r="IJ40">
        <v>100</v>
      </c>
      <c r="IK40">
        <v>0.157</v>
      </c>
      <c r="IL40">
        <v>4.7500000000000001E-2</v>
      </c>
      <c r="IM40">
        <v>0.24305122170899629</v>
      </c>
      <c r="IN40">
        <v>-4.2852564239613137E-4</v>
      </c>
      <c r="IO40">
        <v>6.4980710991155998E-7</v>
      </c>
      <c r="IP40">
        <v>-2.7237938963984961E-10</v>
      </c>
      <c r="IQ40">
        <v>-1.622937628081295E-2</v>
      </c>
      <c r="IR40">
        <v>6.6907473102813496E-3</v>
      </c>
      <c r="IS40">
        <v>-3.3673306238274028E-4</v>
      </c>
      <c r="IT40">
        <v>6.1311374003140313E-6</v>
      </c>
      <c r="IU40">
        <v>3</v>
      </c>
      <c r="IV40">
        <v>2101</v>
      </c>
      <c r="IW40">
        <v>1</v>
      </c>
      <c r="IX40">
        <v>32</v>
      </c>
      <c r="IY40">
        <v>0.7</v>
      </c>
      <c r="IZ40">
        <v>0.7</v>
      </c>
      <c r="JA40">
        <v>1.2023900000000001</v>
      </c>
      <c r="JB40">
        <v>2.6855500000000001</v>
      </c>
      <c r="JC40">
        <v>1.6015600000000001</v>
      </c>
      <c r="JD40">
        <v>2.34009</v>
      </c>
      <c r="JE40">
        <v>1.5502899999999999</v>
      </c>
      <c r="JF40">
        <v>2.3828100000000001</v>
      </c>
      <c r="JG40">
        <v>43.59</v>
      </c>
      <c r="JH40">
        <v>24.157499999999999</v>
      </c>
      <c r="JI40">
        <v>18</v>
      </c>
      <c r="JJ40">
        <v>601.47400000000005</v>
      </c>
      <c r="JK40">
        <v>397.11700000000002</v>
      </c>
      <c r="JL40">
        <v>29.693000000000001</v>
      </c>
      <c r="JM40">
        <v>34.965899999999998</v>
      </c>
      <c r="JN40">
        <v>29.999600000000001</v>
      </c>
      <c r="JO40">
        <v>35.015300000000003</v>
      </c>
      <c r="JP40">
        <v>35.0077</v>
      </c>
      <c r="JQ40">
        <v>24.0444</v>
      </c>
      <c r="JR40">
        <v>35.597499999999997</v>
      </c>
      <c r="JS40">
        <v>0</v>
      </c>
      <c r="JT40">
        <v>29.725100000000001</v>
      </c>
      <c r="JU40">
        <v>500</v>
      </c>
      <c r="JV40">
        <v>21.055900000000001</v>
      </c>
      <c r="JW40">
        <v>98.641999999999996</v>
      </c>
      <c r="JX40">
        <v>98.845699999999994</v>
      </c>
    </row>
    <row r="41" spans="1:284" x14ac:dyDescent="0.3">
      <c r="A41">
        <v>25</v>
      </c>
      <c r="B41">
        <v>1689350701</v>
      </c>
      <c r="C41">
        <v>4517.5</v>
      </c>
      <c r="D41" t="s">
        <v>551</v>
      </c>
      <c r="E41" t="s">
        <v>552</v>
      </c>
      <c r="F41" t="s">
        <v>416</v>
      </c>
      <c r="G41" t="s">
        <v>417</v>
      </c>
      <c r="H41" t="s">
        <v>500</v>
      </c>
      <c r="I41" t="s">
        <v>419</v>
      </c>
      <c r="J41" t="s">
        <v>31</v>
      </c>
      <c r="K41" t="s">
        <v>501</v>
      </c>
      <c r="L41" t="s">
        <v>502</v>
      </c>
      <c r="M41">
        <v>1689350701</v>
      </c>
      <c r="N41">
        <f t="shared" si="0"/>
        <v>7.6791560576693922E-3</v>
      </c>
      <c r="O41">
        <f t="shared" si="1"/>
        <v>7.6791560576693918</v>
      </c>
      <c r="P41">
        <f t="shared" si="2"/>
        <v>57.41412262087723</v>
      </c>
      <c r="Q41">
        <f t="shared" si="3"/>
        <v>526.28700000000003</v>
      </c>
      <c r="R41">
        <f t="shared" si="4"/>
        <v>290.71029322149616</v>
      </c>
      <c r="S41">
        <f t="shared" si="5"/>
        <v>28.757860059870147</v>
      </c>
      <c r="T41">
        <f t="shared" si="6"/>
        <v>52.061754434671506</v>
      </c>
      <c r="U41">
        <f t="shared" si="7"/>
        <v>0.44072814579787689</v>
      </c>
      <c r="V41">
        <f t="shared" si="8"/>
        <v>2.9092529610879225</v>
      </c>
      <c r="W41">
        <f t="shared" si="9"/>
        <v>0.40671414180490489</v>
      </c>
      <c r="X41">
        <f t="shared" si="10"/>
        <v>0.25703325386274212</v>
      </c>
      <c r="Y41">
        <f t="shared" si="11"/>
        <v>289.52714932649752</v>
      </c>
      <c r="Z41">
        <f t="shared" si="12"/>
        <v>32.2946690278701</v>
      </c>
      <c r="AA41">
        <f t="shared" si="13"/>
        <v>32.000500000000002</v>
      </c>
      <c r="AB41">
        <f t="shared" si="14"/>
        <v>4.7752183658741423</v>
      </c>
      <c r="AC41">
        <f t="shared" si="15"/>
        <v>60.392465040530027</v>
      </c>
      <c r="AD41">
        <f t="shared" si="16"/>
        <v>2.9806807836272999</v>
      </c>
      <c r="AE41">
        <f t="shared" si="17"/>
        <v>4.9355176703367434</v>
      </c>
      <c r="AF41">
        <f t="shared" si="18"/>
        <v>1.7945375822468423</v>
      </c>
      <c r="AG41">
        <f t="shared" si="19"/>
        <v>-338.65078214322017</v>
      </c>
      <c r="AH41">
        <f t="shared" si="20"/>
        <v>91.690795240074564</v>
      </c>
      <c r="AI41">
        <f t="shared" si="21"/>
        <v>7.1681246103273928</v>
      </c>
      <c r="AJ41">
        <f t="shared" si="22"/>
        <v>49.735287033679285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51311.955931465316</v>
      </c>
      <c r="AP41" t="s">
        <v>423</v>
      </c>
      <c r="AQ41">
        <v>10366.9</v>
      </c>
      <c r="AR41">
        <v>993.59653846153856</v>
      </c>
      <c r="AS41">
        <v>3431.87</v>
      </c>
      <c r="AT41">
        <f t="shared" si="26"/>
        <v>0.71047955241266758</v>
      </c>
      <c r="AU41">
        <v>-3.9894345373445681</v>
      </c>
      <c r="AV41" t="s">
        <v>553</v>
      </c>
      <c r="AW41">
        <v>10027.9</v>
      </c>
      <c r="AX41">
        <v>689.51943999999992</v>
      </c>
      <c r="AY41">
        <v>1254.5554184692371</v>
      </c>
      <c r="AZ41">
        <f t="shared" si="27"/>
        <v>0.45038742023742051</v>
      </c>
      <c r="BA41">
        <v>0.5</v>
      </c>
      <c r="BB41">
        <f t="shared" si="28"/>
        <v>1512.974999651035</v>
      </c>
      <c r="BC41">
        <f t="shared" si="29"/>
        <v>57.41412262087723</v>
      </c>
      <c r="BD41">
        <f t="shared" si="30"/>
        <v>340.71245348827091</v>
      </c>
      <c r="BE41">
        <f t="shared" si="31"/>
        <v>4.058464758002242E-2</v>
      </c>
      <c r="BF41">
        <f t="shared" si="32"/>
        <v>1.7355268244645921</v>
      </c>
      <c r="BG41">
        <f t="shared" si="33"/>
        <v>661.30851585117534</v>
      </c>
      <c r="BH41" t="s">
        <v>554</v>
      </c>
      <c r="BI41">
        <v>531.91999999999996</v>
      </c>
      <c r="BJ41">
        <f t="shared" si="34"/>
        <v>531.91999999999996</v>
      </c>
      <c r="BK41">
        <f t="shared" si="35"/>
        <v>0.57600916454609119</v>
      </c>
      <c r="BL41">
        <f t="shared" si="36"/>
        <v>0.78191016386403567</v>
      </c>
      <c r="BM41">
        <f t="shared" si="37"/>
        <v>0.75081107658089374</v>
      </c>
      <c r="BN41">
        <f t="shared" si="38"/>
        <v>2.1652299337449947</v>
      </c>
      <c r="BO41">
        <f t="shared" si="39"/>
        <v>0.8929739079212865</v>
      </c>
      <c r="BP41">
        <f t="shared" si="40"/>
        <v>0.60319351454769399</v>
      </c>
      <c r="BQ41">
        <f t="shared" si="41"/>
        <v>0.39680648545230601</v>
      </c>
      <c r="BR41">
        <v>6513</v>
      </c>
      <c r="BS41">
        <v>290.00000000000011</v>
      </c>
      <c r="BT41">
        <v>1081.3800000000001</v>
      </c>
      <c r="BU41">
        <v>165</v>
      </c>
      <c r="BV41">
        <v>10027.9</v>
      </c>
      <c r="BW41">
        <v>1075.76</v>
      </c>
      <c r="BX41">
        <v>5.62</v>
      </c>
      <c r="BY41">
        <v>300.00000000000011</v>
      </c>
      <c r="BZ41">
        <v>38.6</v>
      </c>
      <c r="CA41">
        <v>1254.5554184692371</v>
      </c>
      <c r="CB41">
        <v>1.668133914172139</v>
      </c>
      <c r="CC41">
        <v>-179.2937996432839</v>
      </c>
      <c r="CD41">
        <v>1.368519453487459</v>
      </c>
      <c r="CE41">
        <v>0.99837137326520164</v>
      </c>
      <c r="CF41">
        <v>-1.088497508342604E-2</v>
      </c>
      <c r="CG41">
        <v>289.99999999999989</v>
      </c>
      <c r="CH41">
        <v>1054.47</v>
      </c>
      <c r="CI41">
        <v>665</v>
      </c>
      <c r="CJ41">
        <v>9997.8799999999992</v>
      </c>
      <c r="CK41">
        <v>1075.22</v>
      </c>
      <c r="CL41">
        <v>-20.75</v>
      </c>
      <c r="CZ41">
        <f t="shared" si="42"/>
        <v>1799.75</v>
      </c>
      <c r="DA41">
        <f t="shared" si="43"/>
        <v>1512.974999651035</v>
      </c>
      <c r="DB41">
        <f t="shared" si="44"/>
        <v>0.84065842458732321</v>
      </c>
      <c r="DC41">
        <f t="shared" si="45"/>
        <v>0.16087075945353382</v>
      </c>
      <c r="DD41">
        <v>6</v>
      </c>
      <c r="DE41">
        <v>0.5</v>
      </c>
      <c r="DF41" t="s">
        <v>426</v>
      </c>
      <c r="DG41">
        <v>2</v>
      </c>
      <c r="DH41">
        <v>1689350701</v>
      </c>
      <c r="DI41">
        <v>526.28700000000003</v>
      </c>
      <c r="DJ41">
        <v>600.01199999999994</v>
      </c>
      <c r="DK41">
        <v>30.131399999999999</v>
      </c>
      <c r="DL41">
        <v>21.1967</v>
      </c>
      <c r="DM41">
        <v>526.16300000000001</v>
      </c>
      <c r="DN41">
        <v>30.083200000000001</v>
      </c>
      <c r="DO41">
        <v>500.14699999999999</v>
      </c>
      <c r="DP41">
        <v>98.822800000000001</v>
      </c>
      <c r="DQ41">
        <v>9.9944500000000006E-2</v>
      </c>
      <c r="DR41">
        <v>32.585099999999997</v>
      </c>
      <c r="DS41">
        <v>32.000500000000002</v>
      </c>
      <c r="DT41">
        <v>999.9</v>
      </c>
      <c r="DU41">
        <v>0</v>
      </c>
      <c r="DV41">
        <v>0</v>
      </c>
      <c r="DW41">
        <v>10002.5</v>
      </c>
      <c r="DX41">
        <v>0</v>
      </c>
      <c r="DY41">
        <v>1761.26</v>
      </c>
      <c r="DZ41">
        <v>-73.724699999999999</v>
      </c>
      <c r="EA41">
        <v>542.63699999999994</v>
      </c>
      <c r="EB41">
        <v>613.005</v>
      </c>
      <c r="EC41">
        <v>8.9347100000000008</v>
      </c>
      <c r="ED41">
        <v>600.01199999999994</v>
      </c>
      <c r="EE41">
        <v>21.1967</v>
      </c>
      <c r="EF41">
        <v>2.9776699999999998</v>
      </c>
      <c r="EG41">
        <v>2.0947100000000001</v>
      </c>
      <c r="EH41">
        <v>23.903500000000001</v>
      </c>
      <c r="EI41">
        <v>18.178999999999998</v>
      </c>
      <c r="EJ41">
        <v>1799.75</v>
      </c>
      <c r="EK41">
        <v>0.97799199999999997</v>
      </c>
      <c r="EL41">
        <v>2.20079E-2</v>
      </c>
      <c r="EM41">
        <v>0</v>
      </c>
      <c r="EN41">
        <v>688.92</v>
      </c>
      <c r="EO41">
        <v>5.0005300000000004</v>
      </c>
      <c r="EP41">
        <v>15158.7</v>
      </c>
      <c r="EQ41">
        <v>16033</v>
      </c>
      <c r="ER41">
        <v>49.875</v>
      </c>
      <c r="ES41">
        <v>51.686999999999998</v>
      </c>
      <c r="ET41">
        <v>50.5</v>
      </c>
      <c r="EU41">
        <v>50.686999999999998</v>
      </c>
      <c r="EV41">
        <v>51.186999999999998</v>
      </c>
      <c r="EW41">
        <v>1755.25</v>
      </c>
      <c r="EX41">
        <v>39.5</v>
      </c>
      <c r="EY41">
        <v>0</v>
      </c>
      <c r="EZ41">
        <v>116.4000000953674</v>
      </c>
      <c r="FA41">
        <v>0</v>
      </c>
      <c r="FB41">
        <v>689.51943999999992</v>
      </c>
      <c r="FC41">
        <v>-0.43446154420147748</v>
      </c>
      <c r="FD41">
        <v>31.061538540417779</v>
      </c>
      <c r="FE41">
        <v>15157.66</v>
      </c>
      <c r="FF41">
        <v>15</v>
      </c>
      <c r="FG41">
        <v>1689350658.5</v>
      </c>
      <c r="FH41" t="s">
        <v>555</v>
      </c>
      <c r="FI41">
        <v>1689350655</v>
      </c>
      <c r="FJ41">
        <v>1689350658.5</v>
      </c>
      <c r="FK41">
        <v>27</v>
      </c>
      <c r="FL41">
        <v>-3.4000000000000002E-2</v>
      </c>
      <c r="FM41">
        <v>1E-3</v>
      </c>
      <c r="FN41">
        <v>0.127</v>
      </c>
      <c r="FO41">
        <v>3.3000000000000002E-2</v>
      </c>
      <c r="FP41">
        <v>600</v>
      </c>
      <c r="FQ41">
        <v>21</v>
      </c>
      <c r="FR41">
        <v>0.03</v>
      </c>
      <c r="FS41">
        <v>0.01</v>
      </c>
      <c r="FT41">
        <v>57.375353616779599</v>
      </c>
      <c r="FU41">
        <v>-0.87581635235372646</v>
      </c>
      <c r="FV41">
        <v>0.16699407450575371</v>
      </c>
      <c r="FW41">
        <v>1</v>
      </c>
      <c r="FX41">
        <v>0.44264800425673873</v>
      </c>
      <c r="FY41">
        <v>4.4650534069321261E-3</v>
      </c>
      <c r="FZ41">
        <v>3.813132510698813E-3</v>
      </c>
      <c r="GA41">
        <v>1</v>
      </c>
      <c r="GB41">
        <v>2</v>
      </c>
      <c r="GC41">
        <v>2</v>
      </c>
      <c r="GD41" t="s">
        <v>428</v>
      </c>
      <c r="GE41">
        <v>3.1237699999999999</v>
      </c>
      <c r="GF41">
        <v>2.7672699999999999</v>
      </c>
      <c r="GG41">
        <v>0.10832899999999999</v>
      </c>
      <c r="GH41">
        <v>0.118899</v>
      </c>
      <c r="GI41">
        <v>0.124807</v>
      </c>
      <c r="GJ41">
        <v>9.7808900000000004E-2</v>
      </c>
      <c r="GK41">
        <v>21267</v>
      </c>
      <c r="GL41">
        <v>21824.799999999999</v>
      </c>
      <c r="GM41">
        <v>23715</v>
      </c>
      <c r="GN41">
        <v>25085</v>
      </c>
      <c r="GO41">
        <v>29918.400000000001</v>
      </c>
      <c r="GP41">
        <v>31761.7</v>
      </c>
      <c r="GQ41">
        <v>37810</v>
      </c>
      <c r="GR41">
        <v>39052.300000000003</v>
      </c>
      <c r="GS41">
        <v>2.1400800000000002</v>
      </c>
      <c r="GT41">
        <v>1.74312</v>
      </c>
      <c r="GU41">
        <v>-2.3439499999999999E-2</v>
      </c>
      <c r="GV41">
        <v>0</v>
      </c>
      <c r="GW41">
        <v>32.380600000000001</v>
      </c>
      <c r="GX41">
        <v>999.9</v>
      </c>
      <c r="GY41">
        <v>39.5</v>
      </c>
      <c r="GZ41">
        <v>39.6</v>
      </c>
      <c r="HA41">
        <v>29.004899999999999</v>
      </c>
      <c r="HB41">
        <v>60.558399999999999</v>
      </c>
      <c r="HC41">
        <v>26.963100000000001</v>
      </c>
      <c r="HD41">
        <v>1</v>
      </c>
      <c r="HE41">
        <v>0.64107700000000001</v>
      </c>
      <c r="HF41">
        <v>2.46407</v>
      </c>
      <c r="HG41">
        <v>20.299299999999999</v>
      </c>
      <c r="HH41">
        <v>5.2515799999999997</v>
      </c>
      <c r="HI41">
        <v>12.0099</v>
      </c>
      <c r="HJ41">
        <v>4.9787999999999997</v>
      </c>
      <c r="HK41">
        <v>3.2930000000000001</v>
      </c>
      <c r="HL41">
        <v>9999</v>
      </c>
      <c r="HM41">
        <v>9999</v>
      </c>
      <c r="HN41">
        <v>9999</v>
      </c>
      <c r="HO41">
        <v>254.3</v>
      </c>
      <c r="HP41">
        <v>1.87592</v>
      </c>
      <c r="HQ41">
        <v>1.87683</v>
      </c>
      <c r="HR41">
        <v>1.8830899999999999</v>
      </c>
      <c r="HS41">
        <v>1.8862000000000001</v>
      </c>
      <c r="HT41">
        <v>1.87697</v>
      </c>
      <c r="HU41">
        <v>1.88354</v>
      </c>
      <c r="HV41">
        <v>1.8824399999999999</v>
      </c>
      <c r="HW41">
        <v>1.88584</v>
      </c>
      <c r="HX41">
        <v>0</v>
      </c>
      <c r="HY41">
        <v>0</v>
      </c>
      <c r="HZ41">
        <v>0</v>
      </c>
      <c r="IA41">
        <v>0</v>
      </c>
      <c r="IB41" t="s">
        <v>429</v>
      </c>
      <c r="IC41" t="s">
        <v>430</v>
      </c>
      <c r="ID41" t="s">
        <v>431</v>
      </c>
      <c r="IE41" t="s">
        <v>431</v>
      </c>
      <c r="IF41" t="s">
        <v>431</v>
      </c>
      <c r="IG41" t="s">
        <v>431</v>
      </c>
      <c r="IH41">
        <v>0</v>
      </c>
      <c r="II41">
        <v>100</v>
      </c>
      <c r="IJ41">
        <v>100</v>
      </c>
      <c r="IK41">
        <v>0.124</v>
      </c>
      <c r="IL41">
        <v>4.82E-2</v>
      </c>
      <c r="IM41">
        <v>0.2090180782591112</v>
      </c>
      <c r="IN41">
        <v>-4.2852564239613137E-4</v>
      </c>
      <c r="IO41">
        <v>6.4980710991155998E-7</v>
      </c>
      <c r="IP41">
        <v>-2.7237938963984961E-10</v>
      </c>
      <c r="IQ41">
        <v>-1.528386321737102E-2</v>
      </c>
      <c r="IR41">
        <v>6.6907473102813496E-3</v>
      </c>
      <c r="IS41">
        <v>-3.3673306238274028E-4</v>
      </c>
      <c r="IT41">
        <v>6.1311374003140313E-6</v>
      </c>
      <c r="IU41">
        <v>3</v>
      </c>
      <c r="IV41">
        <v>2101</v>
      </c>
      <c r="IW41">
        <v>1</v>
      </c>
      <c r="IX41">
        <v>32</v>
      </c>
      <c r="IY41">
        <v>0.8</v>
      </c>
      <c r="IZ41">
        <v>0.7</v>
      </c>
      <c r="JA41">
        <v>1.3940399999999999</v>
      </c>
      <c r="JB41">
        <v>2.6904300000000001</v>
      </c>
      <c r="JC41">
        <v>1.6015600000000001</v>
      </c>
      <c r="JD41">
        <v>2.33887</v>
      </c>
      <c r="JE41">
        <v>1.5502899999999999</v>
      </c>
      <c r="JF41">
        <v>2.36084</v>
      </c>
      <c r="JG41">
        <v>43.6721</v>
      </c>
      <c r="JH41">
        <v>24.148800000000001</v>
      </c>
      <c r="JI41">
        <v>18</v>
      </c>
      <c r="JJ41">
        <v>601.33600000000001</v>
      </c>
      <c r="JK41">
        <v>395.99200000000002</v>
      </c>
      <c r="JL41">
        <v>29.41</v>
      </c>
      <c r="JM41">
        <v>35.100099999999998</v>
      </c>
      <c r="JN41">
        <v>30.000499999999999</v>
      </c>
      <c r="JO41">
        <v>35.110300000000002</v>
      </c>
      <c r="JP41">
        <v>35.101700000000001</v>
      </c>
      <c r="JQ41">
        <v>27.880600000000001</v>
      </c>
      <c r="JR41">
        <v>36.034100000000002</v>
      </c>
      <c r="JS41">
        <v>0</v>
      </c>
      <c r="JT41">
        <v>29.413399999999999</v>
      </c>
      <c r="JU41">
        <v>600</v>
      </c>
      <c r="JV41">
        <v>21.167999999999999</v>
      </c>
      <c r="JW41">
        <v>98.610600000000005</v>
      </c>
      <c r="JX41">
        <v>98.814800000000005</v>
      </c>
    </row>
    <row r="42" spans="1:284" x14ac:dyDescent="0.3">
      <c r="A42">
        <v>26</v>
      </c>
      <c r="B42">
        <v>1689350820.5999999</v>
      </c>
      <c r="C42">
        <v>4637.0999999046326</v>
      </c>
      <c r="D42" t="s">
        <v>556</v>
      </c>
      <c r="E42" t="s">
        <v>557</v>
      </c>
      <c r="F42" t="s">
        <v>416</v>
      </c>
      <c r="G42" t="s">
        <v>417</v>
      </c>
      <c r="H42" t="s">
        <v>500</v>
      </c>
      <c r="I42" t="s">
        <v>419</v>
      </c>
      <c r="J42" t="s">
        <v>31</v>
      </c>
      <c r="K42" t="s">
        <v>501</v>
      </c>
      <c r="L42" t="s">
        <v>502</v>
      </c>
      <c r="M42">
        <v>1689350820.5999999</v>
      </c>
      <c r="N42">
        <f t="shared" si="0"/>
        <v>7.459914437431295E-3</v>
      </c>
      <c r="O42">
        <f t="shared" si="1"/>
        <v>7.4599144374312951</v>
      </c>
      <c r="P42">
        <f t="shared" si="2"/>
        <v>57.057173777430862</v>
      </c>
      <c r="Q42">
        <f t="shared" si="3"/>
        <v>724.95600000000002</v>
      </c>
      <c r="R42">
        <f t="shared" si="4"/>
        <v>477.14256009340966</v>
      </c>
      <c r="S42">
        <f t="shared" si="5"/>
        <v>47.205322871896215</v>
      </c>
      <c r="T42">
        <f t="shared" si="6"/>
        <v>71.722342356588001</v>
      </c>
      <c r="U42">
        <f t="shared" si="7"/>
        <v>0.42483447282086972</v>
      </c>
      <c r="V42">
        <f t="shared" si="8"/>
        <v>2.9048463269708522</v>
      </c>
      <c r="W42">
        <f t="shared" si="9"/>
        <v>0.39309072976595516</v>
      </c>
      <c r="X42">
        <f t="shared" si="10"/>
        <v>0.24833580455707294</v>
      </c>
      <c r="Y42">
        <f t="shared" si="11"/>
        <v>289.55747332656858</v>
      </c>
      <c r="Z42">
        <f t="shared" si="12"/>
        <v>32.240864852466231</v>
      </c>
      <c r="AA42">
        <f t="shared" si="13"/>
        <v>31.936399999999999</v>
      </c>
      <c r="AB42">
        <f t="shared" si="14"/>
        <v>4.7579208111968105</v>
      </c>
      <c r="AC42">
        <f t="shared" si="15"/>
        <v>60.218316932057625</v>
      </c>
      <c r="AD42">
        <f t="shared" si="16"/>
        <v>2.9535767042165997</v>
      </c>
      <c r="AE42">
        <f t="shared" si="17"/>
        <v>4.9047812271954143</v>
      </c>
      <c r="AF42">
        <f t="shared" si="18"/>
        <v>1.8043441069802109</v>
      </c>
      <c r="AG42">
        <f t="shared" si="19"/>
        <v>-328.9822266907201</v>
      </c>
      <c r="AH42">
        <f t="shared" si="20"/>
        <v>84.238407839135192</v>
      </c>
      <c r="AI42">
        <f t="shared" si="21"/>
        <v>6.5898413518082908</v>
      </c>
      <c r="AJ42">
        <f t="shared" si="22"/>
        <v>51.403495826791954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51206.711352808175</v>
      </c>
      <c r="AP42" t="s">
        <v>423</v>
      </c>
      <c r="AQ42">
        <v>10366.9</v>
      </c>
      <c r="AR42">
        <v>993.59653846153856</v>
      </c>
      <c r="AS42">
        <v>3431.87</v>
      </c>
      <c r="AT42">
        <f t="shared" si="26"/>
        <v>0.71047955241266758</v>
      </c>
      <c r="AU42">
        <v>-3.9894345373445681</v>
      </c>
      <c r="AV42" t="s">
        <v>558</v>
      </c>
      <c r="AW42">
        <v>10030.799999999999</v>
      </c>
      <c r="AX42">
        <v>685.69284615384618</v>
      </c>
      <c r="AY42">
        <v>1249.613348389576</v>
      </c>
      <c r="AZ42">
        <f t="shared" si="27"/>
        <v>0.45127599105953498</v>
      </c>
      <c r="BA42">
        <v>0.5</v>
      </c>
      <c r="BB42">
        <f t="shared" si="28"/>
        <v>1513.1345996510718</v>
      </c>
      <c r="BC42">
        <f t="shared" si="29"/>
        <v>57.057173777430862</v>
      </c>
      <c r="BD42">
        <f t="shared" si="30"/>
        <v>341.42065803200506</v>
      </c>
      <c r="BE42">
        <f t="shared" si="31"/>
        <v>4.0344466598578044E-2</v>
      </c>
      <c r="BF42">
        <f t="shared" si="32"/>
        <v>1.7463455031292525</v>
      </c>
      <c r="BG42">
        <f t="shared" si="33"/>
        <v>659.93274157672602</v>
      </c>
      <c r="BH42" t="s">
        <v>559</v>
      </c>
      <c r="BI42">
        <v>531.61</v>
      </c>
      <c r="BJ42">
        <f t="shared" si="34"/>
        <v>531.61</v>
      </c>
      <c r="BK42">
        <f t="shared" si="35"/>
        <v>0.57458040866392324</v>
      </c>
      <c r="BL42">
        <f t="shared" si="36"/>
        <v>0.78540093650058651</v>
      </c>
      <c r="BM42">
        <f t="shared" si="37"/>
        <v>0.75243483398399591</v>
      </c>
      <c r="BN42">
        <f t="shared" si="38"/>
        <v>2.2026698262283619</v>
      </c>
      <c r="BO42">
        <f t="shared" si="39"/>
        <v>0.8950007806890945</v>
      </c>
      <c r="BP42">
        <f t="shared" si="40"/>
        <v>0.60891256806170313</v>
      </c>
      <c r="BQ42">
        <f t="shared" si="41"/>
        <v>0.39108743193829687</v>
      </c>
      <c r="BR42">
        <v>6515</v>
      </c>
      <c r="BS42">
        <v>290.00000000000011</v>
      </c>
      <c r="BT42">
        <v>1080.9000000000001</v>
      </c>
      <c r="BU42">
        <v>145</v>
      </c>
      <c r="BV42">
        <v>10030.799999999999</v>
      </c>
      <c r="BW42">
        <v>1075.19</v>
      </c>
      <c r="BX42">
        <v>5.71</v>
      </c>
      <c r="BY42">
        <v>300.00000000000011</v>
      </c>
      <c r="BZ42">
        <v>38.6</v>
      </c>
      <c r="CA42">
        <v>1249.613348389576</v>
      </c>
      <c r="CB42">
        <v>1.6511777649255861</v>
      </c>
      <c r="CC42">
        <v>-174.96251902148799</v>
      </c>
      <c r="CD42">
        <v>1.354487795073839</v>
      </c>
      <c r="CE42">
        <v>0.99832470999089162</v>
      </c>
      <c r="CF42">
        <v>-1.0883887875417129E-2</v>
      </c>
      <c r="CG42">
        <v>289.99999999999989</v>
      </c>
      <c r="CH42">
        <v>1057.57</v>
      </c>
      <c r="CI42">
        <v>665</v>
      </c>
      <c r="CJ42">
        <v>9997</v>
      </c>
      <c r="CK42">
        <v>1074.5999999999999</v>
      </c>
      <c r="CL42">
        <v>-17.03</v>
      </c>
      <c r="CZ42">
        <f t="shared" si="42"/>
        <v>1799.94</v>
      </c>
      <c r="DA42">
        <f t="shared" si="43"/>
        <v>1513.1345996510718</v>
      </c>
      <c r="DB42">
        <f t="shared" si="44"/>
        <v>0.84065835508465381</v>
      </c>
      <c r="DC42">
        <f t="shared" si="45"/>
        <v>0.16087062531338187</v>
      </c>
      <c r="DD42">
        <v>6</v>
      </c>
      <c r="DE42">
        <v>0.5</v>
      </c>
      <c r="DF42" t="s">
        <v>426</v>
      </c>
      <c r="DG42">
        <v>2</v>
      </c>
      <c r="DH42">
        <v>1689350820.5999999</v>
      </c>
      <c r="DI42">
        <v>724.95600000000002</v>
      </c>
      <c r="DJ42">
        <v>799.90099999999995</v>
      </c>
      <c r="DK42">
        <v>29.854199999999999</v>
      </c>
      <c r="DL42">
        <v>21.171099999999999</v>
      </c>
      <c r="DM42">
        <v>724.62599999999998</v>
      </c>
      <c r="DN42">
        <v>29.8094</v>
      </c>
      <c r="DO42">
        <v>500.089</v>
      </c>
      <c r="DP42">
        <v>98.833200000000005</v>
      </c>
      <c r="DQ42">
        <v>0.100173</v>
      </c>
      <c r="DR42">
        <v>32.474299999999999</v>
      </c>
      <c r="DS42">
        <v>31.936399999999999</v>
      </c>
      <c r="DT42">
        <v>999.9</v>
      </c>
      <c r="DU42">
        <v>0</v>
      </c>
      <c r="DV42">
        <v>0</v>
      </c>
      <c r="DW42">
        <v>9976.25</v>
      </c>
      <c r="DX42">
        <v>0</v>
      </c>
      <c r="DY42">
        <v>1805.19</v>
      </c>
      <c r="DZ42">
        <v>-74.944999999999993</v>
      </c>
      <c r="EA42">
        <v>747.26499999999999</v>
      </c>
      <c r="EB42">
        <v>817.202</v>
      </c>
      <c r="EC42">
        <v>8.6830700000000007</v>
      </c>
      <c r="ED42">
        <v>799.90099999999995</v>
      </c>
      <c r="EE42">
        <v>21.171099999999999</v>
      </c>
      <c r="EF42">
        <v>2.95059</v>
      </c>
      <c r="EG42">
        <v>2.0924100000000001</v>
      </c>
      <c r="EH42">
        <v>23.7517</v>
      </c>
      <c r="EI42">
        <v>18.1615</v>
      </c>
      <c r="EJ42">
        <v>1799.94</v>
      </c>
      <c r="EK42">
        <v>0.97799599999999998</v>
      </c>
      <c r="EL42">
        <v>2.2004300000000001E-2</v>
      </c>
      <c r="EM42">
        <v>0</v>
      </c>
      <c r="EN42">
        <v>685.15800000000002</v>
      </c>
      <c r="EO42">
        <v>5.0005300000000004</v>
      </c>
      <c r="EP42">
        <v>15141</v>
      </c>
      <c r="EQ42">
        <v>16034.7</v>
      </c>
      <c r="ER42">
        <v>50</v>
      </c>
      <c r="ES42">
        <v>51.811999999999998</v>
      </c>
      <c r="ET42">
        <v>50.686999999999998</v>
      </c>
      <c r="EU42">
        <v>50.75</v>
      </c>
      <c r="EV42">
        <v>51.311999999999998</v>
      </c>
      <c r="EW42">
        <v>1755.44</v>
      </c>
      <c r="EX42">
        <v>39.5</v>
      </c>
      <c r="EY42">
        <v>0</v>
      </c>
      <c r="EZ42">
        <v>117.6000001430511</v>
      </c>
      <c r="FA42">
        <v>0</v>
      </c>
      <c r="FB42">
        <v>685.69284615384618</v>
      </c>
      <c r="FC42">
        <v>-1.6504615482531231</v>
      </c>
      <c r="FD42">
        <v>-19.9965812422931</v>
      </c>
      <c r="FE42">
        <v>15142.403846153849</v>
      </c>
      <c r="FF42">
        <v>15</v>
      </c>
      <c r="FG42">
        <v>1689350777.0999999</v>
      </c>
      <c r="FH42" t="s">
        <v>560</v>
      </c>
      <c r="FI42">
        <v>1689350771.0999999</v>
      </c>
      <c r="FJ42">
        <v>1689350777.0999999</v>
      </c>
      <c r="FK42">
        <v>28</v>
      </c>
      <c r="FL42">
        <v>0.193</v>
      </c>
      <c r="FM42">
        <v>-3.0000000000000001E-3</v>
      </c>
      <c r="FN42">
        <v>0.33600000000000002</v>
      </c>
      <c r="FO42">
        <v>3.1E-2</v>
      </c>
      <c r="FP42">
        <v>800</v>
      </c>
      <c r="FQ42">
        <v>21</v>
      </c>
      <c r="FR42">
        <v>0.05</v>
      </c>
      <c r="FS42">
        <v>0.01</v>
      </c>
      <c r="FT42">
        <v>57.062376086308909</v>
      </c>
      <c r="FU42">
        <v>-0.62105182234931577</v>
      </c>
      <c r="FV42">
        <v>0.13705438552390051</v>
      </c>
      <c r="FW42">
        <v>1</v>
      </c>
      <c r="FX42">
        <v>0.43170524669535471</v>
      </c>
      <c r="FY42">
        <v>-1.0202976497673769E-2</v>
      </c>
      <c r="FZ42">
        <v>3.2669693005647439E-3</v>
      </c>
      <c r="GA42">
        <v>1</v>
      </c>
      <c r="GB42">
        <v>2</v>
      </c>
      <c r="GC42">
        <v>2</v>
      </c>
      <c r="GD42" t="s">
        <v>428</v>
      </c>
      <c r="GE42">
        <v>3.12398</v>
      </c>
      <c r="GF42">
        <v>2.7672699999999999</v>
      </c>
      <c r="GG42">
        <v>0.135489</v>
      </c>
      <c r="GH42">
        <v>0.144621</v>
      </c>
      <c r="GI42">
        <v>0.12400700000000001</v>
      </c>
      <c r="GJ42">
        <v>9.7710000000000005E-2</v>
      </c>
      <c r="GK42">
        <v>20611</v>
      </c>
      <c r="GL42">
        <v>21179.200000000001</v>
      </c>
      <c r="GM42">
        <v>23706.7</v>
      </c>
      <c r="GN42">
        <v>25076.6</v>
      </c>
      <c r="GO42">
        <v>29935.4</v>
      </c>
      <c r="GP42">
        <v>31755</v>
      </c>
      <c r="GQ42">
        <v>37797</v>
      </c>
      <c r="GR42">
        <v>39039.9</v>
      </c>
      <c r="GS42">
        <v>2.1386500000000002</v>
      </c>
      <c r="GT42">
        <v>1.7400199999999999</v>
      </c>
      <c r="GU42">
        <v>-1.3019899999999999E-2</v>
      </c>
      <c r="GV42">
        <v>0</v>
      </c>
      <c r="GW42">
        <v>32.147500000000001</v>
      </c>
      <c r="GX42">
        <v>999.9</v>
      </c>
      <c r="GY42">
        <v>39.5</v>
      </c>
      <c r="GZ42">
        <v>39.700000000000003</v>
      </c>
      <c r="HA42">
        <v>29.1572</v>
      </c>
      <c r="HB42">
        <v>60.876600000000003</v>
      </c>
      <c r="HC42">
        <v>27.351800000000001</v>
      </c>
      <c r="HD42">
        <v>1</v>
      </c>
      <c r="HE42">
        <v>0.65065799999999996</v>
      </c>
      <c r="HF42">
        <v>1.6307499999999999</v>
      </c>
      <c r="HG42">
        <v>20.3093</v>
      </c>
      <c r="HH42">
        <v>5.2509800000000002</v>
      </c>
      <c r="HI42">
        <v>12.0099</v>
      </c>
      <c r="HJ42">
        <v>4.9787999999999997</v>
      </c>
      <c r="HK42">
        <v>3.2930000000000001</v>
      </c>
      <c r="HL42">
        <v>9999</v>
      </c>
      <c r="HM42">
        <v>9999</v>
      </c>
      <c r="HN42">
        <v>9999</v>
      </c>
      <c r="HO42">
        <v>254.4</v>
      </c>
      <c r="HP42">
        <v>1.87592</v>
      </c>
      <c r="HQ42">
        <v>1.87683</v>
      </c>
      <c r="HR42">
        <v>1.8830800000000001</v>
      </c>
      <c r="HS42">
        <v>1.8861699999999999</v>
      </c>
      <c r="HT42">
        <v>1.8769800000000001</v>
      </c>
      <c r="HU42">
        <v>1.8835299999999999</v>
      </c>
      <c r="HV42">
        <v>1.8824099999999999</v>
      </c>
      <c r="HW42">
        <v>1.8858299999999999</v>
      </c>
      <c r="HX42">
        <v>0</v>
      </c>
      <c r="HY42">
        <v>0</v>
      </c>
      <c r="HZ42">
        <v>0</v>
      </c>
      <c r="IA42">
        <v>0</v>
      </c>
      <c r="IB42" t="s">
        <v>429</v>
      </c>
      <c r="IC42" t="s">
        <v>430</v>
      </c>
      <c r="ID42" t="s">
        <v>431</v>
      </c>
      <c r="IE42" t="s">
        <v>431</v>
      </c>
      <c r="IF42" t="s">
        <v>431</v>
      </c>
      <c r="IG42" t="s">
        <v>431</v>
      </c>
      <c r="IH42">
        <v>0</v>
      </c>
      <c r="II42">
        <v>100</v>
      </c>
      <c r="IJ42">
        <v>100</v>
      </c>
      <c r="IK42">
        <v>0.33</v>
      </c>
      <c r="IL42">
        <v>4.48E-2</v>
      </c>
      <c r="IM42">
        <v>0.40250905961326627</v>
      </c>
      <c r="IN42">
        <v>-4.2852564239613137E-4</v>
      </c>
      <c r="IO42">
        <v>6.4980710991155998E-7</v>
      </c>
      <c r="IP42">
        <v>-2.7237938963984961E-10</v>
      </c>
      <c r="IQ42">
        <v>-1.7833332928387471E-2</v>
      </c>
      <c r="IR42">
        <v>6.6907473102813496E-3</v>
      </c>
      <c r="IS42">
        <v>-3.3673306238274028E-4</v>
      </c>
      <c r="IT42">
        <v>6.1311374003140313E-6</v>
      </c>
      <c r="IU42">
        <v>3</v>
      </c>
      <c r="IV42">
        <v>2101</v>
      </c>
      <c r="IW42">
        <v>1</v>
      </c>
      <c r="IX42">
        <v>32</v>
      </c>
      <c r="IY42">
        <v>0.8</v>
      </c>
      <c r="IZ42">
        <v>0.7</v>
      </c>
      <c r="JA42">
        <v>1.7626999999999999</v>
      </c>
      <c r="JB42">
        <v>2.68066</v>
      </c>
      <c r="JC42">
        <v>1.6015600000000001</v>
      </c>
      <c r="JD42">
        <v>2.33887</v>
      </c>
      <c r="JE42">
        <v>1.5502899999999999</v>
      </c>
      <c r="JF42">
        <v>2.34741</v>
      </c>
      <c r="JG42">
        <v>43.781700000000001</v>
      </c>
      <c r="JH42">
        <v>24.148800000000001</v>
      </c>
      <c r="JI42">
        <v>18</v>
      </c>
      <c r="JJ42">
        <v>601.31200000000001</v>
      </c>
      <c r="JK42">
        <v>394.72899999999998</v>
      </c>
      <c r="JL42">
        <v>29.881399999999999</v>
      </c>
      <c r="JM42">
        <v>35.229599999999998</v>
      </c>
      <c r="JN42">
        <v>30.000299999999999</v>
      </c>
      <c r="JO42">
        <v>35.222299999999997</v>
      </c>
      <c r="JP42">
        <v>35.210999999999999</v>
      </c>
      <c r="JQ42">
        <v>35.258499999999998</v>
      </c>
      <c r="JR42">
        <v>36.899000000000001</v>
      </c>
      <c r="JS42">
        <v>0</v>
      </c>
      <c r="JT42">
        <v>29.922799999999999</v>
      </c>
      <c r="JU42">
        <v>800</v>
      </c>
      <c r="JV42">
        <v>21.115300000000001</v>
      </c>
      <c r="JW42">
        <v>98.576599999999999</v>
      </c>
      <c r="JX42">
        <v>98.782799999999995</v>
      </c>
    </row>
    <row r="43" spans="1:284" x14ac:dyDescent="0.3">
      <c r="A43">
        <v>27</v>
      </c>
      <c r="B43">
        <v>1689350960.5999999</v>
      </c>
      <c r="C43">
        <v>4777.0999999046326</v>
      </c>
      <c r="D43" t="s">
        <v>561</v>
      </c>
      <c r="E43" t="s">
        <v>562</v>
      </c>
      <c r="F43" t="s">
        <v>416</v>
      </c>
      <c r="G43" t="s">
        <v>417</v>
      </c>
      <c r="H43" t="s">
        <v>500</v>
      </c>
      <c r="I43" t="s">
        <v>419</v>
      </c>
      <c r="J43" t="s">
        <v>31</v>
      </c>
      <c r="K43" t="s">
        <v>501</v>
      </c>
      <c r="L43" t="s">
        <v>502</v>
      </c>
      <c r="M43">
        <v>1689350960.5999999</v>
      </c>
      <c r="N43">
        <f t="shared" si="0"/>
        <v>7.022115757829836E-3</v>
      </c>
      <c r="O43">
        <f t="shared" si="1"/>
        <v>7.0221157578298357</v>
      </c>
      <c r="P43">
        <f t="shared" si="2"/>
        <v>56.224813613539006</v>
      </c>
      <c r="Q43">
        <f t="shared" si="3"/>
        <v>1123.0899999999999</v>
      </c>
      <c r="R43">
        <f t="shared" si="4"/>
        <v>848.73017772369315</v>
      </c>
      <c r="S43">
        <f t="shared" si="5"/>
        <v>83.973230533344292</v>
      </c>
      <c r="T43">
        <f t="shared" si="6"/>
        <v>111.11834827486999</v>
      </c>
      <c r="U43">
        <f t="shared" si="7"/>
        <v>0.39173099802984218</v>
      </c>
      <c r="V43">
        <f t="shared" si="8"/>
        <v>2.9099903640070912</v>
      </c>
      <c r="W43">
        <f t="shared" si="9"/>
        <v>0.3646164991546415</v>
      </c>
      <c r="X43">
        <f t="shared" si="10"/>
        <v>0.23016485380553681</v>
      </c>
      <c r="Y43">
        <f t="shared" si="11"/>
        <v>289.5638573265835</v>
      </c>
      <c r="Z43">
        <f t="shared" si="12"/>
        <v>32.360315146548523</v>
      </c>
      <c r="AA43">
        <f t="shared" si="13"/>
        <v>32.049799999999998</v>
      </c>
      <c r="AB43">
        <f t="shared" si="14"/>
        <v>4.788559320647332</v>
      </c>
      <c r="AC43">
        <f t="shared" si="15"/>
        <v>60.285271203939338</v>
      </c>
      <c r="AD43">
        <f t="shared" si="16"/>
        <v>2.9576779846890999</v>
      </c>
      <c r="AE43">
        <f t="shared" si="17"/>
        <v>4.9061369810937014</v>
      </c>
      <c r="AF43">
        <f t="shared" si="18"/>
        <v>1.8308813359582321</v>
      </c>
      <c r="AG43">
        <f t="shared" si="19"/>
        <v>-309.67530492029579</v>
      </c>
      <c r="AH43">
        <f t="shared" si="20"/>
        <v>67.365732176568201</v>
      </c>
      <c r="AI43">
        <f t="shared" si="21"/>
        <v>5.2636597982247633</v>
      </c>
      <c r="AJ43">
        <f t="shared" si="22"/>
        <v>52.517944381080667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51350.879929620773</v>
      </c>
      <c r="AP43" t="s">
        <v>423</v>
      </c>
      <c r="AQ43">
        <v>10366.9</v>
      </c>
      <c r="AR43">
        <v>993.59653846153856</v>
      </c>
      <c r="AS43">
        <v>3431.87</v>
      </c>
      <c r="AT43">
        <f t="shared" si="26"/>
        <v>0.71047955241266758</v>
      </c>
      <c r="AU43">
        <v>-3.9894345373445681</v>
      </c>
      <c r="AV43" t="s">
        <v>563</v>
      </c>
      <c r="AW43">
        <v>10036.9</v>
      </c>
      <c r="AX43">
        <v>680.26251999999988</v>
      </c>
      <c r="AY43">
        <v>1244.1950369619301</v>
      </c>
      <c r="AZ43">
        <f t="shared" si="27"/>
        <v>0.45325089733434243</v>
      </c>
      <c r="BA43">
        <v>0.5</v>
      </c>
      <c r="BB43">
        <f t="shared" si="28"/>
        <v>1513.1681996510797</v>
      </c>
      <c r="BC43">
        <f t="shared" si="29"/>
        <v>56.224813613539006</v>
      </c>
      <c r="BD43">
        <f t="shared" si="30"/>
        <v>342.92242215482167</v>
      </c>
      <c r="BE43">
        <f t="shared" si="31"/>
        <v>3.9793492993553746E-2</v>
      </c>
      <c r="BF43">
        <f t="shared" si="32"/>
        <v>1.7583054891296825</v>
      </c>
      <c r="BG43">
        <f t="shared" si="33"/>
        <v>658.41847781539263</v>
      </c>
      <c r="BH43" t="s">
        <v>564</v>
      </c>
      <c r="BI43">
        <v>536.04999999999995</v>
      </c>
      <c r="BJ43">
        <f t="shared" si="34"/>
        <v>536.04999999999995</v>
      </c>
      <c r="BK43">
        <f t="shared" si="35"/>
        <v>0.56915918800887966</v>
      </c>
      <c r="BL43">
        <f t="shared" si="36"/>
        <v>0.79635171826000839</v>
      </c>
      <c r="BM43">
        <f t="shared" si="37"/>
        <v>0.75545958071912978</v>
      </c>
      <c r="BN43">
        <f t="shared" si="38"/>
        <v>2.2503427607769528</v>
      </c>
      <c r="BO43">
        <f t="shared" si="39"/>
        <v>0.89722297254456729</v>
      </c>
      <c r="BP43">
        <f t="shared" si="40"/>
        <v>0.62752882309799685</v>
      </c>
      <c r="BQ43">
        <f t="shared" si="41"/>
        <v>0.37247117690200315</v>
      </c>
      <c r="BR43">
        <v>6517</v>
      </c>
      <c r="BS43">
        <v>290.00000000000011</v>
      </c>
      <c r="BT43">
        <v>1075.3499999999999</v>
      </c>
      <c r="BU43">
        <v>115</v>
      </c>
      <c r="BV43">
        <v>10036.9</v>
      </c>
      <c r="BW43">
        <v>1071.26</v>
      </c>
      <c r="BX43">
        <v>4.09</v>
      </c>
      <c r="BY43">
        <v>300.00000000000011</v>
      </c>
      <c r="BZ43">
        <v>38.6</v>
      </c>
      <c r="CA43">
        <v>1244.1950369619301</v>
      </c>
      <c r="CB43">
        <v>1.5445412905239619</v>
      </c>
      <c r="CC43">
        <v>-173.5761976825593</v>
      </c>
      <c r="CD43">
        <v>1.267035982115797</v>
      </c>
      <c r="CE43">
        <v>0.99851026808362375</v>
      </c>
      <c r="CF43">
        <v>-1.088408097886541E-2</v>
      </c>
      <c r="CG43">
        <v>289.99999999999989</v>
      </c>
      <c r="CH43">
        <v>1054.6400000000001</v>
      </c>
      <c r="CI43">
        <v>685</v>
      </c>
      <c r="CJ43">
        <v>9995.5300000000007</v>
      </c>
      <c r="CK43">
        <v>1070.54</v>
      </c>
      <c r="CL43">
        <v>-15.9</v>
      </c>
      <c r="CZ43">
        <f t="shared" si="42"/>
        <v>1799.98</v>
      </c>
      <c r="DA43">
        <f t="shared" si="43"/>
        <v>1513.1681996510797</v>
      </c>
      <c r="DB43">
        <f t="shared" si="44"/>
        <v>0.84065834045438259</v>
      </c>
      <c r="DC43">
        <f t="shared" si="45"/>
        <v>0.16087059707695836</v>
      </c>
      <c r="DD43">
        <v>6</v>
      </c>
      <c r="DE43">
        <v>0.5</v>
      </c>
      <c r="DF43" t="s">
        <v>426</v>
      </c>
      <c r="DG43">
        <v>2</v>
      </c>
      <c r="DH43">
        <v>1689350960.5999999</v>
      </c>
      <c r="DI43">
        <v>1123.0899999999999</v>
      </c>
      <c r="DJ43">
        <v>1200.01</v>
      </c>
      <c r="DK43">
        <v>29.893699999999999</v>
      </c>
      <c r="DL43">
        <v>21.720500000000001</v>
      </c>
      <c r="DM43">
        <v>1122.5</v>
      </c>
      <c r="DN43">
        <v>29.847799999999999</v>
      </c>
      <c r="DO43">
        <v>500.08800000000002</v>
      </c>
      <c r="DP43">
        <v>98.839799999999997</v>
      </c>
      <c r="DQ43">
        <v>0.10004300000000001</v>
      </c>
      <c r="DR43">
        <v>32.479199999999999</v>
      </c>
      <c r="DS43">
        <v>32.049799999999998</v>
      </c>
      <c r="DT43">
        <v>999.9</v>
      </c>
      <c r="DU43">
        <v>0</v>
      </c>
      <c r="DV43">
        <v>0</v>
      </c>
      <c r="DW43">
        <v>10005</v>
      </c>
      <c r="DX43">
        <v>0</v>
      </c>
      <c r="DY43">
        <v>1843.95</v>
      </c>
      <c r="DZ43">
        <v>-76.922700000000006</v>
      </c>
      <c r="EA43">
        <v>1157.7</v>
      </c>
      <c r="EB43">
        <v>1226.6600000000001</v>
      </c>
      <c r="EC43">
        <v>8.1732600000000009</v>
      </c>
      <c r="ED43">
        <v>1200.01</v>
      </c>
      <c r="EE43">
        <v>21.720500000000001</v>
      </c>
      <c r="EF43">
        <v>2.9546899999999998</v>
      </c>
      <c r="EG43">
        <v>2.1468500000000001</v>
      </c>
      <c r="EH43">
        <v>23.774799999999999</v>
      </c>
      <c r="EI43">
        <v>18.571100000000001</v>
      </c>
      <c r="EJ43">
        <v>1799.98</v>
      </c>
      <c r="EK43">
        <v>0.97799599999999998</v>
      </c>
      <c r="EL43">
        <v>2.2004300000000001E-2</v>
      </c>
      <c r="EM43">
        <v>0</v>
      </c>
      <c r="EN43">
        <v>680.59</v>
      </c>
      <c r="EO43">
        <v>5.0005300000000004</v>
      </c>
      <c r="EP43">
        <v>15170.2</v>
      </c>
      <c r="EQ43">
        <v>16035.1</v>
      </c>
      <c r="ER43">
        <v>49.875</v>
      </c>
      <c r="ES43">
        <v>51.686999999999998</v>
      </c>
      <c r="ET43">
        <v>50.625</v>
      </c>
      <c r="EU43">
        <v>50.561999999999998</v>
      </c>
      <c r="EV43">
        <v>51.186999999999998</v>
      </c>
      <c r="EW43">
        <v>1755.48</v>
      </c>
      <c r="EX43">
        <v>39.5</v>
      </c>
      <c r="EY43">
        <v>0</v>
      </c>
      <c r="EZ43">
        <v>138.19999980926511</v>
      </c>
      <c r="FA43">
        <v>0</v>
      </c>
      <c r="FB43">
        <v>680.26251999999988</v>
      </c>
      <c r="FC43">
        <v>-0.91569231547763841</v>
      </c>
      <c r="FD43">
        <v>44.061538484338897</v>
      </c>
      <c r="FE43">
        <v>15174.316000000001</v>
      </c>
      <c r="FF43">
        <v>15</v>
      </c>
      <c r="FG43">
        <v>1689350917.5999999</v>
      </c>
      <c r="FH43" t="s">
        <v>565</v>
      </c>
      <c r="FI43">
        <v>1689350906.5999999</v>
      </c>
      <c r="FJ43">
        <v>1689350917.5999999</v>
      </c>
      <c r="FK43">
        <v>29</v>
      </c>
      <c r="FL43">
        <v>0.23400000000000001</v>
      </c>
      <c r="FM43">
        <v>1E-3</v>
      </c>
      <c r="FN43">
        <v>0.58599999999999997</v>
      </c>
      <c r="FO43">
        <v>3.2000000000000001E-2</v>
      </c>
      <c r="FP43">
        <v>1200</v>
      </c>
      <c r="FQ43">
        <v>21</v>
      </c>
      <c r="FR43">
        <v>0.05</v>
      </c>
      <c r="FS43">
        <v>0.01</v>
      </c>
      <c r="FT43">
        <v>56.195884570416268</v>
      </c>
      <c r="FU43">
        <v>-0.76004850868535767</v>
      </c>
      <c r="FV43">
        <v>0.18734954712937529</v>
      </c>
      <c r="FW43">
        <v>1</v>
      </c>
      <c r="FX43">
        <v>0.39676560488981211</v>
      </c>
      <c r="FY43">
        <v>-1.131030987774315E-2</v>
      </c>
      <c r="FZ43">
        <v>4.0967425790952028E-3</v>
      </c>
      <c r="GA43">
        <v>1</v>
      </c>
      <c r="GB43">
        <v>2</v>
      </c>
      <c r="GC43">
        <v>2</v>
      </c>
      <c r="GD43" t="s">
        <v>428</v>
      </c>
      <c r="GE43">
        <v>3.1240199999999998</v>
      </c>
      <c r="GF43">
        <v>2.7673899999999998</v>
      </c>
      <c r="GG43">
        <v>0.18013000000000001</v>
      </c>
      <c r="GH43">
        <v>0.18749499999999999</v>
      </c>
      <c r="GI43">
        <v>0.124111</v>
      </c>
      <c r="GJ43">
        <v>9.9507600000000002E-2</v>
      </c>
      <c r="GK43">
        <v>19543.400000000001</v>
      </c>
      <c r="GL43">
        <v>20114.7</v>
      </c>
      <c r="GM43">
        <v>23705.5</v>
      </c>
      <c r="GN43">
        <v>25076.5</v>
      </c>
      <c r="GO43">
        <v>29930.3</v>
      </c>
      <c r="GP43">
        <v>31692.3</v>
      </c>
      <c r="GQ43">
        <v>37795.199999999997</v>
      </c>
      <c r="GR43">
        <v>39040.699999999997</v>
      </c>
      <c r="GS43">
        <v>2.1381199999999998</v>
      </c>
      <c r="GT43">
        <v>1.7412000000000001</v>
      </c>
      <c r="GU43">
        <v>-1.1473900000000001E-3</v>
      </c>
      <c r="GV43">
        <v>0</v>
      </c>
      <c r="GW43">
        <v>32.068399999999997</v>
      </c>
      <c r="GX43">
        <v>999.9</v>
      </c>
      <c r="GY43">
        <v>39.5</v>
      </c>
      <c r="GZ43">
        <v>39.799999999999997</v>
      </c>
      <c r="HA43">
        <v>29.312100000000001</v>
      </c>
      <c r="HB43">
        <v>60.886600000000001</v>
      </c>
      <c r="HC43">
        <v>27.191500000000001</v>
      </c>
      <c r="HD43">
        <v>1</v>
      </c>
      <c r="HE43">
        <v>0.65629599999999999</v>
      </c>
      <c r="HF43">
        <v>2.8789099999999999</v>
      </c>
      <c r="HG43">
        <v>20.292000000000002</v>
      </c>
      <c r="HH43">
        <v>5.25068</v>
      </c>
      <c r="HI43">
        <v>12.0099</v>
      </c>
      <c r="HJ43">
        <v>4.9787999999999997</v>
      </c>
      <c r="HK43">
        <v>3.2930000000000001</v>
      </c>
      <c r="HL43">
        <v>9999</v>
      </c>
      <c r="HM43">
        <v>9999</v>
      </c>
      <c r="HN43">
        <v>9999</v>
      </c>
      <c r="HO43">
        <v>254.4</v>
      </c>
      <c r="HP43">
        <v>1.87592</v>
      </c>
      <c r="HQ43">
        <v>1.8768199999999999</v>
      </c>
      <c r="HR43">
        <v>1.8830899999999999</v>
      </c>
      <c r="HS43">
        <v>1.8861600000000001</v>
      </c>
      <c r="HT43">
        <v>1.8769800000000001</v>
      </c>
      <c r="HU43">
        <v>1.8835200000000001</v>
      </c>
      <c r="HV43">
        <v>1.88246</v>
      </c>
      <c r="HW43">
        <v>1.8858299999999999</v>
      </c>
      <c r="HX43">
        <v>0</v>
      </c>
      <c r="HY43">
        <v>0</v>
      </c>
      <c r="HZ43">
        <v>0</v>
      </c>
      <c r="IA43">
        <v>0</v>
      </c>
      <c r="IB43" t="s">
        <v>429</v>
      </c>
      <c r="IC43" t="s">
        <v>430</v>
      </c>
      <c r="ID43" t="s">
        <v>431</v>
      </c>
      <c r="IE43" t="s">
        <v>431</v>
      </c>
      <c r="IF43" t="s">
        <v>431</v>
      </c>
      <c r="IG43" t="s">
        <v>431</v>
      </c>
      <c r="IH43">
        <v>0</v>
      </c>
      <c r="II43">
        <v>100</v>
      </c>
      <c r="IJ43">
        <v>100</v>
      </c>
      <c r="IK43">
        <v>0.59</v>
      </c>
      <c r="IL43">
        <v>4.5900000000000003E-2</v>
      </c>
      <c r="IM43">
        <v>0.63515732144819903</v>
      </c>
      <c r="IN43">
        <v>-4.2852564239613137E-4</v>
      </c>
      <c r="IO43">
        <v>6.4980710991155998E-7</v>
      </c>
      <c r="IP43">
        <v>-2.7237938963984961E-10</v>
      </c>
      <c r="IQ43">
        <v>-1.6748424688616651E-2</v>
      </c>
      <c r="IR43">
        <v>6.6907473102813496E-3</v>
      </c>
      <c r="IS43">
        <v>-3.3673306238274028E-4</v>
      </c>
      <c r="IT43">
        <v>6.1311374003140313E-6</v>
      </c>
      <c r="IU43">
        <v>3</v>
      </c>
      <c r="IV43">
        <v>2101</v>
      </c>
      <c r="IW43">
        <v>1</v>
      </c>
      <c r="IX43">
        <v>32</v>
      </c>
      <c r="IY43">
        <v>0.9</v>
      </c>
      <c r="IZ43">
        <v>0.7</v>
      </c>
      <c r="JA43">
        <v>2.4584999999999999</v>
      </c>
      <c r="JB43">
        <v>2.68188</v>
      </c>
      <c r="JC43">
        <v>1.6015600000000001</v>
      </c>
      <c r="JD43">
        <v>2.33887</v>
      </c>
      <c r="JE43">
        <v>1.5502899999999999</v>
      </c>
      <c r="JF43">
        <v>2.3168899999999999</v>
      </c>
      <c r="JG43">
        <v>43.809199999999997</v>
      </c>
      <c r="JH43">
        <v>24.14</v>
      </c>
      <c r="JI43">
        <v>18</v>
      </c>
      <c r="JJ43">
        <v>601.37</v>
      </c>
      <c r="JK43">
        <v>395.791</v>
      </c>
      <c r="JL43">
        <v>29.085799999999999</v>
      </c>
      <c r="JM43">
        <v>35.244100000000003</v>
      </c>
      <c r="JN43">
        <v>30.0001</v>
      </c>
      <c r="JO43">
        <v>35.271000000000001</v>
      </c>
      <c r="JP43">
        <v>35.261499999999998</v>
      </c>
      <c r="JQ43">
        <v>49.205100000000002</v>
      </c>
      <c r="JR43">
        <v>34.067999999999998</v>
      </c>
      <c r="JS43">
        <v>0</v>
      </c>
      <c r="JT43">
        <v>29.046600000000002</v>
      </c>
      <c r="JU43">
        <v>1200</v>
      </c>
      <c r="JV43">
        <v>21.696999999999999</v>
      </c>
      <c r="JW43">
        <v>98.571799999999996</v>
      </c>
      <c r="JX43">
        <v>98.783900000000003</v>
      </c>
    </row>
    <row r="44" spans="1:284" x14ac:dyDescent="0.3">
      <c r="A44">
        <v>28</v>
      </c>
      <c r="B44">
        <v>1689351080.5999999</v>
      </c>
      <c r="C44">
        <v>4897.0999999046326</v>
      </c>
      <c r="D44" t="s">
        <v>566</v>
      </c>
      <c r="E44" t="s">
        <v>567</v>
      </c>
      <c r="F44" t="s">
        <v>416</v>
      </c>
      <c r="G44" t="s">
        <v>417</v>
      </c>
      <c r="H44" t="s">
        <v>500</v>
      </c>
      <c r="I44" t="s">
        <v>419</v>
      </c>
      <c r="J44" t="s">
        <v>31</v>
      </c>
      <c r="K44" t="s">
        <v>501</v>
      </c>
      <c r="L44" t="s">
        <v>502</v>
      </c>
      <c r="M44">
        <v>1689351080.5999999</v>
      </c>
      <c r="N44">
        <f t="shared" si="0"/>
        <v>6.6901284802236855E-3</v>
      </c>
      <c r="O44">
        <f t="shared" si="1"/>
        <v>6.6901284802236853</v>
      </c>
      <c r="P44">
        <f t="shared" si="2"/>
        <v>55.259310918965795</v>
      </c>
      <c r="Q44">
        <f t="shared" si="3"/>
        <v>1422.38</v>
      </c>
      <c r="R44">
        <f t="shared" si="4"/>
        <v>1126.5852553270904</v>
      </c>
      <c r="S44">
        <f t="shared" si="5"/>
        <v>111.46252245977773</v>
      </c>
      <c r="T44">
        <f t="shared" si="6"/>
        <v>140.72797593139802</v>
      </c>
      <c r="U44">
        <f t="shared" si="7"/>
        <v>0.36556059954031173</v>
      </c>
      <c r="V44">
        <f t="shared" si="8"/>
        <v>2.9086550384434107</v>
      </c>
      <c r="W44">
        <f t="shared" si="9"/>
        <v>0.34182016332889925</v>
      </c>
      <c r="X44">
        <f t="shared" si="10"/>
        <v>0.21564197671727559</v>
      </c>
      <c r="Y44">
        <f t="shared" si="11"/>
        <v>289.53933832669793</v>
      </c>
      <c r="Z44">
        <f t="shared" si="12"/>
        <v>32.253997159660841</v>
      </c>
      <c r="AA44">
        <f t="shared" si="13"/>
        <v>32.008200000000002</v>
      </c>
      <c r="AB44">
        <f t="shared" si="14"/>
        <v>4.7772999097809556</v>
      </c>
      <c r="AC44">
        <f t="shared" si="15"/>
        <v>60.089022897297994</v>
      </c>
      <c r="AD44">
        <f t="shared" si="16"/>
        <v>2.9161593432064494</v>
      </c>
      <c r="AE44">
        <f t="shared" si="17"/>
        <v>4.8530650068826127</v>
      </c>
      <c r="AF44">
        <f t="shared" si="18"/>
        <v>1.8611405665745062</v>
      </c>
      <c r="AG44">
        <f t="shared" si="19"/>
        <v>-295.03466597786451</v>
      </c>
      <c r="AH44">
        <f t="shared" si="20"/>
        <v>43.640615523380902</v>
      </c>
      <c r="AI44">
        <f t="shared" si="21"/>
        <v>3.4075226874918392</v>
      </c>
      <c r="AJ44">
        <f t="shared" si="22"/>
        <v>41.552810559706174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51345.622575121306</v>
      </c>
      <c r="AP44" t="s">
        <v>423</v>
      </c>
      <c r="AQ44">
        <v>10366.9</v>
      </c>
      <c r="AR44">
        <v>993.59653846153856</v>
      </c>
      <c r="AS44">
        <v>3431.87</v>
      </c>
      <c r="AT44">
        <f t="shared" si="26"/>
        <v>0.71047955241266758</v>
      </c>
      <c r="AU44">
        <v>-3.9894345373445681</v>
      </c>
      <c r="AV44" t="s">
        <v>568</v>
      </c>
      <c r="AW44">
        <v>10028.200000000001</v>
      </c>
      <c r="AX44">
        <v>678.03388000000007</v>
      </c>
      <c r="AY44">
        <v>1234.804383133418</v>
      </c>
      <c r="AZ44">
        <f t="shared" si="27"/>
        <v>0.45089773792393484</v>
      </c>
      <c r="BA44">
        <v>0.5</v>
      </c>
      <c r="BB44">
        <f t="shared" si="28"/>
        <v>1513.0418996511387</v>
      </c>
      <c r="BC44">
        <f t="shared" si="29"/>
        <v>55.259310918965795</v>
      </c>
      <c r="BD44">
        <f t="shared" si="30"/>
        <v>341.11358496841581</v>
      </c>
      <c r="BE44">
        <f t="shared" si="31"/>
        <v>3.915869446178015E-2</v>
      </c>
      <c r="BF44">
        <f t="shared" si="32"/>
        <v>1.7792823275305734</v>
      </c>
      <c r="BG44">
        <f t="shared" si="33"/>
        <v>655.77929838686589</v>
      </c>
      <c r="BH44" t="s">
        <v>569</v>
      </c>
      <c r="BI44">
        <v>534.36</v>
      </c>
      <c r="BJ44">
        <f t="shared" si="34"/>
        <v>534.36</v>
      </c>
      <c r="BK44">
        <f t="shared" si="35"/>
        <v>0.56725129316109379</v>
      </c>
      <c r="BL44">
        <f t="shared" si="36"/>
        <v>0.79488181580202122</v>
      </c>
      <c r="BM44">
        <f t="shared" si="37"/>
        <v>0.75825989103284619</v>
      </c>
      <c r="BN44">
        <f t="shared" si="38"/>
        <v>2.3082603465521845</v>
      </c>
      <c r="BO44">
        <f t="shared" si="39"/>
        <v>0.90107432637203611</v>
      </c>
      <c r="BP44">
        <f t="shared" si="40"/>
        <v>0.62644811656309574</v>
      </c>
      <c r="BQ44">
        <f t="shared" si="41"/>
        <v>0.37355188343690426</v>
      </c>
      <c r="BR44">
        <v>6519</v>
      </c>
      <c r="BS44">
        <v>290.00000000000011</v>
      </c>
      <c r="BT44">
        <v>1070.48</v>
      </c>
      <c r="BU44">
        <v>155</v>
      </c>
      <c r="BV44">
        <v>10028.200000000001</v>
      </c>
      <c r="BW44">
        <v>1065.8499999999999</v>
      </c>
      <c r="BX44">
        <v>4.63</v>
      </c>
      <c r="BY44">
        <v>300.00000000000011</v>
      </c>
      <c r="BZ44">
        <v>38.6</v>
      </c>
      <c r="CA44">
        <v>1234.804383133418</v>
      </c>
      <c r="CB44">
        <v>1.626537558777857</v>
      </c>
      <c r="CC44">
        <v>-169.4357802377771</v>
      </c>
      <c r="CD44">
        <v>1.3341825316096529</v>
      </c>
      <c r="CE44">
        <v>0.99826689471415131</v>
      </c>
      <c r="CF44">
        <v>-1.0883259844271411E-2</v>
      </c>
      <c r="CG44">
        <v>289.99999999999989</v>
      </c>
      <c r="CH44">
        <v>1051.32</v>
      </c>
      <c r="CI44">
        <v>655</v>
      </c>
      <c r="CJ44">
        <v>9997.11</v>
      </c>
      <c r="CK44">
        <v>1065.32</v>
      </c>
      <c r="CL44">
        <v>-14</v>
      </c>
      <c r="CZ44">
        <f t="shared" si="42"/>
        <v>1799.83</v>
      </c>
      <c r="DA44">
        <f t="shared" si="43"/>
        <v>1513.0418996511387</v>
      </c>
      <c r="DB44">
        <f t="shared" si="44"/>
        <v>0.84065822863889295</v>
      </c>
      <c r="DC44">
        <f t="shared" si="45"/>
        <v>0.16087038127306352</v>
      </c>
      <c r="DD44">
        <v>6</v>
      </c>
      <c r="DE44">
        <v>0.5</v>
      </c>
      <c r="DF44" t="s">
        <v>426</v>
      </c>
      <c r="DG44">
        <v>2</v>
      </c>
      <c r="DH44">
        <v>1689351080.5999999</v>
      </c>
      <c r="DI44">
        <v>1422.38</v>
      </c>
      <c r="DJ44">
        <v>1500.1</v>
      </c>
      <c r="DK44">
        <v>29.474499999999999</v>
      </c>
      <c r="DL44">
        <v>21.684000000000001</v>
      </c>
      <c r="DM44">
        <v>1421.8</v>
      </c>
      <c r="DN44">
        <v>29.430399999999999</v>
      </c>
      <c r="DO44">
        <v>500.06599999999997</v>
      </c>
      <c r="DP44">
        <v>98.838399999999993</v>
      </c>
      <c r="DQ44">
        <v>9.9982100000000004E-2</v>
      </c>
      <c r="DR44">
        <v>32.286499999999997</v>
      </c>
      <c r="DS44">
        <v>32.008200000000002</v>
      </c>
      <c r="DT44">
        <v>999.9</v>
      </c>
      <c r="DU44">
        <v>0</v>
      </c>
      <c r="DV44">
        <v>0</v>
      </c>
      <c r="DW44">
        <v>9997.5</v>
      </c>
      <c r="DX44">
        <v>0</v>
      </c>
      <c r="DY44">
        <v>1928.91</v>
      </c>
      <c r="DZ44">
        <v>-77.715000000000003</v>
      </c>
      <c r="EA44">
        <v>1465.58</v>
      </c>
      <c r="EB44">
        <v>1533.35</v>
      </c>
      <c r="EC44">
        <v>7.7905100000000003</v>
      </c>
      <c r="ED44">
        <v>1500.1</v>
      </c>
      <c r="EE44">
        <v>21.684000000000001</v>
      </c>
      <c r="EF44">
        <v>2.9132199999999999</v>
      </c>
      <c r="EG44">
        <v>2.1432099999999998</v>
      </c>
      <c r="EH44">
        <v>23.54</v>
      </c>
      <c r="EI44">
        <v>18.544</v>
      </c>
      <c r="EJ44">
        <v>1799.83</v>
      </c>
      <c r="EK44">
        <v>0.97799599999999998</v>
      </c>
      <c r="EL44">
        <v>2.2004300000000001E-2</v>
      </c>
      <c r="EM44">
        <v>0</v>
      </c>
      <c r="EN44">
        <v>677.81899999999996</v>
      </c>
      <c r="EO44">
        <v>5.0005300000000004</v>
      </c>
      <c r="EP44">
        <v>15268.8</v>
      </c>
      <c r="EQ44">
        <v>16033.7</v>
      </c>
      <c r="ER44">
        <v>50.061999999999998</v>
      </c>
      <c r="ES44">
        <v>51.875</v>
      </c>
      <c r="ET44">
        <v>50.75</v>
      </c>
      <c r="EU44">
        <v>50.75</v>
      </c>
      <c r="EV44">
        <v>51.311999999999998</v>
      </c>
      <c r="EW44">
        <v>1755.34</v>
      </c>
      <c r="EX44">
        <v>39.49</v>
      </c>
      <c r="EY44">
        <v>0</v>
      </c>
      <c r="EZ44">
        <v>118.19999980926509</v>
      </c>
      <c r="FA44">
        <v>0</v>
      </c>
      <c r="FB44">
        <v>678.03388000000007</v>
      </c>
      <c r="FC44">
        <v>0.1184615318179532</v>
      </c>
      <c r="FD44">
        <v>55.807692159759377</v>
      </c>
      <c r="FE44">
        <v>15268.987999999999</v>
      </c>
      <c r="FF44">
        <v>15</v>
      </c>
      <c r="FG44">
        <v>1689351036.5999999</v>
      </c>
      <c r="FH44" t="s">
        <v>570</v>
      </c>
      <c r="FI44">
        <v>1689351036.5999999</v>
      </c>
      <c r="FJ44">
        <v>1689351034.0999999</v>
      </c>
      <c r="FK44">
        <v>30</v>
      </c>
      <c r="FL44">
        <v>2.4E-2</v>
      </c>
      <c r="FM44">
        <v>-1E-3</v>
      </c>
      <c r="FN44">
        <v>0.56000000000000005</v>
      </c>
      <c r="FO44">
        <v>3.2000000000000001E-2</v>
      </c>
      <c r="FP44">
        <v>1500</v>
      </c>
      <c r="FQ44">
        <v>22</v>
      </c>
      <c r="FR44">
        <v>0.04</v>
      </c>
      <c r="FS44">
        <v>0.01</v>
      </c>
      <c r="FT44">
        <v>55.015247048472702</v>
      </c>
      <c r="FU44">
        <v>2.4731533075868849E-2</v>
      </c>
      <c r="FV44">
        <v>0.1347702781072232</v>
      </c>
      <c r="FW44">
        <v>1</v>
      </c>
      <c r="FX44">
        <v>0.37320841849712483</v>
      </c>
      <c r="FY44">
        <v>-3.3391841741425551E-2</v>
      </c>
      <c r="FZ44">
        <v>5.075153802909748E-3</v>
      </c>
      <c r="GA44">
        <v>1</v>
      </c>
      <c r="GB44">
        <v>2</v>
      </c>
      <c r="GC44">
        <v>2</v>
      </c>
      <c r="GD44" t="s">
        <v>428</v>
      </c>
      <c r="GE44">
        <v>3.12405</v>
      </c>
      <c r="GF44">
        <v>2.7672699999999999</v>
      </c>
      <c r="GG44">
        <v>0.20821899999999999</v>
      </c>
      <c r="GH44">
        <v>0.21466199999999999</v>
      </c>
      <c r="GI44">
        <v>0.122901</v>
      </c>
      <c r="GJ44">
        <v>9.9378300000000003E-2</v>
      </c>
      <c r="GK44">
        <v>18871.2</v>
      </c>
      <c r="GL44">
        <v>19437.8</v>
      </c>
      <c r="GM44">
        <v>23705.3</v>
      </c>
      <c r="GN44">
        <v>25074.400000000001</v>
      </c>
      <c r="GO44">
        <v>29971.7</v>
      </c>
      <c r="GP44">
        <v>31693.3</v>
      </c>
      <c r="GQ44">
        <v>37795.4</v>
      </c>
      <c r="GR44">
        <v>39036.5</v>
      </c>
      <c r="GS44">
        <v>2.1377299999999999</v>
      </c>
      <c r="GT44">
        <v>1.7402</v>
      </c>
      <c r="GU44">
        <v>4.4703499999999998E-4</v>
      </c>
      <c r="GV44">
        <v>0</v>
      </c>
      <c r="GW44">
        <v>32.000900000000001</v>
      </c>
      <c r="GX44">
        <v>999.9</v>
      </c>
      <c r="GY44">
        <v>39.6</v>
      </c>
      <c r="GZ44">
        <v>39.9</v>
      </c>
      <c r="HA44">
        <v>29.544499999999999</v>
      </c>
      <c r="HB44">
        <v>60.886600000000001</v>
      </c>
      <c r="HC44">
        <v>27.031199999999998</v>
      </c>
      <c r="HD44">
        <v>1</v>
      </c>
      <c r="HE44">
        <v>0.65654500000000005</v>
      </c>
      <c r="HF44">
        <v>2.49742</v>
      </c>
      <c r="HG44">
        <v>20.2986</v>
      </c>
      <c r="HH44">
        <v>5.2520300000000004</v>
      </c>
      <c r="HI44">
        <v>12.0099</v>
      </c>
      <c r="HJ44">
        <v>4.9787999999999997</v>
      </c>
      <c r="HK44">
        <v>3.2930000000000001</v>
      </c>
      <c r="HL44">
        <v>9999</v>
      </c>
      <c r="HM44">
        <v>9999</v>
      </c>
      <c r="HN44">
        <v>9999</v>
      </c>
      <c r="HO44">
        <v>254.4</v>
      </c>
      <c r="HP44">
        <v>1.87592</v>
      </c>
      <c r="HQ44">
        <v>1.87683</v>
      </c>
      <c r="HR44">
        <v>1.88307</v>
      </c>
      <c r="HS44">
        <v>1.8861699999999999</v>
      </c>
      <c r="HT44">
        <v>1.8769800000000001</v>
      </c>
      <c r="HU44">
        <v>1.88354</v>
      </c>
      <c r="HV44">
        <v>1.88243</v>
      </c>
      <c r="HW44">
        <v>1.8858299999999999</v>
      </c>
      <c r="HX44">
        <v>0</v>
      </c>
      <c r="HY44">
        <v>0</v>
      </c>
      <c r="HZ44">
        <v>0</v>
      </c>
      <c r="IA44">
        <v>0</v>
      </c>
      <c r="IB44" t="s">
        <v>429</v>
      </c>
      <c r="IC44" t="s">
        <v>430</v>
      </c>
      <c r="ID44" t="s">
        <v>431</v>
      </c>
      <c r="IE44" t="s">
        <v>431</v>
      </c>
      <c r="IF44" t="s">
        <v>431</v>
      </c>
      <c r="IG44" t="s">
        <v>431</v>
      </c>
      <c r="IH44">
        <v>0</v>
      </c>
      <c r="II44">
        <v>100</v>
      </c>
      <c r="IJ44">
        <v>100</v>
      </c>
      <c r="IK44">
        <v>0.57999999999999996</v>
      </c>
      <c r="IL44">
        <v>4.41E-2</v>
      </c>
      <c r="IM44">
        <v>0.65985342885274301</v>
      </c>
      <c r="IN44">
        <v>-4.2852564239613137E-4</v>
      </c>
      <c r="IO44">
        <v>6.4980710991155998E-7</v>
      </c>
      <c r="IP44">
        <v>-2.7237938963984961E-10</v>
      </c>
      <c r="IQ44">
        <v>-1.7403219371670869E-2</v>
      </c>
      <c r="IR44">
        <v>6.6907473102813496E-3</v>
      </c>
      <c r="IS44">
        <v>-3.3673306238274028E-4</v>
      </c>
      <c r="IT44">
        <v>6.1311374003140313E-6</v>
      </c>
      <c r="IU44">
        <v>3</v>
      </c>
      <c r="IV44">
        <v>2101</v>
      </c>
      <c r="IW44">
        <v>1</v>
      </c>
      <c r="IX44">
        <v>32</v>
      </c>
      <c r="IY44">
        <v>0.7</v>
      </c>
      <c r="IZ44">
        <v>0.8</v>
      </c>
      <c r="JA44">
        <v>2.948</v>
      </c>
      <c r="JB44">
        <v>2.67334</v>
      </c>
      <c r="JC44">
        <v>1.6015600000000001</v>
      </c>
      <c r="JD44">
        <v>2.34009</v>
      </c>
      <c r="JE44">
        <v>1.5502899999999999</v>
      </c>
      <c r="JF44">
        <v>2.4389599999999998</v>
      </c>
      <c r="JG44">
        <v>43.919199999999996</v>
      </c>
      <c r="JH44">
        <v>24.157499999999999</v>
      </c>
      <c r="JI44">
        <v>18</v>
      </c>
      <c r="JJ44">
        <v>601.41899999999998</v>
      </c>
      <c r="JK44">
        <v>395.40300000000002</v>
      </c>
      <c r="JL44">
        <v>29.128499999999999</v>
      </c>
      <c r="JM44">
        <v>35.271500000000003</v>
      </c>
      <c r="JN44">
        <v>30.000299999999999</v>
      </c>
      <c r="JO44">
        <v>35.308700000000002</v>
      </c>
      <c r="JP44">
        <v>35.299999999999997</v>
      </c>
      <c r="JQ44">
        <v>59.017000000000003</v>
      </c>
      <c r="JR44">
        <v>36.320599999999999</v>
      </c>
      <c r="JS44">
        <v>0</v>
      </c>
      <c r="JT44">
        <v>29.1129</v>
      </c>
      <c r="JU44">
        <v>1500</v>
      </c>
      <c r="JV44">
        <v>21.647200000000002</v>
      </c>
      <c r="JW44">
        <v>98.571799999999996</v>
      </c>
      <c r="JX44">
        <v>98.774199999999993</v>
      </c>
    </row>
    <row r="45" spans="1:284" x14ac:dyDescent="0.3">
      <c r="A45">
        <v>29</v>
      </c>
      <c r="B45">
        <v>1689352826.5</v>
      </c>
      <c r="C45">
        <v>6643</v>
      </c>
      <c r="D45" t="s">
        <v>571</v>
      </c>
      <c r="E45" t="s">
        <v>572</v>
      </c>
      <c r="F45" t="s">
        <v>416</v>
      </c>
      <c r="G45" t="s">
        <v>417</v>
      </c>
      <c r="H45" t="s">
        <v>573</v>
      </c>
      <c r="I45" t="s">
        <v>419</v>
      </c>
      <c r="J45" t="s">
        <v>573</v>
      </c>
      <c r="K45" t="s">
        <v>421</v>
      </c>
      <c r="L45" t="s">
        <v>574</v>
      </c>
      <c r="M45">
        <v>1689352826.5</v>
      </c>
      <c r="N45">
        <f t="shared" si="0"/>
        <v>4.6591453510528144E-3</v>
      </c>
      <c r="O45">
        <f t="shared" si="1"/>
        <v>4.659145351052814</v>
      </c>
      <c r="P45">
        <f t="shared" si="2"/>
        <v>36.060359191165844</v>
      </c>
      <c r="Q45">
        <f t="shared" si="3"/>
        <v>354.60700000000003</v>
      </c>
      <c r="R45">
        <f t="shared" si="4"/>
        <v>103.26736738558442</v>
      </c>
      <c r="S45">
        <f t="shared" si="5"/>
        <v>10.220440849089542</v>
      </c>
      <c r="T45">
        <f t="shared" si="6"/>
        <v>35.095693440511006</v>
      </c>
      <c r="U45">
        <f t="shared" si="7"/>
        <v>0.24581874711734367</v>
      </c>
      <c r="V45">
        <f t="shared" si="8"/>
        <v>2.9085668915504277</v>
      </c>
      <c r="W45">
        <f t="shared" si="9"/>
        <v>0.234832568442956</v>
      </c>
      <c r="X45">
        <f t="shared" si="10"/>
        <v>0.1477164998613984</v>
      </c>
      <c r="Y45">
        <f t="shared" si="11"/>
        <v>289.59098932664716</v>
      </c>
      <c r="Z45">
        <f t="shared" si="12"/>
        <v>32.657713475450286</v>
      </c>
      <c r="AA45">
        <f t="shared" si="13"/>
        <v>31.999600000000001</v>
      </c>
      <c r="AB45">
        <f t="shared" si="14"/>
        <v>4.7749751200783903</v>
      </c>
      <c r="AC45">
        <f t="shared" si="15"/>
        <v>59.922494374341895</v>
      </c>
      <c r="AD45">
        <f t="shared" si="16"/>
        <v>2.8873803111692999</v>
      </c>
      <c r="AE45">
        <f t="shared" si="17"/>
        <v>4.8185248983988256</v>
      </c>
      <c r="AF45">
        <f t="shared" si="18"/>
        <v>1.8875948089090904</v>
      </c>
      <c r="AG45">
        <f t="shared" si="19"/>
        <v>-205.46830998142912</v>
      </c>
      <c r="AH45">
        <f t="shared" si="20"/>
        <v>25.167468650291138</v>
      </c>
      <c r="AI45">
        <f t="shared" si="21"/>
        <v>1.9638679859148596</v>
      </c>
      <c r="AJ45">
        <f t="shared" si="22"/>
        <v>111.25401598142406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51365.084876659064</v>
      </c>
      <c r="AP45" t="s">
        <v>423</v>
      </c>
      <c r="AQ45">
        <v>10366.9</v>
      </c>
      <c r="AR45">
        <v>993.59653846153856</v>
      </c>
      <c r="AS45">
        <v>3431.87</v>
      </c>
      <c r="AT45">
        <f t="shared" si="26"/>
        <v>0.71047955241266758</v>
      </c>
      <c r="AU45">
        <v>-3.9894345373445681</v>
      </c>
      <c r="AV45" t="s">
        <v>575</v>
      </c>
      <c r="AW45">
        <v>10038.9</v>
      </c>
      <c r="AX45">
        <v>902.51242307692314</v>
      </c>
      <c r="AY45">
        <v>1292.4287686662781</v>
      </c>
      <c r="AZ45">
        <f t="shared" si="27"/>
        <v>0.30169271610359549</v>
      </c>
      <c r="BA45">
        <v>0.5</v>
      </c>
      <c r="BB45">
        <f t="shared" si="28"/>
        <v>1513.3109996511125</v>
      </c>
      <c r="BC45">
        <f t="shared" si="29"/>
        <v>36.060359191165844</v>
      </c>
      <c r="BD45">
        <f t="shared" si="30"/>
        <v>228.27745289709569</v>
      </c>
      <c r="BE45">
        <f t="shared" si="31"/>
        <v>2.6465011975558044E-2</v>
      </c>
      <c r="BF45">
        <f t="shared" si="32"/>
        <v>1.655364909233271</v>
      </c>
      <c r="BG45">
        <f t="shared" si="33"/>
        <v>671.6839515606157</v>
      </c>
      <c r="BH45" t="s">
        <v>576</v>
      </c>
      <c r="BI45">
        <v>627.24</v>
      </c>
      <c r="BJ45">
        <f t="shared" si="34"/>
        <v>627.24</v>
      </c>
      <c r="BK45">
        <f t="shared" si="35"/>
        <v>0.51468118382471451</v>
      </c>
      <c r="BL45">
        <f t="shared" si="36"/>
        <v>0.58617397640544655</v>
      </c>
      <c r="BM45">
        <f t="shared" si="37"/>
        <v>0.76282476880505501</v>
      </c>
      <c r="BN45">
        <f t="shared" si="38"/>
        <v>1.3048001727330776</v>
      </c>
      <c r="BO45">
        <f t="shared" si="39"/>
        <v>0.87744105207289269</v>
      </c>
      <c r="BP45">
        <f t="shared" si="40"/>
        <v>0.40738692959710632</v>
      </c>
      <c r="BQ45">
        <f t="shared" si="41"/>
        <v>0.59261307040289368</v>
      </c>
      <c r="BR45">
        <v>6521</v>
      </c>
      <c r="BS45">
        <v>290.00000000000011</v>
      </c>
      <c r="BT45">
        <v>1192.01</v>
      </c>
      <c r="BU45">
        <v>155</v>
      </c>
      <c r="BV45">
        <v>10038.9</v>
      </c>
      <c r="BW45">
        <v>1190.74</v>
      </c>
      <c r="BX45">
        <v>1.27</v>
      </c>
      <c r="BY45">
        <v>300.00000000000011</v>
      </c>
      <c r="BZ45">
        <v>38.6</v>
      </c>
      <c r="CA45">
        <v>1292.4287686662781</v>
      </c>
      <c r="CB45">
        <v>1.312338941481509</v>
      </c>
      <c r="CC45">
        <v>-102.0816676956542</v>
      </c>
      <c r="CD45">
        <v>1.077674774824058</v>
      </c>
      <c r="CE45">
        <v>0.99688910892732274</v>
      </c>
      <c r="CF45">
        <v>-1.0894520578420471E-2</v>
      </c>
      <c r="CG45">
        <v>289.99999999999989</v>
      </c>
      <c r="CH45">
        <v>1186.67</v>
      </c>
      <c r="CI45">
        <v>735</v>
      </c>
      <c r="CJ45">
        <v>10002.4</v>
      </c>
      <c r="CK45">
        <v>1190.3699999999999</v>
      </c>
      <c r="CL45">
        <v>-3.7</v>
      </c>
      <c r="CZ45">
        <f t="shared" si="42"/>
        <v>1800.15</v>
      </c>
      <c r="DA45">
        <f t="shared" si="43"/>
        <v>1513.3109996511125</v>
      </c>
      <c r="DB45">
        <f t="shared" si="44"/>
        <v>0.84065827828298334</v>
      </c>
      <c r="DC45">
        <f t="shared" si="45"/>
        <v>0.1608704770861579</v>
      </c>
      <c r="DD45">
        <v>6</v>
      </c>
      <c r="DE45">
        <v>0.5</v>
      </c>
      <c r="DF45" t="s">
        <v>426</v>
      </c>
      <c r="DG45">
        <v>2</v>
      </c>
      <c r="DH45">
        <v>1689352826.5</v>
      </c>
      <c r="DI45">
        <v>354.60700000000003</v>
      </c>
      <c r="DJ45">
        <v>399.84899999999999</v>
      </c>
      <c r="DK45">
        <v>29.174099999999999</v>
      </c>
      <c r="DL45">
        <v>23.747800000000002</v>
      </c>
      <c r="DM45">
        <v>354.19400000000002</v>
      </c>
      <c r="DN45">
        <v>29.1267</v>
      </c>
      <c r="DO45">
        <v>500.14400000000001</v>
      </c>
      <c r="DP45">
        <v>98.870500000000007</v>
      </c>
      <c r="DQ45">
        <v>0.100173</v>
      </c>
      <c r="DR45">
        <v>32.1601</v>
      </c>
      <c r="DS45">
        <v>31.999600000000001</v>
      </c>
      <c r="DT45">
        <v>999.9</v>
      </c>
      <c r="DU45">
        <v>0</v>
      </c>
      <c r="DV45">
        <v>0</v>
      </c>
      <c r="DW45">
        <v>9993.75</v>
      </c>
      <c r="DX45">
        <v>0</v>
      </c>
      <c r="DY45">
        <v>164.952</v>
      </c>
      <c r="DZ45">
        <v>-45.242699999999999</v>
      </c>
      <c r="EA45">
        <v>365.26299999999998</v>
      </c>
      <c r="EB45">
        <v>409.57600000000002</v>
      </c>
      <c r="EC45">
        <v>5.4262499999999996</v>
      </c>
      <c r="ED45">
        <v>399.84899999999999</v>
      </c>
      <c r="EE45">
        <v>23.747800000000002</v>
      </c>
      <c r="EF45">
        <v>2.8844599999999998</v>
      </c>
      <c r="EG45">
        <v>2.34796</v>
      </c>
      <c r="EH45">
        <v>23.375499999999999</v>
      </c>
      <c r="EI45">
        <v>20.0093</v>
      </c>
      <c r="EJ45">
        <v>1800.15</v>
      </c>
      <c r="EK45">
        <v>0.97799800000000003</v>
      </c>
      <c r="EL45">
        <v>2.2001799999999998E-2</v>
      </c>
      <c r="EM45">
        <v>0</v>
      </c>
      <c r="EN45">
        <v>902.57299999999998</v>
      </c>
      <c r="EO45">
        <v>5.0005300000000004</v>
      </c>
      <c r="EP45">
        <v>17722.8</v>
      </c>
      <c r="EQ45">
        <v>16036.6</v>
      </c>
      <c r="ER45">
        <v>49.311999999999998</v>
      </c>
      <c r="ES45">
        <v>50.125</v>
      </c>
      <c r="ET45">
        <v>49.875</v>
      </c>
      <c r="EU45">
        <v>49.875</v>
      </c>
      <c r="EV45">
        <v>50.561999999999998</v>
      </c>
      <c r="EW45">
        <v>1755.65</v>
      </c>
      <c r="EX45">
        <v>39.5</v>
      </c>
      <c r="EY45">
        <v>0</v>
      </c>
      <c r="EZ45">
        <v>1744.1999998092649</v>
      </c>
      <c r="FA45">
        <v>0</v>
      </c>
      <c r="FB45">
        <v>902.51242307692314</v>
      </c>
      <c r="FC45">
        <v>-1.1462222322449951</v>
      </c>
      <c r="FD45">
        <v>-89.169230979287775</v>
      </c>
      <c r="FE45">
        <v>17729.876923076921</v>
      </c>
      <c r="FF45">
        <v>15</v>
      </c>
      <c r="FG45">
        <v>1689352780</v>
      </c>
      <c r="FH45" t="s">
        <v>577</v>
      </c>
      <c r="FI45">
        <v>1689352771</v>
      </c>
      <c r="FJ45">
        <v>1689352780</v>
      </c>
      <c r="FK45">
        <v>32</v>
      </c>
      <c r="FL45">
        <v>0.311</v>
      </c>
      <c r="FM45">
        <v>8.0000000000000002E-3</v>
      </c>
      <c r="FN45">
        <v>0.41</v>
      </c>
      <c r="FO45">
        <v>3.7999999999999999E-2</v>
      </c>
      <c r="FP45">
        <v>400</v>
      </c>
      <c r="FQ45">
        <v>24</v>
      </c>
      <c r="FR45">
        <v>0.05</v>
      </c>
      <c r="FS45">
        <v>0.02</v>
      </c>
      <c r="FT45">
        <v>36.1943484096563</v>
      </c>
      <c r="FU45">
        <v>-0.89736865176018676</v>
      </c>
      <c r="FV45">
        <v>0.14014599595684979</v>
      </c>
      <c r="FW45">
        <v>1</v>
      </c>
      <c r="FX45">
        <v>0.24913489857867269</v>
      </c>
      <c r="FY45">
        <v>-5.7540806074292692E-3</v>
      </c>
      <c r="FZ45">
        <v>2.7626449288327671E-3</v>
      </c>
      <c r="GA45">
        <v>1</v>
      </c>
      <c r="GB45">
        <v>2</v>
      </c>
      <c r="GC45">
        <v>2</v>
      </c>
      <c r="GD45" t="s">
        <v>428</v>
      </c>
      <c r="GE45">
        <v>3.1278100000000002</v>
      </c>
      <c r="GF45">
        <v>2.7674099999999999</v>
      </c>
      <c r="GG45">
        <v>7.9995499999999997E-2</v>
      </c>
      <c r="GH45">
        <v>8.7987200000000002E-2</v>
      </c>
      <c r="GI45">
        <v>0.12164800000000001</v>
      </c>
      <c r="GJ45">
        <v>0.105655</v>
      </c>
      <c r="GK45">
        <v>21857.5</v>
      </c>
      <c r="GL45">
        <v>22501.1</v>
      </c>
      <c r="GM45">
        <v>23628.3</v>
      </c>
      <c r="GN45">
        <v>24991.9</v>
      </c>
      <c r="GO45">
        <v>29919.5</v>
      </c>
      <c r="GP45">
        <v>31378.7</v>
      </c>
      <c r="GQ45">
        <v>37676.400000000001</v>
      </c>
      <c r="GR45">
        <v>38921.4</v>
      </c>
      <c r="GS45">
        <v>2.1124299999999998</v>
      </c>
      <c r="GT45">
        <v>1.7129000000000001</v>
      </c>
      <c r="GU45">
        <v>6.3359700000000005E-2</v>
      </c>
      <c r="GV45">
        <v>0</v>
      </c>
      <c r="GW45">
        <v>30.971</v>
      </c>
      <c r="GX45">
        <v>999.9</v>
      </c>
      <c r="GY45">
        <v>38.200000000000003</v>
      </c>
      <c r="GZ45">
        <v>40.5</v>
      </c>
      <c r="HA45">
        <v>29.419</v>
      </c>
      <c r="HB45">
        <v>61.756599999999999</v>
      </c>
      <c r="HC45">
        <v>26.622599999999998</v>
      </c>
      <c r="HD45">
        <v>1</v>
      </c>
      <c r="HE45">
        <v>0.78196399999999999</v>
      </c>
      <c r="HF45">
        <v>1.7024300000000001</v>
      </c>
      <c r="HG45">
        <v>20.305700000000002</v>
      </c>
      <c r="HH45">
        <v>5.2478400000000001</v>
      </c>
      <c r="HI45">
        <v>12.0099</v>
      </c>
      <c r="HJ45">
        <v>4.9783499999999998</v>
      </c>
      <c r="HK45">
        <v>3.2930000000000001</v>
      </c>
      <c r="HL45">
        <v>9999</v>
      </c>
      <c r="HM45">
        <v>9999</v>
      </c>
      <c r="HN45">
        <v>9999</v>
      </c>
      <c r="HO45">
        <v>254.9</v>
      </c>
      <c r="HP45">
        <v>1.8760699999999999</v>
      </c>
      <c r="HQ45">
        <v>1.8769800000000001</v>
      </c>
      <c r="HR45">
        <v>1.88323</v>
      </c>
      <c r="HS45">
        <v>1.8863399999999999</v>
      </c>
      <c r="HT45">
        <v>1.87714</v>
      </c>
      <c r="HU45">
        <v>1.88368</v>
      </c>
      <c r="HV45">
        <v>1.8826099999999999</v>
      </c>
      <c r="HW45">
        <v>1.8859900000000001</v>
      </c>
      <c r="HX45">
        <v>0</v>
      </c>
      <c r="HY45">
        <v>0</v>
      </c>
      <c r="HZ45">
        <v>0</v>
      </c>
      <c r="IA45">
        <v>0</v>
      </c>
      <c r="IB45" t="s">
        <v>429</v>
      </c>
      <c r="IC45" t="s">
        <v>430</v>
      </c>
      <c r="ID45" t="s">
        <v>431</v>
      </c>
      <c r="IE45" t="s">
        <v>431</v>
      </c>
      <c r="IF45" t="s">
        <v>431</v>
      </c>
      <c r="IG45" t="s">
        <v>431</v>
      </c>
      <c r="IH45">
        <v>0</v>
      </c>
      <c r="II45">
        <v>100</v>
      </c>
      <c r="IJ45">
        <v>100</v>
      </c>
      <c r="IK45">
        <v>0.41299999999999998</v>
      </c>
      <c r="IL45">
        <v>4.7399999999999998E-2</v>
      </c>
      <c r="IM45">
        <v>0.49470765121918381</v>
      </c>
      <c r="IN45">
        <v>-4.2852564239613137E-4</v>
      </c>
      <c r="IO45">
        <v>6.4980710991155998E-7</v>
      </c>
      <c r="IP45">
        <v>-2.7237938963984961E-10</v>
      </c>
      <c r="IQ45">
        <v>-1.3357270250083569E-2</v>
      </c>
      <c r="IR45">
        <v>6.6907473102813496E-3</v>
      </c>
      <c r="IS45">
        <v>-3.3673306238274028E-4</v>
      </c>
      <c r="IT45">
        <v>6.1311374003140313E-6</v>
      </c>
      <c r="IU45">
        <v>3</v>
      </c>
      <c r="IV45">
        <v>2101</v>
      </c>
      <c r="IW45">
        <v>1</v>
      </c>
      <c r="IX45">
        <v>32</v>
      </c>
      <c r="IY45">
        <v>0.9</v>
      </c>
      <c r="IZ45">
        <v>0.8</v>
      </c>
      <c r="JA45">
        <v>1.00708</v>
      </c>
      <c r="JB45">
        <v>2.68066</v>
      </c>
      <c r="JC45">
        <v>1.6015600000000001</v>
      </c>
      <c r="JD45">
        <v>2.33887</v>
      </c>
      <c r="JE45">
        <v>1.5502899999999999</v>
      </c>
      <c r="JF45">
        <v>2.4523899999999998</v>
      </c>
      <c r="JG45">
        <v>44.195399999999999</v>
      </c>
      <c r="JH45">
        <v>23.8248</v>
      </c>
      <c r="JI45">
        <v>18</v>
      </c>
      <c r="JJ45">
        <v>596.65200000000004</v>
      </c>
      <c r="JK45">
        <v>387.78500000000003</v>
      </c>
      <c r="JL45">
        <v>29.704699999999999</v>
      </c>
      <c r="JM45">
        <v>36.582999999999998</v>
      </c>
      <c r="JN45">
        <v>29.999500000000001</v>
      </c>
      <c r="JO45">
        <v>36.841200000000001</v>
      </c>
      <c r="JP45">
        <v>36.850200000000001</v>
      </c>
      <c r="JQ45">
        <v>20.145499999999998</v>
      </c>
      <c r="JR45">
        <v>25.592600000000001</v>
      </c>
      <c r="JS45">
        <v>0</v>
      </c>
      <c r="JT45">
        <v>29.705300000000001</v>
      </c>
      <c r="JU45">
        <v>400</v>
      </c>
      <c r="JV45">
        <v>23.856300000000001</v>
      </c>
      <c r="JW45">
        <v>98.257599999999996</v>
      </c>
      <c r="JX45">
        <v>98.469700000000003</v>
      </c>
    </row>
    <row r="46" spans="1:284" x14ac:dyDescent="0.3">
      <c r="A46">
        <v>30</v>
      </c>
      <c r="B46">
        <v>1689353016</v>
      </c>
      <c r="C46">
        <v>6832.5</v>
      </c>
      <c r="D46" t="s">
        <v>578</v>
      </c>
      <c r="E46" t="s">
        <v>579</v>
      </c>
      <c r="F46" t="s">
        <v>416</v>
      </c>
      <c r="G46" t="s">
        <v>417</v>
      </c>
      <c r="H46" t="s">
        <v>573</v>
      </c>
      <c r="I46" t="s">
        <v>419</v>
      </c>
      <c r="J46" t="s">
        <v>573</v>
      </c>
      <c r="K46" t="s">
        <v>421</v>
      </c>
      <c r="L46" t="s">
        <v>574</v>
      </c>
      <c r="M46">
        <v>1689353016</v>
      </c>
      <c r="N46">
        <f t="shared" si="0"/>
        <v>5.9674930712714435E-3</v>
      </c>
      <c r="O46">
        <f t="shared" si="1"/>
        <v>5.9674930712714431</v>
      </c>
      <c r="P46">
        <f t="shared" si="2"/>
        <v>32.977232842817379</v>
      </c>
      <c r="Q46">
        <f t="shared" si="3"/>
        <v>258.63099999999997</v>
      </c>
      <c r="R46">
        <f t="shared" si="4"/>
        <v>83.480014638472241</v>
      </c>
      <c r="S46">
        <f t="shared" si="5"/>
        <v>8.2612763305997099</v>
      </c>
      <c r="T46">
        <f t="shared" si="6"/>
        <v>25.594415237136996</v>
      </c>
      <c r="U46">
        <f t="shared" si="7"/>
        <v>0.32711929934846523</v>
      </c>
      <c r="V46">
        <f t="shared" si="8"/>
        <v>2.9084007546506445</v>
      </c>
      <c r="W46">
        <f t="shared" si="9"/>
        <v>0.3079674099967446</v>
      </c>
      <c r="X46">
        <f t="shared" si="10"/>
        <v>0.19410684631532465</v>
      </c>
      <c r="Y46">
        <f t="shared" si="11"/>
        <v>289.53991732652742</v>
      </c>
      <c r="Z46">
        <f t="shared" si="12"/>
        <v>32.450001199877654</v>
      </c>
      <c r="AA46">
        <f t="shared" si="13"/>
        <v>31.957599999999999</v>
      </c>
      <c r="AB46">
        <f t="shared" si="14"/>
        <v>4.7636356401994391</v>
      </c>
      <c r="AC46">
        <f t="shared" si="15"/>
        <v>60.153206527409807</v>
      </c>
      <c r="AD46">
        <f t="shared" si="16"/>
        <v>2.9205110916858996</v>
      </c>
      <c r="AE46">
        <f t="shared" si="17"/>
        <v>4.8551212151178014</v>
      </c>
      <c r="AF46">
        <f t="shared" si="18"/>
        <v>1.8431245485135395</v>
      </c>
      <c r="AG46">
        <f t="shared" si="19"/>
        <v>-263.16644444307065</v>
      </c>
      <c r="AH46">
        <f t="shared" si="20"/>
        <v>52.746746779461304</v>
      </c>
      <c r="AI46">
        <f t="shared" si="21"/>
        <v>4.1180305442370662</v>
      </c>
      <c r="AJ46">
        <f t="shared" si="22"/>
        <v>83.238250207155133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51337.675143258799</v>
      </c>
      <c r="AP46" t="s">
        <v>423</v>
      </c>
      <c r="AQ46">
        <v>10366.9</v>
      </c>
      <c r="AR46">
        <v>993.59653846153856</v>
      </c>
      <c r="AS46">
        <v>3431.87</v>
      </c>
      <c r="AT46">
        <f t="shared" si="26"/>
        <v>0.71047955241266758</v>
      </c>
      <c r="AU46">
        <v>-3.9894345373445681</v>
      </c>
      <c r="AV46" t="s">
        <v>580</v>
      </c>
      <c r="AW46">
        <v>10043.5</v>
      </c>
      <c r="AX46">
        <v>899.57587999999998</v>
      </c>
      <c r="AY46">
        <v>1254.5593173662539</v>
      </c>
      <c r="AZ46">
        <f t="shared" si="27"/>
        <v>0.28295468572301929</v>
      </c>
      <c r="BA46">
        <v>0.5</v>
      </c>
      <c r="BB46">
        <f t="shared" si="28"/>
        <v>1513.0421996510502</v>
      </c>
      <c r="BC46">
        <f t="shared" si="29"/>
        <v>32.977232842817379</v>
      </c>
      <c r="BD46">
        <f t="shared" si="30"/>
        <v>214.06119004396436</v>
      </c>
      <c r="BE46">
        <f t="shared" si="31"/>
        <v>2.4432013455201379E-2</v>
      </c>
      <c r="BF46">
        <f t="shared" si="32"/>
        <v>1.7355183230432345</v>
      </c>
      <c r="BG46">
        <f t="shared" si="33"/>
        <v>661.3095992033401</v>
      </c>
      <c r="BH46" t="s">
        <v>581</v>
      </c>
      <c r="BI46">
        <v>634.72</v>
      </c>
      <c r="BJ46">
        <f t="shared" si="34"/>
        <v>634.72</v>
      </c>
      <c r="BK46">
        <f t="shared" si="35"/>
        <v>0.49406935868724577</v>
      </c>
      <c r="BL46">
        <f t="shared" si="36"/>
        <v>0.57270235595025909</v>
      </c>
      <c r="BM46">
        <f t="shared" si="37"/>
        <v>0.77840326140312333</v>
      </c>
      <c r="BN46">
        <f t="shared" si="38"/>
        <v>1.3602837878112422</v>
      </c>
      <c r="BO46">
        <f t="shared" si="39"/>
        <v>0.89297230888119605</v>
      </c>
      <c r="BP46">
        <f t="shared" si="40"/>
        <v>0.40408557793784827</v>
      </c>
      <c r="BQ46">
        <f t="shared" si="41"/>
        <v>0.59591442206215173</v>
      </c>
      <c r="BR46">
        <v>6523</v>
      </c>
      <c r="BS46">
        <v>290.00000000000011</v>
      </c>
      <c r="BT46">
        <v>1162.8800000000001</v>
      </c>
      <c r="BU46">
        <v>135</v>
      </c>
      <c r="BV46">
        <v>10043.5</v>
      </c>
      <c r="BW46">
        <v>1162.1099999999999</v>
      </c>
      <c r="BX46">
        <v>0.77</v>
      </c>
      <c r="BY46">
        <v>300.00000000000011</v>
      </c>
      <c r="BZ46">
        <v>38.6</v>
      </c>
      <c r="CA46">
        <v>1254.5593173662539</v>
      </c>
      <c r="CB46">
        <v>1.5467705158149521</v>
      </c>
      <c r="CC46">
        <v>-92.849753883620181</v>
      </c>
      <c r="CD46">
        <v>1.270315444355371</v>
      </c>
      <c r="CE46">
        <v>0.99478625901726714</v>
      </c>
      <c r="CF46">
        <v>-1.089538976640712E-2</v>
      </c>
      <c r="CG46">
        <v>289.99999999999989</v>
      </c>
      <c r="CH46">
        <v>1159.06</v>
      </c>
      <c r="CI46">
        <v>655</v>
      </c>
      <c r="CJ46">
        <v>10009.5</v>
      </c>
      <c r="CK46">
        <v>1161.8</v>
      </c>
      <c r="CL46">
        <v>-2.74</v>
      </c>
      <c r="CZ46">
        <f t="shared" si="42"/>
        <v>1799.83</v>
      </c>
      <c r="DA46">
        <f t="shared" si="43"/>
        <v>1513.0421996510502</v>
      </c>
      <c r="DB46">
        <f t="shared" si="44"/>
        <v>0.84065839532125275</v>
      </c>
      <c r="DC46">
        <f t="shared" si="45"/>
        <v>0.16087070297001796</v>
      </c>
      <c r="DD46">
        <v>6</v>
      </c>
      <c r="DE46">
        <v>0.5</v>
      </c>
      <c r="DF46" t="s">
        <v>426</v>
      </c>
      <c r="DG46">
        <v>2</v>
      </c>
      <c r="DH46">
        <v>1689353016</v>
      </c>
      <c r="DI46">
        <v>258.63099999999997</v>
      </c>
      <c r="DJ46">
        <v>300.053</v>
      </c>
      <c r="DK46">
        <v>29.511700000000001</v>
      </c>
      <c r="DL46">
        <v>22.5625</v>
      </c>
      <c r="DM46">
        <v>258.06400000000002</v>
      </c>
      <c r="DN46">
        <v>29.464300000000001</v>
      </c>
      <c r="DO46">
        <v>500.03300000000002</v>
      </c>
      <c r="DP46">
        <v>98.861099999999993</v>
      </c>
      <c r="DQ46">
        <v>0.100027</v>
      </c>
      <c r="DR46">
        <v>32.293999999999997</v>
      </c>
      <c r="DS46">
        <v>31.957599999999999</v>
      </c>
      <c r="DT46">
        <v>999.9</v>
      </c>
      <c r="DU46">
        <v>0</v>
      </c>
      <c r="DV46">
        <v>0</v>
      </c>
      <c r="DW46">
        <v>9993.75</v>
      </c>
      <c r="DX46">
        <v>0</v>
      </c>
      <c r="DY46">
        <v>366.63499999999999</v>
      </c>
      <c r="DZ46">
        <v>-41.422199999999997</v>
      </c>
      <c r="EA46">
        <v>266.495</v>
      </c>
      <c r="EB46">
        <v>306.97899999999998</v>
      </c>
      <c r="EC46">
        <v>6.9491899999999998</v>
      </c>
      <c r="ED46">
        <v>300.053</v>
      </c>
      <c r="EE46">
        <v>22.5625</v>
      </c>
      <c r="EF46">
        <v>2.9175599999999999</v>
      </c>
      <c r="EG46">
        <v>2.2305600000000001</v>
      </c>
      <c r="EH46">
        <v>23.564800000000002</v>
      </c>
      <c r="EI46">
        <v>19.183499999999999</v>
      </c>
      <c r="EJ46">
        <v>1799.83</v>
      </c>
      <c r="EK46">
        <v>0.97799100000000005</v>
      </c>
      <c r="EL46">
        <v>2.2008900000000001E-2</v>
      </c>
      <c r="EM46">
        <v>0</v>
      </c>
      <c r="EN46">
        <v>899.5</v>
      </c>
      <c r="EO46">
        <v>5.0005300000000004</v>
      </c>
      <c r="EP46">
        <v>18660.8</v>
      </c>
      <c r="EQ46">
        <v>16033.7</v>
      </c>
      <c r="ER46">
        <v>49.25</v>
      </c>
      <c r="ES46">
        <v>50.125</v>
      </c>
      <c r="ET46">
        <v>49.75</v>
      </c>
      <c r="EU46">
        <v>49.811999999999998</v>
      </c>
      <c r="EV46">
        <v>50.5</v>
      </c>
      <c r="EW46">
        <v>1755.33</v>
      </c>
      <c r="EX46">
        <v>39.5</v>
      </c>
      <c r="EY46">
        <v>0</v>
      </c>
      <c r="EZ46">
        <v>187.79999995231631</v>
      </c>
      <c r="FA46">
        <v>0</v>
      </c>
      <c r="FB46">
        <v>899.57587999999998</v>
      </c>
      <c r="FC46">
        <v>-1.2435384740131841</v>
      </c>
      <c r="FD46">
        <v>-289.76923180964269</v>
      </c>
      <c r="FE46">
        <v>18656.964</v>
      </c>
      <c r="FF46">
        <v>15</v>
      </c>
      <c r="FG46">
        <v>1689352903</v>
      </c>
      <c r="FH46" t="s">
        <v>582</v>
      </c>
      <c r="FI46">
        <v>1689352897.5</v>
      </c>
      <c r="FJ46">
        <v>1689352903</v>
      </c>
      <c r="FK46">
        <v>33</v>
      </c>
      <c r="FL46">
        <v>0.14399999999999999</v>
      </c>
      <c r="FM46">
        <v>-1E-3</v>
      </c>
      <c r="FN46">
        <v>0.56100000000000005</v>
      </c>
      <c r="FO46">
        <v>3.6999999999999998E-2</v>
      </c>
      <c r="FP46">
        <v>300</v>
      </c>
      <c r="FQ46">
        <v>24</v>
      </c>
      <c r="FR46">
        <v>7.0000000000000007E-2</v>
      </c>
      <c r="FS46">
        <v>0.01</v>
      </c>
      <c r="FT46">
        <v>32.581845026256786</v>
      </c>
      <c r="FU46">
        <v>1.283362929959055</v>
      </c>
      <c r="FV46">
        <v>0.18771149385063179</v>
      </c>
      <c r="FW46">
        <v>0</v>
      </c>
      <c r="FX46">
        <v>0.32102696244084578</v>
      </c>
      <c r="FY46">
        <v>2.5821304147166709E-2</v>
      </c>
      <c r="FZ46">
        <v>3.869504962032862E-3</v>
      </c>
      <c r="GA46">
        <v>1</v>
      </c>
      <c r="GB46">
        <v>1</v>
      </c>
      <c r="GC46">
        <v>2</v>
      </c>
      <c r="GD46" t="s">
        <v>467</v>
      </c>
      <c r="GE46">
        <v>3.1271300000000002</v>
      </c>
      <c r="GF46">
        <v>2.76728</v>
      </c>
      <c r="GG46">
        <v>6.1756800000000001E-2</v>
      </c>
      <c r="GH46">
        <v>7.0091299999999995E-2</v>
      </c>
      <c r="GI46">
        <v>0.12264799999999999</v>
      </c>
      <c r="GJ46">
        <v>0.101919</v>
      </c>
      <c r="GK46">
        <v>22300</v>
      </c>
      <c r="GL46">
        <v>22951.4</v>
      </c>
      <c r="GM46">
        <v>23637.9</v>
      </c>
      <c r="GN46">
        <v>25001.1</v>
      </c>
      <c r="GO46">
        <v>29897.7</v>
      </c>
      <c r="GP46">
        <v>31517.7</v>
      </c>
      <c r="GQ46">
        <v>37691.699999999997</v>
      </c>
      <c r="GR46">
        <v>38931</v>
      </c>
      <c r="GS46">
        <v>2.1164000000000001</v>
      </c>
      <c r="GT46">
        <v>1.71288</v>
      </c>
      <c r="GU46">
        <v>4.1939299999999999E-2</v>
      </c>
      <c r="GV46">
        <v>0</v>
      </c>
      <c r="GW46">
        <v>31.276900000000001</v>
      </c>
      <c r="GX46">
        <v>999.9</v>
      </c>
      <c r="GY46">
        <v>38</v>
      </c>
      <c r="GZ46">
        <v>40.4</v>
      </c>
      <c r="HA46">
        <v>29.110900000000001</v>
      </c>
      <c r="HB46">
        <v>61.146599999999999</v>
      </c>
      <c r="HC46">
        <v>27.307700000000001</v>
      </c>
      <c r="HD46">
        <v>1</v>
      </c>
      <c r="HE46">
        <v>0.76548000000000005</v>
      </c>
      <c r="HF46">
        <v>0.974082</v>
      </c>
      <c r="HG46">
        <v>20.312000000000001</v>
      </c>
      <c r="HH46">
        <v>5.2527799999999996</v>
      </c>
      <c r="HI46">
        <v>12.0099</v>
      </c>
      <c r="HJ46">
        <v>4.9782000000000002</v>
      </c>
      <c r="HK46">
        <v>3.2930000000000001</v>
      </c>
      <c r="HL46">
        <v>9999</v>
      </c>
      <c r="HM46">
        <v>9999</v>
      </c>
      <c r="HN46">
        <v>9999</v>
      </c>
      <c r="HO46">
        <v>255</v>
      </c>
      <c r="HP46">
        <v>1.8760699999999999</v>
      </c>
      <c r="HQ46">
        <v>1.8769800000000001</v>
      </c>
      <c r="HR46">
        <v>1.8831899999999999</v>
      </c>
      <c r="HS46">
        <v>1.88629</v>
      </c>
      <c r="HT46">
        <v>1.8771199999999999</v>
      </c>
      <c r="HU46">
        <v>1.88364</v>
      </c>
      <c r="HV46">
        <v>1.8826099999999999</v>
      </c>
      <c r="HW46">
        <v>1.8859900000000001</v>
      </c>
      <c r="HX46">
        <v>0</v>
      </c>
      <c r="HY46">
        <v>0</v>
      </c>
      <c r="HZ46">
        <v>0</v>
      </c>
      <c r="IA46">
        <v>0</v>
      </c>
      <c r="IB46" t="s">
        <v>429</v>
      </c>
      <c r="IC46" t="s">
        <v>430</v>
      </c>
      <c r="ID46" t="s">
        <v>431</v>
      </c>
      <c r="IE46" t="s">
        <v>431</v>
      </c>
      <c r="IF46" t="s">
        <v>431</v>
      </c>
      <c r="IG46" t="s">
        <v>431</v>
      </c>
      <c r="IH46">
        <v>0</v>
      </c>
      <c r="II46">
        <v>100</v>
      </c>
      <c r="IJ46">
        <v>100</v>
      </c>
      <c r="IK46">
        <v>0.56699999999999995</v>
      </c>
      <c r="IL46">
        <v>4.7399999999999998E-2</v>
      </c>
      <c r="IM46">
        <v>0.63859385558153126</v>
      </c>
      <c r="IN46">
        <v>-4.2852564239613137E-4</v>
      </c>
      <c r="IO46">
        <v>6.4980710991155998E-7</v>
      </c>
      <c r="IP46">
        <v>-2.7237938963984961E-10</v>
      </c>
      <c r="IQ46">
        <v>-1.4258096184779131E-2</v>
      </c>
      <c r="IR46">
        <v>6.6907473102813496E-3</v>
      </c>
      <c r="IS46">
        <v>-3.3673306238274028E-4</v>
      </c>
      <c r="IT46">
        <v>6.1311374003140313E-6</v>
      </c>
      <c r="IU46">
        <v>3</v>
      </c>
      <c r="IV46">
        <v>2101</v>
      </c>
      <c r="IW46">
        <v>1</v>
      </c>
      <c r="IX46">
        <v>32</v>
      </c>
      <c r="IY46">
        <v>2</v>
      </c>
      <c r="IZ46">
        <v>1.9</v>
      </c>
      <c r="JA46">
        <v>0.79956099999999997</v>
      </c>
      <c r="JB46">
        <v>2.6892100000000001</v>
      </c>
      <c r="JC46">
        <v>1.6015600000000001</v>
      </c>
      <c r="JD46">
        <v>2.34009</v>
      </c>
      <c r="JE46">
        <v>1.5490699999999999</v>
      </c>
      <c r="JF46">
        <v>2.3303199999999999</v>
      </c>
      <c r="JG46">
        <v>44.557299999999998</v>
      </c>
      <c r="JH46">
        <v>23.816099999999999</v>
      </c>
      <c r="JI46">
        <v>18</v>
      </c>
      <c r="JJ46">
        <v>598.22799999999995</v>
      </c>
      <c r="JK46">
        <v>386.87599999999998</v>
      </c>
      <c r="JL46">
        <v>30.3659</v>
      </c>
      <c r="JM46">
        <v>36.426699999999997</v>
      </c>
      <c r="JN46">
        <v>30.0001</v>
      </c>
      <c r="JO46">
        <v>36.692300000000003</v>
      </c>
      <c r="JP46">
        <v>36.701999999999998</v>
      </c>
      <c r="JQ46">
        <v>15.985799999999999</v>
      </c>
      <c r="JR46">
        <v>31.8994</v>
      </c>
      <c r="JS46">
        <v>0</v>
      </c>
      <c r="JT46">
        <v>30.392900000000001</v>
      </c>
      <c r="JU46">
        <v>300</v>
      </c>
      <c r="JV46">
        <v>22.4373</v>
      </c>
      <c r="JW46">
        <v>98.297499999999999</v>
      </c>
      <c r="JX46">
        <v>98.498599999999996</v>
      </c>
    </row>
    <row r="47" spans="1:284" x14ac:dyDescent="0.3">
      <c r="A47">
        <v>31</v>
      </c>
      <c r="B47">
        <v>1689353136.5</v>
      </c>
      <c r="C47">
        <v>6953</v>
      </c>
      <c r="D47" t="s">
        <v>583</v>
      </c>
      <c r="E47" t="s">
        <v>584</v>
      </c>
      <c r="F47" t="s">
        <v>416</v>
      </c>
      <c r="G47" t="s">
        <v>417</v>
      </c>
      <c r="H47" t="s">
        <v>573</v>
      </c>
      <c r="I47" t="s">
        <v>419</v>
      </c>
      <c r="J47" t="s">
        <v>573</v>
      </c>
      <c r="K47" t="s">
        <v>421</v>
      </c>
      <c r="L47" t="s">
        <v>574</v>
      </c>
      <c r="M47">
        <v>1689353136.5</v>
      </c>
      <c r="N47">
        <f t="shared" si="0"/>
        <v>6.8138505780951462E-3</v>
      </c>
      <c r="O47">
        <f t="shared" si="1"/>
        <v>6.8138505780951464</v>
      </c>
      <c r="P47">
        <f t="shared" si="2"/>
        <v>24.845345139889229</v>
      </c>
      <c r="Q47">
        <f t="shared" si="3"/>
        <v>168.67599999999999</v>
      </c>
      <c r="R47">
        <f t="shared" si="4"/>
        <v>57.006388387949492</v>
      </c>
      <c r="S47">
        <f t="shared" si="5"/>
        <v>5.6415518312436168</v>
      </c>
      <c r="T47">
        <f t="shared" si="6"/>
        <v>16.692767663351997</v>
      </c>
      <c r="U47">
        <f t="shared" si="7"/>
        <v>0.39029928544717746</v>
      </c>
      <c r="V47">
        <f t="shared" si="8"/>
        <v>2.9103046075426322</v>
      </c>
      <c r="W47">
        <f t="shared" si="9"/>
        <v>0.36337801277621856</v>
      </c>
      <c r="X47">
        <f t="shared" si="10"/>
        <v>0.22937509861829508</v>
      </c>
      <c r="Y47">
        <f t="shared" si="11"/>
        <v>289.57343332660594</v>
      </c>
      <c r="Z47">
        <f t="shared" si="12"/>
        <v>32.222061684109576</v>
      </c>
      <c r="AA47">
        <f t="shared" si="13"/>
        <v>31.853100000000001</v>
      </c>
      <c r="AB47">
        <f t="shared" si="14"/>
        <v>4.7355236070113245</v>
      </c>
      <c r="AC47">
        <f t="shared" si="15"/>
        <v>60.824995276294324</v>
      </c>
      <c r="AD47">
        <f t="shared" si="16"/>
        <v>2.9518932340062003</v>
      </c>
      <c r="AE47">
        <f t="shared" si="17"/>
        <v>4.8530924180057582</v>
      </c>
      <c r="AF47">
        <f t="shared" si="18"/>
        <v>1.7836303730051242</v>
      </c>
      <c r="AG47">
        <f t="shared" si="19"/>
        <v>-300.49081049399592</v>
      </c>
      <c r="AH47">
        <f t="shared" si="20"/>
        <v>68.016298257796748</v>
      </c>
      <c r="AI47">
        <f t="shared" si="21"/>
        <v>5.3037596842625829</v>
      </c>
      <c r="AJ47">
        <f t="shared" si="22"/>
        <v>62.402680774669321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51392.641215814416</v>
      </c>
      <c r="AP47" t="s">
        <v>423</v>
      </c>
      <c r="AQ47">
        <v>10366.9</v>
      </c>
      <c r="AR47">
        <v>993.59653846153856</v>
      </c>
      <c r="AS47">
        <v>3431.87</v>
      </c>
      <c r="AT47">
        <f t="shared" si="26"/>
        <v>0.71047955241266758</v>
      </c>
      <c r="AU47">
        <v>-3.9894345373445681</v>
      </c>
      <c r="AV47" t="s">
        <v>585</v>
      </c>
      <c r="AW47">
        <v>10021.200000000001</v>
      </c>
      <c r="AX47">
        <v>902.2052799999999</v>
      </c>
      <c r="AY47">
        <v>1176.343940852772</v>
      </c>
      <c r="AZ47">
        <f t="shared" si="27"/>
        <v>0.23304294886242161</v>
      </c>
      <c r="BA47">
        <v>0.5</v>
      </c>
      <c r="BB47">
        <f t="shared" si="28"/>
        <v>1513.2185996510909</v>
      </c>
      <c r="BC47">
        <f t="shared" si="29"/>
        <v>24.845345139889229</v>
      </c>
      <c r="BD47">
        <f t="shared" si="30"/>
        <v>176.3224623680772</v>
      </c>
      <c r="BE47">
        <f t="shared" si="31"/>
        <v>1.9055263848780573E-2</v>
      </c>
      <c r="BF47">
        <f t="shared" si="32"/>
        <v>1.9174035592958636</v>
      </c>
      <c r="BG47">
        <f t="shared" si="33"/>
        <v>638.91643290846105</v>
      </c>
      <c r="BH47" t="s">
        <v>586</v>
      </c>
      <c r="BI47">
        <v>661.62</v>
      </c>
      <c r="BJ47">
        <f t="shared" si="34"/>
        <v>661.62</v>
      </c>
      <c r="BK47">
        <f t="shared" si="35"/>
        <v>0.43756245344336198</v>
      </c>
      <c r="BL47">
        <f t="shared" si="36"/>
        <v>0.53259356928024604</v>
      </c>
      <c r="BM47">
        <f t="shared" si="37"/>
        <v>0.81419585205206313</v>
      </c>
      <c r="BN47">
        <f t="shared" si="38"/>
        <v>1.5000960739561395</v>
      </c>
      <c r="BO47">
        <f t="shared" si="39"/>
        <v>0.92505048950665003</v>
      </c>
      <c r="BP47">
        <f t="shared" si="40"/>
        <v>0.39057026723141813</v>
      </c>
      <c r="BQ47">
        <f t="shared" si="41"/>
        <v>0.60942973276858181</v>
      </c>
      <c r="BR47">
        <v>6525</v>
      </c>
      <c r="BS47">
        <v>290.00000000000011</v>
      </c>
      <c r="BT47">
        <v>1111.81</v>
      </c>
      <c r="BU47">
        <v>275</v>
      </c>
      <c r="BV47">
        <v>10021.200000000001</v>
      </c>
      <c r="BW47">
        <v>1111.46</v>
      </c>
      <c r="BX47">
        <v>0.35</v>
      </c>
      <c r="BY47">
        <v>300.00000000000011</v>
      </c>
      <c r="BZ47">
        <v>38.6</v>
      </c>
      <c r="CA47">
        <v>1176.343940852772</v>
      </c>
      <c r="CB47">
        <v>1.2763277625209639</v>
      </c>
      <c r="CC47">
        <v>-65.018614623790526</v>
      </c>
      <c r="CD47">
        <v>1.048146968742226</v>
      </c>
      <c r="CE47">
        <v>0.99277599164487662</v>
      </c>
      <c r="CF47">
        <v>-1.089459332591769E-2</v>
      </c>
      <c r="CG47">
        <v>289.99999999999989</v>
      </c>
      <c r="CH47">
        <v>1109.54</v>
      </c>
      <c r="CI47">
        <v>665</v>
      </c>
      <c r="CJ47">
        <v>10008.1</v>
      </c>
      <c r="CK47">
        <v>1111.3800000000001</v>
      </c>
      <c r="CL47">
        <v>-1.84</v>
      </c>
      <c r="CZ47">
        <f t="shared" si="42"/>
        <v>1800.04</v>
      </c>
      <c r="DA47">
        <f t="shared" si="43"/>
        <v>1513.2185996510909</v>
      </c>
      <c r="DB47">
        <f t="shared" si="44"/>
        <v>0.84065831851019479</v>
      </c>
      <c r="DC47">
        <f t="shared" si="45"/>
        <v>0.1608705547246761</v>
      </c>
      <c r="DD47">
        <v>6</v>
      </c>
      <c r="DE47">
        <v>0.5</v>
      </c>
      <c r="DF47" t="s">
        <v>426</v>
      </c>
      <c r="DG47">
        <v>2</v>
      </c>
      <c r="DH47">
        <v>1689353136.5</v>
      </c>
      <c r="DI47">
        <v>168.67599999999999</v>
      </c>
      <c r="DJ47">
        <v>199.864</v>
      </c>
      <c r="DK47">
        <v>29.828099999999999</v>
      </c>
      <c r="DL47">
        <v>21.896799999999999</v>
      </c>
      <c r="DM47">
        <v>168.30600000000001</v>
      </c>
      <c r="DN47">
        <v>29.778300000000002</v>
      </c>
      <c r="DO47">
        <v>500.09</v>
      </c>
      <c r="DP47">
        <v>98.863500000000002</v>
      </c>
      <c r="DQ47">
        <v>0.10000199999999999</v>
      </c>
      <c r="DR47">
        <v>32.2866</v>
      </c>
      <c r="DS47">
        <v>31.853100000000001</v>
      </c>
      <c r="DT47">
        <v>999.9</v>
      </c>
      <c r="DU47">
        <v>0</v>
      </c>
      <c r="DV47">
        <v>0</v>
      </c>
      <c r="DW47">
        <v>10004.4</v>
      </c>
      <c r="DX47">
        <v>0</v>
      </c>
      <c r="DY47">
        <v>107.65</v>
      </c>
      <c r="DZ47">
        <v>-31.188099999999999</v>
      </c>
      <c r="EA47">
        <v>173.86199999999999</v>
      </c>
      <c r="EB47">
        <v>204.33799999999999</v>
      </c>
      <c r="EC47">
        <v>7.9313599999999997</v>
      </c>
      <c r="ED47">
        <v>199.864</v>
      </c>
      <c r="EE47">
        <v>21.896799999999999</v>
      </c>
      <c r="EF47">
        <v>2.9489100000000001</v>
      </c>
      <c r="EG47">
        <v>2.16479</v>
      </c>
      <c r="EH47">
        <v>23.7422</v>
      </c>
      <c r="EI47">
        <v>18.7041</v>
      </c>
      <c r="EJ47">
        <v>1800.04</v>
      </c>
      <c r="EK47">
        <v>0.97799499999999995</v>
      </c>
      <c r="EL47">
        <v>2.2005299999999998E-2</v>
      </c>
      <c r="EM47">
        <v>0</v>
      </c>
      <c r="EN47">
        <v>902.49199999999996</v>
      </c>
      <c r="EO47">
        <v>5.0005300000000004</v>
      </c>
      <c r="EP47">
        <v>17677</v>
      </c>
      <c r="EQ47">
        <v>16035.6</v>
      </c>
      <c r="ER47">
        <v>49.311999999999998</v>
      </c>
      <c r="ES47">
        <v>50.186999999999998</v>
      </c>
      <c r="ET47">
        <v>49.811999999999998</v>
      </c>
      <c r="EU47">
        <v>49.875</v>
      </c>
      <c r="EV47">
        <v>50.625</v>
      </c>
      <c r="EW47">
        <v>1755.54</v>
      </c>
      <c r="EX47">
        <v>39.5</v>
      </c>
      <c r="EY47">
        <v>0</v>
      </c>
      <c r="EZ47">
        <v>118.7999999523163</v>
      </c>
      <c r="FA47">
        <v>0</v>
      </c>
      <c r="FB47">
        <v>902.2052799999999</v>
      </c>
      <c r="FC47">
        <v>1.6180769235376189</v>
      </c>
      <c r="FD47">
        <v>-2866.7615388906111</v>
      </c>
      <c r="FE47">
        <v>17860.831999999999</v>
      </c>
      <c r="FF47">
        <v>15</v>
      </c>
      <c r="FG47">
        <v>1689353095.5</v>
      </c>
      <c r="FH47" t="s">
        <v>587</v>
      </c>
      <c r="FI47">
        <v>1689353091.5</v>
      </c>
      <c r="FJ47">
        <v>1689353095.5</v>
      </c>
      <c r="FK47">
        <v>34</v>
      </c>
      <c r="FL47">
        <v>-0.214</v>
      </c>
      <c r="FM47">
        <v>2E-3</v>
      </c>
      <c r="FN47">
        <v>0.36299999999999999</v>
      </c>
      <c r="FO47">
        <v>3.6999999999999998E-2</v>
      </c>
      <c r="FP47">
        <v>200</v>
      </c>
      <c r="FQ47">
        <v>23</v>
      </c>
      <c r="FR47">
        <v>0.06</v>
      </c>
      <c r="FS47">
        <v>0.02</v>
      </c>
      <c r="FT47">
        <v>24.699235868036499</v>
      </c>
      <c r="FU47">
        <v>0.36801545437921868</v>
      </c>
      <c r="FV47">
        <v>6.422921602311725E-2</v>
      </c>
      <c r="FW47">
        <v>1</v>
      </c>
      <c r="FX47">
        <v>0.37530175736872262</v>
      </c>
      <c r="FY47">
        <v>0.1001976192545033</v>
      </c>
      <c r="FZ47">
        <v>1.531650175850109E-2</v>
      </c>
      <c r="GA47">
        <v>1</v>
      </c>
      <c r="GB47">
        <v>2</v>
      </c>
      <c r="GC47">
        <v>2</v>
      </c>
      <c r="GD47" t="s">
        <v>428</v>
      </c>
      <c r="GE47">
        <v>3.12738</v>
      </c>
      <c r="GF47">
        <v>2.76735</v>
      </c>
      <c r="GG47">
        <v>4.2416799999999998E-2</v>
      </c>
      <c r="GH47">
        <v>4.95757E-2</v>
      </c>
      <c r="GI47">
        <v>0.12354999999999999</v>
      </c>
      <c r="GJ47">
        <v>9.9774500000000002E-2</v>
      </c>
      <c r="GK47">
        <v>22756.9</v>
      </c>
      <c r="GL47">
        <v>23452.2</v>
      </c>
      <c r="GM47">
        <v>23635.9</v>
      </c>
      <c r="GN47">
        <v>24995.8</v>
      </c>
      <c r="GO47">
        <v>29864.6</v>
      </c>
      <c r="GP47">
        <v>31586</v>
      </c>
      <c r="GQ47">
        <v>37688.699999999997</v>
      </c>
      <c r="GR47">
        <v>38922.5</v>
      </c>
      <c r="GS47">
        <v>2.1177999999999999</v>
      </c>
      <c r="GT47">
        <v>1.7102999999999999</v>
      </c>
      <c r="GU47">
        <v>1.4245499999999999E-2</v>
      </c>
      <c r="GV47">
        <v>0</v>
      </c>
      <c r="GW47">
        <v>31.6219</v>
      </c>
      <c r="GX47">
        <v>999.9</v>
      </c>
      <c r="GY47">
        <v>38</v>
      </c>
      <c r="GZ47">
        <v>40.4</v>
      </c>
      <c r="HA47">
        <v>29.1129</v>
      </c>
      <c r="HB47">
        <v>60.786700000000003</v>
      </c>
      <c r="HC47">
        <v>26.770800000000001</v>
      </c>
      <c r="HD47">
        <v>1</v>
      </c>
      <c r="HE47">
        <v>0.77218699999999996</v>
      </c>
      <c r="HF47">
        <v>1.11866</v>
      </c>
      <c r="HG47">
        <v>20.310300000000002</v>
      </c>
      <c r="HH47">
        <v>5.2530799999999997</v>
      </c>
      <c r="HI47">
        <v>12.0099</v>
      </c>
      <c r="HJ47">
        <v>4.9783999999999997</v>
      </c>
      <c r="HK47">
        <v>3.2930000000000001</v>
      </c>
      <c r="HL47">
        <v>9999</v>
      </c>
      <c r="HM47">
        <v>9999</v>
      </c>
      <c r="HN47">
        <v>9999</v>
      </c>
      <c r="HO47">
        <v>255</v>
      </c>
      <c r="HP47">
        <v>1.8760699999999999</v>
      </c>
      <c r="HQ47">
        <v>1.8769800000000001</v>
      </c>
      <c r="HR47">
        <v>1.8831899999999999</v>
      </c>
      <c r="HS47">
        <v>1.88629</v>
      </c>
      <c r="HT47">
        <v>1.8771199999999999</v>
      </c>
      <c r="HU47">
        <v>1.88361</v>
      </c>
      <c r="HV47">
        <v>1.8825499999999999</v>
      </c>
      <c r="HW47">
        <v>1.8859900000000001</v>
      </c>
      <c r="HX47">
        <v>0</v>
      </c>
      <c r="HY47">
        <v>0</v>
      </c>
      <c r="HZ47">
        <v>0</v>
      </c>
      <c r="IA47">
        <v>0</v>
      </c>
      <c r="IB47" t="s">
        <v>429</v>
      </c>
      <c r="IC47" t="s">
        <v>430</v>
      </c>
      <c r="ID47" t="s">
        <v>431</v>
      </c>
      <c r="IE47" t="s">
        <v>431</v>
      </c>
      <c r="IF47" t="s">
        <v>431</v>
      </c>
      <c r="IG47" t="s">
        <v>431</v>
      </c>
      <c r="IH47">
        <v>0</v>
      </c>
      <c r="II47">
        <v>100</v>
      </c>
      <c r="IJ47">
        <v>100</v>
      </c>
      <c r="IK47">
        <v>0.37</v>
      </c>
      <c r="IL47">
        <v>4.9799999999999997E-2</v>
      </c>
      <c r="IM47">
        <v>0.42501839456088669</v>
      </c>
      <c r="IN47">
        <v>-4.2852564239613137E-4</v>
      </c>
      <c r="IO47">
        <v>6.4980710991155998E-7</v>
      </c>
      <c r="IP47">
        <v>-2.7237938963984961E-10</v>
      </c>
      <c r="IQ47">
        <v>-1.2703061970732661E-2</v>
      </c>
      <c r="IR47">
        <v>6.6907473102813496E-3</v>
      </c>
      <c r="IS47">
        <v>-3.3673306238274028E-4</v>
      </c>
      <c r="IT47">
        <v>6.1311374003140313E-6</v>
      </c>
      <c r="IU47">
        <v>3</v>
      </c>
      <c r="IV47">
        <v>2101</v>
      </c>
      <c r="IW47">
        <v>1</v>
      </c>
      <c r="IX47">
        <v>32</v>
      </c>
      <c r="IY47">
        <v>0.8</v>
      </c>
      <c r="IZ47">
        <v>0.7</v>
      </c>
      <c r="JA47">
        <v>0.58349600000000001</v>
      </c>
      <c r="JB47">
        <v>2.6892100000000001</v>
      </c>
      <c r="JC47">
        <v>1.6015600000000001</v>
      </c>
      <c r="JD47">
        <v>2.33887</v>
      </c>
      <c r="JE47">
        <v>1.5502899999999999</v>
      </c>
      <c r="JF47">
        <v>2.4426299999999999</v>
      </c>
      <c r="JG47">
        <v>44.781500000000001</v>
      </c>
      <c r="JH47">
        <v>23.8248</v>
      </c>
      <c r="JI47">
        <v>18</v>
      </c>
      <c r="JJ47">
        <v>599.23699999999997</v>
      </c>
      <c r="JK47">
        <v>385.25099999999998</v>
      </c>
      <c r="JL47">
        <v>30.027699999999999</v>
      </c>
      <c r="JM47">
        <v>36.460599999999999</v>
      </c>
      <c r="JN47">
        <v>30.0001</v>
      </c>
      <c r="JO47">
        <v>36.692599999999999</v>
      </c>
      <c r="JP47">
        <v>36.699599999999997</v>
      </c>
      <c r="JQ47">
        <v>11.6684</v>
      </c>
      <c r="JR47">
        <v>34.672899999999998</v>
      </c>
      <c r="JS47">
        <v>0</v>
      </c>
      <c r="JT47">
        <v>30.0427</v>
      </c>
      <c r="JU47">
        <v>200</v>
      </c>
      <c r="JV47">
        <v>21.739899999999999</v>
      </c>
      <c r="JW47">
        <v>98.289500000000004</v>
      </c>
      <c r="JX47">
        <v>98.4773</v>
      </c>
    </row>
    <row r="48" spans="1:284" x14ac:dyDescent="0.3">
      <c r="A48">
        <v>32</v>
      </c>
      <c r="B48">
        <v>1689353282.5</v>
      </c>
      <c r="C48">
        <v>7099</v>
      </c>
      <c r="D48" t="s">
        <v>588</v>
      </c>
      <c r="E48" t="s">
        <v>589</v>
      </c>
      <c r="F48" t="s">
        <v>416</v>
      </c>
      <c r="G48" t="s">
        <v>417</v>
      </c>
      <c r="H48" t="s">
        <v>573</v>
      </c>
      <c r="I48" t="s">
        <v>419</v>
      </c>
      <c r="J48" t="s">
        <v>573</v>
      </c>
      <c r="K48" t="s">
        <v>421</v>
      </c>
      <c r="L48" t="s">
        <v>574</v>
      </c>
      <c r="M48">
        <v>1689353282.5</v>
      </c>
      <c r="N48">
        <f t="shared" si="0"/>
        <v>7.3797551925501598E-3</v>
      </c>
      <c r="O48">
        <f t="shared" si="1"/>
        <v>7.3797551925501601</v>
      </c>
      <c r="P48">
        <f t="shared" si="2"/>
        <v>15.91047806794305</v>
      </c>
      <c r="Q48">
        <f t="shared" si="3"/>
        <v>99.976299999999995</v>
      </c>
      <c r="R48">
        <f t="shared" si="4"/>
        <v>34.20229435008909</v>
      </c>
      <c r="S48">
        <f t="shared" si="5"/>
        <v>3.3847254697404447</v>
      </c>
      <c r="T48">
        <f t="shared" si="6"/>
        <v>9.8938488019746007</v>
      </c>
      <c r="U48">
        <f t="shared" si="7"/>
        <v>0.42681433616409181</v>
      </c>
      <c r="V48">
        <f t="shared" si="8"/>
        <v>2.9057820914304568</v>
      </c>
      <c r="W48">
        <f t="shared" si="9"/>
        <v>0.39479546619847439</v>
      </c>
      <c r="X48">
        <f t="shared" si="10"/>
        <v>0.24942346896820553</v>
      </c>
      <c r="Y48">
        <f t="shared" si="11"/>
        <v>289.5367253265199</v>
      </c>
      <c r="Z48">
        <f t="shared" si="12"/>
        <v>32.462166906120515</v>
      </c>
      <c r="AA48">
        <f t="shared" si="13"/>
        <v>31.984500000000001</v>
      </c>
      <c r="AB48">
        <f t="shared" si="14"/>
        <v>4.770895604564612</v>
      </c>
      <c r="AC48">
        <f t="shared" si="15"/>
        <v>60.348983100542156</v>
      </c>
      <c r="AD48">
        <f t="shared" si="16"/>
        <v>2.9936086416942005</v>
      </c>
      <c r="AE48">
        <f t="shared" si="17"/>
        <v>4.9604955840048062</v>
      </c>
      <c r="AF48">
        <f t="shared" si="18"/>
        <v>1.7772869628704115</v>
      </c>
      <c r="AG48">
        <f t="shared" si="19"/>
        <v>-325.44720399146206</v>
      </c>
      <c r="AH48">
        <f t="shared" si="20"/>
        <v>108.12433294292994</v>
      </c>
      <c r="AI48">
        <f t="shared" si="21"/>
        <v>8.4660121462382794</v>
      </c>
      <c r="AJ48">
        <f t="shared" si="22"/>
        <v>80.679866424226034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51200.051487309371</v>
      </c>
      <c r="AP48" t="s">
        <v>423</v>
      </c>
      <c r="AQ48">
        <v>10366.9</v>
      </c>
      <c r="AR48">
        <v>993.59653846153856</v>
      </c>
      <c r="AS48">
        <v>3431.87</v>
      </c>
      <c r="AT48">
        <f t="shared" si="26"/>
        <v>0.71047955241266758</v>
      </c>
      <c r="AU48">
        <v>-3.9894345373445681</v>
      </c>
      <c r="AV48" t="s">
        <v>590</v>
      </c>
      <c r="AW48">
        <v>10032.200000000001</v>
      </c>
      <c r="AX48">
        <v>914.3451923076924</v>
      </c>
      <c r="AY48">
        <v>1089.1718851981341</v>
      </c>
      <c r="AZ48">
        <f t="shared" si="27"/>
        <v>0.16051340956036386</v>
      </c>
      <c r="BA48">
        <v>0.5</v>
      </c>
      <c r="BB48">
        <f t="shared" si="28"/>
        <v>1513.0253996510464</v>
      </c>
      <c r="BC48">
        <f t="shared" si="29"/>
        <v>15.91047806794305</v>
      </c>
      <c r="BD48">
        <f t="shared" si="30"/>
        <v>121.43043282471082</v>
      </c>
      <c r="BE48">
        <f t="shared" si="31"/>
        <v>1.3152398241217361E-2</v>
      </c>
      <c r="BF48">
        <f t="shared" si="32"/>
        <v>2.1508984455430555</v>
      </c>
      <c r="BG48">
        <f t="shared" si="33"/>
        <v>612.29970566140469</v>
      </c>
      <c r="BH48" t="s">
        <v>591</v>
      </c>
      <c r="BI48">
        <v>673.57</v>
      </c>
      <c r="BJ48">
        <f t="shared" si="34"/>
        <v>673.57</v>
      </c>
      <c r="BK48">
        <f t="shared" si="35"/>
        <v>0.38157603115373362</v>
      </c>
      <c r="BL48">
        <f t="shared" si="36"/>
        <v>0.42065904683539829</v>
      </c>
      <c r="BM48">
        <f t="shared" si="37"/>
        <v>0.84932680085627599</v>
      </c>
      <c r="BN48">
        <f t="shared" si="38"/>
        <v>1.8292028107652269</v>
      </c>
      <c r="BO48">
        <f t="shared" si="39"/>
        <v>0.96080203953977694</v>
      </c>
      <c r="BP48">
        <f t="shared" si="40"/>
        <v>0.3098865904919304</v>
      </c>
      <c r="BQ48">
        <f t="shared" si="41"/>
        <v>0.69011340950806965</v>
      </c>
      <c r="BR48">
        <v>6527</v>
      </c>
      <c r="BS48">
        <v>290.00000000000011</v>
      </c>
      <c r="BT48">
        <v>1050.27</v>
      </c>
      <c r="BU48">
        <v>195</v>
      </c>
      <c r="BV48">
        <v>10032.200000000001</v>
      </c>
      <c r="BW48">
        <v>1049.98</v>
      </c>
      <c r="BX48">
        <v>0.28999999999999998</v>
      </c>
      <c r="BY48">
        <v>300.00000000000011</v>
      </c>
      <c r="BZ48">
        <v>38.6</v>
      </c>
      <c r="CA48">
        <v>1089.1718851981341</v>
      </c>
      <c r="CB48">
        <v>1.3797614953617441</v>
      </c>
      <c r="CC48">
        <v>-39.321995032088132</v>
      </c>
      <c r="CD48">
        <v>1.133076611003182</v>
      </c>
      <c r="CE48">
        <v>0.97727917290691302</v>
      </c>
      <c r="CF48">
        <v>-1.089416351501668E-2</v>
      </c>
      <c r="CG48">
        <v>289.99999999999989</v>
      </c>
      <c r="CH48">
        <v>1047.8800000000001</v>
      </c>
      <c r="CI48">
        <v>665</v>
      </c>
      <c r="CJ48">
        <v>10007.9</v>
      </c>
      <c r="CK48">
        <v>1049.8800000000001</v>
      </c>
      <c r="CL48">
        <v>-2</v>
      </c>
      <c r="CZ48">
        <f t="shared" si="42"/>
        <v>1799.81</v>
      </c>
      <c r="DA48">
        <f t="shared" si="43"/>
        <v>1513.0253996510464</v>
      </c>
      <c r="DB48">
        <f t="shared" si="44"/>
        <v>0.84065840263752645</v>
      </c>
      <c r="DC48">
        <f t="shared" si="45"/>
        <v>0.16087071709042616</v>
      </c>
      <c r="DD48">
        <v>6</v>
      </c>
      <c r="DE48">
        <v>0.5</v>
      </c>
      <c r="DF48" t="s">
        <v>426</v>
      </c>
      <c r="DG48">
        <v>2</v>
      </c>
      <c r="DH48">
        <v>1689353282.5</v>
      </c>
      <c r="DI48">
        <v>99.976299999999995</v>
      </c>
      <c r="DJ48">
        <v>119.95</v>
      </c>
      <c r="DK48">
        <v>30.2501</v>
      </c>
      <c r="DL48">
        <v>21.664100000000001</v>
      </c>
      <c r="DM48">
        <v>99.487099999999998</v>
      </c>
      <c r="DN48">
        <v>30.201000000000001</v>
      </c>
      <c r="DO48">
        <v>500.10599999999999</v>
      </c>
      <c r="DP48">
        <v>98.861400000000003</v>
      </c>
      <c r="DQ48">
        <v>0.10054200000000001</v>
      </c>
      <c r="DR48">
        <v>32.674700000000001</v>
      </c>
      <c r="DS48">
        <v>31.984500000000001</v>
      </c>
      <c r="DT48">
        <v>999.9</v>
      </c>
      <c r="DU48">
        <v>0</v>
      </c>
      <c r="DV48">
        <v>0</v>
      </c>
      <c r="DW48">
        <v>9978.75</v>
      </c>
      <c r="DX48">
        <v>0</v>
      </c>
      <c r="DY48">
        <v>159.61799999999999</v>
      </c>
      <c r="DZ48">
        <v>-19.973299999999998</v>
      </c>
      <c r="EA48">
        <v>103.095</v>
      </c>
      <c r="EB48">
        <v>122.60599999999999</v>
      </c>
      <c r="EC48">
        <v>8.58596</v>
      </c>
      <c r="ED48">
        <v>119.95</v>
      </c>
      <c r="EE48">
        <v>21.664100000000001</v>
      </c>
      <c r="EF48">
        <v>2.9905599999999999</v>
      </c>
      <c r="EG48">
        <v>2.14174</v>
      </c>
      <c r="EH48">
        <v>23.9755</v>
      </c>
      <c r="EI48">
        <v>18.533100000000001</v>
      </c>
      <c r="EJ48">
        <v>1799.81</v>
      </c>
      <c r="EK48">
        <v>0.97799100000000005</v>
      </c>
      <c r="EL48">
        <v>2.2008900000000001E-2</v>
      </c>
      <c r="EM48">
        <v>0</v>
      </c>
      <c r="EN48">
        <v>913.62800000000004</v>
      </c>
      <c r="EO48">
        <v>5.0005300000000004</v>
      </c>
      <c r="EP48">
        <v>18131.5</v>
      </c>
      <c r="EQ48">
        <v>16033.5</v>
      </c>
      <c r="ER48">
        <v>49.25</v>
      </c>
      <c r="ES48">
        <v>50</v>
      </c>
      <c r="ET48">
        <v>49.686999999999998</v>
      </c>
      <c r="EU48">
        <v>49.75</v>
      </c>
      <c r="EV48">
        <v>50.561999999999998</v>
      </c>
      <c r="EW48">
        <v>1755.31</v>
      </c>
      <c r="EX48">
        <v>39.5</v>
      </c>
      <c r="EY48">
        <v>0</v>
      </c>
      <c r="EZ48">
        <v>144</v>
      </c>
      <c r="FA48">
        <v>0</v>
      </c>
      <c r="FB48">
        <v>914.3451923076924</v>
      </c>
      <c r="FC48">
        <v>-2.108068374933497</v>
      </c>
      <c r="FD48">
        <v>-1927.2205165396799</v>
      </c>
      <c r="FE48">
        <v>18438.792307692311</v>
      </c>
      <c r="FF48">
        <v>15</v>
      </c>
      <c r="FG48">
        <v>1689353245.5</v>
      </c>
      <c r="FH48" t="s">
        <v>592</v>
      </c>
      <c r="FI48">
        <v>1689353233.5</v>
      </c>
      <c r="FJ48">
        <v>1689353245.5</v>
      </c>
      <c r="FK48">
        <v>35</v>
      </c>
      <c r="FL48">
        <v>0.10100000000000001</v>
      </c>
      <c r="FM48">
        <v>-2E-3</v>
      </c>
      <c r="FN48">
        <v>0.48299999999999998</v>
      </c>
      <c r="FO48">
        <v>3.4000000000000002E-2</v>
      </c>
      <c r="FP48">
        <v>120</v>
      </c>
      <c r="FQ48">
        <v>22</v>
      </c>
      <c r="FR48">
        <v>0.08</v>
      </c>
      <c r="FS48">
        <v>0.01</v>
      </c>
      <c r="FT48">
        <v>15.99451270650084</v>
      </c>
      <c r="FU48">
        <v>-2.0751650125928479E-2</v>
      </c>
      <c r="FV48">
        <v>0.14850369105980521</v>
      </c>
      <c r="FW48">
        <v>1</v>
      </c>
      <c r="FX48">
        <v>0.41311324988086767</v>
      </c>
      <c r="FY48">
        <v>0.1136769624593955</v>
      </c>
      <c r="FZ48">
        <v>1.859095842104359E-2</v>
      </c>
      <c r="GA48">
        <v>1</v>
      </c>
      <c r="GB48">
        <v>2</v>
      </c>
      <c r="GC48">
        <v>2</v>
      </c>
      <c r="GD48" t="s">
        <v>428</v>
      </c>
      <c r="GE48">
        <v>3.1273300000000002</v>
      </c>
      <c r="GF48">
        <v>2.7676599999999998</v>
      </c>
      <c r="GG48">
        <v>2.5908199999999999E-2</v>
      </c>
      <c r="GH48">
        <v>3.1025299999999999E-2</v>
      </c>
      <c r="GI48">
        <v>0.124761</v>
      </c>
      <c r="GJ48">
        <v>9.9024699999999993E-2</v>
      </c>
      <c r="GK48">
        <v>23148.2</v>
      </c>
      <c r="GL48">
        <v>23912.2</v>
      </c>
      <c r="GM48">
        <v>23635.599999999999</v>
      </c>
      <c r="GN48">
        <v>24998.9</v>
      </c>
      <c r="GO48">
        <v>29822.5</v>
      </c>
      <c r="GP48">
        <v>31618.7</v>
      </c>
      <c r="GQ48">
        <v>37687.599999999999</v>
      </c>
      <c r="GR48">
        <v>38930.199999999997</v>
      </c>
      <c r="GS48">
        <v>2.1175999999999999</v>
      </c>
      <c r="GT48">
        <v>1.71035</v>
      </c>
      <c r="GU48">
        <v>4.2643399999999998E-2</v>
      </c>
      <c r="GV48">
        <v>0</v>
      </c>
      <c r="GW48">
        <v>31.292400000000001</v>
      </c>
      <c r="GX48">
        <v>999.9</v>
      </c>
      <c r="GY48">
        <v>37.700000000000003</v>
      </c>
      <c r="GZ48">
        <v>40.5</v>
      </c>
      <c r="HA48">
        <v>29.033100000000001</v>
      </c>
      <c r="HB48">
        <v>61.246699999999997</v>
      </c>
      <c r="HC48">
        <v>27.307700000000001</v>
      </c>
      <c r="HD48">
        <v>1</v>
      </c>
      <c r="HE48">
        <v>0.76950200000000002</v>
      </c>
      <c r="HF48">
        <v>0.99468100000000004</v>
      </c>
      <c r="HG48">
        <v>20.3111</v>
      </c>
      <c r="HH48">
        <v>5.2494899999999998</v>
      </c>
      <c r="HI48">
        <v>12.0099</v>
      </c>
      <c r="HJ48">
        <v>4.9780499999999996</v>
      </c>
      <c r="HK48">
        <v>3.2930000000000001</v>
      </c>
      <c r="HL48">
        <v>9999</v>
      </c>
      <c r="HM48">
        <v>9999</v>
      </c>
      <c r="HN48">
        <v>9999</v>
      </c>
      <c r="HO48">
        <v>255</v>
      </c>
      <c r="HP48">
        <v>1.8760300000000001</v>
      </c>
      <c r="HQ48">
        <v>1.8769800000000001</v>
      </c>
      <c r="HR48">
        <v>1.8831199999999999</v>
      </c>
      <c r="HS48">
        <v>1.88629</v>
      </c>
      <c r="HT48">
        <v>1.87707</v>
      </c>
      <c r="HU48">
        <v>1.88354</v>
      </c>
      <c r="HV48">
        <v>1.88249</v>
      </c>
      <c r="HW48">
        <v>1.8859900000000001</v>
      </c>
      <c r="HX48">
        <v>0</v>
      </c>
      <c r="HY48">
        <v>0</v>
      </c>
      <c r="HZ48">
        <v>0</v>
      </c>
      <c r="IA48">
        <v>0</v>
      </c>
      <c r="IB48" t="s">
        <v>429</v>
      </c>
      <c r="IC48" t="s">
        <v>430</v>
      </c>
      <c r="ID48" t="s">
        <v>431</v>
      </c>
      <c r="IE48" t="s">
        <v>431</v>
      </c>
      <c r="IF48" t="s">
        <v>431</v>
      </c>
      <c r="IG48" t="s">
        <v>431</v>
      </c>
      <c r="IH48">
        <v>0</v>
      </c>
      <c r="II48">
        <v>100</v>
      </c>
      <c r="IJ48">
        <v>100</v>
      </c>
      <c r="IK48">
        <v>0.48899999999999999</v>
      </c>
      <c r="IL48">
        <v>4.9099999999999998E-2</v>
      </c>
      <c r="IM48">
        <v>0.52568642678247257</v>
      </c>
      <c r="IN48">
        <v>-4.2852564239613137E-4</v>
      </c>
      <c r="IO48">
        <v>6.4980710991155998E-7</v>
      </c>
      <c r="IP48">
        <v>-2.7237938963984961E-10</v>
      </c>
      <c r="IQ48">
        <v>-1.4806565398027461E-2</v>
      </c>
      <c r="IR48">
        <v>6.6907473102813496E-3</v>
      </c>
      <c r="IS48">
        <v>-3.3673306238274028E-4</v>
      </c>
      <c r="IT48">
        <v>6.1311374003140313E-6</v>
      </c>
      <c r="IU48">
        <v>3</v>
      </c>
      <c r="IV48">
        <v>2101</v>
      </c>
      <c r="IW48">
        <v>1</v>
      </c>
      <c r="IX48">
        <v>32</v>
      </c>
      <c r="IY48">
        <v>0.8</v>
      </c>
      <c r="IZ48">
        <v>0.6</v>
      </c>
      <c r="JA48">
        <v>0.40649400000000002</v>
      </c>
      <c r="JB48">
        <v>2.7111800000000001</v>
      </c>
      <c r="JC48">
        <v>1.6015600000000001</v>
      </c>
      <c r="JD48">
        <v>2.34009</v>
      </c>
      <c r="JE48">
        <v>1.5502899999999999</v>
      </c>
      <c r="JF48">
        <v>2.32422</v>
      </c>
      <c r="JG48">
        <v>44.837699999999998</v>
      </c>
      <c r="JH48">
        <v>23.868600000000001</v>
      </c>
      <c r="JI48">
        <v>18</v>
      </c>
      <c r="JJ48">
        <v>598.77800000000002</v>
      </c>
      <c r="JK48">
        <v>385.04500000000002</v>
      </c>
      <c r="JL48">
        <v>30.584900000000001</v>
      </c>
      <c r="JM48">
        <v>36.430100000000003</v>
      </c>
      <c r="JN48">
        <v>29.998899999999999</v>
      </c>
      <c r="JO48">
        <v>36.656199999999998</v>
      </c>
      <c r="JP48">
        <v>36.6599</v>
      </c>
      <c r="JQ48">
        <v>8.1165299999999991</v>
      </c>
      <c r="JR48">
        <v>34.347900000000003</v>
      </c>
      <c r="JS48">
        <v>0</v>
      </c>
      <c r="JT48">
        <v>30.602</v>
      </c>
      <c r="JU48">
        <v>120</v>
      </c>
      <c r="JV48">
        <v>21.5715</v>
      </c>
      <c r="JW48">
        <v>98.287300000000002</v>
      </c>
      <c r="JX48">
        <v>98.494</v>
      </c>
    </row>
    <row r="49" spans="1:284" x14ac:dyDescent="0.3">
      <c r="A49">
        <v>33</v>
      </c>
      <c r="B49">
        <v>1689353382</v>
      </c>
      <c r="C49">
        <v>7198.5</v>
      </c>
      <c r="D49" t="s">
        <v>593</v>
      </c>
      <c r="E49" t="s">
        <v>594</v>
      </c>
      <c r="F49" t="s">
        <v>416</v>
      </c>
      <c r="G49" t="s">
        <v>417</v>
      </c>
      <c r="H49" t="s">
        <v>573</v>
      </c>
      <c r="I49" t="s">
        <v>419</v>
      </c>
      <c r="J49" t="s">
        <v>573</v>
      </c>
      <c r="K49" t="s">
        <v>421</v>
      </c>
      <c r="L49" t="s">
        <v>574</v>
      </c>
      <c r="M49">
        <v>1689353382</v>
      </c>
      <c r="N49">
        <f t="shared" ref="N49:N80" si="46">(O49)/1000</f>
        <v>7.6809293022588564E-3</v>
      </c>
      <c r="O49">
        <f t="shared" ref="O49:O72" si="47">1000*DO49*AM49*(DK49-DL49)/(100*DD49*(1000-AM49*DK49))</f>
        <v>7.6809293022588561</v>
      </c>
      <c r="P49">
        <f t="shared" ref="P49:P72" si="48">DO49*AM49*(DJ49-DI49*(1000-AM49*DL49)/(1000-AM49*DK49))/(100*DD49)</f>
        <v>9.6899662467595444</v>
      </c>
      <c r="Q49">
        <f t="shared" ref="Q49:Q80" si="49">DI49 - IF(AM49&gt;1, P49*DD49*100/(AO49*DW49), 0)</f>
        <v>57.820700000000002</v>
      </c>
      <c r="R49">
        <f t="shared" ref="R49:R80" si="50">((X49-N49/2)*Q49-P49)/(X49+N49/2)</f>
        <v>19.130185411988734</v>
      </c>
      <c r="S49">
        <f t="shared" ref="S49:S80" si="51">R49*(DP49+DQ49)/1000</f>
        <v>1.8930461914605297</v>
      </c>
      <c r="T49">
        <f t="shared" ref="T49:T72" si="52">(DI49 - IF(AM49&gt;1, P49*DD49*100/(AO49*DW49), 0))*(DP49+DQ49)/1000</f>
        <v>5.7217038708880397</v>
      </c>
      <c r="U49">
        <f t="shared" ref="U49:U80" si="53">2/((1/W49-1/V49)+SIGN(W49)*SQRT((1/W49-1/V49)*(1/W49-1/V49) + 4*DE49/((DE49+1)*(DE49+1))*(2*1/W49*1/V49-1/V49*1/V49)))</f>
        <v>0.44265194265246732</v>
      </c>
      <c r="V49">
        <f t="shared" ref="V49:V72" si="54">IF(LEFT(DF49,1)&lt;&gt;"0",IF(LEFT(DF49,1)="1",3,DG49),$D$5+$E$5*(DW49*DP49/($K$5*1000))+$F$5*(DW49*DP49/($K$5*1000))*MAX(MIN(DD49,$J$5),$I$5)*MAX(MIN(DD49,$J$5),$I$5)+$G$5*MAX(MIN(DD49,$J$5),$I$5)*(DW49*DP49/($K$5*1000))+$H$5*(DW49*DP49/($K$5*1000))*(DW49*DP49/($K$5*1000)))</f>
        <v>2.9102785948663588</v>
      </c>
      <c r="W49">
        <f t="shared" ref="W49:W72" si="55">N49*(1000-(1000*0.61365*EXP(17.502*AA49/(240.97+AA49))/(DP49+DQ49)+DK49)/2)/(1000*0.61365*EXP(17.502*AA49/(240.97+AA49))/(DP49+DQ49)-DK49)</f>
        <v>0.40836380652579118</v>
      </c>
      <c r="X49">
        <f t="shared" ref="X49:X72" si="56">1/((DE49+1)/(U49/1.6)+1/(V49/1.37)) + DE49/((DE49+1)/(U49/1.6) + DE49/(V49/1.37))</f>
        <v>0.25808634256706231</v>
      </c>
      <c r="Y49">
        <f t="shared" ref="Y49:Y72" si="57">(CZ49*DC49)</f>
        <v>289.59418132665462</v>
      </c>
      <c r="Z49">
        <f t="shared" ref="Z49:Z80" si="58">(DR49+(Y49+2*0.95*0.0000000567*(((DR49+$B$7)+273)^4-(DR49+273)^4)-44100*N49)/(1.84*29.3*V49+8*0.95*0.0000000567*(DR49+273)^3))</f>
        <v>32.456631494966949</v>
      </c>
      <c r="AA49">
        <f t="shared" ref="AA49:AA80" si="59">($C$7*DS49+$D$7*DT49+$E$7*Z49)</f>
        <v>31.9801</v>
      </c>
      <c r="AB49">
        <f t="shared" ref="AB49:AB80" si="60">0.61365*EXP(17.502*AA49/(240.97+AA49))</f>
        <v>4.7697074425988628</v>
      </c>
      <c r="AC49">
        <f t="shared" ref="AC49:AC80" si="61">(AD49/AE49*100)</f>
        <v>59.857395604083962</v>
      </c>
      <c r="AD49">
        <f t="shared" ref="AD49:AD72" si="62">DK49*(DP49+DQ49)/1000</f>
        <v>2.9813357854838798</v>
      </c>
      <c r="AE49">
        <f t="shared" ref="AE49:AE72" si="63">0.61365*EXP(17.502*DR49/(240.97+DR49))</f>
        <v>4.9807308777738877</v>
      </c>
      <c r="AF49">
        <f t="shared" ref="AF49:AF72" si="64">(AB49-DK49*(DP49+DQ49)/1000)</f>
        <v>1.788371657114983</v>
      </c>
      <c r="AG49">
        <f t="shared" ref="AG49:AG72" si="65">(-N49*44100)</f>
        <v>-338.72898222961555</v>
      </c>
      <c r="AH49">
        <f t="shared" ref="AH49:AH72" si="66">2*29.3*V49*0.92*(DR49-AA49)</f>
        <v>120.32579678417505</v>
      </c>
      <c r="AI49">
        <f t="shared" ref="AI49:AI72" si="67">2*0.95*0.0000000567*(((DR49+$B$7)+273)^4-(AA49+273)^4)</f>
        <v>9.4099574863571913</v>
      </c>
      <c r="AJ49">
        <f t="shared" ref="AJ49:AJ80" si="68">Y49+AI49+AG49+AH49</f>
        <v>80.600953367571321</v>
      </c>
      <c r="AK49">
        <v>0</v>
      </c>
      <c r="AL49">
        <v>0</v>
      </c>
      <c r="AM49">
        <f t="shared" ref="AM49:AM72" si="69">IF(AK49*$H$13&gt;=AO49,1,(AO49/(AO49-AK49*$H$13)))</f>
        <v>1</v>
      </c>
      <c r="AN49">
        <f t="shared" ref="AN49:AN80" si="70">(AM49-1)*100</f>
        <v>0</v>
      </c>
      <c r="AO49">
        <f t="shared" ref="AO49:AO72" si="71">MAX(0,($B$13+$C$13*DW49)/(1+$D$13*DW49)*DP49/(DR49+273)*$E$13)</f>
        <v>51314.363358569593</v>
      </c>
      <c r="AP49" t="s">
        <v>423</v>
      </c>
      <c r="AQ49">
        <v>10366.9</v>
      </c>
      <c r="AR49">
        <v>993.59653846153856</v>
      </c>
      <c r="AS49">
        <v>3431.87</v>
      </c>
      <c r="AT49">
        <f t="shared" ref="AT49:AT80" si="72">1-AR49/AS49</f>
        <v>0.71047955241266758</v>
      </c>
      <c r="AU49">
        <v>-3.9894345373445681</v>
      </c>
      <c r="AV49" t="s">
        <v>595</v>
      </c>
      <c r="AW49">
        <v>10032.299999999999</v>
      </c>
      <c r="AX49">
        <v>931.02920000000017</v>
      </c>
      <c r="AY49">
        <v>1042.690995405582</v>
      </c>
      <c r="AZ49">
        <f t="shared" ref="AZ49:AZ80" si="73">1-AX49/AY49</f>
        <v>0.10709001602353729</v>
      </c>
      <c r="BA49">
        <v>0.5</v>
      </c>
      <c r="BB49">
        <f t="shared" ref="BB49:BB72" si="74">DA49</f>
        <v>1513.3277996511165</v>
      </c>
      <c r="BC49">
        <f t="shared" ref="BC49:BC72" si="75">P49</f>
        <v>9.6899662467595444</v>
      </c>
      <c r="BD49">
        <f t="shared" ref="BD49:BD72" si="76">AZ49*BA49*BB49</f>
        <v>81.031149156751255</v>
      </c>
      <c r="BE49">
        <f t="shared" ref="BE49:BE72" si="77">(BC49-AU49)/BB49</f>
        <v>9.0392846726649514E-3</v>
      </c>
      <c r="BF49">
        <f t="shared" ref="BF49:BF72" si="78">(AS49-AY49)/AY49</f>
        <v>2.2913586241004067</v>
      </c>
      <c r="BG49">
        <f t="shared" ref="BG49:BG72" si="79">AR49/(AT49+AR49/AY49)</f>
        <v>597.33042017537275</v>
      </c>
      <c r="BH49" t="s">
        <v>596</v>
      </c>
      <c r="BI49">
        <v>690.23</v>
      </c>
      <c r="BJ49">
        <f t="shared" ref="BJ49:BJ80" si="80">IF(BI49&lt;&gt;0, BI49, BG49)</f>
        <v>690.23</v>
      </c>
      <c r="BK49">
        <f t="shared" ref="BK49:BK80" si="81">1-BJ49/AY49</f>
        <v>0.3380301517502633</v>
      </c>
      <c r="BL49">
        <f t="shared" ref="BL49:BL72" si="82">(AY49-AX49)/(AY49-BJ49)</f>
        <v>0.31680610581347024</v>
      </c>
      <c r="BM49">
        <f t="shared" ref="BM49:BM72" si="83">(AS49-AY49)/(AS49-BJ49)</f>
        <v>0.87144154761180104</v>
      </c>
      <c r="BN49">
        <f t="shared" ref="BN49:BN72" si="84">(AY49-AX49)/(AY49-AR49)</f>
        <v>2.2744277532767279</v>
      </c>
      <c r="BO49">
        <f t="shared" ref="BO49:BO72" si="85">(AS49-AY49)/(AS49-AR49)</f>
        <v>0.97986507349628182</v>
      </c>
      <c r="BP49">
        <f t="shared" ref="BP49:BP72" si="86">(BL49*BJ49/AX49)</f>
        <v>0.23486812058701437</v>
      </c>
      <c r="BQ49">
        <f t="shared" ref="BQ49:BQ80" si="87">(1-BP49)</f>
        <v>0.76513187941298566</v>
      </c>
      <c r="BR49">
        <v>6529</v>
      </c>
      <c r="BS49">
        <v>290.00000000000011</v>
      </c>
      <c r="BT49">
        <v>1017.55</v>
      </c>
      <c r="BU49">
        <v>195</v>
      </c>
      <c r="BV49">
        <v>10032.299999999999</v>
      </c>
      <c r="BW49">
        <v>1016.98</v>
      </c>
      <c r="BX49">
        <v>0.56999999999999995</v>
      </c>
      <c r="BY49">
        <v>300.00000000000011</v>
      </c>
      <c r="BZ49">
        <v>38.6</v>
      </c>
      <c r="CA49">
        <v>1042.690995405582</v>
      </c>
      <c r="CB49">
        <v>1.242592332891677</v>
      </c>
      <c r="CC49">
        <v>-25.796504149495739</v>
      </c>
      <c r="CD49">
        <v>1.0204467028623041</v>
      </c>
      <c r="CE49">
        <v>0.95802471197827521</v>
      </c>
      <c r="CF49">
        <v>-1.0894183092324801E-2</v>
      </c>
      <c r="CG49">
        <v>289.99999999999989</v>
      </c>
      <c r="CH49">
        <v>1015.44</v>
      </c>
      <c r="CI49">
        <v>645</v>
      </c>
      <c r="CJ49">
        <v>10009.700000000001</v>
      </c>
      <c r="CK49">
        <v>1016.92</v>
      </c>
      <c r="CL49">
        <v>-1.48</v>
      </c>
      <c r="CZ49">
        <f t="shared" ref="CZ49:CZ72" si="88">$B$11*DX49+$C$11*DY49+$F$11*EJ49*(1-EM49)</f>
        <v>1800.17</v>
      </c>
      <c r="DA49">
        <f t="shared" ref="DA49:DA80" si="89">CZ49*DB49</f>
        <v>1513.3277996511165</v>
      </c>
      <c r="DB49">
        <f t="shared" ref="DB49:DB72" si="90">($B$11*$D$9+$C$11*$D$9+$F$11*((EW49+EO49)/MAX(EW49+EO49+EX49, 0.1)*$I$9+EX49/MAX(EW49+EO49+EX49, 0.1)*$J$9))/($B$11+$C$11+$F$11)</f>
        <v>0.8406582709694731</v>
      </c>
      <c r="DC49">
        <f t="shared" ref="DC49:DC72" si="91">($B$11*$K$9+$C$11*$K$9+$F$11*((EW49+EO49)/MAX(EW49+EO49+EX49, 0.1)*$P$9+EX49/MAX(EW49+EO49+EX49, 0.1)*$Q$9))/($B$11+$C$11+$F$11)</f>
        <v>0.16087046297108307</v>
      </c>
      <c r="DD49">
        <v>6</v>
      </c>
      <c r="DE49">
        <v>0.5</v>
      </c>
      <c r="DF49" t="s">
        <v>426</v>
      </c>
      <c r="DG49">
        <v>2</v>
      </c>
      <c r="DH49">
        <v>1689353382</v>
      </c>
      <c r="DI49">
        <v>57.820700000000002</v>
      </c>
      <c r="DJ49">
        <v>69.979799999999997</v>
      </c>
      <c r="DK49">
        <v>30.1279</v>
      </c>
      <c r="DL49">
        <v>21.189800000000002</v>
      </c>
      <c r="DM49">
        <v>57.292700000000004</v>
      </c>
      <c r="DN49">
        <v>30.094899999999999</v>
      </c>
      <c r="DO49">
        <v>500.07400000000001</v>
      </c>
      <c r="DP49">
        <v>98.856099999999998</v>
      </c>
      <c r="DQ49">
        <v>9.9877199999999999E-2</v>
      </c>
      <c r="DR49">
        <v>32.747</v>
      </c>
      <c r="DS49">
        <v>31.9801</v>
      </c>
      <c r="DT49">
        <v>999.9</v>
      </c>
      <c r="DU49">
        <v>0</v>
      </c>
      <c r="DV49">
        <v>0</v>
      </c>
      <c r="DW49">
        <v>10005</v>
      </c>
      <c r="DX49">
        <v>0</v>
      </c>
      <c r="DY49">
        <v>107.40600000000001</v>
      </c>
      <c r="DZ49">
        <v>-12.1839</v>
      </c>
      <c r="EA49">
        <v>59.592199999999998</v>
      </c>
      <c r="EB49">
        <v>71.494799999999998</v>
      </c>
      <c r="EC49">
        <v>8.9537600000000008</v>
      </c>
      <c r="ED49">
        <v>69.979799999999997</v>
      </c>
      <c r="EE49">
        <v>21.189800000000002</v>
      </c>
      <c r="EF49">
        <v>2.9798800000000001</v>
      </c>
      <c r="EG49">
        <v>2.0947399999999998</v>
      </c>
      <c r="EH49">
        <v>23.915900000000001</v>
      </c>
      <c r="EI49">
        <v>18.179200000000002</v>
      </c>
      <c r="EJ49">
        <v>1800.17</v>
      </c>
      <c r="EK49">
        <v>0.97799499999999995</v>
      </c>
      <c r="EL49">
        <v>2.2005299999999998E-2</v>
      </c>
      <c r="EM49">
        <v>0</v>
      </c>
      <c r="EN49">
        <v>930.75800000000004</v>
      </c>
      <c r="EO49">
        <v>5.0005300000000004</v>
      </c>
      <c r="EP49">
        <v>18242.400000000001</v>
      </c>
      <c r="EQ49">
        <v>16036.7</v>
      </c>
      <c r="ER49">
        <v>49.186999999999998</v>
      </c>
      <c r="ES49">
        <v>49.875</v>
      </c>
      <c r="ET49">
        <v>49.625</v>
      </c>
      <c r="EU49">
        <v>49.625</v>
      </c>
      <c r="EV49">
        <v>50.5</v>
      </c>
      <c r="EW49">
        <v>1755.67</v>
      </c>
      <c r="EX49">
        <v>39.5</v>
      </c>
      <c r="EY49">
        <v>0</v>
      </c>
      <c r="EZ49">
        <v>97.399999856948853</v>
      </c>
      <c r="FA49">
        <v>0</v>
      </c>
      <c r="FB49">
        <v>931.02920000000017</v>
      </c>
      <c r="FC49">
        <v>-4.1898461615714044</v>
      </c>
      <c r="FD49">
        <v>-403.84615403337222</v>
      </c>
      <c r="FE49">
        <v>18402.024000000001</v>
      </c>
      <c r="FF49">
        <v>15</v>
      </c>
      <c r="FG49">
        <v>1689353416</v>
      </c>
      <c r="FH49" t="s">
        <v>597</v>
      </c>
      <c r="FI49">
        <v>1689353405.5</v>
      </c>
      <c r="FJ49">
        <v>1689353416</v>
      </c>
      <c r="FK49">
        <v>36</v>
      </c>
      <c r="FL49">
        <v>2.9000000000000001E-2</v>
      </c>
      <c r="FM49">
        <v>-1E-3</v>
      </c>
      <c r="FN49">
        <v>0.52800000000000002</v>
      </c>
      <c r="FO49">
        <v>3.3000000000000002E-2</v>
      </c>
      <c r="FP49">
        <v>70</v>
      </c>
      <c r="FQ49">
        <v>21</v>
      </c>
      <c r="FR49">
        <v>0.18</v>
      </c>
      <c r="FS49">
        <v>0.01</v>
      </c>
      <c r="FT49">
        <v>9.6960223523870397</v>
      </c>
      <c r="FU49">
        <v>2.0077538994321461E-2</v>
      </c>
      <c r="FV49">
        <v>2.4169741844180311E-2</v>
      </c>
      <c r="FW49">
        <v>1</v>
      </c>
      <c r="FX49">
        <v>0.44095484076935948</v>
      </c>
      <c r="FY49">
        <v>8.6117580851938873E-3</v>
      </c>
      <c r="FZ49">
        <v>1.420053094529987E-3</v>
      </c>
      <c r="GA49">
        <v>1</v>
      </c>
      <c r="GB49">
        <v>2</v>
      </c>
      <c r="GC49">
        <v>2</v>
      </c>
      <c r="GD49" t="s">
        <v>428</v>
      </c>
      <c r="GE49">
        <v>3.1270600000000002</v>
      </c>
      <c r="GF49">
        <v>2.76722</v>
      </c>
      <c r="GG49">
        <v>1.5128000000000001E-2</v>
      </c>
      <c r="GH49">
        <v>1.84444E-2</v>
      </c>
      <c r="GI49">
        <v>0.12447</v>
      </c>
      <c r="GJ49">
        <v>9.74801E-2</v>
      </c>
      <c r="GK49">
        <v>23408.400000000001</v>
      </c>
      <c r="GL49">
        <v>24228.9</v>
      </c>
      <c r="GM49">
        <v>23640.1</v>
      </c>
      <c r="GN49">
        <v>25005.599999999999</v>
      </c>
      <c r="GO49">
        <v>29837.9</v>
      </c>
      <c r="GP49">
        <v>31681.599999999999</v>
      </c>
      <c r="GQ49">
        <v>37694.400000000001</v>
      </c>
      <c r="GR49">
        <v>38940.800000000003</v>
      </c>
      <c r="GS49">
        <v>2.1179999999999999</v>
      </c>
      <c r="GT49">
        <v>1.7109000000000001</v>
      </c>
      <c r="GU49">
        <v>4.5500699999999998E-2</v>
      </c>
      <c r="GV49">
        <v>0</v>
      </c>
      <c r="GW49">
        <v>31.241499999999998</v>
      </c>
      <c r="GX49">
        <v>999.9</v>
      </c>
      <c r="GY49">
        <v>37.5</v>
      </c>
      <c r="GZ49">
        <v>40.5</v>
      </c>
      <c r="HA49">
        <v>28.8812</v>
      </c>
      <c r="HB49">
        <v>60.966700000000003</v>
      </c>
      <c r="HC49">
        <v>26.902999999999999</v>
      </c>
      <c r="HD49">
        <v>1</v>
      </c>
      <c r="HE49">
        <v>0.76202000000000003</v>
      </c>
      <c r="HF49">
        <v>0.95527799999999996</v>
      </c>
      <c r="HG49">
        <v>20.311499999999999</v>
      </c>
      <c r="HH49">
        <v>5.2520300000000004</v>
      </c>
      <c r="HI49">
        <v>12.0099</v>
      </c>
      <c r="HJ49">
        <v>4.9779</v>
      </c>
      <c r="HK49">
        <v>3.2930000000000001</v>
      </c>
      <c r="HL49">
        <v>9999</v>
      </c>
      <c r="HM49">
        <v>9999</v>
      </c>
      <c r="HN49">
        <v>9999</v>
      </c>
      <c r="HO49">
        <v>255.1</v>
      </c>
      <c r="HP49">
        <v>1.87602</v>
      </c>
      <c r="HQ49">
        <v>1.8769400000000001</v>
      </c>
      <c r="HR49">
        <v>1.8830899999999999</v>
      </c>
      <c r="HS49">
        <v>1.88629</v>
      </c>
      <c r="HT49">
        <v>1.877</v>
      </c>
      <c r="HU49">
        <v>1.88354</v>
      </c>
      <c r="HV49">
        <v>1.88249</v>
      </c>
      <c r="HW49">
        <v>1.88591</v>
      </c>
      <c r="HX49">
        <v>0</v>
      </c>
      <c r="HY49">
        <v>0</v>
      </c>
      <c r="HZ49">
        <v>0</v>
      </c>
      <c r="IA49">
        <v>0</v>
      </c>
      <c r="IB49" t="s">
        <v>429</v>
      </c>
      <c r="IC49" t="s">
        <v>430</v>
      </c>
      <c r="ID49" t="s">
        <v>431</v>
      </c>
      <c r="IE49" t="s">
        <v>431</v>
      </c>
      <c r="IF49" t="s">
        <v>431</v>
      </c>
      <c r="IG49" t="s">
        <v>431</v>
      </c>
      <c r="IH49">
        <v>0</v>
      </c>
      <c r="II49">
        <v>100</v>
      </c>
      <c r="IJ49">
        <v>100</v>
      </c>
      <c r="IK49">
        <v>0.52800000000000002</v>
      </c>
      <c r="IL49">
        <v>3.3000000000000002E-2</v>
      </c>
      <c r="IM49">
        <v>0.52568642678247257</v>
      </c>
      <c r="IN49">
        <v>-4.2852564239613137E-4</v>
      </c>
      <c r="IO49">
        <v>6.4980710991155998E-7</v>
      </c>
      <c r="IP49">
        <v>-2.7237938963984961E-10</v>
      </c>
      <c r="IQ49">
        <v>-1.4806565398027461E-2</v>
      </c>
      <c r="IR49">
        <v>6.6907473102813496E-3</v>
      </c>
      <c r="IS49">
        <v>-3.3673306238274028E-4</v>
      </c>
      <c r="IT49">
        <v>6.1311374003140313E-6</v>
      </c>
      <c r="IU49">
        <v>3</v>
      </c>
      <c r="IV49">
        <v>2101</v>
      </c>
      <c r="IW49">
        <v>1</v>
      </c>
      <c r="IX49">
        <v>32</v>
      </c>
      <c r="IY49">
        <v>2.5</v>
      </c>
      <c r="IZ49">
        <v>2.2999999999999998</v>
      </c>
      <c r="JA49">
        <v>0.29541000000000001</v>
      </c>
      <c r="JB49">
        <v>2.7124000000000001</v>
      </c>
      <c r="JC49">
        <v>1.6015600000000001</v>
      </c>
      <c r="JD49">
        <v>2.33887</v>
      </c>
      <c r="JE49">
        <v>1.5502899999999999</v>
      </c>
      <c r="JF49">
        <v>2.4096700000000002</v>
      </c>
      <c r="JG49">
        <v>44.809600000000003</v>
      </c>
      <c r="JH49">
        <v>23.903600000000001</v>
      </c>
      <c r="JI49">
        <v>18</v>
      </c>
      <c r="JJ49">
        <v>598.52800000000002</v>
      </c>
      <c r="JK49">
        <v>385.029</v>
      </c>
      <c r="JL49">
        <v>30.8032</v>
      </c>
      <c r="JM49">
        <v>36.357700000000001</v>
      </c>
      <c r="JN49">
        <v>29.999600000000001</v>
      </c>
      <c r="JO49">
        <v>36.594099999999997</v>
      </c>
      <c r="JP49">
        <v>36.6</v>
      </c>
      <c r="JQ49">
        <v>5.8964699999999999</v>
      </c>
      <c r="JR49">
        <v>35.222200000000001</v>
      </c>
      <c r="JS49">
        <v>0</v>
      </c>
      <c r="JT49">
        <v>30.808199999999999</v>
      </c>
      <c r="JU49">
        <v>70</v>
      </c>
      <c r="JV49">
        <v>21.211500000000001</v>
      </c>
      <c r="JW49">
        <v>98.305400000000006</v>
      </c>
      <c r="JX49">
        <v>98.520700000000005</v>
      </c>
    </row>
    <row r="50" spans="1:284" x14ac:dyDescent="0.3">
      <c r="A50">
        <v>34</v>
      </c>
      <c r="B50">
        <v>1689353548</v>
      </c>
      <c r="C50">
        <v>7364.5</v>
      </c>
      <c r="D50" t="s">
        <v>598</v>
      </c>
      <c r="E50" t="s">
        <v>599</v>
      </c>
      <c r="F50" t="s">
        <v>416</v>
      </c>
      <c r="G50" t="s">
        <v>417</v>
      </c>
      <c r="H50" t="s">
        <v>573</v>
      </c>
      <c r="I50" t="s">
        <v>419</v>
      </c>
      <c r="J50" t="s">
        <v>573</v>
      </c>
      <c r="K50" t="s">
        <v>421</v>
      </c>
      <c r="L50" t="s">
        <v>574</v>
      </c>
      <c r="M50">
        <v>1689353548</v>
      </c>
      <c r="N50">
        <f t="shared" si="46"/>
        <v>8.2592523193766049E-3</v>
      </c>
      <c r="O50">
        <f t="shared" si="47"/>
        <v>8.2592523193766052</v>
      </c>
      <c r="P50">
        <f t="shared" si="48"/>
        <v>4.2219019650741343</v>
      </c>
      <c r="Q50">
        <f t="shared" si="49"/>
        <v>24.5975</v>
      </c>
      <c r="R50">
        <f t="shared" si="50"/>
        <v>9.0945650244886096</v>
      </c>
      <c r="S50">
        <f t="shared" si="51"/>
        <v>0.89994807741999838</v>
      </c>
      <c r="T50">
        <f t="shared" si="52"/>
        <v>2.4340331587857498</v>
      </c>
      <c r="U50">
        <f t="shared" si="53"/>
        <v>0.48556366230453363</v>
      </c>
      <c r="V50">
        <f t="shared" si="54"/>
        <v>2.9128731496540667</v>
      </c>
      <c r="W50">
        <f t="shared" si="55"/>
        <v>0.44466759198189687</v>
      </c>
      <c r="X50">
        <f t="shared" si="56"/>
        <v>0.28130399856942739</v>
      </c>
      <c r="Y50">
        <f t="shared" si="57"/>
        <v>289.58039632645051</v>
      </c>
      <c r="Z50">
        <f t="shared" si="58"/>
        <v>32.382919066219557</v>
      </c>
      <c r="AA50">
        <f t="shared" si="59"/>
        <v>32.029400000000003</v>
      </c>
      <c r="AB50">
        <f t="shared" si="60"/>
        <v>4.7830349955634546</v>
      </c>
      <c r="AC50">
        <f t="shared" si="61"/>
        <v>60.322510471229648</v>
      </c>
      <c r="AD50">
        <f t="shared" si="62"/>
        <v>3.0174985399890604</v>
      </c>
      <c r="AE50">
        <f t="shared" si="63"/>
        <v>5.00227612613741</v>
      </c>
      <c r="AF50">
        <f t="shared" si="64"/>
        <v>1.7655364555743942</v>
      </c>
      <c r="AG50">
        <f t="shared" si="65"/>
        <v>-364.2330272845083</v>
      </c>
      <c r="AH50">
        <f t="shared" si="66"/>
        <v>124.73593253702836</v>
      </c>
      <c r="AI50">
        <f t="shared" si="67"/>
        <v>9.7521934512476669</v>
      </c>
      <c r="AJ50">
        <f t="shared" si="68"/>
        <v>59.835495030218226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51374.510945682334</v>
      </c>
      <c r="AP50" t="s">
        <v>423</v>
      </c>
      <c r="AQ50">
        <v>10366.9</v>
      </c>
      <c r="AR50">
        <v>993.59653846153856</v>
      </c>
      <c r="AS50">
        <v>3431.87</v>
      </c>
      <c r="AT50">
        <f t="shared" si="72"/>
        <v>0.71047955241266758</v>
      </c>
      <c r="AU50">
        <v>-3.9894345373445681</v>
      </c>
      <c r="AV50" t="s">
        <v>600</v>
      </c>
      <c r="AW50">
        <v>10058.1</v>
      </c>
      <c r="AX50">
        <v>950.73211538461555</v>
      </c>
      <c r="AY50">
        <v>1019.961179874581</v>
      </c>
      <c r="AZ50">
        <f t="shared" si="73"/>
        <v>6.78742150740268E-2</v>
      </c>
      <c r="BA50">
        <v>0.5</v>
      </c>
      <c r="BB50">
        <f t="shared" si="74"/>
        <v>1513.2524996510106</v>
      </c>
      <c r="BC50">
        <f t="shared" si="75"/>
        <v>4.2219019650741343</v>
      </c>
      <c r="BD50">
        <f t="shared" si="76"/>
        <v>51.355412811310678</v>
      </c>
      <c r="BE50">
        <f t="shared" si="77"/>
        <v>5.4262831248006651E-3</v>
      </c>
      <c r="BF50">
        <f t="shared" si="78"/>
        <v>2.3647064885567488</v>
      </c>
      <c r="BG50">
        <f t="shared" si="79"/>
        <v>589.80073895105045</v>
      </c>
      <c r="BH50" t="s">
        <v>601</v>
      </c>
      <c r="BI50">
        <v>706.42</v>
      </c>
      <c r="BJ50">
        <f t="shared" si="80"/>
        <v>706.42</v>
      </c>
      <c r="BK50">
        <f t="shared" si="81"/>
        <v>0.30740501311347501</v>
      </c>
      <c r="BL50">
        <f t="shared" si="82"/>
        <v>0.22079735911454326</v>
      </c>
      <c r="BM50">
        <f t="shared" si="83"/>
        <v>0.8849580143188901</v>
      </c>
      <c r="BN50">
        <f t="shared" si="84"/>
        <v>2.6258299290093192</v>
      </c>
      <c r="BO50">
        <f t="shared" si="85"/>
        <v>0.98918716795760575</v>
      </c>
      <c r="BP50">
        <f t="shared" si="86"/>
        <v>0.16405848493147432</v>
      </c>
      <c r="BQ50">
        <f t="shared" si="87"/>
        <v>0.83594151506852565</v>
      </c>
      <c r="BR50">
        <v>6531</v>
      </c>
      <c r="BS50">
        <v>290.00000000000011</v>
      </c>
      <c r="BT50">
        <v>1005.32</v>
      </c>
      <c r="BU50">
        <v>65</v>
      </c>
      <c r="BV50">
        <v>10058.1</v>
      </c>
      <c r="BW50">
        <v>1003.65</v>
      </c>
      <c r="BX50">
        <v>1.67</v>
      </c>
      <c r="BY50">
        <v>300.00000000000011</v>
      </c>
      <c r="BZ50">
        <v>38.6</v>
      </c>
      <c r="CA50">
        <v>1019.961179874581</v>
      </c>
      <c r="CB50">
        <v>1.1360714259215701</v>
      </c>
      <c r="CC50">
        <v>-16.402557704983451</v>
      </c>
      <c r="CD50">
        <v>0.93303427265069938</v>
      </c>
      <c r="CE50">
        <v>0.91692613300999337</v>
      </c>
      <c r="CF50">
        <v>-1.0894777975528361E-2</v>
      </c>
      <c r="CG50">
        <v>289.99999999999989</v>
      </c>
      <c r="CH50">
        <v>1002.85</v>
      </c>
      <c r="CI50">
        <v>785</v>
      </c>
      <c r="CJ50">
        <v>10000.200000000001</v>
      </c>
      <c r="CK50">
        <v>1003.56</v>
      </c>
      <c r="CL50">
        <v>-0.71</v>
      </c>
      <c r="CZ50">
        <f t="shared" si="88"/>
        <v>1800.08</v>
      </c>
      <c r="DA50">
        <f t="shared" si="89"/>
        <v>1513.2524996510106</v>
      </c>
      <c r="DB50">
        <f t="shared" si="90"/>
        <v>0.84065847054075959</v>
      </c>
      <c r="DC50">
        <f t="shared" si="91"/>
        <v>0.16087084814366612</v>
      </c>
      <c r="DD50">
        <v>6</v>
      </c>
      <c r="DE50">
        <v>0.5</v>
      </c>
      <c r="DF50" t="s">
        <v>426</v>
      </c>
      <c r="DG50">
        <v>2</v>
      </c>
      <c r="DH50">
        <v>1689353548</v>
      </c>
      <c r="DI50">
        <v>24.5975</v>
      </c>
      <c r="DJ50">
        <v>29.906700000000001</v>
      </c>
      <c r="DK50">
        <v>30.4938</v>
      </c>
      <c r="DL50">
        <v>20.886500000000002</v>
      </c>
      <c r="DM50">
        <v>24.0688</v>
      </c>
      <c r="DN50">
        <v>30.447299999999998</v>
      </c>
      <c r="DO50">
        <v>500.08199999999999</v>
      </c>
      <c r="DP50">
        <v>98.854699999999994</v>
      </c>
      <c r="DQ50">
        <v>9.9793699999999999E-2</v>
      </c>
      <c r="DR50">
        <v>32.823700000000002</v>
      </c>
      <c r="DS50">
        <v>32.029400000000003</v>
      </c>
      <c r="DT50">
        <v>999.9</v>
      </c>
      <c r="DU50">
        <v>0</v>
      </c>
      <c r="DV50">
        <v>0</v>
      </c>
      <c r="DW50">
        <v>10020</v>
      </c>
      <c r="DX50">
        <v>0</v>
      </c>
      <c r="DY50">
        <v>125.377</v>
      </c>
      <c r="DZ50">
        <v>-5.3091100000000004</v>
      </c>
      <c r="EA50">
        <v>25.371200000000002</v>
      </c>
      <c r="EB50">
        <v>30.544599999999999</v>
      </c>
      <c r="EC50">
        <v>9.6072500000000005</v>
      </c>
      <c r="ED50">
        <v>29.906700000000001</v>
      </c>
      <c r="EE50">
        <v>20.886500000000002</v>
      </c>
      <c r="EF50">
        <v>3.0144500000000001</v>
      </c>
      <c r="EG50">
        <v>2.06473</v>
      </c>
      <c r="EH50">
        <v>24.108000000000001</v>
      </c>
      <c r="EI50">
        <v>17.9497</v>
      </c>
      <c r="EJ50">
        <v>1800.08</v>
      </c>
      <c r="EK50">
        <v>0.97799100000000005</v>
      </c>
      <c r="EL50">
        <v>2.2008900000000001E-2</v>
      </c>
      <c r="EM50">
        <v>0</v>
      </c>
      <c r="EN50">
        <v>950.47</v>
      </c>
      <c r="EO50">
        <v>5.0005300000000004</v>
      </c>
      <c r="EP50">
        <v>19388.3</v>
      </c>
      <c r="EQ50">
        <v>16035.9</v>
      </c>
      <c r="ER50">
        <v>49.186999999999998</v>
      </c>
      <c r="ES50">
        <v>49.875</v>
      </c>
      <c r="ET50">
        <v>49.625</v>
      </c>
      <c r="EU50">
        <v>49.686999999999998</v>
      </c>
      <c r="EV50">
        <v>50.5</v>
      </c>
      <c r="EW50">
        <v>1755.57</v>
      </c>
      <c r="EX50">
        <v>39.51</v>
      </c>
      <c r="EY50">
        <v>0</v>
      </c>
      <c r="EZ50">
        <v>164</v>
      </c>
      <c r="FA50">
        <v>0</v>
      </c>
      <c r="FB50">
        <v>950.73211538461555</v>
      </c>
      <c r="FC50">
        <v>-2.1696068475641099</v>
      </c>
      <c r="FD50">
        <v>-380.43760599347007</v>
      </c>
      <c r="FE50">
        <v>19355.630769230771</v>
      </c>
      <c r="FF50">
        <v>15</v>
      </c>
      <c r="FG50">
        <v>1689353505</v>
      </c>
      <c r="FH50" t="s">
        <v>602</v>
      </c>
      <c r="FI50">
        <v>1689353492</v>
      </c>
      <c r="FJ50">
        <v>1689353505</v>
      </c>
      <c r="FK50">
        <v>37</v>
      </c>
      <c r="FL50">
        <v>-1.6E-2</v>
      </c>
      <c r="FM50">
        <v>-2E-3</v>
      </c>
      <c r="FN50">
        <v>0.52700000000000002</v>
      </c>
      <c r="FO50">
        <v>3.1E-2</v>
      </c>
      <c r="FP50">
        <v>30</v>
      </c>
      <c r="FQ50">
        <v>21</v>
      </c>
      <c r="FR50">
        <v>0.31</v>
      </c>
      <c r="FS50">
        <v>0.01</v>
      </c>
      <c r="FT50">
        <v>4.2236410877672723</v>
      </c>
      <c r="FU50">
        <v>-0.99775550361818577</v>
      </c>
      <c r="FV50">
        <v>0.17199976758302851</v>
      </c>
      <c r="FW50">
        <v>1</v>
      </c>
      <c r="FX50">
        <v>0.48642161187151678</v>
      </c>
      <c r="FY50">
        <v>2.0648770558370579E-2</v>
      </c>
      <c r="FZ50">
        <v>8.3560595119370178E-3</v>
      </c>
      <c r="GA50">
        <v>1</v>
      </c>
      <c r="GB50">
        <v>2</v>
      </c>
      <c r="GC50">
        <v>2</v>
      </c>
      <c r="GD50" t="s">
        <v>428</v>
      </c>
      <c r="GE50">
        <v>3.1267999999999998</v>
      </c>
      <c r="GF50">
        <v>2.7672699999999999</v>
      </c>
      <c r="GG50">
        <v>6.3941900000000001E-3</v>
      </c>
      <c r="GH50">
        <v>7.9490199999999994E-3</v>
      </c>
      <c r="GI50">
        <v>0.125496</v>
      </c>
      <c r="GJ50">
        <v>9.6500500000000003E-2</v>
      </c>
      <c r="GK50">
        <v>23624.2</v>
      </c>
      <c r="GL50">
        <v>24492.9</v>
      </c>
      <c r="GM50">
        <v>23648.5</v>
      </c>
      <c r="GN50">
        <v>25010.9</v>
      </c>
      <c r="GO50">
        <v>29814.1</v>
      </c>
      <c r="GP50">
        <v>31719.9</v>
      </c>
      <c r="GQ50">
        <v>37708.400000000001</v>
      </c>
      <c r="GR50">
        <v>38945.5</v>
      </c>
      <c r="GS50">
        <v>2.1192500000000001</v>
      </c>
      <c r="GT50">
        <v>1.7124200000000001</v>
      </c>
      <c r="GU50">
        <v>2.6874200000000001E-2</v>
      </c>
      <c r="GV50">
        <v>0</v>
      </c>
      <c r="GW50">
        <v>31.593299999999999</v>
      </c>
      <c r="GX50">
        <v>999.9</v>
      </c>
      <c r="GY50">
        <v>37.299999999999997</v>
      </c>
      <c r="GZ50">
        <v>40.4</v>
      </c>
      <c r="HA50">
        <v>28.579599999999999</v>
      </c>
      <c r="HB50">
        <v>60.6267</v>
      </c>
      <c r="HC50">
        <v>26.9511</v>
      </c>
      <c r="HD50">
        <v>1</v>
      </c>
      <c r="HE50">
        <v>0.75445600000000002</v>
      </c>
      <c r="HF50">
        <v>1.8478699999999999</v>
      </c>
      <c r="HG50">
        <v>20.3032</v>
      </c>
      <c r="HH50">
        <v>5.2524800000000003</v>
      </c>
      <c r="HI50">
        <v>12.0099</v>
      </c>
      <c r="HJ50">
        <v>4.9782000000000002</v>
      </c>
      <c r="HK50">
        <v>3.2930000000000001</v>
      </c>
      <c r="HL50">
        <v>9999</v>
      </c>
      <c r="HM50">
        <v>9999</v>
      </c>
      <c r="HN50">
        <v>9999</v>
      </c>
      <c r="HO50">
        <v>255.1</v>
      </c>
      <c r="HP50">
        <v>1.8759600000000001</v>
      </c>
      <c r="HQ50">
        <v>1.8769499999999999</v>
      </c>
      <c r="HR50">
        <v>1.8831</v>
      </c>
      <c r="HS50">
        <v>1.88629</v>
      </c>
      <c r="HT50">
        <v>1.877</v>
      </c>
      <c r="HU50">
        <v>1.88354</v>
      </c>
      <c r="HV50">
        <v>1.8824799999999999</v>
      </c>
      <c r="HW50">
        <v>1.8858999999999999</v>
      </c>
      <c r="HX50">
        <v>0</v>
      </c>
      <c r="HY50">
        <v>0</v>
      </c>
      <c r="HZ50">
        <v>0</v>
      </c>
      <c r="IA50">
        <v>0</v>
      </c>
      <c r="IB50" t="s">
        <v>429</v>
      </c>
      <c r="IC50" t="s">
        <v>430</v>
      </c>
      <c r="ID50" t="s">
        <v>431</v>
      </c>
      <c r="IE50" t="s">
        <v>431</v>
      </c>
      <c r="IF50" t="s">
        <v>431</v>
      </c>
      <c r="IG50" t="s">
        <v>431</v>
      </c>
      <c r="IH50">
        <v>0</v>
      </c>
      <c r="II50">
        <v>100</v>
      </c>
      <c r="IJ50">
        <v>100</v>
      </c>
      <c r="IK50">
        <v>0.52900000000000003</v>
      </c>
      <c r="IL50">
        <v>4.65E-2</v>
      </c>
      <c r="IM50">
        <v>0.53868392860415271</v>
      </c>
      <c r="IN50">
        <v>-4.2852564239613137E-4</v>
      </c>
      <c r="IO50">
        <v>6.4980710991155998E-7</v>
      </c>
      <c r="IP50">
        <v>-2.7237938963984961E-10</v>
      </c>
      <c r="IQ50">
        <v>-1.8160838321495471E-2</v>
      </c>
      <c r="IR50">
        <v>6.6907473102813496E-3</v>
      </c>
      <c r="IS50">
        <v>-3.3673306238274028E-4</v>
      </c>
      <c r="IT50">
        <v>6.1311374003140313E-6</v>
      </c>
      <c r="IU50">
        <v>3</v>
      </c>
      <c r="IV50">
        <v>2101</v>
      </c>
      <c r="IW50">
        <v>1</v>
      </c>
      <c r="IX50">
        <v>32</v>
      </c>
      <c r="IY50">
        <v>0.9</v>
      </c>
      <c r="IZ50">
        <v>0.7</v>
      </c>
      <c r="JA50">
        <v>0.20752000000000001</v>
      </c>
      <c r="JB50">
        <v>2.7392599999999998</v>
      </c>
      <c r="JC50">
        <v>1.6015600000000001</v>
      </c>
      <c r="JD50">
        <v>2.34009</v>
      </c>
      <c r="JE50">
        <v>1.5502899999999999</v>
      </c>
      <c r="JF50">
        <v>2.4084500000000002</v>
      </c>
      <c r="JG50">
        <v>44.669199999999996</v>
      </c>
      <c r="JH50">
        <v>23.921099999999999</v>
      </c>
      <c r="JI50">
        <v>18</v>
      </c>
      <c r="JJ50">
        <v>598.57799999999997</v>
      </c>
      <c r="JK50">
        <v>385.38499999999999</v>
      </c>
      <c r="JL50">
        <v>30.293700000000001</v>
      </c>
      <c r="JM50">
        <v>36.253300000000003</v>
      </c>
      <c r="JN50">
        <v>30.0001</v>
      </c>
      <c r="JO50">
        <v>36.496200000000002</v>
      </c>
      <c r="JP50">
        <v>36.501300000000001</v>
      </c>
      <c r="JQ50">
        <v>4.1480399999999999</v>
      </c>
      <c r="JR50">
        <v>36.135199999999998</v>
      </c>
      <c r="JS50">
        <v>0</v>
      </c>
      <c r="JT50">
        <v>30.276900000000001</v>
      </c>
      <c r="JU50">
        <v>30</v>
      </c>
      <c r="JV50">
        <v>20.827200000000001</v>
      </c>
      <c r="JW50">
        <v>98.341300000000004</v>
      </c>
      <c r="JX50">
        <v>98.536000000000001</v>
      </c>
    </row>
    <row r="51" spans="1:284" x14ac:dyDescent="0.3">
      <c r="A51">
        <v>35</v>
      </c>
      <c r="B51">
        <v>1689353669</v>
      </c>
      <c r="C51">
        <v>7485.5</v>
      </c>
      <c r="D51" t="s">
        <v>603</v>
      </c>
      <c r="E51" t="s">
        <v>604</v>
      </c>
      <c r="F51" t="s">
        <v>416</v>
      </c>
      <c r="G51" t="s">
        <v>417</v>
      </c>
      <c r="H51" t="s">
        <v>573</v>
      </c>
      <c r="I51" t="s">
        <v>419</v>
      </c>
      <c r="J51" t="s">
        <v>573</v>
      </c>
      <c r="K51" t="s">
        <v>421</v>
      </c>
      <c r="L51" t="s">
        <v>574</v>
      </c>
      <c r="M51">
        <v>1689353669</v>
      </c>
      <c r="N51">
        <f t="shared" si="46"/>
        <v>8.4590737132566856E-3</v>
      </c>
      <c r="O51">
        <f t="shared" si="47"/>
        <v>8.4590737132566858</v>
      </c>
      <c r="P51">
        <f t="shared" si="48"/>
        <v>1.3448366647395169</v>
      </c>
      <c r="Q51">
        <f t="shared" si="49"/>
        <v>8.2443399999999993</v>
      </c>
      <c r="R51">
        <f t="shared" si="50"/>
        <v>3.4634317683326601</v>
      </c>
      <c r="S51">
        <f t="shared" si="51"/>
        <v>0.34271180602923229</v>
      </c>
      <c r="T51">
        <f t="shared" si="52"/>
        <v>0.81578989854887185</v>
      </c>
      <c r="U51">
        <f t="shared" si="53"/>
        <v>0.50494331990218044</v>
      </c>
      <c r="V51">
        <f t="shared" si="54"/>
        <v>2.9082346072082421</v>
      </c>
      <c r="W51">
        <f t="shared" si="55"/>
        <v>0.46081245215715799</v>
      </c>
      <c r="X51">
        <f t="shared" si="56"/>
        <v>0.29165067585001359</v>
      </c>
      <c r="Y51">
        <f t="shared" si="57"/>
        <v>289.5660323264168</v>
      </c>
      <c r="Z51">
        <f t="shared" si="58"/>
        <v>32.232340396236381</v>
      </c>
      <c r="AA51">
        <f t="shared" si="59"/>
        <v>31.897500000000001</v>
      </c>
      <c r="AB51">
        <f t="shared" si="60"/>
        <v>4.747450161607274</v>
      </c>
      <c r="AC51">
        <f t="shared" si="61"/>
        <v>60.346377576786672</v>
      </c>
      <c r="AD51">
        <f t="shared" si="62"/>
        <v>3.0021393619166004</v>
      </c>
      <c r="AE51">
        <f t="shared" si="63"/>
        <v>4.9748460180506804</v>
      </c>
      <c r="AF51">
        <f t="shared" si="64"/>
        <v>1.7453107996906736</v>
      </c>
      <c r="AG51">
        <f t="shared" si="65"/>
        <v>-373.04515075461984</v>
      </c>
      <c r="AH51">
        <f t="shared" si="66"/>
        <v>129.89947452314695</v>
      </c>
      <c r="AI51">
        <f t="shared" si="67"/>
        <v>10.16062724644229</v>
      </c>
      <c r="AJ51">
        <f t="shared" si="68"/>
        <v>56.580983341386201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51260.259032278358</v>
      </c>
      <c r="AP51" t="s">
        <v>423</v>
      </c>
      <c r="AQ51">
        <v>10366.9</v>
      </c>
      <c r="AR51">
        <v>993.59653846153856</v>
      </c>
      <c r="AS51">
        <v>3431.87</v>
      </c>
      <c r="AT51">
        <f t="shared" si="72"/>
        <v>0.71047955241266758</v>
      </c>
      <c r="AU51">
        <v>-3.9894345373445681</v>
      </c>
      <c r="AV51" t="s">
        <v>605</v>
      </c>
      <c r="AW51">
        <v>10062.299999999999</v>
      </c>
      <c r="AX51">
        <v>963.03787999999997</v>
      </c>
      <c r="AY51">
        <v>1012.787678620958</v>
      </c>
      <c r="AZ51">
        <f t="shared" si="73"/>
        <v>4.9121646788494511E-2</v>
      </c>
      <c r="BA51">
        <v>0.5</v>
      </c>
      <c r="BB51">
        <f t="shared" si="74"/>
        <v>1513.1768996509932</v>
      </c>
      <c r="BC51">
        <f t="shared" si="75"/>
        <v>1.3448366647395169</v>
      </c>
      <c r="BD51">
        <f t="shared" si="76"/>
        <v>37.164870596582645</v>
      </c>
      <c r="BE51">
        <f t="shared" si="77"/>
        <v>3.5252132142080733E-3</v>
      </c>
      <c r="BF51">
        <f t="shared" si="78"/>
        <v>2.388538459189133</v>
      </c>
      <c r="BG51">
        <f t="shared" si="79"/>
        <v>587.3949107107195</v>
      </c>
      <c r="BH51" t="s">
        <v>606</v>
      </c>
      <c r="BI51">
        <v>720.87</v>
      </c>
      <c r="BJ51">
        <f t="shared" si="80"/>
        <v>720.87</v>
      </c>
      <c r="BK51">
        <f t="shared" si="81"/>
        <v>0.28823186219883901</v>
      </c>
      <c r="BL51">
        <f t="shared" si="82"/>
        <v>0.17042406905940047</v>
      </c>
      <c r="BM51">
        <f t="shared" si="83"/>
        <v>0.89232103333789814</v>
      </c>
      <c r="BN51">
        <f t="shared" si="84"/>
        <v>2.5923315763258454</v>
      </c>
      <c r="BO51">
        <f t="shared" si="85"/>
        <v>0.9921292092695333</v>
      </c>
      <c r="BP51">
        <f t="shared" si="86"/>
        <v>0.12756881241561341</v>
      </c>
      <c r="BQ51">
        <f t="shared" si="87"/>
        <v>0.87243118758438665</v>
      </c>
      <c r="BR51">
        <v>6533</v>
      </c>
      <c r="BS51">
        <v>290.00000000000011</v>
      </c>
      <c r="BT51">
        <v>1001.27</v>
      </c>
      <c r="BU51">
        <v>45</v>
      </c>
      <c r="BV51">
        <v>10062.299999999999</v>
      </c>
      <c r="BW51">
        <v>999.48</v>
      </c>
      <c r="BX51">
        <v>1.79</v>
      </c>
      <c r="BY51">
        <v>300.00000000000011</v>
      </c>
      <c r="BZ51">
        <v>38.6</v>
      </c>
      <c r="CA51">
        <v>1012.787678620958</v>
      </c>
      <c r="CB51">
        <v>1.3169448069860941</v>
      </c>
      <c r="CC51">
        <v>-13.389108195635529</v>
      </c>
      <c r="CD51">
        <v>1.0815235726124039</v>
      </c>
      <c r="CE51">
        <v>0.8455265164248007</v>
      </c>
      <c r="CF51">
        <v>-1.0894217797552839E-2</v>
      </c>
      <c r="CG51">
        <v>289.99999999999989</v>
      </c>
      <c r="CH51">
        <v>998.73</v>
      </c>
      <c r="CI51">
        <v>635</v>
      </c>
      <c r="CJ51">
        <v>10010.700000000001</v>
      </c>
      <c r="CK51">
        <v>999.41</v>
      </c>
      <c r="CL51">
        <v>-0.68</v>
      </c>
      <c r="CZ51">
        <f t="shared" si="88"/>
        <v>1799.99</v>
      </c>
      <c r="DA51">
        <f t="shared" si="89"/>
        <v>1513.1768996509932</v>
      </c>
      <c r="DB51">
        <f t="shared" si="90"/>
        <v>0.84065850346445992</v>
      </c>
      <c r="DC51">
        <f t="shared" si="91"/>
        <v>0.1608709116864076</v>
      </c>
      <c r="DD51">
        <v>6</v>
      </c>
      <c r="DE51">
        <v>0.5</v>
      </c>
      <c r="DF51" t="s">
        <v>426</v>
      </c>
      <c r="DG51">
        <v>2</v>
      </c>
      <c r="DH51">
        <v>1689353669</v>
      </c>
      <c r="DI51">
        <v>8.2443399999999993</v>
      </c>
      <c r="DJ51">
        <v>9.9415700000000005</v>
      </c>
      <c r="DK51">
        <v>30.339500000000001</v>
      </c>
      <c r="DL51">
        <v>20.498100000000001</v>
      </c>
      <c r="DM51">
        <v>7.8000699999999998</v>
      </c>
      <c r="DN51">
        <v>30.291799999999999</v>
      </c>
      <c r="DO51">
        <v>500.077</v>
      </c>
      <c r="DP51">
        <v>98.851699999999994</v>
      </c>
      <c r="DQ51">
        <v>9.9810800000000005E-2</v>
      </c>
      <c r="DR51">
        <v>32.725999999999999</v>
      </c>
      <c r="DS51">
        <v>31.897500000000001</v>
      </c>
      <c r="DT51">
        <v>999.9</v>
      </c>
      <c r="DU51">
        <v>0</v>
      </c>
      <c r="DV51">
        <v>0</v>
      </c>
      <c r="DW51">
        <v>9993.75</v>
      </c>
      <c r="DX51">
        <v>0</v>
      </c>
      <c r="DY51">
        <v>125.58199999999999</v>
      </c>
      <c r="DZ51">
        <v>-1.69723</v>
      </c>
      <c r="EA51">
        <v>8.5023</v>
      </c>
      <c r="EB51">
        <v>10.1496</v>
      </c>
      <c r="EC51">
        <v>9.8413500000000003</v>
      </c>
      <c r="ED51">
        <v>9.9415700000000005</v>
      </c>
      <c r="EE51">
        <v>20.498100000000001</v>
      </c>
      <c r="EF51">
        <v>2.9991099999999999</v>
      </c>
      <c r="EG51">
        <v>2.0262699999999998</v>
      </c>
      <c r="EH51">
        <v>24.023</v>
      </c>
      <c r="EI51">
        <v>17.651199999999999</v>
      </c>
      <c r="EJ51">
        <v>1799.99</v>
      </c>
      <c r="EK51">
        <v>0.97799100000000005</v>
      </c>
      <c r="EL51">
        <v>2.2008900000000001E-2</v>
      </c>
      <c r="EM51">
        <v>0</v>
      </c>
      <c r="EN51">
        <v>962.81100000000004</v>
      </c>
      <c r="EO51">
        <v>5.0005300000000004</v>
      </c>
      <c r="EP51">
        <v>18863.599999999999</v>
      </c>
      <c r="EQ51">
        <v>16035.1</v>
      </c>
      <c r="ER51">
        <v>49.25</v>
      </c>
      <c r="ES51">
        <v>50.061999999999998</v>
      </c>
      <c r="ET51">
        <v>49.686999999999998</v>
      </c>
      <c r="EU51">
        <v>49.811999999999998</v>
      </c>
      <c r="EV51">
        <v>50.561999999999998</v>
      </c>
      <c r="EW51">
        <v>1755.48</v>
      </c>
      <c r="EX51">
        <v>39.51</v>
      </c>
      <c r="EY51">
        <v>0</v>
      </c>
      <c r="EZ51">
        <v>119</v>
      </c>
      <c r="FA51">
        <v>0</v>
      </c>
      <c r="FB51">
        <v>963.03787999999997</v>
      </c>
      <c r="FC51">
        <v>-2.0682307722863098</v>
      </c>
      <c r="FD51">
        <v>894.6999981309342</v>
      </c>
      <c r="FE51">
        <v>18712.232</v>
      </c>
      <c r="FF51">
        <v>15</v>
      </c>
      <c r="FG51">
        <v>1689353624.5</v>
      </c>
      <c r="FH51" t="s">
        <v>607</v>
      </c>
      <c r="FI51">
        <v>1689353605.5</v>
      </c>
      <c r="FJ51">
        <v>1689353624.5</v>
      </c>
      <c r="FK51">
        <v>38</v>
      </c>
      <c r="FL51">
        <v>-9.0999999999999998E-2</v>
      </c>
      <c r="FM51">
        <v>2E-3</v>
      </c>
      <c r="FN51">
        <v>0.44400000000000001</v>
      </c>
      <c r="FO51">
        <v>3.2000000000000001E-2</v>
      </c>
      <c r="FP51">
        <v>10</v>
      </c>
      <c r="FQ51">
        <v>21</v>
      </c>
      <c r="FR51">
        <v>0.17</v>
      </c>
      <c r="FS51">
        <v>0.01</v>
      </c>
      <c r="FT51">
        <v>1.326538411377211</v>
      </c>
      <c r="FU51">
        <v>-0.91900765475403168</v>
      </c>
      <c r="FV51">
        <v>0.19714522624317629</v>
      </c>
      <c r="FW51">
        <v>1</v>
      </c>
      <c r="FX51">
        <v>0.51201793612672719</v>
      </c>
      <c r="FY51">
        <v>-2.1025685424355529E-2</v>
      </c>
      <c r="FZ51">
        <v>5.928729516490659E-3</v>
      </c>
      <c r="GA51">
        <v>1</v>
      </c>
      <c r="GB51">
        <v>2</v>
      </c>
      <c r="GC51">
        <v>2</v>
      </c>
      <c r="GD51" t="s">
        <v>428</v>
      </c>
      <c r="GE51">
        <v>3.1268899999999999</v>
      </c>
      <c r="GF51">
        <v>2.7670499999999998</v>
      </c>
      <c r="GG51">
        <v>2.0739899999999999E-3</v>
      </c>
      <c r="GH51">
        <v>2.64533E-3</v>
      </c>
      <c r="GI51">
        <v>0.12504899999999999</v>
      </c>
      <c r="GJ51">
        <v>9.5205700000000004E-2</v>
      </c>
      <c r="GK51">
        <v>23723</v>
      </c>
      <c r="GL51">
        <v>24620.6</v>
      </c>
      <c r="GM51">
        <v>23645.1</v>
      </c>
      <c r="GN51">
        <v>25008.1</v>
      </c>
      <c r="GO51">
        <v>29824.7</v>
      </c>
      <c r="GP51">
        <v>31762.9</v>
      </c>
      <c r="GQ51">
        <v>37702.6</v>
      </c>
      <c r="GR51">
        <v>38942.400000000001</v>
      </c>
      <c r="GS51">
        <v>2.1202200000000002</v>
      </c>
      <c r="GT51">
        <v>1.7104699999999999</v>
      </c>
      <c r="GU51">
        <v>1.4782E-2</v>
      </c>
      <c r="GV51">
        <v>0</v>
      </c>
      <c r="GW51">
        <v>31.657699999999998</v>
      </c>
      <c r="GX51">
        <v>999.9</v>
      </c>
      <c r="GY51">
        <v>37.299999999999997</v>
      </c>
      <c r="GZ51">
        <v>40.5</v>
      </c>
      <c r="HA51">
        <v>28.729900000000001</v>
      </c>
      <c r="HB51">
        <v>61.996699999999997</v>
      </c>
      <c r="HC51">
        <v>26.818899999999999</v>
      </c>
      <c r="HD51">
        <v>1</v>
      </c>
      <c r="HE51">
        <v>0.75744699999999998</v>
      </c>
      <c r="HF51">
        <v>0.82384000000000002</v>
      </c>
      <c r="HG51">
        <v>20.311800000000002</v>
      </c>
      <c r="HH51">
        <v>5.2526299999999999</v>
      </c>
      <c r="HI51">
        <v>12.0099</v>
      </c>
      <c r="HJ51">
        <v>4.9785500000000003</v>
      </c>
      <c r="HK51">
        <v>3.2930000000000001</v>
      </c>
      <c r="HL51">
        <v>9999</v>
      </c>
      <c r="HM51">
        <v>9999</v>
      </c>
      <c r="HN51">
        <v>9999</v>
      </c>
      <c r="HO51">
        <v>255.2</v>
      </c>
      <c r="HP51">
        <v>1.87595</v>
      </c>
      <c r="HQ51">
        <v>1.87686</v>
      </c>
      <c r="HR51">
        <v>1.8830899999999999</v>
      </c>
      <c r="HS51">
        <v>1.8862300000000001</v>
      </c>
      <c r="HT51">
        <v>1.8769899999999999</v>
      </c>
      <c r="HU51">
        <v>1.88354</v>
      </c>
      <c r="HV51">
        <v>1.8824799999999999</v>
      </c>
      <c r="HW51">
        <v>1.8858999999999999</v>
      </c>
      <c r="HX51">
        <v>0</v>
      </c>
      <c r="HY51">
        <v>0</v>
      </c>
      <c r="HZ51">
        <v>0</v>
      </c>
      <c r="IA51">
        <v>0</v>
      </c>
      <c r="IB51" t="s">
        <v>429</v>
      </c>
      <c r="IC51" t="s">
        <v>430</v>
      </c>
      <c r="ID51" t="s">
        <v>431</v>
      </c>
      <c r="IE51" t="s">
        <v>431</v>
      </c>
      <c r="IF51" t="s">
        <v>431</v>
      </c>
      <c r="IG51" t="s">
        <v>431</v>
      </c>
      <c r="IH51">
        <v>0</v>
      </c>
      <c r="II51">
        <v>100</v>
      </c>
      <c r="IJ51">
        <v>100</v>
      </c>
      <c r="IK51">
        <v>0.44400000000000001</v>
      </c>
      <c r="IL51">
        <v>4.7699999999999999E-2</v>
      </c>
      <c r="IM51">
        <v>0.44757593592291478</v>
      </c>
      <c r="IN51">
        <v>-4.2852564239613137E-4</v>
      </c>
      <c r="IO51">
        <v>6.4980710991155998E-7</v>
      </c>
      <c r="IP51">
        <v>-2.7237938963984961E-10</v>
      </c>
      <c r="IQ51">
        <v>-1.644268706049894E-2</v>
      </c>
      <c r="IR51">
        <v>6.6907473102813496E-3</v>
      </c>
      <c r="IS51">
        <v>-3.3673306238274028E-4</v>
      </c>
      <c r="IT51">
        <v>6.1311374003140313E-6</v>
      </c>
      <c r="IU51">
        <v>3</v>
      </c>
      <c r="IV51">
        <v>2101</v>
      </c>
      <c r="IW51">
        <v>1</v>
      </c>
      <c r="IX51">
        <v>32</v>
      </c>
      <c r="IY51">
        <v>1.1000000000000001</v>
      </c>
      <c r="IZ51">
        <v>0.7</v>
      </c>
      <c r="JA51">
        <v>0.164795</v>
      </c>
      <c r="JB51">
        <v>2.7465799999999998</v>
      </c>
      <c r="JC51">
        <v>1.6015600000000001</v>
      </c>
      <c r="JD51">
        <v>2.34009</v>
      </c>
      <c r="JE51">
        <v>1.5502899999999999</v>
      </c>
      <c r="JF51">
        <v>2.4389599999999998</v>
      </c>
      <c r="JG51">
        <v>44.697299999999998</v>
      </c>
      <c r="JH51">
        <v>23.947399999999998</v>
      </c>
      <c r="JI51">
        <v>18</v>
      </c>
      <c r="JJ51">
        <v>599.33799999999997</v>
      </c>
      <c r="JK51">
        <v>384.21100000000001</v>
      </c>
      <c r="JL51">
        <v>30.758800000000001</v>
      </c>
      <c r="JM51">
        <v>36.2913</v>
      </c>
      <c r="JN51">
        <v>30</v>
      </c>
      <c r="JO51">
        <v>36.502899999999997</v>
      </c>
      <c r="JP51">
        <v>36.508000000000003</v>
      </c>
      <c r="JQ51">
        <v>3.28653</v>
      </c>
      <c r="JR51">
        <v>37.505200000000002</v>
      </c>
      <c r="JS51">
        <v>0</v>
      </c>
      <c r="JT51">
        <v>30.7895</v>
      </c>
      <c r="JU51">
        <v>10</v>
      </c>
      <c r="JV51">
        <v>20.449200000000001</v>
      </c>
      <c r="JW51">
        <v>98.326599999999999</v>
      </c>
      <c r="JX51">
        <v>98.527000000000001</v>
      </c>
    </row>
    <row r="52" spans="1:284" x14ac:dyDescent="0.3">
      <c r="A52">
        <v>36</v>
      </c>
      <c r="B52">
        <v>1689353852</v>
      </c>
      <c r="C52">
        <v>7668.5</v>
      </c>
      <c r="D52" t="s">
        <v>608</v>
      </c>
      <c r="E52" t="s">
        <v>609</v>
      </c>
      <c r="F52" t="s">
        <v>416</v>
      </c>
      <c r="G52" t="s">
        <v>417</v>
      </c>
      <c r="H52" t="s">
        <v>573</v>
      </c>
      <c r="I52" t="s">
        <v>419</v>
      </c>
      <c r="J52" t="s">
        <v>573</v>
      </c>
      <c r="K52" t="s">
        <v>421</v>
      </c>
      <c r="L52" t="s">
        <v>574</v>
      </c>
      <c r="M52">
        <v>1689353852</v>
      </c>
      <c r="N52">
        <f t="shared" si="46"/>
        <v>7.5590707597076702E-3</v>
      </c>
      <c r="O52">
        <f t="shared" si="47"/>
        <v>7.5590707597076703</v>
      </c>
      <c r="P52">
        <f t="shared" si="48"/>
        <v>36.462793096072957</v>
      </c>
      <c r="Q52">
        <f t="shared" si="49"/>
        <v>353.053</v>
      </c>
      <c r="R52">
        <f t="shared" si="50"/>
        <v>199.2086309666071</v>
      </c>
      <c r="S52">
        <f t="shared" si="51"/>
        <v>19.711972966070849</v>
      </c>
      <c r="T52">
        <f t="shared" si="52"/>
        <v>34.935088694810595</v>
      </c>
      <c r="U52">
        <f t="shared" si="53"/>
        <v>0.42887608107343739</v>
      </c>
      <c r="V52">
        <f t="shared" si="54"/>
        <v>2.9108610565942485</v>
      </c>
      <c r="W52">
        <f t="shared" si="55"/>
        <v>0.39661151537363981</v>
      </c>
      <c r="X52">
        <f t="shared" si="56"/>
        <v>0.25057846258175032</v>
      </c>
      <c r="Y52">
        <f t="shared" si="57"/>
        <v>289.56284032640934</v>
      </c>
      <c r="Z52">
        <f t="shared" si="58"/>
        <v>32.313120088054156</v>
      </c>
      <c r="AA52">
        <f t="shared" si="59"/>
        <v>32.015500000000003</v>
      </c>
      <c r="AB52">
        <f t="shared" si="60"/>
        <v>4.7792740509046308</v>
      </c>
      <c r="AC52">
        <f t="shared" si="61"/>
        <v>60.163392913205293</v>
      </c>
      <c r="AD52">
        <f t="shared" si="62"/>
        <v>2.9671665815372199</v>
      </c>
      <c r="AE52">
        <f t="shared" si="63"/>
        <v>4.9318471546606455</v>
      </c>
      <c r="AF52">
        <f t="shared" si="64"/>
        <v>1.8121074693674109</v>
      </c>
      <c r="AG52">
        <f t="shared" si="65"/>
        <v>-333.35502050310828</v>
      </c>
      <c r="AH52">
        <f t="shared" si="66"/>
        <v>87.316041889921379</v>
      </c>
      <c r="AI52">
        <f t="shared" si="67"/>
        <v>6.8224075638800077</v>
      </c>
      <c r="AJ52">
        <f t="shared" si="68"/>
        <v>50.346269277102451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51360.078145140222</v>
      </c>
      <c r="AP52" t="s">
        <v>423</v>
      </c>
      <c r="AQ52">
        <v>10366.9</v>
      </c>
      <c r="AR52">
        <v>993.59653846153856</v>
      </c>
      <c r="AS52">
        <v>3431.87</v>
      </c>
      <c r="AT52">
        <f t="shared" si="72"/>
        <v>0.71047955241266758</v>
      </c>
      <c r="AU52">
        <v>-3.9894345373445681</v>
      </c>
      <c r="AV52" t="s">
        <v>610</v>
      </c>
      <c r="AW52">
        <v>10050.299999999999</v>
      </c>
      <c r="AX52">
        <v>882.41373076923071</v>
      </c>
      <c r="AY52">
        <v>1234.7294221220809</v>
      </c>
      <c r="AZ52">
        <f t="shared" si="73"/>
        <v>0.28533837862820099</v>
      </c>
      <c r="BA52">
        <v>0.5</v>
      </c>
      <c r="BB52">
        <f t="shared" si="74"/>
        <v>1513.1600996509892</v>
      </c>
      <c r="BC52">
        <f t="shared" si="75"/>
        <v>36.462793096072957</v>
      </c>
      <c r="BD52">
        <f t="shared" si="76"/>
        <v>215.88132471965014</v>
      </c>
      <c r="BE52">
        <f t="shared" si="77"/>
        <v>2.6733607133011133E-2</v>
      </c>
      <c r="BF52">
        <f t="shared" si="78"/>
        <v>1.7794510590844914</v>
      </c>
      <c r="BG52">
        <f t="shared" si="79"/>
        <v>655.7581553736627</v>
      </c>
      <c r="BH52" t="s">
        <v>611</v>
      </c>
      <c r="BI52">
        <v>615.92999999999995</v>
      </c>
      <c r="BJ52">
        <f t="shared" si="80"/>
        <v>615.92999999999995</v>
      </c>
      <c r="BK52">
        <f t="shared" si="81"/>
        <v>0.50116196393747114</v>
      </c>
      <c r="BL52">
        <f t="shared" si="82"/>
        <v>0.56935362050700644</v>
      </c>
      <c r="BM52">
        <f t="shared" si="83"/>
        <v>0.78025120488288779</v>
      </c>
      <c r="BN52">
        <f t="shared" si="84"/>
        <v>1.4610852157718428</v>
      </c>
      <c r="BO52">
        <f t="shared" si="85"/>
        <v>0.90110506985201055</v>
      </c>
      <c r="BP52">
        <f t="shared" si="86"/>
        <v>0.39741219254734261</v>
      </c>
      <c r="BQ52">
        <f t="shared" si="87"/>
        <v>0.60258780745265739</v>
      </c>
      <c r="BR52">
        <v>6535</v>
      </c>
      <c r="BS52">
        <v>290.00000000000011</v>
      </c>
      <c r="BT52">
        <v>1135.4100000000001</v>
      </c>
      <c r="BU52">
        <v>105</v>
      </c>
      <c r="BV52">
        <v>10050.299999999999</v>
      </c>
      <c r="BW52">
        <v>1134.02</v>
      </c>
      <c r="BX52">
        <v>1.39</v>
      </c>
      <c r="BY52">
        <v>300.00000000000011</v>
      </c>
      <c r="BZ52">
        <v>38.6</v>
      </c>
      <c r="CA52">
        <v>1234.7294221220809</v>
      </c>
      <c r="CB52">
        <v>1.8370478640870449</v>
      </c>
      <c r="CC52">
        <v>-101.21568744642489</v>
      </c>
      <c r="CD52">
        <v>1.5088042217758091</v>
      </c>
      <c r="CE52">
        <v>0.99381650011263356</v>
      </c>
      <c r="CF52">
        <v>-1.0896200000000021E-2</v>
      </c>
      <c r="CG52">
        <v>289.99999999999989</v>
      </c>
      <c r="CH52">
        <v>1124.6199999999999</v>
      </c>
      <c r="CI52">
        <v>635</v>
      </c>
      <c r="CJ52">
        <v>10011.799999999999</v>
      </c>
      <c r="CK52">
        <v>1133.6300000000001</v>
      </c>
      <c r="CL52">
        <v>-9.01</v>
      </c>
      <c r="CZ52">
        <f t="shared" si="88"/>
        <v>1799.97</v>
      </c>
      <c r="DA52">
        <f t="shared" si="89"/>
        <v>1513.1600996509892</v>
      </c>
      <c r="DB52">
        <f t="shared" si="90"/>
        <v>0.84065851078128484</v>
      </c>
      <c r="DC52">
        <f t="shared" si="91"/>
        <v>0.16087092580787976</v>
      </c>
      <c r="DD52">
        <v>6</v>
      </c>
      <c r="DE52">
        <v>0.5</v>
      </c>
      <c r="DF52" t="s">
        <v>426</v>
      </c>
      <c r="DG52">
        <v>2</v>
      </c>
      <c r="DH52">
        <v>1689353852</v>
      </c>
      <c r="DI52">
        <v>353.053</v>
      </c>
      <c r="DJ52">
        <v>400.00400000000002</v>
      </c>
      <c r="DK52">
        <v>29.9861</v>
      </c>
      <c r="DL52">
        <v>21.188500000000001</v>
      </c>
      <c r="DM52">
        <v>352.654</v>
      </c>
      <c r="DN52">
        <v>29.939299999999999</v>
      </c>
      <c r="DO52">
        <v>500.07299999999998</v>
      </c>
      <c r="DP52">
        <v>98.851500000000001</v>
      </c>
      <c r="DQ52">
        <v>9.9900199999999995E-2</v>
      </c>
      <c r="DR52">
        <v>32.571899999999999</v>
      </c>
      <c r="DS52">
        <v>32.015500000000003</v>
      </c>
      <c r="DT52">
        <v>999.9</v>
      </c>
      <c r="DU52">
        <v>0</v>
      </c>
      <c r="DV52">
        <v>0</v>
      </c>
      <c r="DW52">
        <v>10008.799999999999</v>
      </c>
      <c r="DX52">
        <v>0</v>
      </c>
      <c r="DY52">
        <v>116.209</v>
      </c>
      <c r="DZ52">
        <v>-46.951300000000003</v>
      </c>
      <c r="EA52">
        <v>363.96699999999998</v>
      </c>
      <c r="EB52">
        <v>408.66300000000001</v>
      </c>
      <c r="EC52">
        <v>8.7975200000000005</v>
      </c>
      <c r="ED52">
        <v>400.00400000000002</v>
      </c>
      <c r="EE52">
        <v>21.188500000000001</v>
      </c>
      <c r="EF52">
        <v>2.9641700000000002</v>
      </c>
      <c r="EG52">
        <v>2.0945200000000002</v>
      </c>
      <c r="EH52">
        <v>23.827999999999999</v>
      </c>
      <c r="EI52">
        <v>18.177600000000002</v>
      </c>
      <c r="EJ52">
        <v>1799.97</v>
      </c>
      <c r="EK52">
        <v>0.97799100000000005</v>
      </c>
      <c r="EL52">
        <v>2.2008900000000001E-2</v>
      </c>
      <c r="EM52">
        <v>0</v>
      </c>
      <c r="EN52">
        <v>881.40499999999997</v>
      </c>
      <c r="EO52">
        <v>5.0005300000000004</v>
      </c>
      <c r="EP52">
        <v>18180.900000000001</v>
      </c>
      <c r="EQ52">
        <v>16035</v>
      </c>
      <c r="ER52">
        <v>49.375</v>
      </c>
      <c r="ES52">
        <v>50.186999999999998</v>
      </c>
      <c r="ET52">
        <v>49.811999999999998</v>
      </c>
      <c r="EU52">
        <v>49.936999999999998</v>
      </c>
      <c r="EV52">
        <v>50.686999999999998</v>
      </c>
      <c r="EW52">
        <v>1755.46</v>
      </c>
      <c r="EX52">
        <v>39.51</v>
      </c>
      <c r="EY52">
        <v>0</v>
      </c>
      <c r="EZ52">
        <v>180.79999995231631</v>
      </c>
      <c r="FA52">
        <v>0</v>
      </c>
      <c r="FB52">
        <v>882.41373076923071</v>
      </c>
      <c r="FC52">
        <v>-6.8249914604741191</v>
      </c>
      <c r="FD52">
        <v>-71.603418623470219</v>
      </c>
      <c r="FE52">
        <v>18163.484615384619</v>
      </c>
      <c r="FF52">
        <v>15</v>
      </c>
      <c r="FG52">
        <v>1689353747.5</v>
      </c>
      <c r="FH52" t="s">
        <v>612</v>
      </c>
      <c r="FI52">
        <v>1689353738</v>
      </c>
      <c r="FJ52">
        <v>1689353747.5</v>
      </c>
      <c r="FK52">
        <v>39</v>
      </c>
      <c r="FL52">
        <v>3.4000000000000002E-2</v>
      </c>
      <c r="FM52">
        <v>0</v>
      </c>
      <c r="FN52">
        <v>0.39700000000000002</v>
      </c>
      <c r="FO52">
        <v>3.2000000000000001E-2</v>
      </c>
      <c r="FP52">
        <v>400</v>
      </c>
      <c r="FQ52">
        <v>20</v>
      </c>
      <c r="FR52">
        <v>0.09</v>
      </c>
      <c r="FS52">
        <v>0.01</v>
      </c>
      <c r="FT52">
        <v>36.364625644449447</v>
      </c>
      <c r="FU52">
        <v>0.96493922783087993</v>
      </c>
      <c r="FV52">
        <v>0.14839932042182991</v>
      </c>
      <c r="FW52">
        <v>1</v>
      </c>
      <c r="FX52">
        <v>0.44008677586929129</v>
      </c>
      <c r="FY52">
        <v>-4.0874379606228403E-2</v>
      </c>
      <c r="FZ52">
        <v>6.0206056381393227E-3</v>
      </c>
      <c r="GA52">
        <v>1</v>
      </c>
      <c r="GB52">
        <v>2</v>
      </c>
      <c r="GC52">
        <v>2</v>
      </c>
      <c r="GD52" t="s">
        <v>428</v>
      </c>
      <c r="GE52">
        <v>3.1270600000000002</v>
      </c>
      <c r="GF52">
        <v>2.76728</v>
      </c>
      <c r="GG52">
        <v>7.9772899999999994E-2</v>
      </c>
      <c r="GH52">
        <v>8.8042700000000002E-2</v>
      </c>
      <c r="GI52">
        <v>0.12403699999999999</v>
      </c>
      <c r="GJ52">
        <v>9.7484500000000002E-2</v>
      </c>
      <c r="GK52">
        <v>21876</v>
      </c>
      <c r="GL52">
        <v>22508.2</v>
      </c>
      <c r="GM52">
        <v>23641.8</v>
      </c>
      <c r="GN52">
        <v>25000.400000000001</v>
      </c>
      <c r="GO52">
        <v>29856</v>
      </c>
      <c r="GP52">
        <v>31672.6</v>
      </c>
      <c r="GQ52">
        <v>37698.800000000003</v>
      </c>
      <c r="GR52">
        <v>38930.1</v>
      </c>
      <c r="GS52">
        <v>2.1196999999999999</v>
      </c>
      <c r="GT52">
        <v>1.7114</v>
      </c>
      <c r="GU52">
        <v>8.7544300000000005E-3</v>
      </c>
      <c r="GV52">
        <v>0</v>
      </c>
      <c r="GW52">
        <v>31.8735</v>
      </c>
      <c r="GX52">
        <v>999.9</v>
      </c>
      <c r="GY52">
        <v>37.200000000000003</v>
      </c>
      <c r="GZ52">
        <v>40.5</v>
      </c>
      <c r="HA52">
        <v>28.651399999999999</v>
      </c>
      <c r="HB52">
        <v>60.856699999999996</v>
      </c>
      <c r="HC52">
        <v>27.0593</v>
      </c>
      <c r="HD52">
        <v>1</v>
      </c>
      <c r="HE52">
        <v>0.76439999999999997</v>
      </c>
      <c r="HF52">
        <v>0.96604000000000001</v>
      </c>
      <c r="HG52">
        <v>20.3111</v>
      </c>
      <c r="HH52">
        <v>5.2488900000000003</v>
      </c>
      <c r="HI52">
        <v>12.0099</v>
      </c>
      <c r="HJ52">
        <v>4.9779499999999999</v>
      </c>
      <c r="HK52">
        <v>3.2930000000000001</v>
      </c>
      <c r="HL52">
        <v>9999</v>
      </c>
      <c r="HM52">
        <v>9999</v>
      </c>
      <c r="HN52">
        <v>9999</v>
      </c>
      <c r="HO52">
        <v>255.2</v>
      </c>
      <c r="HP52">
        <v>1.8759399999999999</v>
      </c>
      <c r="HQ52">
        <v>1.87686</v>
      </c>
      <c r="HR52">
        <v>1.8830899999999999</v>
      </c>
      <c r="HS52">
        <v>1.88628</v>
      </c>
      <c r="HT52">
        <v>1.8769800000000001</v>
      </c>
      <c r="HU52">
        <v>1.88354</v>
      </c>
      <c r="HV52">
        <v>1.8824799999999999</v>
      </c>
      <c r="HW52">
        <v>1.88584</v>
      </c>
      <c r="HX52">
        <v>0</v>
      </c>
      <c r="HY52">
        <v>0</v>
      </c>
      <c r="HZ52">
        <v>0</v>
      </c>
      <c r="IA52">
        <v>0</v>
      </c>
      <c r="IB52" t="s">
        <v>429</v>
      </c>
      <c r="IC52" t="s">
        <v>430</v>
      </c>
      <c r="ID52" t="s">
        <v>431</v>
      </c>
      <c r="IE52" t="s">
        <v>431</v>
      </c>
      <c r="IF52" t="s">
        <v>431</v>
      </c>
      <c r="IG52" t="s">
        <v>431</v>
      </c>
      <c r="IH52">
        <v>0</v>
      </c>
      <c r="II52">
        <v>100</v>
      </c>
      <c r="IJ52">
        <v>100</v>
      </c>
      <c r="IK52">
        <v>0.39900000000000002</v>
      </c>
      <c r="IL52">
        <v>4.6800000000000001E-2</v>
      </c>
      <c r="IM52">
        <v>0.48148761858176881</v>
      </c>
      <c r="IN52">
        <v>-4.2852564239613137E-4</v>
      </c>
      <c r="IO52">
        <v>6.4980710991155998E-7</v>
      </c>
      <c r="IP52">
        <v>-2.7237938963984961E-10</v>
      </c>
      <c r="IQ52">
        <v>-1.6261978623714628E-2</v>
      </c>
      <c r="IR52">
        <v>6.6907473102813496E-3</v>
      </c>
      <c r="IS52">
        <v>-3.3673306238274028E-4</v>
      </c>
      <c r="IT52">
        <v>6.1311374003140313E-6</v>
      </c>
      <c r="IU52">
        <v>3</v>
      </c>
      <c r="IV52">
        <v>2101</v>
      </c>
      <c r="IW52">
        <v>1</v>
      </c>
      <c r="IX52">
        <v>32</v>
      </c>
      <c r="IY52">
        <v>1.9</v>
      </c>
      <c r="IZ52">
        <v>1.7</v>
      </c>
      <c r="JA52">
        <v>1.00464</v>
      </c>
      <c r="JB52">
        <v>2.6879900000000001</v>
      </c>
      <c r="JC52">
        <v>1.6015600000000001</v>
      </c>
      <c r="JD52">
        <v>2.33887</v>
      </c>
      <c r="JE52">
        <v>1.5502899999999999</v>
      </c>
      <c r="JF52">
        <v>2.3852500000000001</v>
      </c>
      <c r="JG52">
        <v>44.753399999999999</v>
      </c>
      <c r="JH52">
        <v>23.947399999999998</v>
      </c>
      <c r="JI52">
        <v>18</v>
      </c>
      <c r="JJ52">
        <v>599.226</v>
      </c>
      <c r="JK52">
        <v>384.97500000000002</v>
      </c>
      <c r="JL52">
        <v>30.307099999999998</v>
      </c>
      <c r="JM52">
        <v>36.359299999999998</v>
      </c>
      <c r="JN52">
        <v>29.998799999999999</v>
      </c>
      <c r="JO52">
        <v>36.5336</v>
      </c>
      <c r="JP52">
        <v>36.539499999999997</v>
      </c>
      <c r="JQ52">
        <v>20.106300000000001</v>
      </c>
      <c r="JR52">
        <v>35.204999999999998</v>
      </c>
      <c r="JS52">
        <v>0</v>
      </c>
      <c r="JT52">
        <v>30.256699999999999</v>
      </c>
      <c r="JU52">
        <v>400</v>
      </c>
      <c r="JV52">
        <v>21.145700000000001</v>
      </c>
      <c r="JW52">
        <v>98.315100000000001</v>
      </c>
      <c r="JX52">
        <v>98.496200000000002</v>
      </c>
    </row>
    <row r="53" spans="1:284" x14ac:dyDescent="0.3">
      <c r="A53">
        <v>37</v>
      </c>
      <c r="B53">
        <v>1689354018.5</v>
      </c>
      <c r="C53">
        <v>7835</v>
      </c>
      <c r="D53" t="s">
        <v>613</v>
      </c>
      <c r="E53" t="s">
        <v>614</v>
      </c>
      <c r="F53" t="s">
        <v>416</v>
      </c>
      <c r="G53" t="s">
        <v>417</v>
      </c>
      <c r="H53" t="s">
        <v>573</v>
      </c>
      <c r="I53" t="s">
        <v>419</v>
      </c>
      <c r="J53" t="s">
        <v>573</v>
      </c>
      <c r="K53" t="s">
        <v>421</v>
      </c>
      <c r="L53" t="s">
        <v>574</v>
      </c>
      <c r="M53">
        <v>1689354018.5</v>
      </c>
      <c r="N53">
        <f t="shared" si="46"/>
        <v>5.546301768623395E-3</v>
      </c>
      <c r="O53">
        <f t="shared" si="47"/>
        <v>5.5463017686233949</v>
      </c>
      <c r="P53">
        <f t="shared" si="48"/>
        <v>34.578665499483556</v>
      </c>
      <c r="Q53">
        <f t="shared" si="49"/>
        <v>356.16199999999998</v>
      </c>
      <c r="R53">
        <f t="shared" si="50"/>
        <v>148.13552221300191</v>
      </c>
      <c r="S53">
        <f t="shared" si="51"/>
        <v>14.657740420020975</v>
      </c>
      <c r="T53">
        <f t="shared" si="52"/>
        <v>35.241581934473395</v>
      </c>
      <c r="U53">
        <f t="shared" si="53"/>
        <v>0.28975885997491152</v>
      </c>
      <c r="V53">
        <f t="shared" si="54"/>
        <v>2.9127616950592037</v>
      </c>
      <c r="W53">
        <f t="shared" si="55"/>
        <v>0.27464457708837409</v>
      </c>
      <c r="X53">
        <f t="shared" si="56"/>
        <v>0.17294509334529223</v>
      </c>
      <c r="Y53">
        <f t="shared" si="57"/>
        <v>289.5766253266134</v>
      </c>
      <c r="Z53">
        <f t="shared" si="58"/>
        <v>32.303667070800572</v>
      </c>
      <c r="AA53">
        <f t="shared" si="59"/>
        <v>32.003100000000003</v>
      </c>
      <c r="AB53">
        <f t="shared" si="60"/>
        <v>4.7759211365473266</v>
      </c>
      <c r="AC53">
        <f t="shared" si="61"/>
        <v>59.656496069985998</v>
      </c>
      <c r="AD53">
        <f t="shared" si="62"/>
        <v>2.8547638561937698</v>
      </c>
      <c r="AE53">
        <f t="shared" si="63"/>
        <v>4.7853361230681477</v>
      </c>
      <c r="AF53">
        <f t="shared" si="64"/>
        <v>1.9211572803535568</v>
      </c>
      <c r="AG53">
        <f t="shared" si="65"/>
        <v>-244.59190799629172</v>
      </c>
      <c r="AH53">
        <f t="shared" si="66"/>
        <v>5.4647417359398442</v>
      </c>
      <c r="AI53">
        <f t="shared" si="67"/>
        <v>0.4255621383826706</v>
      </c>
      <c r="AJ53">
        <f t="shared" si="68"/>
        <v>50.875021204644163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51503.572926696972</v>
      </c>
      <c r="AP53" t="s">
        <v>423</v>
      </c>
      <c r="AQ53">
        <v>10366.9</v>
      </c>
      <c r="AR53">
        <v>993.59653846153856</v>
      </c>
      <c r="AS53">
        <v>3431.87</v>
      </c>
      <c r="AT53">
        <f t="shared" si="72"/>
        <v>0.71047955241266758</v>
      </c>
      <c r="AU53">
        <v>-3.9894345373445681</v>
      </c>
      <c r="AV53" t="s">
        <v>615</v>
      </c>
      <c r="AW53">
        <v>10039.700000000001</v>
      </c>
      <c r="AX53">
        <v>884.19565384615385</v>
      </c>
      <c r="AY53">
        <v>1232.188734400461</v>
      </c>
      <c r="AZ53">
        <f t="shared" si="73"/>
        <v>0.28241865133073807</v>
      </c>
      <c r="BA53">
        <v>0.5</v>
      </c>
      <c r="BB53">
        <f t="shared" si="74"/>
        <v>1513.2353996510947</v>
      </c>
      <c r="BC53">
        <f t="shared" si="75"/>
        <v>34.578665499483556</v>
      </c>
      <c r="BD53">
        <f t="shared" si="76"/>
        <v>213.68295035769628</v>
      </c>
      <c r="BE53">
        <f t="shared" si="77"/>
        <v>2.5487178033054697E-2</v>
      </c>
      <c r="BF53">
        <f t="shared" si="78"/>
        <v>1.7851820944214567</v>
      </c>
      <c r="BG53">
        <f t="shared" si="79"/>
        <v>655.04083307468659</v>
      </c>
      <c r="BH53" t="s">
        <v>616</v>
      </c>
      <c r="BI53">
        <v>630.35</v>
      </c>
      <c r="BJ53">
        <f t="shared" si="80"/>
        <v>630.35</v>
      </c>
      <c r="BK53">
        <f t="shared" si="81"/>
        <v>0.48843064183125662</v>
      </c>
      <c r="BL53">
        <f t="shared" si="82"/>
        <v>0.57821649000536746</v>
      </c>
      <c r="BM53">
        <f t="shared" si="83"/>
        <v>0.78517421456906933</v>
      </c>
      <c r="BN53">
        <f t="shared" si="84"/>
        <v>1.4585266680029652</v>
      </c>
      <c r="BO53">
        <f t="shared" si="85"/>
        <v>0.90214707263049176</v>
      </c>
      <c r="BP53">
        <f t="shared" si="86"/>
        <v>0.41221505996940933</v>
      </c>
      <c r="BQ53">
        <f t="shared" si="87"/>
        <v>0.58778494003059067</v>
      </c>
      <c r="BR53">
        <v>6537</v>
      </c>
      <c r="BS53">
        <v>290.00000000000011</v>
      </c>
      <c r="BT53">
        <v>1141.1099999999999</v>
      </c>
      <c r="BU53">
        <v>155</v>
      </c>
      <c r="BV53">
        <v>10039.700000000001</v>
      </c>
      <c r="BW53">
        <v>1139.17</v>
      </c>
      <c r="BX53">
        <v>1.94</v>
      </c>
      <c r="BY53">
        <v>300.00000000000011</v>
      </c>
      <c r="BZ53">
        <v>38.6</v>
      </c>
      <c r="CA53">
        <v>1232.188734400461</v>
      </c>
      <c r="CB53">
        <v>0.94426732001450098</v>
      </c>
      <c r="CC53">
        <v>-93.387138772398998</v>
      </c>
      <c r="CD53">
        <v>0.77548206996273394</v>
      </c>
      <c r="CE53">
        <v>0.99807296454256411</v>
      </c>
      <c r="CF53">
        <v>-1.089530144605118E-2</v>
      </c>
      <c r="CG53">
        <v>289.99999999999989</v>
      </c>
      <c r="CH53">
        <v>1133.32</v>
      </c>
      <c r="CI53">
        <v>645</v>
      </c>
      <c r="CJ53">
        <v>10010.200000000001</v>
      </c>
      <c r="CK53">
        <v>1138.9000000000001</v>
      </c>
      <c r="CL53">
        <v>-5.58</v>
      </c>
      <c r="CZ53">
        <f t="shared" si="88"/>
        <v>1800.06</v>
      </c>
      <c r="DA53">
        <f t="shared" si="89"/>
        <v>1513.2353996510947</v>
      </c>
      <c r="DB53">
        <f t="shared" si="90"/>
        <v>0.8406583111957906</v>
      </c>
      <c r="DC53">
        <f t="shared" si="91"/>
        <v>0.16087054060787609</v>
      </c>
      <c r="DD53">
        <v>6</v>
      </c>
      <c r="DE53">
        <v>0.5</v>
      </c>
      <c r="DF53" t="s">
        <v>426</v>
      </c>
      <c r="DG53">
        <v>2</v>
      </c>
      <c r="DH53">
        <v>1689354018.5</v>
      </c>
      <c r="DI53">
        <v>356.16199999999998</v>
      </c>
      <c r="DJ53">
        <v>400.01299999999998</v>
      </c>
      <c r="DK53">
        <v>28.851099999999999</v>
      </c>
      <c r="DL53">
        <v>22.389600000000002</v>
      </c>
      <c r="DM53">
        <v>355.839</v>
      </c>
      <c r="DN53">
        <v>28.805299999999999</v>
      </c>
      <c r="DO53">
        <v>500.15800000000002</v>
      </c>
      <c r="DP53">
        <v>98.848399999999998</v>
      </c>
      <c r="DQ53">
        <v>9.97807E-2</v>
      </c>
      <c r="DR53">
        <v>32.0379</v>
      </c>
      <c r="DS53">
        <v>32.003100000000003</v>
      </c>
      <c r="DT53">
        <v>999.9</v>
      </c>
      <c r="DU53">
        <v>0</v>
      </c>
      <c r="DV53">
        <v>0</v>
      </c>
      <c r="DW53">
        <v>10020</v>
      </c>
      <c r="DX53">
        <v>0</v>
      </c>
      <c r="DY53">
        <v>86.323499999999996</v>
      </c>
      <c r="DZ53">
        <v>-43.850999999999999</v>
      </c>
      <c r="EA53">
        <v>366.74299999999999</v>
      </c>
      <c r="EB53">
        <v>409.17399999999998</v>
      </c>
      <c r="EC53">
        <v>6.4614700000000003</v>
      </c>
      <c r="ED53">
        <v>400.01299999999998</v>
      </c>
      <c r="EE53">
        <v>22.389600000000002</v>
      </c>
      <c r="EF53">
        <v>2.85188</v>
      </c>
      <c r="EG53">
        <v>2.2131799999999999</v>
      </c>
      <c r="EH53">
        <v>23.1875</v>
      </c>
      <c r="EI53">
        <v>19.058</v>
      </c>
      <c r="EJ53">
        <v>1800.06</v>
      </c>
      <c r="EK53">
        <v>0.97799499999999995</v>
      </c>
      <c r="EL53">
        <v>2.2005299999999998E-2</v>
      </c>
      <c r="EM53">
        <v>0</v>
      </c>
      <c r="EN53">
        <v>884.92200000000003</v>
      </c>
      <c r="EO53">
        <v>5.0005300000000004</v>
      </c>
      <c r="EP53">
        <v>17173.8</v>
      </c>
      <c r="EQ53">
        <v>16035.7</v>
      </c>
      <c r="ER53">
        <v>49.311999999999998</v>
      </c>
      <c r="ES53">
        <v>50.061999999999998</v>
      </c>
      <c r="ET53">
        <v>49.811999999999998</v>
      </c>
      <c r="EU53">
        <v>49.811999999999998</v>
      </c>
      <c r="EV53">
        <v>50.561999999999998</v>
      </c>
      <c r="EW53">
        <v>1755.56</v>
      </c>
      <c r="EX53">
        <v>39.5</v>
      </c>
      <c r="EY53">
        <v>0</v>
      </c>
      <c r="EZ53">
        <v>164.4000000953674</v>
      </c>
      <c r="FA53">
        <v>0</v>
      </c>
      <c r="FB53">
        <v>884.19565384615385</v>
      </c>
      <c r="FC53">
        <v>3.422051266846494</v>
      </c>
      <c r="FD53">
        <v>31.172649515955271</v>
      </c>
      <c r="FE53">
        <v>17169.423076923082</v>
      </c>
      <c r="FF53">
        <v>15</v>
      </c>
      <c r="FG53">
        <v>1689353970</v>
      </c>
      <c r="FH53" t="s">
        <v>617</v>
      </c>
      <c r="FI53">
        <v>1689353967.5</v>
      </c>
      <c r="FJ53">
        <v>1689353970</v>
      </c>
      <c r="FK53">
        <v>40</v>
      </c>
      <c r="FL53">
        <v>-7.5999999999999998E-2</v>
      </c>
      <c r="FM53">
        <v>2E-3</v>
      </c>
      <c r="FN53">
        <v>0.32100000000000001</v>
      </c>
      <c r="FO53">
        <v>3.5000000000000003E-2</v>
      </c>
      <c r="FP53">
        <v>400</v>
      </c>
      <c r="FQ53">
        <v>22</v>
      </c>
      <c r="FR53">
        <v>0.05</v>
      </c>
      <c r="FS53">
        <v>0.01</v>
      </c>
      <c r="FT53">
        <v>34.72046360904622</v>
      </c>
      <c r="FU53">
        <v>-0.85284064026263384</v>
      </c>
      <c r="FV53">
        <v>0.1388021546104771</v>
      </c>
      <c r="FW53">
        <v>1</v>
      </c>
      <c r="FX53">
        <v>0.30292273389380009</v>
      </c>
      <c r="FY53">
        <v>-5.5505274010776491E-2</v>
      </c>
      <c r="FZ53">
        <v>8.0480191710993951E-3</v>
      </c>
      <c r="GA53">
        <v>1</v>
      </c>
      <c r="GB53">
        <v>2</v>
      </c>
      <c r="GC53">
        <v>2</v>
      </c>
      <c r="GD53" t="s">
        <v>428</v>
      </c>
      <c r="GE53">
        <v>3.1275300000000001</v>
      </c>
      <c r="GF53">
        <v>2.76728</v>
      </c>
      <c r="GG53">
        <v>8.0317E-2</v>
      </c>
      <c r="GH53">
        <v>8.8036799999999998E-2</v>
      </c>
      <c r="GI53">
        <v>0.120755</v>
      </c>
      <c r="GJ53">
        <v>0.101373</v>
      </c>
      <c r="GK53">
        <v>21855.4</v>
      </c>
      <c r="GL53">
        <v>22503.7</v>
      </c>
      <c r="GM53">
        <v>23633.8</v>
      </c>
      <c r="GN53">
        <v>24995.7</v>
      </c>
      <c r="GO53">
        <v>29957.3</v>
      </c>
      <c r="GP53">
        <v>31533.1</v>
      </c>
      <c r="GQ53">
        <v>37685.699999999997</v>
      </c>
      <c r="GR53">
        <v>38926.5</v>
      </c>
      <c r="GS53">
        <v>2.1160999999999999</v>
      </c>
      <c r="GT53">
        <v>1.7105999999999999</v>
      </c>
      <c r="GU53">
        <v>4.4263900000000002E-2</v>
      </c>
      <c r="GV53">
        <v>0</v>
      </c>
      <c r="GW53">
        <v>31.284700000000001</v>
      </c>
      <c r="GX53">
        <v>999.9</v>
      </c>
      <c r="GY53">
        <v>37.1</v>
      </c>
      <c r="GZ53">
        <v>40.6</v>
      </c>
      <c r="HA53">
        <v>28.7303</v>
      </c>
      <c r="HB53">
        <v>60.096699999999998</v>
      </c>
      <c r="HC53">
        <v>27.163499999999999</v>
      </c>
      <c r="HD53">
        <v>1</v>
      </c>
      <c r="HE53">
        <v>0.77913600000000005</v>
      </c>
      <c r="HF53">
        <v>2.1376900000000001</v>
      </c>
      <c r="HG53">
        <v>20.299800000000001</v>
      </c>
      <c r="HH53">
        <v>5.2512800000000004</v>
      </c>
      <c r="HI53">
        <v>12.0099</v>
      </c>
      <c r="HJ53">
        <v>4.9780499999999996</v>
      </c>
      <c r="HK53">
        <v>3.2930000000000001</v>
      </c>
      <c r="HL53">
        <v>9999</v>
      </c>
      <c r="HM53">
        <v>9999</v>
      </c>
      <c r="HN53">
        <v>9999</v>
      </c>
      <c r="HO53">
        <v>255.3</v>
      </c>
      <c r="HP53">
        <v>1.8759300000000001</v>
      </c>
      <c r="HQ53">
        <v>1.8768499999999999</v>
      </c>
      <c r="HR53">
        <v>1.8830899999999999</v>
      </c>
      <c r="HS53">
        <v>1.8862300000000001</v>
      </c>
      <c r="HT53">
        <v>1.8769800000000001</v>
      </c>
      <c r="HU53">
        <v>1.8835200000000001</v>
      </c>
      <c r="HV53">
        <v>1.8824700000000001</v>
      </c>
      <c r="HW53">
        <v>1.8858299999999999</v>
      </c>
      <c r="HX53">
        <v>0</v>
      </c>
      <c r="HY53">
        <v>0</v>
      </c>
      <c r="HZ53">
        <v>0</v>
      </c>
      <c r="IA53">
        <v>0</v>
      </c>
      <c r="IB53" t="s">
        <v>429</v>
      </c>
      <c r="IC53" t="s">
        <v>430</v>
      </c>
      <c r="ID53" t="s">
        <v>431</v>
      </c>
      <c r="IE53" t="s">
        <v>431</v>
      </c>
      <c r="IF53" t="s">
        <v>431</v>
      </c>
      <c r="IG53" t="s">
        <v>431</v>
      </c>
      <c r="IH53">
        <v>0</v>
      </c>
      <c r="II53">
        <v>100</v>
      </c>
      <c r="IJ53">
        <v>100</v>
      </c>
      <c r="IK53">
        <v>0.32300000000000001</v>
      </c>
      <c r="IL53">
        <v>4.58E-2</v>
      </c>
      <c r="IM53">
        <v>0.40591092058734618</v>
      </c>
      <c r="IN53">
        <v>-4.2852564239613137E-4</v>
      </c>
      <c r="IO53">
        <v>6.4980710991155998E-7</v>
      </c>
      <c r="IP53">
        <v>-2.7237938963984961E-10</v>
      </c>
      <c r="IQ53">
        <v>-1.4106792271408019E-2</v>
      </c>
      <c r="IR53">
        <v>6.6907473102813496E-3</v>
      </c>
      <c r="IS53">
        <v>-3.3673306238274028E-4</v>
      </c>
      <c r="IT53">
        <v>6.1311374003140313E-6</v>
      </c>
      <c r="IU53">
        <v>3</v>
      </c>
      <c r="IV53">
        <v>2101</v>
      </c>
      <c r="IW53">
        <v>1</v>
      </c>
      <c r="IX53">
        <v>32</v>
      </c>
      <c r="IY53">
        <v>0.8</v>
      </c>
      <c r="IZ53">
        <v>0.8</v>
      </c>
      <c r="JA53">
        <v>1.00586</v>
      </c>
      <c r="JB53">
        <v>2.7038600000000002</v>
      </c>
      <c r="JC53">
        <v>1.6015600000000001</v>
      </c>
      <c r="JD53">
        <v>2.34009</v>
      </c>
      <c r="JE53">
        <v>1.5502899999999999</v>
      </c>
      <c r="JF53">
        <v>2.36816</v>
      </c>
      <c r="JG53">
        <v>44.781500000000001</v>
      </c>
      <c r="JH53">
        <v>23.9649</v>
      </c>
      <c r="JI53">
        <v>18</v>
      </c>
      <c r="JJ53">
        <v>597.28</v>
      </c>
      <c r="JK53">
        <v>384.89800000000002</v>
      </c>
      <c r="JL53">
        <v>29.411100000000001</v>
      </c>
      <c r="JM53">
        <v>36.460900000000002</v>
      </c>
      <c r="JN53">
        <v>29.9998</v>
      </c>
      <c r="JO53">
        <v>36.607700000000001</v>
      </c>
      <c r="JP53">
        <v>36.6096</v>
      </c>
      <c r="JQ53">
        <v>20.110199999999999</v>
      </c>
      <c r="JR53">
        <v>28.996200000000002</v>
      </c>
      <c r="JS53">
        <v>0</v>
      </c>
      <c r="JT53">
        <v>29.414200000000001</v>
      </c>
      <c r="JU53">
        <v>400</v>
      </c>
      <c r="JV53">
        <v>22.661200000000001</v>
      </c>
      <c r="JW53">
        <v>98.281400000000005</v>
      </c>
      <c r="JX53">
        <v>98.4833</v>
      </c>
    </row>
    <row r="54" spans="1:284" x14ac:dyDescent="0.3">
      <c r="A54">
        <v>38</v>
      </c>
      <c r="B54">
        <v>1689354118</v>
      </c>
      <c r="C54">
        <v>7934.5</v>
      </c>
      <c r="D54" t="s">
        <v>618</v>
      </c>
      <c r="E54" t="s">
        <v>619</v>
      </c>
      <c r="F54" t="s">
        <v>416</v>
      </c>
      <c r="G54" t="s">
        <v>417</v>
      </c>
      <c r="H54" t="s">
        <v>573</v>
      </c>
      <c r="I54" t="s">
        <v>419</v>
      </c>
      <c r="J54" t="s">
        <v>573</v>
      </c>
      <c r="K54" t="s">
        <v>421</v>
      </c>
      <c r="L54" t="s">
        <v>574</v>
      </c>
      <c r="M54">
        <v>1689354118</v>
      </c>
      <c r="N54">
        <f t="shared" si="46"/>
        <v>4.3135699919677854E-3</v>
      </c>
      <c r="O54">
        <f t="shared" si="47"/>
        <v>4.3135699919677855</v>
      </c>
      <c r="P54">
        <f t="shared" si="48"/>
        <v>36.239051695247639</v>
      </c>
      <c r="Q54">
        <f t="shared" si="49"/>
        <v>454.12</v>
      </c>
      <c r="R54">
        <f t="shared" si="50"/>
        <v>170.87599628241603</v>
      </c>
      <c r="S54">
        <f t="shared" si="51"/>
        <v>16.906933291752182</v>
      </c>
      <c r="T54">
        <f t="shared" si="52"/>
        <v>44.931861194599996</v>
      </c>
      <c r="U54">
        <f t="shared" si="53"/>
        <v>0.21994766495852613</v>
      </c>
      <c r="V54">
        <f t="shared" si="54"/>
        <v>2.9054517199367362</v>
      </c>
      <c r="W54">
        <f t="shared" si="55"/>
        <v>0.21109849789886434</v>
      </c>
      <c r="X54">
        <f t="shared" si="56"/>
        <v>0.13270195728505774</v>
      </c>
      <c r="Y54">
        <f t="shared" si="57"/>
        <v>289.58141332662467</v>
      </c>
      <c r="Z54">
        <f t="shared" si="58"/>
        <v>32.553072059459481</v>
      </c>
      <c r="AA54">
        <f t="shared" si="59"/>
        <v>32.017499999999998</v>
      </c>
      <c r="AB54">
        <f t="shared" si="60"/>
        <v>4.7798150354081494</v>
      </c>
      <c r="AC54">
        <f t="shared" si="61"/>
        <v>59.507001439166388</v>
      </c>
      <c r="AD54">
        <f t="shared" si="62"/>
        <v>2.8358364450869997</v>
      </c>
      <c r="AE54">
        <f t="shared" si="63"/>
        <v>4.7655509041000101</v>
      </c>
      <c r="AF54">
        <f t="shared" si="64"/>
        <v>1.9439785903211497</v>
      </c>
      <c r="AG54">
        <f t="shared" si="65"/>
        <v>-190.22843664577934</v>
      </c>
      <c r="AH54">
        <f t="shared" si="66"/>
        <v>-8.270524053011755</v>
      </c>
      <c r="AI54">
        <f t="shared" si="67"/>
        <v>-0.64549380100853893</v>
      </c>
      <c r="AJ54">
        <f t="shared" si="68"/>
        <v>90.436958826825062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51309.545061777419</v>
      </c>
      <c r="AP54" t="s">
        <v>423</v>
      </c>
      <c r="AQ54">
        <v>10366.9</v>
      </c>
      <c r="AR54">
        <v>993.59653846153856</v>
      </c>
      <c r="AS54">
        <v>3431.87</v>
      </c>
      <c r="AT54">
        <f t="shared" si="72"/>
        <v>0.71047955241266758</v>
      </c>
      <c r="AU54">
        <v>-3.9894345373445681</v>
      </c>
      <c r="AV54" t="s">
        <v>620</v>
      </c>
      <c r="AW54">
        <v>10040</v>
      </c>
      <c r="AX54">
        <v>888.70092307692312</v>
      </c>
      <c r="AY54">
        <v>1261.799513802388</v>
      </c>
      <c r="AZ54">
        <f t="shared" si="73"/>
        <v>0.29568769574268228</v>
      </c>
      <c r="BA54">
        <v>0.5</v>
      </c>
      <c r="BB54">
        <f t="shared" si="74"/>
        <v>1513.2605996511008</v>
      </c>
      <c r="BC54">
        <f t="shared" si="75"/>
        <v>36.239051695247639</v>
      </c>
      <c r="BD54">
        <f t="shared" si="76"/>
        <v>223.72626988451182</v>
      </c>
      <c r="BE54">
        <f t="shared" si="77"/>
        <v>2.6583977830300566E-2</v>
      </c>
      <c r="BF54">
        <f t="shared" si="78"/>
        <v>1.7198219387945251</v>
      </c>
      <c r="BG54">
        <f t="shared" si="79"/>
        <v>663.3158906501917</v>
      </c>
      <c r="BH54" t="s">
        <v>621</v>
      </c>
      <c r="BI54">
        <v>632.25</v>
      </c>
      <c r="BJ54">
        <f t="shared" si="80"/>
        <v>632.25</v>
      </c>
      <c r="BK54">
        <f t="shared" si="81"/>
        <v>0.49892990678468629</v>
      </c>
      <c r="BL54">
        <f t="shared" si="82"/>
        <v>0.59264375961789462</v>
      </c>
      <c r="BM54">
        <f t="shared" si="83"/>
        <v>0.77513036990649153</v>
      </c>
      <c r="BN54">
        <f t="shared" si="84"/>
        <v>1.3911053382286585</v>
      </c>
      <c r="BO54">
        <f t="shared" si="85"/>
        <v>0.89000291412283861</v>
      </c>
      <c r="BP54">
        <f t="shared" si="86"/>
        <v>0.42162555173353988</v>
      </c>
      <c r="BQ54">
        <f t="shared" si="87"/>
        <v>0.57837444826646012</v>
      </c>
      <c r="BR54">
        <v>6539</v>
      </c>
      <c r="BS54">
        <v>290.00000000000011</v>
      </c>
      <c r="BT54">
        <v>1162.56</v>
      </c>
      <c r="BU54">
        <v>155</v>
      </c>
      <c r="BV54">
        <v>10040</v>
      </c>
      <c r="BW54">
        <v>1160.3900000000001</v>
      </c>
      <c r="BX54">
        <v>2.17</v>
      </c>
      <c r="BY54">
        <v>300.00000000000011</v>
      </c>
      <c r="BZ54">
        <v>38.6</v>
      </c>
      <c r="CA54">
        <v>1261.799513802388</v>
      </c>
      <c r="CB54">
        <v>1.33853661959884</v>
      </c>
      <c r="CC54">
        <v>-101.8173561374378</v>
      </c>
      <c r="CD54">
        <v>1.0993170878962619</v>
      </c>
      <c r="CE54">
        <v>0.99674654281745834</v>
      </c>
      <c r="CF54">
        <v>-1.0895727030033379E-2</v>
      </c>
      <c r="CG54">
        <v>289.99999999999989</v>
      </c>
      <c r="CH54">
        <v>1154.0999999999999</v>
      </c>
      <c r="CI54">
        <v>655</v>
      </c>
      <c r="CJ54">
        <v>10009.700000000001</v>
      </c>
      <c r="CK54">
        <v>1160.08</v>
      </c>
      <c r="CL54">
        <v>-5.98</v>
      </c>
      <c r="CZ54">
        <f t="shared" si="88"/>
        <v>1800.09</v>
      </c>
      <c r="DA54">
        <f t="shared" si="89"/>
        <v>1513.2605996511008</v>
      </c>
      <c r="DB54">
        <f t="shared" si="90"/>
        <v>0.84065830022448929</v>
      </c>
      <c r="DC54">
        <f t="shared" si="91"/>
        <v>0.16087051943326428</v>
      </c>
      <c r="DD54">
        <v>6</v>
      </c>
      <c r="DE54">
        <v>0.5</v>
      </c>
      <c r="DF54" t="s">
        <v>426</v>
      </c>
      <c r="DG54">
        <v>2</v>
      </c>
      <c r="DH54">
        <v>1689354118</v>
      </c>
      <c r="DI54">
        <v>454.12</v>
      </c>
      <c r="DJ54">
        <v>499.95</v>
      </c>
      <c r="DK54">
        <v>28.6614</v>
      </c>
      <c r="DL54">
        <v>23.6343</v>
      </c>
      <c r="DM54">
        <v>453.589</v>
      </c>
      <c r="DN54">
        <v>28.624400000000001</v>
      </c>
      <c r="DO54">
        <v>500.08199999999999</v>
      </c>
      <c r="DP54">
        <v>98.842699999999994</v>
      </c>
      <c r="DQ54">
        <v>0.100005</v>
      </c>
      <c r="DR54">
        <v>31.964700000000001</v>
      </c>
      <c r="DS54">
        <v>32.017499999999998</v>
      </c>
      <c r="DT54">
        <v>999.9</v>
      </c>
      <c r="DU54">
        <v>0</v>
      </c>
      <c r="DV54">
        <v>0</v>
      </c>
      <c r="DW54">
        <v>9978.75</v>
      </c>
      <c r="DX54">
        <v>0</v>
      </c>
      <c r="DY54">
        <v>101.25700000000001</v>
      </c>
      <c r="DZ54">
        <v>-46.0411</v>
      </c>
      <c r="EA54">
        <v>467.30700000000002</v>
      </c>
      <c r="EB54">
        <v>512.05200000000002</v>
      </c>
      <c r="EC54">
        <v>5.0354599999999996</v>
      </c>
      <c r="ED54">
        <v>499.95</v>
      </c>
      <c r="EE54">
        <v>23.6343</v>
      </c>
      <c r="EF54">
        <v>2.8338000000000001</v>
      </c>
      <c r="EG54">
        <v>2.3360799999999999</v>
      </c>
      <c r="EH54">
        <v>23.0823</v>
      </c>
      <c r="EI54">
        <v>19.927399999999999</v>
      </c>
      <c r="EJ54">
        <v>1800.09</v>
      </c>
      <c r="EK54">
        <v>0.97799499999999995</v>
      </c>
      <c r="EL54">
        <v>2.2005299999999998E-2</v>
      </c>
      <c r="EM54">
        <v>0</v>
      </c>
      <c r="EN54">
        <v>888.40599999999995</v>
      </c>
      <c r="EO54">
        <v>5.0005300000000004</v>
      </c>
      <c r="EP54">
        <v>17424.400000000001</v>
      </c>
      <c r="EQ54">
        <v>16036.1</v>
      </c>
      <c r="ER54">
        <v>49.25</v>
      </c>
      <c r="ES54">
        <v>49.936999999999998</v>
      </c>
      <c r="ET54">
        <v>49.75</v>
      </c>
      <c r="EU54">
        <v>49.686999999999998</v>
      </c>
      <c r="EV54">
        <v>50.5</v>
      </c>
      <c r="EW54">
        <v>1755.59</v>
      </c>
      <c r="EX54">
        <v>39.5</v>
      </c>
      <c r="EY54">
        <v>0</v>
      </c>
      <c r="EZ54">
        <v>97.400000095367432</v>
      </c>
      <c r="FA54">
        <v>0</v>
      </c>
      <c r="FB54">
        <v>888.70092307692312</v>
      </c>
      <c r="FC54">
        <v>-1.5634188077278051</v>
      </c>
      <c r="FD54">
        <v>-96.721367688095199</v>
      </c>
      <c r="FE54">
        <v>17411.29615384615</v>
      </c>
      <c r="FF54">
        <v>15</v>
      </c>
      <c r="FG54">
        <v>1689354144</v>
      </c>
      <c r="FH54" t="s">
        <v>622</v>
      </c>
      <c r="FI54">
        <v>1689354139.5</v>
      </c>
      <c r="FJ54">
        <v>1689354144</v>
      </c>
      <c r="FK54">
        <v>41</v>
      </c>
      <c r="FL54">
        <v>0.21099999999999999</v>
      </c>
      <c r="FM54">
        <v>0</v>
      </c>
      <c r="FN54">
        <v>0.53100000000000003</v>
      </c>
      <c r="FO54">
        <v>3.6999999999999998E-2</v>
      </c>
      <c r="FP54">
        <v>500</v>
      </c>
      <c r="FQ54">
        <v>24</v>
      </c>
      <c r="FR54">
        <v>0.03</v>
      </c>
      <c r="FS54">
        <v>0.01</v>
      </c>
      <c r="FT54">
        <v>36.698019156877173</v>
      </c>
      <c r="FU54">
        <v>-0.87790401306778754</v>
      </c>
      <c r="FV54">
        <v>0.13616267362718459</v>
      </c>
      <c r="FW54">
        <v>1</v>
      </c>
      <c r="FX54">
        <v>0.22967016090552889</v>
      </c>
      <c r="FY54">
        <v>-3.7910202049828881E-2</v>
      </c>
      <c r="FZ54">
        <v>5.593037477467983E-3</v>
      </c>
      <c r="GA54">
        <v>1</v>
      </c>
      <c r="GB54">
        <v>2</v>
      </c>
      <c r="GC54">
        <v>2</v>
      </c>
      <c r="GD54" t="s">
        <v>428</v>
      </c>
      <c r="GE54">
        <v>3.1271399999999998</v>
      </c>
      <c r="GF54">
        <v>2.7671299999999999</v>
      </c>
      <c r="GG54">
        <v>9.6790299999999996E-2</v>
      </c>
      <c r="GH54">
        <v>0.104043</v>
      </c>
      <c r="GI54">
        <v>0.120231</v>
      </c>
      <c r="GJ54">
        <v>0.105333</v>
      </c>
      <c r="GK54">
        <v>21467.599999999999</v>
      </c>
      <c r="GL54">
        <v>22114.6</v>
      </c>
      <c r="GM54">
        <v>23637.599999999999</v>
      </c>
      <c r="GN54">
        <v>25002.2</v>
      </c>
      <c r="GO54">
        <v>29979.7</v>
      </c>
      <c r="GP54">
        <v>31402.799999999999</v>
      </c>
      <c r="GQ54">
        <v>37691.4</v>
      </c>
      <c r="GR54">
        <v>38937.199999999997</v>
      </c>
      <c r="GS54">
        <v>2.1141000000000001</v>
      </c>
      <c r="GT54">
        <v>1.7142500000000001</v>
      </c>
      <c r="GU54">
        <v>6.51814E-2</v>
      </c>
      <c r="GV54">
        <v>0</v>
      </c>
      <c r="GW54">
        <v>30.959299999999999</v>
      </c>
      <c r="GX54">
        <v>999.9</v>
      </c>
      <c r="GY54">
        <v>37</v>
      </c>
      <c r="GZ54">
        <v>40.700000000000003</v>
      </c>
      <c r="HA54">
        <v>28.805099999999999</v>
      </c>
      <c r="HB54">
        <v>60.896700000000003</v>
      </c>
      <c r="HC54">
        <v>26.802900000000001</v>
      </c>
      <c r="HD54">
        <v>1</v>
      </c>
      <c r="HE54">
        <v>0.77223299999999995</v>
      </c>
      <c r="HF54">
        <v>2.25563</v>
      </c>
      <c r="HG54">
        <v>20.2987</v>
      </c>
      <c r="HH54">
        <v>5.2508299999999997</v>
      </c>
      <c r="HI54">
        <v>12.0099</v>
      </c>
      <c r="HJ54">
        <v>4.9778000000000002</v>
      </c>
      <c r="HK54">
        <v>3.2930000000000001</v>
      </c>
      <c r="HL54">
        <v>9999</v>
      </c>
      <c r="HM54">
        <v>9999</v>
      </c>
      <c r="HN54">
        <v>9999</v>
      </c>
      <c r="HO54">
        <v>255.3</v>
      </c>
      <c r="HP54">
        <v>1.87592</v>
      </c>
      <c r="HQ54">
        <v>1.8768400000000001</v>
      </c>
      <c r="HR54">
        <v>1.8830899999999999</v>
      </c>
      <c r="HS54">
        <v>1.88626</v>
      </c>
      <c r="HT54">
        <v>1.8769800000000001</v>
      </c>
      <c r="HU54">
        <v>1.88351</v>
      </c>
      <c r="HV54">
        <v>1.8824799999999999</v>
      </c>
      <c r="HW54">
        <v>1.8858299999999999</v>
      </c>
      <c r="HX54">
        <v>0</v>
      </c>
      <c r="HY54">
        <v>0</v>
      </c>
      <c r="HZ54">
        <v>0</v>
      </c>
      <c r="IA54">
        <v>0</v>
      </c>
      <c r="IB54" t="s">
        <v>429</v>
      </c>
      <c r="IC54" t="s">
        <v>430</v>
      </c>
      <c r="ID54" t="s">
        <v>431</v>
      </c>
      <c r="IE54" t="s">
        <v>431</v>
      </c>
      <c r="IF54" t="s">
        <v>431</v>
      </c>
      <c r="IG54" t="s">
        <v>431</v>
      </c>
      <c r="IH54">
        <v>0</v>
      </c>
      <c r="II54">
        <v>100</v>
      </c>
      <c r="IJ54">
        <v>100</v>
      </c>
      <c r="IK54">
        <v>0.53100000000000003</v>
      </c>
      <c r="IL54">
        <v>3.6999999999999998E-2</v>
      </c>
      <c r="IM54">
        <v>0.40591092058734618</v>
      </c>
      <c r="IN54">
        <v>-4.2852564239613137E-4</v>
      </c>
      <c r="IO54">
        <v>6.4980710991155998E-7</v>
      </c>
      <c r="IP54">
        <v>-2.7237938963984961E-10</v>
      </c>
      <c r="IQ54">
        <v>-1.4106792271408019E-2</v>
      </c>
      <c r="IR54">
        <v>6.6907473102813496E-3</v>
      </c>
      <c r="IS54">
        <v>-3.3673306238274028E-4</v>
      </c>
      <c r="IT54">
        <v>6.1311374003140313E-6</v>
      </c>
      <c r="IU54">
        <v>3</v>
      </c>
      <c r="IV54">
        <v>2101</v>
      </c>
      <c r="IW54">
        <v>1</v>
      </c>
      <c r="IX54">
        <v>32</v>
      </c>
      <c r="IY54">
        <v>2.5</v>
      </c>
      <c r="IZ54">
        <v>2.5</v>
      </c>
      <c r="JA54">
        <v>1.2048300000000001</v>
      </c>
      <c r="JB54">
        <v>2.6892100000000001</v>
      </c>
      <c r="JC54">
        <v>1.6015600000000001</v>
      </c>
      <c r="JD54">
        <v>2.33887</v>
      </c>
      <c r="JE54">
        <v>1.5502899999999999</v>
      </c>
      <c r="JF54">
        <v>2.3974600000000001</v>
      </c>
      <c r="JG54">
        <v>44.697299999999998</v>
      </c>
      <c r="JH54">
        <v>23.9649</v>
      </c>
      <c r="JI54">
        <v>18</v>
      </c>
      <c r="JJ54">
        <v>595.60900000000004</v>
      </c>
      <c r="JK54">
        <v>387.01400000000001</v>
      </c>
      <c r="JL54">
        <v>29.192399999999999</v>
      </c>
      <c r="JM54">
        <v>36.401899999999998</v>
      </c>
      <c r="JN54">
        <v>29.999600000000001</v>
      </c>
      <c r="JO54">
        <v>36.580300000000001</v>
      </c>
      <c r="JP54">
        <v>36.5824</v>
      </c>
      <c r="JQ54">
        <v>24.122</v>
      </c>
      <c r="JR54">
        <v>23.371600000000001</v>
      </c>
      <c r="JS54">
        <v>0</v>
      </c>
      <c r="JT54">
        <v>29.177399999999999</v>
      </c>
      <c r="JU54">
        <v>500</v>
      </c>
      <c r="JV54">
        <v>23.795300000000001</v>
      </c>
      <c r="JW54">
        <v>98.296499999999995</v>
      </c>
      <c r="JX54">
        <v>98.509900000000002</v>
      </c>
    </row>
    <row r="55" spans="1:284" x14ac:dyDescent="0.3">
      <c r="A55">
        <v>39</v>
      </c>
      <c r="B55">
        <v>1689354254</v>
      </c>
      <c r="C55">
        <v>8070.5</v>
      </c>
      <c r="D55" t="s">
        <v>623</v>
      </c>
      <c r="E55" t="s">
        <v>624</v>
      </c>
      <c r="F55" t="s">
        <v>416</v>
      </c>
      <c r="G55" t="s">
        <v>417</v>
      </c>
      <c r="H55" t="s">
        <v>573</v>
      </c>
      <c r="I55" t="s">
        <v>419</v>
      </c>
      <c r="J55" t="s">
        <v>573</v>
      </c>
      <c r="K55" t="s">
        <v>421</v>
      </c>
      <c r="L55" t="s">
        <v>574</v>
      </c>
      <c r="M55">
        <v>1689354254</v>
      </c>
      <c r="N55">
        <f t="shared" si="46"/>
        <v>3.7921779291967147E-3</v>
      </c>
      <c r="O55">
        <f t="shared" si="47"/>
        <v>3.7921779291967148</v>
      </c>
      <c r="P55">
        <f t="shared" si="48"/>
        <v>39.073570735720118</v>
      </c>
      <c r="Q55">
        <f t="shared" si="49"/>
        <v>550.73</v>
      </c>
      <c r="R55">
        <f t="shared" si="50"/>
        <v>208.53389397294853</v>
      </c>
      <c r="S55">
        <f t="shared" si="51"/>
        <v>20.63309002102395</v>
      </c>
      <c r="T55">
        <f t="shared" si="52"/>
        <v>54.491197813399999</v>
      </c>
      <c r="U55">
        <f t="shared" si="53"/>
        <v>0.19545450402693523</v>
      </c>
      <c r="V55">
        <f t="shared" si="54"/>
        <v>2.9146307401320009</v>
      </c>
      <c r="W55">
        <f t="shared" si="55"/>
        <v>0.18845389214157462</v>
      </c>
      <c r="X55">
        <f t="shared" si="56"/>
        <v>0.118391769844095</v>
      </c>
      <c r="Y55">
        <f t="shared" si="57"/>
        <v>289.55108932655355</v>
      </c>
      <c r="Z55">
        <f t="shared" si="58"/>
        <v>32.536920542375398</v>
      </c>
      <c r="AA55">
        <f t="shared" si="59"/>
        <v>31.970099999999999</v>
      </c>
      <c r="AB55">
        <f t="shared" si="60"/>
        <v>4.7670080324795192</v>
      </c>
      <c r="AC55">
        <f t="shared" si="61"/>
        <v>60.371417495297599</v>
      </c>
      <c r="AD55">
        <f t="shared" si="62"/>
        <v>2.8526720380539996</v>
      </c>
      <c r="AE55">
        <f t="shared" si="63"/>
        <v>4.7252030122966682</v>
      </c>
      <c r="AF55">
        <f t="shared" si="64"/>
        <v>1.9143359944255196</v>
      </c>
      <c r="AG55">
        <f t="shared" si="65"/>
        <v>-167.23504667757513</v>
      </c>
      <c r="AH55">
        <f t="shared" si="66"/>
        <v>-24.434270517840442</v>
      </c>
      <c r="AI55">
        <f t="shared" si="67"/>
        <v>-1.8991823077629024</v>
      </c>
      <c r="AJ55">
        <f t="shared" si="68"/>
        <v>95.982589823375093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51594.01732977455</v>
      </c>
      <c r="AP55" t="s">
        <v>423</v>
      </c>
      <c r="AQ55">
        <v>10366.9</v>
      </c>
      <c r="AR55">
        <v>993.59653846153856</v>
      </c>
      <c r="AS55">
        <v>3431.87</v>
      </c>
      <c r="AT55">
        <f t="shared" si="72"/>
        <v>0.71047955241266758</v>
      </c>
      <c r="AU55">
        <v>-3.9894345373445681</v>
      </c>
      <c r="AV55" t="s">
        <v>625</v>
      </c>
      <c r="AW55">
        <v>10033.700000000001</v>
      </c>
      <c r="AX55">
        <v>890.74888461538467</v>
      </c>
      <c r="AY55">
        <v>1297.0752396625021</v>
      </c>
      <c r="AZ55">
        <f t="shared" si="73"/>
        <v>0.31326351981928446</v>
      </c>
      <c r="BA55">
        <v>0.5</v>
      </c>
      <c r="BB55">
        <f t="shared" si="74"/>
        <v>1513.1009996510641</v>
      </c>
      <c r="BC55">
        <f t="shared" si="75"/>
        <v>39.073570735720118</v>
      </c>
      <c r="BD55">
        <f t="shared" si="76"/>
        <v>236.99967249638513</v>
      </c>
      <c r="BE55">
        <f t="shared" si="77"/>
        <v>2.8460099678075317E-2</v>
      </c>
      <c r="BF55">
        <f t="shared" si="78"/>
        <v>1.6458526807534848</v>
      </c>
      <c r="BG55">
        <f t="shared" si="79"/>
        <v>672.93677733889888</v>
      </c>
      <c r="BH55" t="s">
        <v>626</v>
      </c>
      <c r="BI55">
        <v>630.16999999999996</v>
      </c>
      <c r="BJ55">
        <f t="shared" si="80"/>
        <v>630.16999999999996</v>
      </c>
      <c r="BK55">
        <f t="shared" si="81"/>
        <v>0.5141607975155168</v>
      </c>
      <c r="BL55">
        <f t="shared" si="82"/>
        <v>0.60927149898049271</v>
      </c>
      <c r="BM55">
        <f t="shared" si="83"/>
        <v>0.76196407907252661</v>
      </c>
      <c r="BN55">
        <f t="shared" si="84"/>
        <v>1.3388957888614668</v>
      </c>
      <c r="BO55">
        <f t="shared" si="85"/>
        <v>0.87553541225458775</v>
      </c>
      <c r="BP55">
        <f t="shared" si="86"/>
        <v>0.43103575782564135</v>
      </c>
      <c r="BQ55">
        <f t="shared" si="87"/>
        <v>0.56896424217435859</v>
      </c>
      <c r="BR55">
        <v>6541</v>
      </c>
      <c r="BS55">
        <v>290.00000000000011</v>
      </c>
      <c r="BT55">
        <v>1187.43</v>
      </c>
      <c r="BU55">
        <v>195</v>
      </c>
      <c r="BV55">
        <v>10033.700000000001</v>
      </c>
      <c r="BW55">
        <v>1185.8399999999999</v>
      </c>
      <c r="BX55">
        <v>1.59</v>
      </c>
      <c r="BY55">
        <v>300.00000000000011</v>
      </c>
      <c r="BZ55">
        <v>38.6</v>
      </c>
      <c r="CA55">
        <v>1297.0752396625021</v>
      </c>
      <c r="CB55">
        <v>1.4541454055799381</v>
      </c>
      <c r="CC55">
        <v>-111.6142465052724</v>
      </c>
      <c r="CD55">
        <v>1.1943254426172261</v>
      </c>
      <c r="CE55">
        <v>0.99680424105456189</v>
      </c>
      <c r="CF55">
        <v>-1.089630567296997E-2</v>
      </c>
      <c r="CG55">
        <v>289.99999999999989</v>
      </c>
      <c r="CH55">
        <v>1178.51</v>
      </c>
      <c r="CI55">
        <v>725</v>
      </c>
      <c r="CJ55">
        <v>10004.799999999999</v>
      </c>
      <c r="CK55">
        <v>1185.51</v>
      </c>
      <c r="CL55">
        <v>-7</v>
      </c>
      <c r="CZ55">
        <f t="shared" si="88"/>
        <v>1799.9</v>
      </c>
      <c r="DA55">
        <f t="shared" si="89"/>
        <v>1513.1009996510641</v>
      </c>
      <c r="DB55">
        <f t="shared" si="90"/>
        <v>0.84065836971557528</v>
      </c>
      <c r="DC55">
        <f t="shared" si="91"/>
        <v>0.16087065355106037</v>
      </c>
      <c r="DD55">
        <v>6</v>
      </c>
      <c r="DE55">
        <v>0.5</v>
      </c>
      <c r="DF55" t="s">
        <v>426</v>
      </c>
      <c r="DG55">
        <v>2</v>
      </c>
      <c r="DH55">
        <v>1689354254</v>
      </c>
      <c r="DI55">
        <v>550.73</v>
      </c>
      <c r="DJ55">
        <v>600.11199999999997</v>
      </c>
      <c r="DK55">
        <v>28.831299999999999</v>
      </c>
      <c r="DL55">
        <v>24.413</v>
      </c>
      <c r="DM55">
        <v>550.20899999999995</v>
      </c>
      <c r="DN55">
        <v>28.784500000000001</v>
      </c>
      <c r="DO55">
        <v>500.12599999999998</v>
      </c>
      <c r="DP55">
        <v>98.843599999999995</v>
      </c>
      <c r="DQ55">
        <v>9.9979999999999999E-2</v>
      </c>
      <c r="DR55">
        <v>31.814599999999999</v>
      </c>
      <c r="DS55">
        <v>31.970099999999999</v>
      </c>
      <c r="DT55">
        <v>999.9</v>
      </c>
      <c r="DU55">
        <v>0</v>
      </c>
      <c r="DV55">
        <v>0</v>
      </c>
      <c r="DW55">
        <v>10031.200000000001</v>
      </c>
      <c r="DX55">
        <v>0</v>
      </c>
      <c r="DY55">
        <v>120.52800000000001</v>
      </c>
      <c r="DZ55">
        <v>-49.381900000000002</v>
      </c>
      <c r="EA55">
        <v>567.07899999999995</v>
      </c>
      <c r="EB55">
        <v>615.12900000000002</v>
      </c>
      <c r="EC55">
        <v>4.4182499999999996</v>
      </c>
      <c r="ED55">
        <v>600.11199999999997</v>
      </c>
      <c r="EE55">
        <v>24.413</v>
      </c>
      <c r="EF55">
        <v>2.84979</v>
      </c>
      <c r="EG55">
        <v>2.4130699999999998</v>
      </c>
      <c r="EH55">
        <v>23.1754</v>
      </c>
      <c r="EI55">
        <v>20.451799999999999</v>
      </c>
      <c r="EJ55">
        <v>1799.9</v>
      </c>
      <c r="EK55">
        <v>0.97799100000000005</v>
      </c>
      <c r="EL55">
        <v>2.2008900000000001E-2</v>
      </c>
      <c r="EM55">
        <v>0</v>
      </c>
      <c r="EN55">
        <v>890.78700000000003</v>
      </c>
      <c r="EO55">
        <v>5.0005300000000004</v>
      </c>
      <c r="EP55">
        <v>18425.5</v>
      </c>
      <c r="EQ55">
        <v>16034.3</v>
      </c>
      <c r="ER55">
        <v>49.25</v>
      </c>
      <c r="ES55">
        <v>50</v>
      </c>
      <c r="ET55">
        <v>49.686999999999998</v>
      </c>
      <c r="EU55">
        <v>49.75</v>
      </c>
      <c r="EV55">
        <v>50.5</v>
      </c>
      <c r="EW55">
        <v>1755.4</v>
      </c>
      <c r="EX55">
        <v>39.5</v>
      </c>
      <c r="EY55">
        <v>0</v>
      </c>
      <c r="EZ55">
        <v>134</v>
      </c>
      <c r="FA55">
        <v>0</v>
      </c>
      <c r="FB55">
        <v>890.74888461538467</v>
      </c>
      <c r="FC55">
        <v>1.3405470146523411</v>
      </c>
      <c r="FD55">
        <v>115.95213697272349</v>
      </c>
      <c r="FE55">
        <v>18407.553846153849</v>
      </c>
      <c r="FF55">
        <v>15</v>
      </c>
      <c r="FG55">
        <v>1689354215.5</v>
      </c>
      <c r="FH55" t="s">
        <v>627</v>
      </c>
      <c r="FI55">
        <v>1689354215.5</v>
      </c>
      <c r="FJ55">
        <v>1689354210</v>
      </c>
      <c r="FK55">
        <v>42</v>
      </c>
      <c r="FL55">
        <v>-1.2E-2</v>
      </c>
      <c r="FM55">
        <v>1E-3</v>
      </c>
      <c r="FN55">
        <v>0.52300000000000002</v>
      </c>
      <c r="FO55">
        <v>3.9E-2</v>
      </c>
      <c r="FP55">
        <v>600</v>
      </c>
      <c r="FQ55">
        <v>24</v>
      </c>
      <c r="FR55">
        <v>0.09</v>
      </c>
      <c r="FS55">
        <v>0.02</v>
      </c>
      <c r="FT55">
        <v>38.931836379820723</v>
      </c>
      <c r="FU55">
        <v>0.11894777810165651</v>
      </c>
      <c r="FV55">
        <v>0.1608910811215539</v>
      </c>
      <c r="FW55">
        <v>1</v>
      </c>
      <c r="FX55">
        <v>0.18909562259473231</v>
      </c>
      <c r="FY55">
        <v>4.0897828382484083E-2</v>
      </c>
      <c r="FZ55">
        <v>8.2699295715002435E-3</v>
      </c>
      <c r="GA55">
        <v>1</v>
      </c>
      <c r="GB55">
        <v>2</v>
      </c>
      <c r="GC55">
        <v>2</v>
      </c>
      <c r="GD55" t="s">
        <v>428</v>
      </c>
      <c r="GE55">
        <v>3.1270699999999998</v>
      </c>
      <c r="GF55">
        <v>2.7675700000000001</v>
      </c>
      <c r="GG55">
        <v>0.11150599999999999</v>
      </c>
      <c r="GH55">
        <v>0.11859500000000001</v>
      </c>
      <c r="GI55">
        <v>0.120708</v>
      </c>
      <c r="GJ55">
        <v>0.107778</v>
      </c>
      <c r="GK55">
        <v>21122.799999999999</v>
      </c>
      <c r="GL55">
        <v>21758.3</v>
      </c>
      <c r="GM55">
        <v>23643</v>
      </c>
      <c r="GN55">
        <v>25005.5</v>
      </c>
      <c r="GO55">
        <v>29970.7</v>
      </c>
      <c r="GP55">
        <v>31319.5</v>
      </c>
      <c r="GQ55">
        <v>37700.400000000001</v>
      </c>
      <c r="GR55">
        <v>38940.199999999997</v>
      </c>
      <c r="GS55">
        <v>2.11503</v>
      </c>
      <c r="GT55">
        <v>1.7162500000000001</v>
      </c>
      <c r="GU55">
        <v>5.0414399999999998E-2</v>
      </c>
      <c r="GV55">
        <v>0</v>
      </c>
      <c r="GW55">
        <v>31.151800000000001</v>
      </c>
      <c r="GX55">
        <v>999.9</v>
      </c>
      <c r="GY55">
        <v>37.1</v>
      </c>
      <c r="GZ55">
        <v>40.700000000000003</v>
      </c>
      <c r="HA55">
        <v>28.8828</v>
      </c>
      <c r="HB55">
        <v>60.976700000000001</v>
      </c>
      <c r="HC55">
        <v>27.239599999999999</v>
      </c>
      <c r="HD55">
        <v>1</v>
      </c>
      <c r="HE55">
        <v>0.76356999999999997</v>
      </c>
      <c r="HF55">
        <v>1.8383</v>
      </c>
      <c r="HG55">
        <v>20.303799999999999</v>
      </c>
      <c r="HH55">
        <v>5.2508299999999997</v>
      </c>
      <c r="HI55">
        <v>12.0099</v>
      </c>
      <c r="HJ55">
        <v>4.9777500000000003</v>
      </c>
      <c r="HK55">
        <v>3.2930000000000001</v>
      </c>
      <c r="HL55">
        <v>9999</v>
      </c>
      <c r="HM55">
        <v>9999</v>
      </c>
      <c r="HN55">
        <v>9999</v>
      </c>
      <c r="HO55">
        <v>255.3</v>
      </c>
      <c r="HP55">
        <v>1.87592</v>
      </c>
      <c r="HQ55">
        <v>1.87683</v>
      </c>
      <c r="HR55">
        <v>1.8830800000000001</v>
      </c>
      <c r="HS55">
        <v>1.88622</v>
      </c>
      <c r="HT55">
        <v>1.8769800000000001</v>
      </c>
      <c r="HU55">
        <v>1.8834900000000001</v>
      </c>
      <c r="HV55">
        <v>1.8824700000000001</v>
      </c>
      <c r="HW55">
        <v>1.8858299999999999</v>
      </c>
      <c r="HX55">
        <v>0</v>
      </c>
      <c r="HY55">
        <v>0</v>
      </c>
      <c r="HZ55">
        <v>0</v>
      </c>
      <c r="IA55">
        <v>0</v>
      </c>
      <c r="IB55" t="s">
        <v>429</v>
      </c>
      <c r="IC55" t="s">
        <v>430</v>
      </c>
      <c r="ID55" t="s">
        <v>431</v>
      </c>
      <c r="IE55" t="s">
        <v>431</v>
      </c>
      <c r="IF55" t="s">
        <v>431</v>
      </c>
      <c r="IG55" t="s">
        <v>431</v>
      </c>
      <c r="IH55">
        <v>0</v>
      </c>
      <c r="II55">
        <v>100</v>
      </c>
      <c r="IJ55">
        <v>100</v>
      </c>
      <c r="IK55">
        <v>0.52100000000000002</v>
      </c>
      <c r="IL55">
        <v>4.6800000000000001E-2</v>
      </c>
      <c r="IM55">
        <v>0.60513864877900569</v>
      </c>
      <c r="IN55">
        <v>-4.2852564239613137E-4</v>
      </c>
      <c r="IO55">
        <v>6.4980710991155998E-7</v>
      </c>
      <c r="IP55">
        <v>-2.7237938963984961E-10</v>
      </c>
      <c r="IQ55">
        <v>-1.301091992974158E-2</v>
      </c>
      <c r="IR55">
        <v>6.6907473102813496E-3</v>
      </c>
      <c r="IS55">
        <v>-3.3673306238274028E-4</v>
      </c>
      <c r="IT55">
        <v>6.1311374003140313E-6</v>
      </c>
      <c r="IU55">
        <v>3</v>
      </c>
      <c r="IV55">
        <v>2101</v>
      </c>
      <c r="IW55">
        <v>1</v>
      </c>
      <c r="IX55">
        <v>32</v>
      </c>
      <c r="IY55">
        <v>0.6</v>
      </c>
      <c r="IZ55">
        <v>0.7</v>
      </c>
      <c r="JA55">
        <v>1.39771</v>
      </c>
      <c r="JB55">
        <v>2.6953100000000001</v>
      </c>
      <c r="JC55">
        <v>1.6015600000000001</v>
      </c>
      <c r="JD55">
        <v>2.33887</v>
      </c>
      <c r="JE55">
        <v>1.5502899999999999</v>
      </c>
      <c r="JF55">
        <v>2.2985799999999998</v>
      </c>
      <c r="JG55">
        <v>44.613199999999999</v>
      </c>
      <c r="JH55">
        <v>24.008700000000001</v>
      </c>
      <c r="JI55">
        <v>18</v>
      </c>
      <c r="JJ55">
        <v>595.92399999999998</v>
      </c>
      <c r="JK55">
        <v>388.04199999999997</v>
      </c>
      <c r="JL55">
        <v>29.111000000000001</v>
      </c>
      <c r="JM55">
        <v>36.341999999999999</v>
      </c>
      <c r="JN55">
        <v>29.9999</v>
      </c>
      <c r="JO55">
        <v>36.54</v>
      </c>
      <c r="JP55">
        <v>36.545200000000001</v>
      </c>
      <c r="JQ55">
        <v>27.982500000000002</v>
      </c>
      <c r="JR55">
        <v>21.2654</v>
      </c>
      <c r="JS55">
        <v>1.32927</v>
      </c>
      <c r="JT55">
        <v>29.097799999999999</v>
      </c>
      <c r="JU55">
        <v>600</v>
      </c>
      <c r="JV55">
        <v>24.251799999999999</v>
      </c>
      <c r="JW55">
        <v>98.319599999999994</v>
      </c>
      <c r="JX55">
        <v>98.5197</v>
      </c>
    </row>
    <row r="56" spans="1:284" x14ac:dyDescent="0.3">
      <c r="A56">
        <v>40</v>
      </c>
      <c r="B56">
        <v>1689354435.5</v>
      </c>
      <c r="C56">
        <v>8252</v>
      </c>
      <c r="D56" t="s">
        <v>628</v>
      </c>
      <c r="E56" t="s">
        <v>629</v>
      </c>
      <c r="F56" t="s">
        <v>416</v>
      </c>
      <c r="G56" t="s">
        <v>417</v>
      </c>
      <c r="H56" t="s">
        <v>573</v>
      </c>
      <c r="I56" t="s">
        <v>419</v>
      </c>
      <c r="J56" t="s">
        <v>573</v>
      </c>
      <c r="K56" t="s">
        <v>421</v>
      </c>
      <c r="L56" t="s">
        <v>574</v>
      </c>
      <c r="M56">
        <v>1689354435.5</v>
      </c>
      <c r="N56">
        <f t="shared" si="46"/>
        <v>2.6738023664729439E-3</v>
      </c>
      <c r="O56">
        <f t="shared" si="47"/>
        <v>2.6738023664729438</v>
      </c>
      <c r="P56">
        <f t="shared" si="48"/>
        <v>38.406037193690182</v>
      </c>
      <c r="Q56">
        <f t="shared" si="49"/>
        <v>751.46</v>
      </c>
      <c r="R56">
        <f t="shared" si="50"/>
        <v>259.19802108024618</v>
      </c>
      <c r="S56">
        <f t="shared" si="51"/>
        <v>25.646472014679627</v>
      </c>
      <c r="T56">
        <f t="shared" si="52"/>
        <v>74.353568672442009</v>
      </c>
      <c r="U56">
        <f t="shared" si="53"/>
        <v>0.13200653280166769</v>
      </c>
      <c r="V56">
        <f t="shared" si="54"/>
        <v>2.9100911600060679</v>
      </c>
      <c r="W56">
        <f t="shared" si="55"/>
        <v>0.12876787735505166</v>
      </c>
      <c r="X56">
        <f t="shared" si="56"/>
        <v>8.0764285686180964E-2</v>
      </c>
      <c r="Y56">
        <f t="shared" si="57"/>
        <v>289.55908203282172</v>
      </c>
      <c r="Z56">
        <f t="shared" si="58"/>
        <v>32.737855671756968</v>
      </c>
      <c r="AA56">
        <f t="shared" si="59"/>
        <v>32.018999999999998</v>
      </c>
      <c r="AB56">
        <f t="shared" si="60"/>
        <v>4.7802208087689007</v>
      </c>
      <c r="AC56">
        <f t="shared" si="61"/>
        <v>59.660123941894824</v>
      </c>
      <c r="AD56">
        <f t="shared" si="62"/>
        <v>2.8044116744510998</v>
      </c>
      <c r="AE56">
        <f t="shared" si="63"/>
        <v>4.7006467455254013</v>
      </c>
      <c r="AF56">
        <f t="shared" si="64"/>
        <v>1.9758091343178008</v>
      </c>
      <c r="AG56">
        <f t="shared" si="65"/>
        <v>-117.91468436145682</v>
      </c>
      <c r="AH56">
        <f t="shared" si="66"/>
        <v>-46.486161697386414</v>
      </c>
      <c r="AI56">
        <f t="shared" si="67"/>
        <v>-3.6180628769251832</v>
      </c>
      <c r="AJ56">
        <f t="shared" si="68"/>
        <v>121.5401730970533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51481.331562818537</v>
      </c>
      <c r="AP56" t="s">
        <v>423</v>
      </c>
      <c r="AQ56">
        <v>10366.9</v>
      </c>
      <c r="AR56">
        <v>993.59653846153856</v>
      </c>
      <c r="AS56">
        <v>3431.87</v>
      </c>
      <c r="AT56">
        <f t="shared" si="72"/>
        <v>0.71047955241266758</v>
      </c>
      <c r="AU56">
        <v>-3.9894345373445681</v>
      </c>
      <c r="AV56" t="s">
        <v>630</v>
      </c>
      <c r="AW56">
        <v>10032.299999999999</v>
      </c>
      <c r="AX56">
        <v>887.49544000000014</v>
      </c>
      <c r="AY56">
        <v>1289.621866166731</v>
      </c>
      <c r="AZ56">
        <f t="shared" si="73"/>
        <v>0.31181731383169742</v>
      </c>
      <c r="BA56">
        <v>0.5</v>
      </c>
      <c r="BB56">
        <f t="shared" si="74"/>
        <v>1513.1430062346226</v>
      </c>
      <c r="BC56">
        <f t="shared" si="75"/>
        <v>38.406037193690182</v>
      </c>
      <c r="BD56">
        <f t="shared" si="76"/>
        <v>235.91209382364968</v>
      </c>
      <c r="BE56">
        <f t="shared" si="77"/>
        <v>2.8018152650709244E-2</v>
      </c>
      <c r="BF56">
        <f t="shared" si="78"/>
        <v>1.661144394364902</v>
      </c>
      <c r="BG56">
        <f t="shared" si="79"/>
        <v>670.92502930609407</v>
      </c>
      <c r="BH56" t="s">
        <v>631</v>
      </c>
      <c r="BI56">
        <v>638.46</v>
      </c>
      <c r="BJ56">
        <f t="shared" si="80"/>
        <v>638.46</v>
      </c>
      <c r="BK56">
        <f t="shared" si="81"/>
        <v>0.50492464748775001</v>
      </c>
      <c r="BL56">
        <f t="shared" si="82"/>
        <v>0.61755217413755281</v>
      </c>
      <c r="BM56">
        <f t="shared" si="83"/>
        <v>0.7668935579930154</v>
      </c>
      <c r="BN56">
        <f t="shared" si="84"/>
        <v>1.3584189882806346</v>
      </c>
      <c r="BO56">
        <f t="shared" si="85"/>
        <v>0.87859223652526186</v>
      </c>
      <c r="BP56">
        <f t="shared" si="86"/>
        <v>0.44426409796523791</v>
      </c>
      <c r="BQ56">
        <f t="shared" si="87"/>
        <v>0.55573590203476209</v>
      </c>
      <c r="BR56">
        <v>6543</v>
      </c>
      <c r="BS56">
        <v>290.00000000000011</v>
      </c>
      <c r="BT56">
        <v>1182.69</v>
      </c>
      <c r="BU56">
        <v>205</v>
      </c>
      <c r="BV56">
        <v>10032.299999999999</v>
      </c>
      <c r="BW56">
        <v>1180.83</v>
      </c>
      <c r="BX56">
        <v>1.86</v>
      </c>
      <c r="BY56">
        <v>300.00000000000011</v>
      </c>
      <c r="BZ56">
        <v>38.6</v>
      </c>
      <c r="CA56">
        <v>1289.621866166731</v>
      </c>
      <c r="CB56">
        <v>1.1990222041539309</v>
      </c>
      <c r="CC56">
        <v>-109.1385844082133</v>
      </c>
      <c r="CD56">
        <v>0.98480801753503644</v>
      </c>
      <c r="CE56">
        <v>0.99772534490373865</v>
      </c>
      <c r="CF56">
        <v>-1.0896533704115689E-2</v>
      </c>
      <c r="CG56">
        <v>289.99999999999989</v>
      </c>
      <c r="CH56">
        <v>1175.45</v>
      </c>
      <c r="CI56">
        <v>665</v>
      </c>
      <c r="CJ56">
        <v>10009.6</v>
      </c>
      <c r="CK56">
        <v>1180.5899999999999</v>
      </c>
      <c r="CL56">
        <v>-5.14</v>
      </c>
      <c r="CZ56">
        <f t="shared" si="88"/>
        <v>1799.95</v>
      </c>
      <c r="DA56">
        <f t="shared" si="89"/>
        <v>1513.1430062346226</v>
      </c>
      <c r="DB56">
        <f t="shared" si="90"/>
        <v>0.84065835508465381</v>
      </c>
      <c r="DC56">
        <f t="shared" si="91"/>
        <v>0.16087062531338187</v>
      </c>
      <c r="DD56">
        <v>6</v>
      </c>
      <c r="DE56">
        <v>0.5</v>
      </c>
      <c r="DF56" t="s">
        <v>426</v>
      </c>
      <c r="DG56">
        <v>2</v>
      </c>
      <c r="DH56">
        <v>1689354435.5</v>
      </c>
      <c r="DI56">
        <v>751.46</v>
      </c>
      <c r="DJ56">
        <v>799.94399999999996</v>
      </c>
      <c r="DK56">
        <v>28.343</v>
      </c>
      <c r="DL56">
        <v>25.226299999999998</v>
      </c>
      <c r="DM56">
        <v>751.01700000000005</v>
      </c>
      <c r="DN56">
        <v>28.2942</v>
      </c>
      <c r="DO56">
        <v>500.14800000000002</v>
      </c>
      <c r="DP56">
        <v>98.845500000000001</v>
      </c>
      <c r="DQ56">
        <v>9.9977700000000003E-2</v>
      </c>
      <c r="DR56">
        <v>31.7227</v>
      </c>
      <c r="DS56">
        <v>32.018999999999998</v>
      </c>
      <c r="DT56">
        <v>999.9</v>
      </c>
      <c r="DU56">
        <v>0</v>
      </c>
      <c r="DV56">
        <v>0</v>
      </c>
      <c r="DW56">
        <v>10005</v>
      </c>
      <c r="DX56">
        <v>0</v>
      </c>
      <c r="DY56">
        <v>105.58499999999999</v>
      </c>
      <c r="DZ56">
        <v>-48.483499999999999</v>
      </c>
      <c r="EA56">
        <v>773.38</v>
      </c>
      <c r="EB56">
        <v>820.64499999999998</v>
      </c>
      <c r="EC56">
        <v>3.1166900000000002</v>
      </c>
      <c r="ED56">
        <v>799.94399999999996</v>
      </c>
      <c r="EE56">
        <v>25.226299999999998</v>
      </c>
      <c r="EF56">
        <v>2.80158</v>
      </c>
      <c r="EG56">
        <v>2.4935100000000001</v>
      </c>
      <c r="EH56">
        <v>22.8934</v>
      </c>
      <c r="EI56">
        <v>20.984200000000001</v>
      </c>
      <c r="EJ56">
        <v>1799.95</v>
      </c>
      <c r="EK56">
        <v>0.97799100000000005</v>
      </c>
      <c r="EL56">
        <v>2.2008900000000001E-2</v>
      </c>
      <c r="EM56">
        <v>0</v>
      </c>
      <c r="EN56">
        <v>886.95299999999997</v>
      </c>
      <c r="EO56">
        <v>5.0005300000000004</v>
      </c>
      <c r="EP56">
        <v>18317.400000000001</v>
      </c>
      <c r="EQ56">
        <v>16034.8</v>
      </c>
      <c r="ER56">
        <v>49.186999999999998</v>
      </c>
      <c r="ES56">
        <v>49.936999999999998</v>
      </c>
      <c r="ET56">
        <v>49.686999999999998</v>
      </c>
      <c r="EU56">
        <v>49.686999999999998</v>
      </c>
      <c r="EV56">
        <v>50.436999999999998</v>
      </c>
      <c r="EW56">
        <v>1755.44</v>
      </c>
      <c r="EX56">
        <v>39.5</v>
      </c>
      <c r="EY56">
        <v>0</v>
      </c>
      <c r="EZ56">
        <v>179.60000014305109</v>
      </c>
      <c r="FA56">
        <v>0</v>
      </c>
      <c r="FB56">
        <v>887.49544000000014</v>
      </c>
      <c r="FC56">
        <v>-5.0209230644156362</v>
      </c>
      <c r="FD56">
        <v>4837.7615289836631</v>
      </c>
      <c r="FE56">
        <v>17963.472000000002</v>
      </c>
      <c r="FF56">
        <v>15</v>
      </c>
      <c r="FG56">
        <v>1689354324.5</v>
      </c>
      <c r="FH56" t="s">
        <v>632</v>
      </c>
      <c r="FI56">
        <v>1689354324</v>
      </c>
      <c r="FJ56">
        <v>1689354324.5</v>
      </c>
      <c r="FK56">
        <v>43</v>
      </c>
      <c r="FL56">
        <v>-9.1999999999999998E-2</v>
      </c>
      <c r="FM56">
        <v>3.0000000000000001E-3</v>
      </c>
      <c r="FN56">
        <v>0.44700000000000001</v>
      </c>
      <c r="FO56">
        <v>4.2000000000000003E-2</v>
      </c>
      <c r="FP56">
        <v>800</v>
      </c>
      <c r="FQ56">
        <v>24</v>
      </c>
      <c r="FR56">
        <v>0.05</v>
      </c>
      <c r="FS56">
        <v>0.02</v>
      </c>
      <c r="FT56">
        <v>38.679157072311348</v>
      </c>
      <c r="FU56">
        <v>-0.95319294555863476</v>
      </c>
      <c r="FV56">
        <v>0.16108132910115019</v>
      </c>
      <c r="FW56">
        <v>1</v>
      </c>
      <c r="FX56">
        <v>0.13628615893368909</v>
      </c>
      <c r="FY56">
        <v>-2.1307949939112541E-2</v>
      </c>
      <c r="FZ56">
        <v>3.1356181289116511E-3</v>
      </c>
      <c r="GA56">
        <v>1</v>
      </c>
      <c r="GB56">
        <v>2</v>
      </c>
      <c r="GC56">
        <v>2</v>
      </c>
      <c r="GD56" t="s">
        <v>428</v>
      </c>
      <c r="GE56">
        <v>3.1271900000000001</v>
      </c>
      <c r="GF56">
        <v>2.7673299999999998</v>
      </c>
      <c r="GG56">
        <v>0.13838600000000001</v>
      </c>
      <c r="GH56">
        <v>0.14430499999999999</v>
      </c>
      <c r="GI56">
        <v>0.119279</v>
      </c>
      <c r="GJ56">
        <v>0.11028399999999999</v>
      </c>
      <c r="GK56">
        <v>20478.2</v>
      </c>
      <c r="GL56">
        <v>21119.4</v>
      </c>
      <c r="GM56">
        <v>23637.7</v>
      </c>
      <c r="GN56">
        <v>25001.9</v>
      </c>
      <c r="GO56">
        <v>30012.3</v>
      </c>
      <c r="GP56">
        <v>31228.5</v>
      </c>
      <c r="GQ56">
        <v>37691.599999999999</v>
      </c>
      <c r="GR56">
        <v>38936.6</v>
      </c>
      <c r="GS56">
        <v>2.1137999999999999</v>
      </c>
      <c r="GT56">
        <v>1.71715</v>
      </c>
      <c r="GU56">
        <v>6.2175099999999997E-2</v>
      </c>
      <c r="GV56">
        <v>0</v>
      </c>
      <c r="GW56">
        <v>31.009699999999999</v>
      </c>
      <c r="GX56">
        <v>999.9</v>
      </c>
      <c r="GY56">
        <v>37.299999999999997</v>
      </c>
      <c r="GZ56">
        <v>40.700000000000003</v>
      </c>
      <c r="HA56">
        <v>29.04</v>
      </c>
      <c r="HB56">
        <v>60.816699999999997</v>
      </c>
      <c r="HC56">
        <v>26.875</v>
      </c>
      <c r="HD56">
        <v>1</v>
      </c>
      <c r="HE56">
        <v>0.77196900000000002</v>
      </c>
      <c r="HF56">
        <v>2.3268499999999999</v>
      </c>
      <c r="HG56">
        <v>20.297899999999998</v>
      </c>
      <c r="HH56">
        <v>5.25068</v>
      </c>
      <c r="HI56">
        <v>12.0099</v>
      </c>
      <c r="HJ56">
        <v>4.9783499999999998</v>
      </c>
      <c r="HK56">
        <v>3.2930000000000001</v>
      </c>
      <c r="HL56">
        <v>9999</v>
      </c>
      <c r="HM56">
        <v>9999</v>
      </c>
      <c r="HN56">
        <v>9999</v>
      </c>
      <c r="HO56">
        <v>255.4</v>
      </c>
      <c r="HP56">
        <v>1.87592</v>
      </c>
      <c r="HQ56">
        <v>1.87683</v>
      </c>
      <c r="HR56">
        <v>1.8830899999999999</v>
      </c>
      <c r="HS56">
        <v>1.88625</v>
      </c>
      <c r="HT56">
        <v>1.8769800000000001</v>
      </c>
      <c r="HU56">
        <v>1.8835299999999999</v>
      </c>
      <c r="HV56">
        <v>1.8824799999999999</v>
      </c>
      <c r="HW56">
        <v>1.8858299999999999</v>
      </c>
      <c r="HX56">
        <v>0</v>
      </c>
      <c r="HY56">
        <v>0</v>
      </c>
      <c r="HZ56">
        <v>0</v>
      </c>
      <c r="IA56">
        <v>0</v>
      </c>
      <c r="IB56" t="s">
        <v>429</v>
      </c>
      <c r="IC56" t="s">
        <v>430</v>
      </c>
      <c r="ID56" t="s">
        <v>431</v>
      </c>
      <c r="IE56" t="s">
        <v>431</v>
      </c>
      <c r="IF56" t="s">
        <v>431</v>
      </c>
      <c r="IG56" t="s">
        <v>431</v>
      </c>
      <c r="IH56">
        <v>0</v>
      </c>
      <c r="II56">
        <v>100</v>
      </c>
      <c r="IJ56">
        <v>100</v>
      </c>
      <c r="IK56">
        <v>0.443</v>
      </c>
      <c r="IL56">
        <v>4.8800000000000003E-2</v>
      </c>
      <c r="IM56">
        <v>0.51342396663773315</v>
      </c>
      <c r="IN56">
        <v>-4.2852564239613137E-4</v>
      </c>
      <c r="IO56">
        <v>6.4980710991155998E-7</v>
      </c>
      <c r="IP56">
        <v>-2.7237938963984961E-10</v>
      </c>
      <c r="IQ56">
        <v>-9.826442653836821E-3</v>
      </c>
      <c r="IR56">
        <v>6.6907473102813496E-3</v>
      </c>
      <c r="IS56">
        <v>-3.3673306238274028E-4</v>
      </c>
      <c r="IT56">
        <v>6.1311374003140313E-6</v>
      </c>
      <c r="IU56">
        <v>3</v>
      </c>
      <c r="IV56">
        <v>2101</v>
      </c>
      <c r="IW56">
        <v>1</v>
      </c>
      <c r="IX56">
        <v>32</v>
      </c>
      <c r="IY56">
        <v>1.9</v>
      </c>
      <c r="IZ56">
        <v>1.9</v>
      </c>
      <c r="JA56">
        <v>1.7712399999999999</v>
      </c>
      <c r="JB56">
        <v>2.6892100000000001</v>
      </c>
      <c r="JC56">
        <v>1.6015600000000001</v>
      </c>
      <c r="JD56">
        <v>2.33765</v>
      </c>
      <c r="JE56">
        <v>1.5502899999999999</v>
      </c>
      <c r="JF56">
        <v>2.4108900000000002</v>
      </c>
      <c r="JG56">
        <v>44.445599999999999</v>
      </c>
      <c r="JH56">
        <v>24.017499999999998</v>
      </c>
      <c r="JI56">
        <v>18</v>
      </c>
      <c r="JJ56">
        <v>595.19100000000003</v>
      </c>
      <c r="JK56">
        <v>388.709</v>
      </c>
      <c r="JL56">
        <v>28.956600000000002</v>
      </c>
      <c r="JM56">
        <v>36.372500000000002</v>
      </c>
      <c r="JN56">
        <v>29.9999</v>
      </c>
      <c r="JO56">
        <v>36.557000000000002</v>
      </c>
      <c r="JP56">
        <v>36.562100000000001</v>
      </c>
      <c r="JQ56">
        <v>35.430500000000002</v>
      </c>
      <c r="JR56">
        <v>18.478000000000002</v>
      </c>
      <c r="JS56">
        <v>5.7888999999999999</v>
      </c>
      <c r="JT56">
        <v>28.956199999999999</v>
      </c>
      <c r="JU56">
        <v>800</v>
      </c>
      <c r="JV56">
        <v>25.297899999999998</v>
      </c>
      <c r="JW56">
        <v>98.296899999999994</v>
      </c>
      <c r="JX56">
        <v>98.508499999999998</v>
      </c>
    </row>
    <row r="57" spans="1:284" x14ac:dyDescent="0.3">
      <c r="A57">
        <v>41</v>
      </c>
      <c r="B57">
        <v>1689354619.5999999</v>
      </c>
      <c r="C57">
        <v>8436.0999999046326</v>
      </c>
      <c r="D57" t="s">
        <v>633</v>
      </c>
      <c r="E57" t="s">
        <v>634</v>
      </c>
      <c r="F57" t="s">
        <v>416</v>
      </c>
      <c r="G57" t="s">
        <v>417</v>
      </c>
      <c r="H57" t="s">
        <v>573</v>
      </c>
      <c r="I57" t="s">
        <v>419</v>
      </c>
      <c r="J57" t="s">
        <v>573</v>
      </c>
      <c r="K57" t="s">
        <v>421</v>
      </c>
      <c r="L57" t="s">
        <v>574</v>
      </c>
      <c r="M57">
        <v>1689354619.5999999</v>
      </c>
      <c r="N57">
        <f t="shared" si="46"/>
        <v>1.9056564498137166E-3</v>
      </c>
      <c r="O57">
        <f t="shared" si="47"/>
        <v>1.9056564498137165</v>
      </c>
      <c r="P57">
        <f t="shared" si="48"/>
        <v>38.352940613173814</v>
      </c>
      <c r="Q57">
        <f t="shared" si="49"/>
        <v>1151.3499999999999</v>
      </c>
      <c r="R57">
        <f t="shared" si="50"/>
        <v>454.63633569727665</v>
      </c>
      <c r="S57">
        <f t="shared" si="51"/>
        <v>44.981677000027496</v>
      </c>
      <c r="T57">
        <f t="shared" si="52"/>
        <v>113.914462500125</v>
      </c>
      <c r="U57">
        <f t="shared" si="53"/>
        <v>9.2981810343071694E-2</v>
      </c>
      <c r="V57">
        <f t="shared" si="54"/>
        <v>2.9104323817850082</v>
      </c>
      <c r="W57">
        <f t="shared" si="55"/>
        <v>9.1362509466862363E-2</v>
      </c>
      <c r="X57">
        <f t="shared" si="56"/>
        <v>5.7244707210610445E-2</v>
      </c>
      <c r="Y57">
        <f t="shared" si="57"/>
        <v>289.54949332654991</v>
      </c>
      <c r="Z57">
        <f t="shared" si="58"/>
        <v>32.736688631189615</v>
      </c>
      <c r="AA57">
        <f t="shared" si="59"/>
        <v>31.969100000000001</v>
      </c>
      <c r="AB57">
        <f t="shared" si="60"/>
        <v>4.7667381646314109</v>
      </c>
      <c r="AC57">
        <f t="shared" si="61"/>
        <v>59.858816369990862</v>
      </c>
      <c r="AD57">
        <f t="shared" si="62"/>
        <v>2.7817548633069999</v>
      </c>
      <c r="AE57">
        <f t="shared" si="63"/>
        <v>4.6471932323432688</v>
      </c>
      <c r="AF57">
        <f t="shared" si="64"/>
        <v>1.9849833013244109</v>
      </c>
      <c r="AG57">
        <f t="shared" si="65"/>
        <v>-84.039449436784906</v>
      </c>
      <c r="AH57">
        <f t="shared" si="66"/>
        <v>-70.278748570866853</v>
      </c>
      <c r="AI57">
        <f t="shared" si="67"/>
        <v>-5.4624610830151523</v>
      </c>
      <c r="AJ57">
        <f t="shared" si="68"/>
        <v>129.76883423588299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51524.925761860162</v>
      </c>
      <c r="AP57" t="s">
        <v>423</v>
      </c>
      <c r="AQ57">
        <v>10366.9</v>
      </c>
      <c r="AR57">
        <v>993.59653846153856</v>
      </c>
      <c r="AS57">
        <v>3431.87</v>
      </c>
      <c r="AT57">
        <f t="shared" si="72"/>
        <v>0.71047955241266758</v>
      </c>
      <c r="AU57">
        <v>-3.9894345373445681</v>
      </c>
      <c r="AV57" t="s">
        <v>635</v>
      </c>
      <c r="AW57">
        <v>10046.700000000001</v>
      </c>
      <c r="AX57">
        <v>888.06834615384628</v>
      </c>
      <c r="AY57">
        <v>1295.682463489622</v>
      </c>
      <c r="AZ57">
        <f t="shared" si="73"/>
        <v>0.31459414541890229</v>
      </c>
      <c r="BA57">
        <v>0.5</v>
      </c>
      <c r="BB57">
        <f t="shared" si="74"/>
        <v>1513.0925996510621</v>
      </c>
      <c r="BC57">
        <f t="shared" si="75"/>
        <v>38.352940613173814</v>
      </c>
      <c r="BD57">
        <f t="shared" si="76"/>
        <v>238.00503666344557</v>
      </c>
      <c r="BE57">
        <f t="shared" si="77"/>
        <v>2.7983994608316146E-2</v>
      </c>
      <c r="BF57">
        <f t="shared" si="78"/>
        <v>1.6486968039661887</v>
      </c>
      <c r="BG57">
        <f t="shared" si="79"/>
        <v>672.5616972821839</v>
      </c>
      <c r="BH57" t="s">
        <v>636</v>
      </c>
      <c r="BI57">
        <v>636.49</v>
      </c>
      <c r="BJ57">
        <f t="shared" si="80"/>
        <v>636.49</v>
      </c>
      <c r="BK57">
        <f t="shared" si="81"/>
        <v>0.50876081298055009</v>
      </c>
      <c r="BL57">
        <f t="shared" si="82"/>
        <v>0.61835372810234357</v>
      </c>
      <c r="BM57">
        <f t="shared" si="83"/>
        <v>0.76418502547431044</v>
      </c>
      <c r="BN57">
        <f t="shared" si="84"/>
        <v>1.349331708512675</v>
      </c>
      <c r="BO57">
        <f t="shared" si="85"/>
        <v>0.8761066263513041</v>
      </c>
      <c r="BP57">
        <f t="shared" si="86"/>
        <v>0.44318206600247267</v>
      </c>
      <c r="BQ57">
        <f t="shared" si="87"/>
        <v>0.55681793399752733</v>
      </c>
      <c r="BR57">
        <v>6545</v>
      </c>
      <c r="BS57">
        <v>290.00000000000011</v>
      </c>
      <c r="BT57">
        <v>1188.6300000000001</v>
      </c>
      <c r="BU57">
        <v>125</v>
      </c>
      <c r="BV57">
        <v>10046.700000000001</v>
      </c>
      <c r="BW57">
        <v>1186.22</v>
      </c>
      <c r="BX57">
        <v>2.41</v>
      </c>
      <c r="BY57">
        <v>300.00000000000011</v>
      </c>
      <c r="BZ57">
        <v>38.6</v>
      </c>
      <c r="CA57">
        <v>1295.682463489622</v>
      </c>
      <c r="CB57">
        <v>1.349316528714557</v>
      </c>
      <c r="CC57">
        <v>-109.9747361180606</v>
      </c>
      <c r="CD57">
        <v>1.108288917031665</v>
      </c>
      <c r="CE57">
        <v>0.99716440031028797</v>
      </c>
      <c r="CF57">
        <v>-1.0896976418242509E-2</v>
      </c>
      <c r="CG57">
        <v>289.99999999999989</v>
      </c>
      <c r="CH57">
        <v>1181.3</v>
      </c>
      <c r="CI57">
        <v>735</v>
      </c>
      <c r="CJ57">
        <v>10004.700000000001</v>
      </c>
      <c r="CK57">
        <v>1185.76</v>
      </c>
      <c r="CL57">
        <v>-4.46</v>
      </c>
      <c r="CZ57">
        <f t="shared" si="88"/>
        <v>1799.89</v>
      </c>
      <c r="DA57">
        <f t="shared" si="89"/>
        <v>1513.0925996510621</v>
      </c>
      <c r="DB57">
        <f t="shared" si="90"/>
        <v>0.84065837337340732</v>
      </c>
      <c r="DC57">
        <f t="shared" si="91"/>
        <v>0.16087066061067615</v>
      </c>
      <c r="DD57">
        <v>6</v>
      </c>
      <c r="DE57">
        <v>0.5</v>
      </c>
      <c r="DF57" t="s">
        <v>426</v>
      </c>
      <c r="DG57">
        <v>2</v>
      </c>
      <c r="DH57">
        <v>1689354619.5999999</v>
      </c>
      <c r="DI57">
        <v>1151.3499999999999</v>
      </c>
      <c r="DJ57">
        <v>1200</v>
      </c>
      <c r="DK57">
        <v>28.115600000000001</v>
      </c>
      <c r="DL57">
        <v>25.8934</v>
      </c>
      <c r="DM57">
        <v>1150.31</v>
      </c>
      <c r="DN57">
        <v>28.069800000000001</v>
      </c>
      <c r="DO57">
        <v>500.06599999999997</v>
      </c>
      <c r="DP57">
        <v>98.840100000000007</v>
      </c>
      <c r="DQ57">
        <v>9.9807499999999993E-2</v>
      </c>
      <c r="DR57">
        <v>31.5212</v>
      </c>
      <c r="DS57">
        <v>31.969100000000001</v>
      </c>
      <c r="DT57">
        <v>999.9</v>
      </c>
      <c r="DU57">
        <v>0</v>
      </c>
      <c r="DV57">
        <v>0</v>
      </c>
      <c r="DW57">
        <v>10007.5</v>
      </c>
      <c r="DX57">
        <v>0</v>
      </c>
      <c r="DY57">
        <v>103.782</v>
      </c>
      <c r="DZ57">
        <v>-48.644300000000001</v>
      </c>
      <c r="EA57">
        <v>1184.6600000000001</v>
      </c>
      <c r="EB57">
        <v>1231.9000000000001</v>
      </c>
      <c r="EC57">
        <v>2.2221700000000002</v>
      </c>
      <c r="ED57">
        <v>1200</v>
      </c>
      <c r="EE57">
        <v>25.8934</v>
      </c>
      <c r="EF57">
        <v>2.77895</v>
      </c>
      <c r="EG57">
        <v>2.55931</v>
      </c>
      <c r="EH57">
        <v>22.759599999999999</v>
      </c>
      <c r="EI57">
        <v>21.4087</v>
      </c>
      <c r="EJ57">
        <v>1799.89</v>
      </c>
      <c r="EK57">
        <v>0.97799100000000005</v>
      </c>
      <c r="EL57">
        <v>2.2008900000000001E-2</v>
      </c>
      <c r="EM57">
        <v>0</v>
      </c>
      <c r="EN57">
        <v>887.91300000000001</v>
      </c>
      <c r="EO57">
        <v>5.0005300000000004</v>
      </c>
      <c r="EP57">
        <v>17361.8</v>
      </c>
      <c r="EQ57">
        <v>16034.2</v>
      </c>
      <c r="ER57">
        <v>49.125</v>
      </c>
      <c r="ES57">
        <v>49.936999999999998</v>
      </c>
      <c r="ET57">
        <v>49.625</v>
      </c>
      <c r="EU57">
        <v>49.625</v>
      </c>
      <c r="EV57">
        <v>50.375</v>
      </c>
      <c r="EW57">
        <v>1755.39</v>
      </c>
      <c r="EX57">
        <v>39.5</v>
      </c>
      <c r="EY57">
        <v>0</v>
      </c>
      <c r="EZ57">
        <v>182</v>
      </c>
      <c r="FA57">
        <v>0</v>
      </c>
      <c r="FB57">
        <v>888.06834615384628</v>
      </c>
      <c r="FC57">
        <v>-3.9691965737704762</v>
      </c>
      <c r="FD57">
        <v>40.779485881873242</v>
      </c>
      <c r="FE57">
        <v>17424.5</v>
      </c>
      <c r="FF57">
        <v>15</v>
      </c>
      <c r="FG57">
        <v>1689354570.5999999</v>
      </c>
      <c r="FH57" t="s">
        <v>637</v>
      </c>
      <c r="FI57">
        <v>1689354568.0999999</v>
      </c>
      <c r="FJ57">
        <v>1689354570.5999999</v>
      </c>
      <c r="FK57">
        <v>44</v>
      </c>
      <c r="FL57">
        <v>0.57699999999999996</v>
      </c>
      <c r="FM57">
        <v>-2E-3</v>
      </c>
      <c r="FN57">
        <v>1.0409999999999999</v>
      </c>
      <c r="FO57">
        <v>4.1000000000000002E-2</v>
      </c>
      <c r="FP57">
        <v>1200</v>
      </c>
      <c r="FQ57">
        <v>26</v>
      </c>
      <c r="FR57">
        <v>7.0000000000000007E-2</v>
      </c>
      <c r="FS57">
        <v>0.04</v>
      </c>
      <c r="FT57">
        <v>38.568764539344471</v>
      </c>
      <c r="FU57">
        <v>-0.94652777028313606</v>
      </c>
      <c r="FV57">
        <v>0.1514378946614563</v>
      </c>
      <c r="FW57">
        <v>1</v>
      </c>
      <c r="FX57">
        <v>9.8603191936044637E-2</v>
      </c>
      <c r="FY57">
        <v>-2.4172749303656791E-2</v>
      </c>
      <c r="FZ57">
        <v>3.536112648991183E-3</v>
      </c>
      <c r="GA57">
        <v>1</v>
      </c>
      <c r="GB57">
        <v>2</v>
      </c>
      <c r="GC57">
        <v>2</v>
      </c>
      <c r="GD57" t="s">
        <v>428</v>
      </c>
      <c r="GE57">
        <v>3.1270199999999999</v>
      </c>
      <c r="GF57">
        <v>2.7671800000000002</v>
      </c>
      <c r="GG57">
        <v>0.18238099999999999</v>
      </c>
      <c r="GH57">
        <v>0.18712699999999999</v>
      </c>
      <c r="GI57">
        <v>0.118616</v>
      </c>
      <c r="GJ57">
        <v>0.11231099999999999</v>
      </c>
      <c r="GK57">
        <v>19429.099999999999</v>
      </c>
      <c r="GL57">
        <v>20059.5</v>
      </c>
      <c r="GM57">
        <v>23636.799999999999</v>
      </c>
      <c r="GN57">
        <v>25002.2</v>
      </c>
      <c r="GO57">
        <v>30033.5</v>
      </c>
      <c r="GP57">
        <v>31158.1</v>
      </c>
      <c r="GQ57">
        <v>37690</v>
      </c>
      <c r="GR57">
        <v>38937.699999999997</v>
      </c>
      <c r="GS57">
        <v>2.1133199999999999</v>
      </c>
      <c r="GT57">
        <v>1.71868</v>
      </c>
      <c r="GU57">
        <v>6.1348100000000003E-2</v>
      </c>
      <c r="GV57">
        <v>0</v>
      </c>
      <c r="GW57">
        <v>30.973199999999999</v>
      </c>
      <c r="GX57">
        <v>999.9</v>
      </c>
      <c r="GY57">
        <v>38.4</v>
      </c>
      <c r="GZ57">
        <v>40.700000000000003</v>
      </c>
      <c r="HA57">
        <v>29.897300000000001</v>
      </c>
      <c r="HB57">
        <v>61.215800000000002</v>
      </c>
      <c r="HC57">
        <v>27.1554</v>
      </c>
      <c r="HD57">
        <v>1</v>
      </c>
      <c r="HE57">
        <v>0.77108200000000005</v>
      </c>
      <c r="HF57">
        <v>1.90279</v>
      </c>
      <c r="HG57">
        <v>20.3035</v>
      </c>
      <c r="HH57">
        <v>5.2508299999999997</v>
      </c>
      <c r="HI57">
        <v>12.0099</v>
      </c>
      <c r="HJ57">
        <v>4.9782999999999999</v>
      </c>
      <c r="HK57">
        <v>3.2930000000000001</v>
      </c>
      <c r="HL57">
        <v>9999</v>
      </c>
      <c r="HM57">
        <v>9999</v>
      </c>
      <c r="HN57">
        <v>9999</v>
      </c>
      <c r="HO57">
        <v>255.4</v>
      </c>
      <c r="HP57">
        <v>1.87592</v>
      </c>
      <c r="HQ57">
        <v>1.87683</v>
      </c>
      <c r="HR57">
        <v>1.8830800000000001</v>
      </c>
      <c r="HS57">
        <v>1.8862099999999999</v>
      </c>
      <c r="HT57">
        <v>1.8769800000000001</v>
      </c>
      <c r="HU57">
        <v>1.8835200000000001</v>
      </c>
      <c r="HV57">
        <v>1.8824700000000001</v>
      </c>
      <c r="HW57">
        <v>1.88584</v>
      </c>
      <c r="HX57">
        <v>0</v>
      </c>
      <c r="HY57">
        <v>0</v>
      </c>
      <c r="HZ57">
        <v>0</v>
      </c>
      <c r="IA57">
        <v>0</v>
      </c>
      <c r="IB57" t="s">
        <v>429</v>
      </c>
      <c r="IC57" t="s">
        <v>430</v>
      </c>
      <c r="ID57" t="s">
        <v>431</v>
      </c>
      <c r="IE57" t="s">
        <v>431</v>
      </c>
      <c r="IF57" t="s">
        <v>431</v>
      </c>
      <c r="IG57" t="s">
        <v>431</v>
      </c>
      <c r="IH57">
        <v>0</v>
      </c>
      <c r="II57">
        <v>100</v>
      </c>
      <c r="IJ57">
        <v>100</v>
      </c>
      <c r="IK57">
        <v>1.04</v>
      </c>
      <c r="IL57">
        <v>4.58E-2</v>
      </c>
      <c r="IM57">
        <v>1.0901348258519441</v>
      </c>
      <c r="IN57">
        <v>-4.2852564239613137E-4</v>
      </c>
      <c r="IO57">
        <v>6.4980710991155998E-7</v>
      </c>
      <c r="IP57">
        <v>-2.7237938963984961E-10</v>
      </c>
      <c r="IQ57">
        <v>-1.2328636877350351E-2</v>
      </c>
      <c r="IR57">
        <v>6.6907473102813496E-3</v>
      </c>
      <c r="IS57">
        <v>-3.3673306238274028E-4</v>
      </c>
      <c r="IT57">
        <v>6.1311374003140313E-6</v>
      </c>
      <c r="IU57">
        <v>3</v>
      </c>
      <c r="IV57">
        <v>2101</v>
      </c>
      <c r="IW57">
        <v>1</v>
      </c>
      <c r="IX57">
        <v>32</v>
      </c>
      <c r="IY57">
        <v>0.9</v>
      </c>
      <c r="IZ57">
        <v>0.8</v>
      </c>
      <c r="JA57">
        <v>2.4682599999999999</v>
      </c>
      <c r="JB57">
        <v>2.68188</v>
      </c>
      <c r="JC57">
        <v>1.6015600000000001</v>
      </c>
      <c r="JD57">
        <v>2.33643</v>
      </c>
      <c r="JE57">
        <v>1.5502899999999999</v>
      </c>
      <c r="JF57">
        <v>2.3706100000000001</v>
      </c>
      <c r="JG57">
        <v>44.334200000000003</v>
      </c>
      <c r="JH57">
        <v>24.017499999999998</v>
      </c>
      <c r="JI57">
        <v>18</v>
      </c>
      <c r="JJ57">
        <v>594.88</v>
      </c>
      <c r="JK57">
        <v>389.68799999999999</v>
      </c>
      <c r="JL57">
        <v>28.974499999999999</v>
      </c>
      <c r="JM57">
        <v>36.381</v>
      </c>
      <c r="JN57">
        <v>29.9998</v>
      </c>
      <c r="JO57">
        <v>36.560299999999998</v>
      </c>
      <c r="JP57">
        <v>36.5655</v>
      </c>
      <c r="JQ57">
        <v>49.410499999999999</v>
      </c>
      <c r="JR57">
        <v>20.334199999999999</v>
      </c>
      <c r="JS57">
        <v>13.2433</v>
      </c>
      <c r="JT57">
        <v>28.995000000000001</v>
      </c>
      <c r="JU57">
        <v>1200</v>
      </c>
      <c r="JV57">
        <v>25.7898</v>
      </c>
      <c r="JW57">
        <v>98.293000000000006</v>
      </c>
      <c r="JX57">
        <v>98.510499999999993</v>
      </c>
    </row>
    <row r="58" spans="1:284" x14ac:dyDescent="0.3">
      <c r="A58">
        <v>42</v>
      </c>
      <c r="B58">
        <v>1689354771.5999999</v>
      </c>
      <c r="C58">
        <v>8588.0999999046326</v>
      </c>
      <c r="D58" t="s">
        <v>638</v>
      </c>
      <c r="E58" t="s">
        <v>639</v>
      </c>
      <c r="F58" t="s">
        <v>416</v>
      </c>
      <c r="G58" t="s">
        <v>417</v>
      </c>
      <c r="H58" t="s">
        <v>573</v>
      </c>
      <c r="I58" t="s">
        <v>419</v>
      </c>
      <c r="J58" t="s">
        <v>573</v>
      </c>
      <c r="K58" t="s">
        <v>421</v>
      </c>
      <c r="L58" t="s">
        <v>574</v>
      </c>
      <c r="M58">
        <v>1689354771.5999999</v>
      </c>
      <c r="N58">
        <f t="shared" si="46"/>
        <v>1.4148702555639887E-3</v>
      </c>
      <c r="O58">
        <f t="shared" si="47"/>
        <v>1.4148702555639887</v>
      </c>
      <c r="P58">
        <f t="shared" si="48"/>
        <v>37.540801074352267</v>
      </c>
      <c r="Q58">
        <f t="shared" si="49"/>
        <v>1452.53</v>
      </c>
      <c r="R58">
        <f t="shared" si="50"/>
        <v>529.79359255178088</v>
      </c>
      <c r="S58">
        <f t="shared" si="51"/>
        <v>52.412598255118823</v>
      </c>
      <c r="T58">
        <f t="shared" si="52"/>
        <v>143.69911681419001</v>
      </c>
      <c r="U58">
        <f t="shared" si="53"/>
        <v>6.8280078368959121E-2</v>
      </c>
      <c r="V58">
        <f t="shared" si="54"/>
        <v>2.9075276061371667</v>
      </c>
      <c r="W58">
        <f t="shared" si="55"/>
        <v>6.740162404554545E-2</v>
      </c>
      <c r="X58">
        <f t="shared" si="56"/>
        <v>4.220399900124213E-2</v>
      </c>
      <c r="Y58">
        <f t="shared" si="57"/>
        <v>289.56212032709499</v>
      </c>
      <c r="Z58">
        <f t="shared" si="58"/>
        <v>32.951838353594944</v>
      </c>
      <c r="AA58">
        <f t="shared" si="59"/>
        <v>32.062399999999997</v>
      </c>
      <c r="AB58">
        <f t="shared" si="60"/>
        <v>4.7919741778769467</v>
      </c>
      <c r="AC58">
        <f t="shared" si="61"/>
        <v>59.848995060212907</v>
      </c>
      <c r="AD58">
        <f t="shared" si="62"/>
        <v>2.7948975160175999</v>
      </c>
      <c r="AE58">
        <f t="shared" si="63"/>
        <v>4.6699155319244845</v>
      </c>
      <c r="AF58">
        <f t="shared" si="64"/>
        <v>1.9970766618593467</v>
      </c>
      <c r="AG58">
        <f t="shared" si="65"/>
        <v>-62.395778270371906</v>
      </c>
      <c r="AH58">
        <f t="shared" si="66"/>
        <v>-71.368561065930692</v>
      </c>
      <c r="AI58">
        <f t="shared" si="67"/>
        <v>-5.5576086768084751</v>
      </c>
      <c r="AJ58">
        <f t="shared" si="68"/>
        <v>150.24017231398392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51428.128066588135</v>
      </c>
      <c r="AP58" t="s">
        <v>423</v>
      </c>
      <c r="AQ58">
        <v>10366.9</v>
      </c>
      <c r="AR58">
        <v>993.59653846153856</v>
      </c>
      <c r="AS58">
        <v>3431.87</v>
      </c>
      <c r="AT58">
        <f t="shared" si="72"/>
        <v>0.71047955241266758</v>
      </c>
      <c r="AU58">
        <v>-3.9894345373445681</v>
      </c>
      <c r="AV58" t="s">
        <v>640</v>
      </c>
      <c r="AW58">
        <v>10027.299999999999</v>
      </c>
      <c r="AX58">
        <v>881.97499999999991</v>
      </c>
      <c r="AY58">
        <v>1287.3442243509789</v>
      </c>
      <c r="AZ58">
        <f t="shared" si="73"/>
        <v>0.31488798153838615</v>
      </c>
      <c r="BA58">
        <v>0.5</v>
      </c>
      <c r="BB58">
        <f t="shared" si="74"/>
        <v>1513.1672996513446</v>
      </c>
      <c r="BC58">
        <f t="shared" si="75"/>
        <v>37.540801074352267</v>
      </c>
      <c r="BD58">
        <f t="shared" si="76"/>
        <v>238.2390983585511</v>
      </c>
      <c r="BE58">
        <f t="shared" si="77"/>
        <v>2.7445898164245287E-2</v>
      </c>
      <c r="BF58">
        <f t="shared" si="78"/>
        <v>1.6658526407186813</v>
      </c>
      <c r="BG58">
        <f t="shared" si="79"/>
        <v>670.30804122621214</v>
      </c>
      <c r="BH58" t="s">
        <v>641</v>
      </c>
      <c r="BI58">
        <v>640.54999999999995</v>
      </c>
      <c r="BJ58">
        <f t="shared" si="80"/>
        <v>640.54999999999995</v>
      </c>
      <c r="BK58">
        <f t="shared" si="81"/>
        <v>0.50242523492662849</v>
      </c>
      <c r="BL58">
        <f t="shared" si="82"/>
        <v>0.62673599900763477</v>
      </c>
      <c r="BM58">
        <f t="shared" si="83"/>
        <v>0.76828374233302565</v>
      </c>
      <c r="BN58">
        <f t="shared" si="84"/>
        <v>1.3799912095428399</v>
      </c>
      <c r="BO58">
        <f t="shared" si="85"/>
        <v>0.87952635726753281</v>
      </c>
      <c r="BP58">
        <f t="shared" si="86"/>
        <v>0.45517814469156209</v>
      </c>
      <c r="BQ58">
        <f t="shared" si="87"/>
        <v>0.54482185530843785</v>
      </c>
      <c r="BR58">
        <v>6547</v>
      </c>
      <c r="BS58">
        <v>290.00000000000011</v>
      </c>
      <c r="BT58">
        <v>1180.24</v>
      </c>
      <c r="BU58">
        <v>245</v>
      </c>
      <c r="BV58">
        <v>10027.299999999999</v>
      </c>
      <c r="BW58">
        <v>1178.05</v>
      </c>
      <c r="BX58">
        <v>2.19</v>
      </c>
      <c r="BY58">
        <v>300.00000000000011</v>
      </c>
      <c r="BZ58">
        <v>38.6</v>
      </c>
      <c r="CA58">
        <v>1287.3442243509789</v>
      </c>
      <c r="CB58">
        <v>1.3928010311187651</v>
      </c>
      <c r="CC58">
        <v>-109.59100242117771</v>
      </c>
      <c r="CD58">
        <v>1.1440526720510349</v>
      </c>
      <c r="CE58">
        <v>0.99695787482404075</v>
      </c>
      <c r="CF58">
        <v>-1.0897166407119029E-2</v>
      </c>
      <c r="CG58">
        <v>289.99999999999989</v>
      </c>
      <c r="CH58">
        <v>1173.97</v>
      </c>
      <c r="CI58">
        <v>695</v>
      </c>
      <c r="CJ58">
        <v>10008.1</v>
      </c>
      <c r="CK58">
        <v>1177.8399999999999</v>
      </c>
      <c r="CL58">
        <v>-3.87</v>
      </c>
      <c r="CZ58">
        <f t="shared" si="88"/>
        <v>1799.98</v>
      </c>
      <c r="DA58">
        <f t="shared" si="89"/>
        <v>1513.1672996513446</v>
      </c>
      <c r="DB58">
        <f t="shared" si="90"/>
        <v>0.84065784044897418</v>
      </c>
      <c r="DC58">
        <f t="shared" si="91"/>
        <v>0.16086963206652016</v>
      </c>
      <c r="DD58">
        <v>6</v>
      </c>
      <c r="DE58">
        <v>0.5</v>
      </c>
      <c r="DF58" t="s">
        <v>426</v>
      </c>
      <c r="DG58">
        <v>2</v>
      </c>
      <c r="DH58">
        <v>1689354771.5999999</v>
      </c>
      <c r="DI58">
        <v>1452.53</v>
      </c>
      <c r="DJ58">
        <v>1500.04</v>
      </c>
      <c r="DK58">
        <v>28.251200000000001</v>
      </c>
      <c r="DL58">
        <v>26.601500000000001</v>
      </c>
      <c r="DM58">
        <v>1451.13</v>
      </c>
      <c r="DN58">
        <v>28.2029</v>
      </c>
      <c r="DO58">
        <v>500.05399999999997</v>
      </c>
      <c r="DP58">
        <v>98.830200000000005</v>
      </c>
      <c r="DQ58">
        <v>0.100023</v>
      </c>
      <c r="DR58">
        <v>31.607099999999999</v>
      </c>
      <c r="DS58">
        <v>32.062399999999997</v>
      </c>
      <c r="DT58">
        <v>999.9</v>
      </c>
      <c r="DU58">
        <v>0</v>
      </c>
      <c r="DV58">
        <v>0</v>
      </c>
      <c r="DW58">
        <v>9991.8799999999992</v>
      </c>
      <c r="DX58">
        <v>0</v>
      </c>
      <c r="DY58">
        <v>132.96799999999999</v>
      </c>
      <c r="DZ58">
        <v>-47.501600000000003</v>
      </c>
      <c r="EA58">
        <v>1494.76</v>
      </c>
      <c r="EB58">
        <v>1541.03</v>
      </c>
      <c r="EC58">
        <v>1.64977</v>
      </c>
      <c r="ED58">
        <v>1500.04</v>
      </c>
      <c r="EE58">
        <v>26.601500000000001</v>
      </c>
      <c r="EF58">
        <v>2.7920799999999999</v>
      </c>
      <c r="EG58">
        <v>2.6290300000000002</v>
      </c>
      <c r="EH58">
        <v>22.837299999999999</v>
      </c>
      <c r="EI58">
        <v>21.848099999999999</v>
      </c>
      <c r="EJ58">
        <v>1799.98</v>
      </c>
      <c r="EK58">
        <v>0.97801099999999996</v>
      </c>
      <c r="EL58">
        <v>2.1988600000000001E-2</v>
      </c>
      <c r="EM58">
        <v>0</v>
      </c>
      <c r="EN58">
        <v>881.83199999999999</v>
      </c>
      <c r="EO58">
        <v>5.0005300000000004</v>
      </c>
      <c r="EP58">
        <v>18276.7</v>
      </c>
      <c r="EQ58">
        <v>16035.2</v>
      </c>
      <c r="ER58">
        <v>49.061999999999998</v>
      </c>
      <c r="ES58">
        <v>49.811999999999998</v>
      </c>
      <c r="ET58">
        <v>49.561999999999998</v>
      </c>
      <c r="EU58">
        <v>49.5</v>
      </c>
      <c r="EV58">
        <v>50.25</v>
      </c>
      <c r="EW58">
        <v>1755.51</v>
      </c>
      <c r="EX58">
        <v>39.47</v>
      </c>
      <c r="EY58">
        <v>0</v>
      </c>
      <c r="EZ58">
        <v>150.19999980926511</v>
      </c>
      <c r="FA58">
        <v>0</v>
      </c>
      <c r="FB58">
        <v>881.97499999999991</v>
      </c>
      <c r="FC58">
        <v>-2.4605811908378108</v>
      </c>
      <c r="FD58">
        <v>-70.601709453655388</v>
      </c>
      <c r="FE58">
        <v>18291.673076923082</v>
      </c>
      <c r="FF58">
        <v>15</v>
      </c>
      <c r="FG58">
        <v>1689354730.0999999</v>
      </c>
      <c r="FH58" t="s">
        <v>642</v>
      </c>
      <c r="FI58">
        <v>1689354726.5999999</v>
      </c>
      <c r="FJ58">
        <v>1689354730.0999999</v>
      </c>
      <c r="FK58">
        <v>45</v>
      </c>
      <c r="FL58">
        <v>0.40200000000000002</v>
      </c>
      <c r="FM58">
        <v>2E-3</v>
      </c>
      <c r="FN58">
        <v>1.393</v>
      </c>
      <c r="FO58">
        <v>4.4999999999999998E-2</v>
      </c>
      <c r="FP58">
        <v>1500</v>
      </c>
      <c r="FQ58">
        <v>26</v>
      </c>
      <c r="FR58">
        <v>0.1</v>
      </c>
      <c r="FS58">
        <v>0.05</v>
      </c>
      <c r="FT58">
        <v>37.274804862106329</v>
      </c>
      <c r="FU58">
        <v>-0.18032357787769729</v>
      </c>
      <c r="FV58">
        <v>0.18298580774979639</v>
      </c>
      <c r="FW58">
        <v>1</v>
      </c>
      <c r="FX58">
        <v>6.9805437986611374E-2</v>
      </c>
      <c r="FY58">
        <v>7.518408056833909E-3</v>
      </c>
      <c r="FZ58">
        <v>1.830495835402983E-3</v>
      </c>
      <c r="GA58">
        <v>1</v>
      </c>
      <c r="GB58">
        <v>2</v>
      </c>
      <c r="GC58">
        <v>2</v>
      </c>
      <c r="GD58" t="s">
        <v>428</v>
      </c>
      <c r="GE58">
        <v>3.1267200000000002</v>
      </c>
      <c r="GF58">
        <v>2.7672699999999999</v>
      </c>
      <c r="GG58">
        <v>0.21024000000000001</v>
      </c>
      <c r="GH58">
        <v>0.21431500000000001</v>
      </c>
      <c r="GI58">
        <v>0.119009</v>
      </c>
      <c r="GJ58">
        <v>0.114449</v>
      </c>
      <c r="GK58">
        <v>18769</v>
      </c>
      <c r="GL58">
        <v>19392.400000000001</v>
      </c>
      <c r="GM58">
        <v>23642.2</v>
      </c>
      <c r="GN58">
        <v>25010.400000000001</v>
      </c>
      <c r="GO58">
        <v>30026.5</v>
      </c>
      <c r="GP58">
        <v>31092.6</v>
      </c>
      <c r="GQ58">
        <v>37698</v>
      </c>
      <c r="GR58">
        <v>38949.5</v>
      </c>
      <c r="GS58">
        <v>2.1126200000000002</v>
      </c>
      <c r="GT58">
        <v>1.7230799999999999</v>
      </c>
      <c r="GU58">
        <v>8.1770099999999998E-2</v>
      </c>
      <c r="GV58">
        <v>0</v>
      </c>
      <c r="GW58">
        <v>30.7347</v>
      </c>
      <c r="GX58">
        <v>999.9</v>
      </c>
      <c r="GY58">
        <v>39.200000000000003</v>
      </c>
      <c r="GZ58">
        <v>40.700000000000003</v>
      </c>
      <c r="HA58">
        <v>30.521899999999999</v>
      </c>
      <c r="HB58">
        <v>60.955800000000004</v>
      </c>
      <c r="HC58">
        <v>26.991199999999999</v>
      </c>
      <c r="HD58">
        <v>1</v>
      </c>
      <c r="HE58">
        <v>0.76223099999999999</v>
      </c>
      <c r="HF58">
        <v>2.2934000000000001</v>
      </c>
      <c r="HG58">
        <v>20.297699999999999</v>
      </c>
      <c r="HH58">
        <v>5.2509800000000002</v>
      </c>
      <c r="HI58">
        <v>12.0099</v>
      </c>
      <c r="HJ58">
        <v>4.97865</v>
      </c>
      <c r="HK58">
        <v>3.2930000000000001</v>
      </c>
      <c r="HL58">
        <v>9999</v>
      </c>
      <c r="HM58">
        <v>9999</v>
      </c>
      <c r="HN58">
        <v>9999</v>
      </c>
      <c r="HO58">
        <v>255.5</v>
      </c>
      <c r="HP58">
        <v>1.87592</v>
      </c>
      <c r="HQ58">
        <v>1.87683</v>
      </c>
      <c r="HR58">
        <v>1.8830899999999999</v>
      </c>
      <c r="HS58">
        <v>1.88619</v>
      </c>
      <c r="HT58">
        <v>1.8769800000000001</v>
      </c>
      <c r="HU58">
        <v>1.88351</v>
      </c>
      <c r="HV58">
        <v>1.8824700000000001</v>
      </c>
      <c r="HW58">
        <v>1.8858299999999999</v>
      </c>
      <c r="HX58">
        <v>0</v>
      </c>
      <c r="HY58">
        <v>0</v>
      </c>
      <c r="HZ58">
        <v>0</v>
      </c>
      <c r="IA58">
        <v>0</v>
      </c>
      <c r="IB58" t="s">
        <v>429</v>
      </c>
      <c r="IC58" t="s">
        <v>430</v>
      </c>
      <c r="ID58" t="s">
        <v>431</v>
      </c>
      <c r="IE58" t="s">
        <v>431</v>
      </c>
      <c r="IF58" t="s">
        <v>431</v>
      </c>
      <c r="IG58" t="s">
        <v>431</v>
      </c>
      <c r="IH58">
        <v>0</v>
      </c>
      <c r="II58">
        <v>100</v>
      </c>
      <c r="IJ58">
        <v>100</v>
      </c>
      <c r="IK58">
        <v>1.4</v>
      </c>
      <c r="IL58">
        <v>4.8300000000000003E-2</v>
      </c>
      <c r="IM58">
        <v>1.492481336522087</v>
      </c>
      <c r="IN58">
        <v>-4.2852564239613137E-4</v>
      </c>
      <c r="IO58">
        <v>6.4980710991155998E-7</v>
      </c>
      <c r="IP58">
        <v>-2.7237938963984961E-10</v>
      </c>
      <c r="IQ58">
        <v>-1.006055792904135E-2</v>
      </c>
      <c r="IR58">
        <v>6.6907473102813496E-3</v>
      </c>
      <c r="IS58">
        <v>-3.3673306238274028E-4</v>
      </c>
      <c r="IT58">
        <v>6.1311374003140313E-6</v>
      </c>
      <c r="IU58">
        <v>3</v>
      </c>
      <c r="IV58">
        <v>2101</v>
      </c>
      <c r="IW58">
        <v>1</v>
      </c>
      <c r="IX58">
        <v>32</v>
      </c>
      <c r="IY58">
        <v>0.8</v>
      </c>
      <c r="IZ58">
        <v>0.7</v>
      </c>
      <c r="JA58">
        <v>2.96265</v>
      </c>
      <c r="JB58">
        <v>2.67456</v>
      </c>
      <c r="JC58">
        <v>1.6003400000000001</v>
      </c>
      <c r="JD58">
        <v>2.33521</v>
      </c>
      <c r="JE58">
        <v>1.5502899999999999</v>
      </c>
      <c r="JF58">
        <v>2.4670399999999999</v>
      </c>
      <c r="JG58">
        <v>44.195399999999999</v>
      </c>
      <c r="JH58">
        <v>24.026199999999999</v>
      </c>
      <c r="JI58">
        <v>18</v>
      </c>
      <c r="JJ58">
        <v>593.87199999999996</v>
      </c>
      <c r="JK58">
        <v>392.10700000000003</v>
      </c>
      <c r="JL58">
        <v>28.8536</v>
      </c>
      <c r="JM58">
        <v>36.2879</v>
      </c>
      <c r="JN58">
        <v>29.9999</v>
      </c>
      <c r="JO58">
        <v>36.501300000000001</v>
      </c>
      <c r="JP58">
        <v>36.507399999999997</v>
      </c>
      <c r="JQ58">
        <v>59.311599999999999</v>
      </c>
      <c r="JR58">
        <v>20.038900000000002</v>
      </c>
      <c r="JS58">
        <v>19.505099999999999</v>
      </c>
      <c r="JT58">
        <v>28.824300000000001</v>
      </c>
      <c r="JU58">
        <v>1500</v>
      </c>
      <c r="JV58">
        <v>26.524699999999999</v>
      </c>
      <c r="JW58">
        <v>98.314499999999995</v>
      </c>
      <c r="JX58">
        <v>98.541499999999999</v>
      </c>
    </row>
    <row r="59" spans="1:284" x14ac:dyDescent="0.3">
      <c r="A59">
        <v>43</v>
      </c>
      <c r="B59">
        <v>1689355875.5999999</v>
      </c>
      <c r="C59">
        <v>9692.0999999046326</v>
      </c>
      <c r="D59" t="s">
        <v>643</v>
      </c>
      <c r="E59" t="s">
        <v>644</v>
      </c>
      <c r="F59" t="s">
        <v>416</v>
      </c>
      <c r="G59" t="s">
        <v>417</v>
      </c>
      <c r="H59" t="s">
        <v>31</v>
      </c>
      <c r="I59" t="s">
        <v>419</v>
      </c>
      <c r="J59" t="s">
        <v>500</v>
      </c>
      <c r="K59" t="s">
        <v>501</v>
      </c>
      <c r="L59" t="s">
        <v>574</v>
      </c>
      <c r="M59">
        <v>1689355875.5999999</v>
      </c>
      <c r="N59">
        <f t="shared" si="46"/>
        <v>6.3641581704310789E-3</v>
      </c>
      <c r="O59">
        <f t="shared" si="47"/>
        <v>6.3641581704310788</v>
      </c>
      <c r="P59">
        <f t="shared" si="48"/>
        <v>48.488532452808109</v>
      </c>
      <c r="Q59">
        <f t="shared" si="49"/>
        <v>339.108</v>
      </c>
      <c r="R59">
        <f t="shared" si="50"/>
        <v>96.851695297494487</v>
      </c>
      <c r="S59">
        <f t="shared" si="51"/>
        <v>9.5809118371269637</v>
      </c>
      <c r="T59">
        <f t="shared" si="52"/>
        <v>33.545761292920801</v>
      </c>
      <c r="U59">
        <f t="shared" si="53"/>
        <v>0.34806437173549803</v>
      </c>
      <c r="V59">
        <f t="shared" si="54"/>
        <v>2.9107867235030094</v>
      </c>
      <c r="W59">
        <f t="shared" si="55"/>
        <v>0.32648481535836765</v>
      </c>
      <c r="X59">
        <f t="shared" si="56"/>
        <v>0.20588025868907495</v>
      </c>
      <c r="Y59">
        <f t="shared" si="57"/>
        <v>289.55326432638685</v>
      </c>
      <c r="Z59">
        <f t="shared" si="58"/>
        <v>32.247271783395057</v>
      </c>
      <c r="AA59">
        <f t="shared" si="59"/>
        <v>31.959499999999998</v>
      </c>
      <c r="AB59">
        <f t="shared" si="60"/>
        <v>4.7641481099290415</v>
      </c>
      <c r="AC59">
        <f t="shared" si="61"/>
        <v>60.287118687186961</v>
      </c>
      <c r="AD59">
        <f t="shared" si="62"/>
        <v>2.9106369920430604</v>
      </c>
      <c r="AE59">
        <f t="shared" si="63"/>
        <v>4.8279583689271064</v>
      </c>
      <c r="AF59">
        <f t="shared" si="64"/>
        <v>1.8535111178859811</v>
      </c>
      <c r="AG59">
        <f t="shared" si="65"/>
        <v>-280.6593753160106</v>
      </c>
      <c r="AH59">
        <f t="shared" si="66"/>
        <v>36.909073718578483</v>
      </c>
      <c r="AI59">
        <f t="shared" si="67"/>
        <v>2.877814930091473</v>
      </c>
      <c r="AJ59">
        <f t="shared" si="68"/>
        <v>48.6807776590462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51420.862309225915</v>
      </c>
      <c r="AP59" t="s">
        <v>423</v>
      </c>
      <c r="AQ59">
        <v>10366.9</v>
      </c>
      <c r="AR59">
        <v>993.59653846153856</v>
      </c>
      <c r="AS59">
        <v>3431.87</v>
      </c>
      <c r="AT59">
        <f t="shared" si="72"/>
        <v>0.71047955241266758</v>
      </c>
      <c r="AU59">
        <v>-3.9894345373445681</v>
      </c>
      <c r="AV59" t="s">
        <v>645</v>
      </c>
      <c r="AW59">
        <v>10032.5</v>
      </c>
      <c r="AX59">
        <v>701.16588000000002</v>
      </c>
      <c r="AY59">
        <v>1184.7947063430499</v>
      </c>
      <c r="AZ59">
        <f t="shared" si="73"/>
        <v>0.40819630924567807</v>
      </c>
      <c r="BA59">
        <v>0.5</v>
      </c>
      <c r="BB59">
        <f t="shared" si="74"/>
        <v>1513.1096996509775</v>
      </c>
      <c r="BC59">
        <f t="shared" si="75"/>
        <v>48.488532452808109</v>
      </c>
      <c r="BD59">
        <f t="shared" si="76"/>
        <v>308.82289744068277</v>
      </c>
      <c r="BE59">
        <f t="shared" si="77"/>
        <v>3.4682195879292527E-2</v>
      </c>
      <c r="BF59">
        <f t="shared" si="78"/>
        <v>1.8965946434658723</v>
      </c>
      <c r="BG59">
        <f t="shared" si="79"/>
        <v>641.40123885630908</v>
      </c>
      <c r="BH59" t="s">
        <v>646</v>
      </c>
      <c r="BI59">
        <v>558.88</v>
      </c>
      <c r="BJ59">
        <f t="shared" si="80"/>
        <v>558.88</v>
      </c>
      <c r="BK59">
        <f t="shared" si="81"/>
        <v>0.52828958721041097</v>
      </c>
      <c r="BL59">
        <f t="shared" si="82"/>
        <v>0.772675288568765</v>
      </c>
      <c r="BM59">
        <f t="shared" si="83"/>
        <v>0.78213822312536763</v>
      </c>
      <c r="BN59">
        <f t="shared" si="84"/>
        <v>2.5294637061729723</v>
      </c>
      <c r="BO59">
        <f t="shared" si="85"/>
        <v>0.92158460857754942</v>
      </c>
      <c r="BP59">
        <f t="shared" si="86"/>
        <v>0.61587817889157892</v>
      </c>
      <c r="BQ59">
        <f t="shared" si="87"/>
        <v>0.38412182110842108</v>
      </c>
      <c r="BR59">
        <v>6549</v>
      </c>
      <c r="BS59">
        <v>290.00000000000011</v>
      </c>
      <c r="BT59">
        <v>1039.58</v>
      </c>
      <c r="BU59">
        <v>145</v>
      </c>
      <c r="BV59">
        <v>10032.5</v>
      </c>
      <c r="BW59">
        <v>1035.6300000000001</v>
      </c>
      <c r="BX59">
        <v>3.95</v>
      </c>
      <c r="BY59">
        <v>300.00000000000011</v>
      </c>
      <c r="BZ59">
        <v>38.6</v>
      </c>
      <c r="CA59">
        <v>1184.7947063430499</v>
      </c>
      <c r="CB59">
        <v>1.760266045336611</v>
      </c>
      <c r="CC59">
        <v>-149.64814301738849</v>
      </c>
      <c r="CD59">
        <v>1.444102106154</v>
      </c>
      <c r="CE59">
        <v>0.99739935989760475</v>
      </c>
      <c r="CF59">
        <v>-1.088523025583981E-2</v>
      </c>
      <c r="CG59">
        <v>289.99999999999989</v>
      </c>
      <c r="CH59">
        <v>1021.55</v>
      </c>
      <c r="CI59">
        <v>675</v>
      </c>
      <c r="CJ59">
        <v>9996.83</v>
      </c>
      <c r="CK59">
        <v>1035.0999999999999</v>
      </c>
      <c r="CL59">
        <v>-13.55</v>
      </c>
      <c r="CZ59">
        <f t="shared" si="88"/>
        <v>1799.91</v>
      </c>
      <c r="DA59">
        <f t="shared" si="89"/>
        <v>1513.1096996509775</v>
      </c>
      <c r="DB59">
        <f t="shared" si="90"/>
        <v>0.84065853273273528</v>
      </c>
      <c r="DC59">
        <f t="shared" si="91"/>
        <v>0.16087096817417917</v>
      </c>
      <c r="DD59">
        <v>6</v>
      </c>
      <c r="DE59">
        <v>0.5</v>
      </c>
      <c r="DF59" t="s">
        <v>426</v>
      </c>
      <c r="DG59">
        <v>2</v>
      </c>
      <c r="DH59">
        <v>1689355875.5999999</v>
      </c>
      <c r="DI59">
        <v>339.108</v>
      </c>
      <c r="DJ59">
        <v>399.87099999999998</v>
      </c>
      <c r="DK59">
        <v>29.423100000000002</v>
      </c>
      <c r="DL59">
        <v>22.0124</v>
      </c>
      <c r="DM59">
        <v>338.90600000000001</v>
      </c>
      <c r="DN59">
        <v>29.378</v>
      </c>
      <c r="DO59">
        <v>500.10700000000003</v>
      </c>
      <c r="DP59">
        <v>98.823599999999999</v>
      </c>
      <c r="DQ59">
        <v>9.9932599999999996E-2</v>
      </c>
      <c r="DR59">
        <v>32.194699999999997</v>
      </c>
      <c r="DS59">
        <v>31.959499999999998</v>
      </c>
      <c r="DT59">
        <v>999.9</v>
      </c>
      <c r="DU59">
        <v>0</v>
      </c>
      <c r="DV59">
        <v>0</v>
      </c>
      <c r="DW59">
        <v>10011.200000000001</v>
      </c>
      <c r="DX59">
        <v>0</v>
      </c>
      <c r="DY59">
        <v>345.89400000000001</v>
      </c>
      <c r="DZ59">
        <v>-60.763199999999998</v>
      </c>
      <c r="EA59">
        <v>349.38799999999998</v>
      </c>
      <c r="EB59">
        <v>408.87099999999998</v>
      </c>
      <c r="EC59">
        <v>7.4107599999999998</v>
      </c>
      <c r="ED59">
        <v>399.87099999999998</v>
      </c>
      <c r="EE59">
        <v>22.0124</v>
      </c>
      <c r="EF59">
        <v>2.9077000000000002</v>
      </c>
      <c r="EG59">
        <v>2.1753399999999998</v>
      </c>
      <c r="EH59">
        <v>23.508600000000001</v>
      </c>
      <c r="EI59">
        <v>18.7819</v>
      </c>
      <c r="EJ59">
        <v>1799.91</v>
      </c>
      <c r="EK59">
        <v>0.977989</v>
      </c>
      <c r="EL59">
        <v>2.20114E-2</v>
      </c>
      <c r="EM59">
        <v>0</v>
      </c>
      <c r="EN59">
        <v>701.17899999999997</v>
      </c>
      <c r="EO59">
        <v>5.0005300000000004</v>
      </c>
      <c r="EP59">
        <v>15780</v>
      </c>
      <c r="EQ59">
        <v>16034.4</v>
      </c>
      <c r="ER59">
        <v>51</v>
      </c>
      <c r="ES59">
        <v>52.936999999999998</v>
      </c>
      <c r="ET59">
        <v>51.686999999999998</v>
      </c>
      <c r="EU59">
        <v>52.061999999999998</v>
      </c>
      <c r="EV59">
        <v>52.25</v>
      </c>
      <c r="EW59">
        <v>1755.4</v>
      </c>
      <c r="EX59">
        <v>39.51</v>
      </c>
      <c r="EY59">
        <v>0</v>
      </c>
      <c r="EZ59">
        <v>1102.1999998092649</v>
      </c>
      <c r="FA59">
        <v>0</v>
      </c>
      <c r="FB59">
        <v>701.16588000000002</v>
      </c>
      <c r="FC59">
        <v>0.90023078279140412</v>
      </c>
      <c r="FD59">
        <v>-26.453846679166549</v>
      </c>
      <c r="FE59">
        <v>15773.66</v>
      </c>
      <c r="FF59">
        <v>15</v>
      </c>
      <c r="FG59">
        <v>1689355834.5999999</v>
      </c>
      <c r="FH59" t="s">
        <v>647</v>
      </c>
      <c r="FI59">
        <v>1689355834.5999999</v>
      </c>
      <c r="FJ59">
        <v>1689355831.5999999</v>
      </c>
      <c r="FK59">
        <v>47</v>
      </c>
      <c r="FL59">
        <v>1.2E-2</v>
      </c>
      <c r="FM59">
        <v>0</v>
      </c>
      <c r="FN59">
        <v>0.19800000000000001</v>
      </c>
      <c r="FO59">
        <v>3.4000000000000002E-2</v>
      </c>
      <c r="FP59">
        <v>400</v>
      </c>
      <c r="FQ59">
        <v>23</v>
      </c>
      <c r="FR59">
        <v>0.03</v>
      </c>
      <c r="FS59">
        <v>0.02</v>
      </c>
      <c r="FT59">
        <v>48.396451576272078</v>
      </c>
      <c r="FU59">
        <v>-0.90558989073740648</v>
      </c>
      <c r="FV59">
        <v>0.1765863516934722</v>
      </c>
      <c r="FW59">
        <v>1</v>
      </c>
      <c r="FX59">
        <v>0.35015536940691228</v>
      </c>
      <c r="FY59">
        <v>1.8313652435181928E-2</v>
      </c>
      <c r="FZ59">
        <v>6.235670258045797E-3</v>
      </c>
      <c r="GA59">
        <v>1</v>
      </c>
      <c r="GB59">
        <v>2</v>
      </c>
      <c r="GC59">
        <v>2</v>
      </c>
      <c r="GD59" t="s">
        <v>428</v>
      </c>
      <c r="GE59">
        <v>3.1288100000000001</v>
      </c>
      <c r="GF59">
        <v>2.7673399999999999</v>
      </c>
      <c r="GG59">
        <v>7.7167100000000002E-2</v>
      </c>
      <c r="GH59">
        <v>8.7895100000000004E-2</v>
      </c>
      <c r="GI59">
        <v>0.12226099999999999</v>
      </c>
      <c r="GJ59">
        <v>0.100032</v>
      </c>
      <c r="GK59">
        <v>21918.7</v>
      </c>
      <c r="GL59">
        <v>22505</v>
      </c>
      <c r="GM59">
        <v>23623.3</v>
      </c>
      <c r="GN59">
        <v>24995.5</v>
      </c>
      <c r="GO59">
        <v>29893.7</v>
      </c>
      <c r="GP59">
        <v>31576.9</v>
      </c>
      <c r="GQ59">
        <v>37670.6</v>
      </c>
      <c r="GR59">
        <v>38923</v>
      </c>
      <c r="GS59">
        <v>2.1224799999999999</v>
      </c>
      <c r="GT59">
        <v>1.70025</v>
      </c>
      <c r="GU59">
        <v>-9.6000700000000005E-3</v>
      </c>
      <c r="GV59">
        <v>0</v>
      </c>
      <c r="GW59">
        <v>32.115200000000002</v>
      </c>
      <c r="GX59">
        <v>999.9</v>
      </c>
      <c r="GY59">
        <v>37.299999999999997</v>
      </c>
      <c r="GZ59">
        <v>41.3</v>
      </c>
      <c r="HA59">
        <v>29.984000000000002</v>
      </c>
      <c r="HB59">
        <v>60.475900000000003</v>
      </c>
      <c r="HC59">
        <v>26.694700000000001</v>
      </c>
      <c r="HD59">
        <v>1</v>
      </c>
      <c r="HE59">
        <v>0.80146300000000004</v>
      </c>
      <c r="HF59">
        <v>2.9834299999999998</v>
      </c>
      <c r="HG59">
        <v>20.288</v>
      </c>
      <c r="HH59">
        <v>5.2520300000000004</v>
      </c>
      <c r="HI59">
        <v>12.0099</v>
      </c>
      <c r="HJ59">
        <v>4.9774000000000003</v>
      </c>
      <c r="HK59">
        <v>3.2930000000000001</v>
      </c>
      <c r="HL59">
        <v>9999</v>
      </c>
      <c r="HM59">
        <v>9999</v>
      </c>
      <c r="HN59">
        <v>9999</v>
      </c>
      <c r="HO59">
        <v>255.8</v>
      </c>
      <c r="HP59">
        <v>1.87592</v>
      </c>
      <c r="HQ59">
        <v>1.87683</v>
      </c>
      <c r="HR59">
        <v>1.8830499999999999</v>
      </c>
      <c r="HS59">
        <v>1.8861399999999999</v>
      </c>
      <c r="HT59">
        <v>1.87697</v>
      </c>
      <c r="HU59">
        <v>1.8834500000000001</v>
      </c>
      <c r="HV59">
        <v>1.88242</v>
      </c>
      <c r="HW59">
        <v>1.8858299999999999</v>
      </c>
      <c r="HX59">
        <v>0</v>
      </c>
      <c r="HY59">
        <v>0</v>
      </c>
      <c r="HZ59">
        <v>0</v>
      </c>
      <c r="IA59">
        <v>0</v>
      </c>
      <c r="IB59" t="s">
        <v>429</v>
      </c>
      <c r="IC59" t="s">
        <v>430</v>
      </c>
      <c r="ID59" t="s">
        <v>431</v>
      </c>
      <c r="IE59" t="s">
        <v>431</v>
      </c>
      <c r="IF59" t="s">
        <v>431</v>
      </c>
      <c r="IG59" t="s">
        <v>431</v>
      </c>
      <c r="IH59">
        <v>0</v>
      </c>
      <c r="II59">
        <v>100</v>
      </c>
      <c r="IJ59">
        <v>100</v>
      </c>
      <c r="IK59">
        <v>0.20200000000000001</v>
      </c>
      <c r="IL59">
        <v>4.5100000000000001E-2</v>
      </c>
      <c r="IM59">
        <v>0.28336085718478982</v>
      </c>
      <c r="IN59">
        <v>-4.2852564239613137E-4</v>
      </c>
      <c r="IO59">
        <v>6.4980710991155998E-7</v>
      </c>
      <c r="IP59">
        <v>-2.7237938963984961E-10</v>
      </c>
      <c r="IQ59">
        <v>-1.6248252034868269E-2</v>
      </c>
      <c r="IR59">
        <v>6.6907473102813496E-3</v>
      </c>
      <c r="IS59">
        <v>-3.3673306238274028E-4</v>
      </c>
      <c r="IT59">
        <v>6.1311374003140313E-6</v>
      </c>
      <c r="IU59">
        <v>3</v>
      </c>
      <c r="IV59">
        <v>2101</v>
      </c>
      <c r="IW59">
        <v>1</v>
      </c>
      <c r="IX59">
        <v>32</v>
      </c>
      <c r="IY59">
        <v>0.7</v>
      </c>
      <c r="IZ59">
        <v>0.7</v>
      </c>
      <c r="JA59">
        <v>1.00464</v>
      </c>
      <c r="JB59">
        <v>2.6855500000000001</v>
      </c>
      <c r="JC59">
        <v>1.6015600000000001</v>
      </c>
      <c r="JD59">
        <v>2.34131</v>
      </c>
      <c r="JE59">
        <v>1.5502899999999999</v>
      </c>
      <c r="JF59">
        <v>2.34497</v>
      </c>
      <c r="JG59">
        <v>44.753399999999999</v>
      </c>
      <c r="JH59">
        <v>24.008700000000001</v>
      </c>
      <c r="JI59">
        <v>18</v>
      </c>
      <c r="JJ59">
        <v>605.59699999999998</v>
      </c>
      <c r="JK59">
        <v>381.00799999999998</v>
      </c>
      <c r="JL59">
        <v>28.924700000000001</v>
      </c>
      <c r="JM59">
        <v>36.959000000000003</v>
      </c>
      <c r="JN59">
        <v>30.0001</v>
      </c>
      <c r="JO59">
        <v>37.034999999999997</v>
      </c>
      <c r="JP59">
        <v>37.037300000000002</v>
      </c>
      <c r="JQ59">
        <v>20.0824</v>
      </c>
      <c r="JR59">
        <v>35.965400000000002</v>
      </c>
      <c r="JS59">
        <v>0</v>
      </c>
      <c r="JT59">
        <v>28.9376</v>
      </c>
      <c r="JU59">
        <v>400</v>
      </c>
      <c r="JV59">
        <v>22.033999999999999</v>
      </c>
      <c r="JW59">
        <v>98.240300000000005</v>
      </c>
      <c r="JX59">
        <v>98.477699999999999</v>
      </c>
    </row>
    <row r="60" spans="1:284" x14ac:dyDescent="0.3">
      <c r="A60">
        <v>44</v>
      </c>
      <c r="B60">
        <v>1689356018.0999999</v>
      </c>
      <c r="C60">
        <v>9834.5999999046326</v>
      </c>
      <c r="D60" t="s">
        <v>648</v>
      </c>
      <c r="E60" t="s">
        <v>649</v>
      </c>
      <c r="F60" t="s">
        <v>416</v>
      </c>
      <c r="G60" t="s">
        <v>417</v>
      </c>
      <c r="H60" t="s">
        <v>31</v>
      </c>
      <c r="I60" t="s">
        <v>419</v>
      </c>
      <c r="J60" t="s">
        <v>500</v>
      </c>
      <c r="K60" t="s">
        <v>501</v>
      </c>
      <c r="L60" t="s">
        <v>574</v>
      </c>
      <c r="M60">
        <v>1689356018.0999999</v>
      </c>
      <c r="N60">
        <f t="shared" si="46"/>
        <v>6.7977463419111274E-3</v>
      </c>
      <c r="O60">
        <f t="shared" si="47"/>
        <v>6.797746341911127</v>
      </c>
      <c r="P60">
        <f t="shared" si="48"/>
        <v>40.33829926882489</v>
      </c>
      <c r="Q60">
        <f t="shared" si="49"/>
        <v>249.536</v>
      </c>
      <c r="R60">
        <f t="shared" si="50"/>
        <v>65.097995376659838</v>
      </c>
      <c r="S60">
        <f t="shared" si="51"/>
        <v>6.4396766931241949</v>
      </c>
      <c r="T60">
        <f t="shared" si="52"/>
        <v>24.684802565696</v>
      </c>
      <c r="U60">
        <f t="shared" si="53"/>
        <v>0.38152954365144764</v>
      </c>
      <c r="V60">
        <f t="shared" si="54"/>
        <v>2.907283102277948</v>
      </c>
      <c r="W60">
        <f t="shared" si="55"/>
        <v>0.35573682591971234</v>
      </c>
      <c r="X60">
        <f t="shared" si="56"/>
        <v>0.22450741862526707</v>
      </c>
      <c r="Y60">
        <f t="shared" si="57"/>
        <v>289.54949332654991</v>
      </c>
      <c r="Z60">
        <f t="shared" si="58"/>
        <v>32.357965903897757</v>
      </c>
      <c r="AA60">
        <f t="shared" si="59"/>
        <v>31.881499999999999</v>
      </c>
      <c r="AB60">
        <f t="shared" si="60"/>
        <v>4.7431492937271988</v>
      </c>
      <c r="AC60">
        <f t="shared" si="61"/>
        <v>59.846561562162215</v>
      </c>
      <c r="AD60">
        <f t="shared" si="62"/>
        <v>2.9261169648177998</v>
      </c>
      <c r="AE60">
        <f t="shared" si="63"/>
        <v>4.8893652173792175</v>
      </c>
      <c r="AF60">
        <f t="shared" si="64"/>
        <v>1.817032328909399</v>
      </c>
      <c r="AG60">
        <f t="shared" si="65"/>
        <v>-299.7806136782807</v>
      </c>
      <c r="AH60">
        <f t="shared" si="66"/>
        <v>84.168008829575101</v>
      </c>
      <c r="AI60">
        <f t="shared" si="67"/>
        <v>6.5752367682316644</v>
      </c>
      <c r="AJ60">
        <f t="shared" si="68"/>
        <v>80.512125246075968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51284.453330670018</v>
      </c>
      <c r="AP60" t="s">
        <v>423</v>
      </c>
      <c r="AQ60">
        <v>10366.9</v>
      </c>
      <c r="AR60">
        <v>993.59653846153856</v>
      </c>
      <c r="AS60">
        <v>3431.87</v>
      </c>
      <c r="AT60">
        <f t="shared" si="72"/>
        <v>0.71047955241266758</v>
      </c>
      <c r="AU60">
        <v>-3.9894345373445681</v>
      </c>
      <c r="AV60" t="s">
        <v>650</v>
      </c>
      <c r="AW60">
        <v>10016.700000000001</v>
      </c>
      <c r="AX60">
        <v>690.96007692307694</v>
      </c>
      <c r="AY60">
        <v>1081.3396973676499</v>
      </c>
      <c r="AZ60">
        <f t="shared" si="73"/>
        <v>0.36101478693040701</v>
      </c>
      <c r="BA60">
        <v>0.5</v>
      </c>
      <c r="BB60">
        <f t="shared" si="74"/>
        <v>1513.0925996510621</v>
      </c>
      <c r="BC60">
        <f t="shared" si="75"/>
        <v>40.33829926882489</v>
      </c>
      <c r="BD60">
        <f t="shared" si="76"/>
        <v>273.12440123450187</v>
      </c>
      <c r="BE60">
        <f t="shared" si="77"/>
        <v>2.9296114339857314E-2</v>
      </c>
      <c r="BF60">
        <f t="shared" si="78"/>
        <v>2.1737205323677133</v>
      </c>
      <c r="BG60">
        <f t="shared" si="79"/>
        <v>609.81664203680884</v>
      </c>
      <c r="BH60" t="s">
        <v>651</v>
      </c>
      <c r="BI60">
        <v>570.69000000000005</v>
      </c>
      <c r="BJ60">
        <f t="shared" si="80"/>
        <v>570.69000000000005</v>
      </c>
      <c r="BK60">
        <f t="shared" si="81"/>
        <v>0.47223800125968329</v>
      </c>
      <c r="BL60">
        <f t="shared" si="82"/>
        <v>0.76447635719151974</v>
      </c>
      <c r="BM60">
        <f t="shared" si="83"/>
        <v>0.82152479139108692</v>
      </c>
      <c r="BN60">
        <f t="shared" si="84"/>
        <v>4.449117461821662</v>
      </c>
      <c r="BO60">
        <f t="shared" si="85"/>
        <v>0.96401422552056615</v>
      </c>
      <c r="BP60">
        <f t="shared" si="86"/>
        <v>0.63140986991379877</v>
      </c>
      <c r="BQ60">
        <f t="shared" si="87"/>
        <v>0.36859013008620123</v>
      </c>
      <c r="BR60">
        <v>6551</v>
      </c>
      <c r="BS60">
        <v>290.00000000000011</v>
      </c>
      <c r="BT60">
        <v>961.63</v>
      </c>
      <c r="BU60">
        <v>225</v>
      </c>
      <c r="BV60">
        <v>10016.700000000001</v>
      </c>
      <c r="BW60">
        <v>959.96</v>
      </c>
      <c r="BX60">
        <v>1.67</v>
      </c>
      <c r="BY60">
        <v>300.00000000000011</v>
      </c>
      <c r="BZ60">
        <v>38.6</v>
      </c>
      <c r="CA60">
        <v>1081.3396973676499</v>
      </c>
      <c r="CB60">
        <v>1.533275334467237</v>
      </c>
      <c r="CC60">
        <v>-121.5863951228735</v>
      </c>
      <c r="CD60">
        <v>1.257635793703392</v>
      </c>
      <c r="CE60">
        <v>0.99701325066557966</v>
      </c>
      <c r="CF60">
        <v>-1.088298220244717E-2</v>
      </c>
      <c r="CG60">
        <v>289.99999999999989</v>
      </c>
      <c r="CH60">
        <v>950.04</v>
      </c>
      <c r="CI60">
        <v>665</v>
      </c>
      <c r="CJ60">
        <v>9995.7199999999993</v>
      </c>
      <c r="CK60">
        <v>959.7</v>
      </c>
      <c r="CL60">
        <v>-9.66</v>
      </c>
      <c r="CZ60">
        <f t="shared" si="88"/>
        <v>1799.89</v>
      </c>
      <c r="DA60">
        <f t="shared" si="89"/>
        <v>1513.0925996510621</v>
      </c>
      <c r="DB60">
        <f t="shared" si="90"/>
        <v>0.84065837337340732</v>
      </c>
      <c r="DC60">
        <f t="shared" si="91"/>
        <v>0.16087066061067615</v>
      </c>
      <c r="DD60">
        <v>6</v>
      </c>
      <c r="DE60">
        <v>0.5</v>
      </c>
      <c r="DF60" t="s">
        <v>426</v>
      </c>
      <c r="DG60">
        <v>2</v>
      </c>
      <c r="DH60">
        <v>1689356018.0999999</v>
      </c>
      <c r="DI60">
        <v>249.536</v>
      </c>
      <c r="DJ60">
        <v>299.96600000000001</v>
      </c>
      <c r="DK60">
        <v>29.579799999999999</v>
      </c>
      <c r="DL60">
        <v>21.665600000000001</v>
      </c>
      <c r="DM60">
        <v>249.03200000000001</v>
      </c>
      <c r="DN60">
        <v>29.5351</v>
      </c>
      <c r="DO60">
        <v>500.11399999999998</v>
      </c>
      <c r="DP60">
        <v>98.822599999999994</v>
      </c>
      <c r="DQ60">
        <v>0.10021099999999999</v>
      </c>
      <c r="DR60">
        <v>32.418500000000002</v>
      </c>
      <c r="DS60">
        <v>31.881499999999999</v>
      </c>
      <c r="DT60">
        <v>999.9</v>
      </c>
      <c r="DU60">
        <v>0</v>
      </c>
      <c r="DV60">
        <v>0</v>
      </c>
      <c r="DW60">
        <v>9991.25</v>
      </c>
      <c r="DX60">
        <v>0</v>
      </c>
      <c r="DY60">
        <v>436.58100000000002</v>
      </c>
      <c r="DZ60">
        <v>-50.4298</v>
      </c>
      <c r="EA60">
        <v>257.142</v>
      </c>
      <c r="EB60">
        <v>306.60899999999998</v>
      </c>
      <c r="EC60">
        <v>7.9141899999999996</v>
      </c>
      <c r="ED60">
        <v>299.96600000000001</v>
      </c>
      <c r="EE60">
        <v>21.665600000000001</v>
      </c>
      <c r="EF60">
        <v>2.9231500000000001</v>
      </c>
      <c r="EG60">
        <v>2.1410499999999999</v>
      </c>
      <c r="EH60">
        <v>23.596499999999999</v>
      </c>
      <c r="EI60">
        <v>18.527899999999999</v>
      </c>
      <c r="EJ60">
        <v>1799.89</v>
      </c>
      <c r="EK60">
        <v>0.97799199999999997</v>
      </c>
      <c r="EL60">
        <v>2.20079E-2</v>
      </c>
      <c r="EM60">
        <v>0</v>
      </c>
      <c r="EN60">
        <v>690.74599999999998</v>
      </c>
      <c r="EO60">
        <v>5.0005300000000004</v>
      </c>
      <c r="EP60">
        <v>14071.5</v>
      </c>
      <c r="EQ60">
        <v>16034.3</v>
      </c>
      <c r="ER60">
        <v>51.061999999999998</v>
      </c>
      <c r="ES60">
        <v>52.811999999999998</v>
      </c>
      <c r="ET60">
        <v>51.75</v>
      </c>
      <c r="EU60">
        <v>52.186999999999998</v>
      </c>
      <c r="EV60">
        <v>52.311999999999998</v>
      </c>
      <c r="EW60">
        <v>1755.39</v>
      </c>
      <c r="EX60">
        <v>39.5</v>
      </c>
      <c r="EY60">
        <v>0</v>
      </c>
      <c r="EZ60">
        <v>140.39999985694891</v>
      </c>
      <c r="FA60">
        <v>0</v>
      </c>
      <c r="FB60">
        <v>690.96007692307694</v>
      </c>
      <c r="FC60">
        <v>-0.1631452978203726</v>
      </c>
      <c r="FD60">
        <v>-1751.5794885118421</v>
      </c>
      <c r="FE60">
        <v>14210.719230769229</v>
      </c>
      <c r="FF60">
        <v>15</v>
      </c>
      <c r="FG60">
        <v>1689355949.0999999</v>
      </c>
      <c r="FH60" t="s">
        <v>652</v>
      </c>
      <c r="FI60">
        <v>1689355943.0999999</v>
      </c>
      <c r="FJ60">
        <v>1689355949.0999999</v>
      </c>
      <c r="FK60">
        <v>48</v>
      </c>
      <c r="FL60">
        <v>0.29099999999999998</v>
      </c>
      <c r="FM60">
        <v>-1E-3</v>
      </c>
      <c r="FN60">
        <v>0.497</v>
      </c>
      <c r="FO60">
        <v>3.2000000000000001E-2</v>
      </c>
      <c r="FP60">
        <v>300</v>
      </c>
      <c r="FQ60">
        <v>22</v>
      </c>
      <c r="FR60">
        <v>0.03</v>
      </c>
      <c r="FS60">
        <v>0.01</v>
      </c>
      <c r="FT60">
        <v>40.139377882181073</v>
      </c>
      <c r="FU60">
        <v>0.96271239857066848</v>
      </c>
      <c r="FV60">
        <v>0.15328196013196321</v>
      </c>
      <c r="FW60">
        <v>1</v>
      </c>
      <c r="FX60">
        <v>0.38003026013197949</v>
      </c>
      <c r="FY60">
        <v>1.1950168186248779E-2</v>
      </c>
      <c r="FZ60">
        <v>2.0141481130879399E-3</v>
      </c>
      <c r="GA60">
        <v>1</v>
      </c>
      <c r="GB60">
        <v>2</v>
      </c>
      <c r="GC60">
        <v>2</v>
      </c>
      <c r="GD60" t="s">
        <v>428</v>
      </c>
      <c r="GE60">
        <v>3.1287699999999998</v>
      </c>
      <c r="GF60">
        <v>2.7674400000000001</v>
      </c>
      <c r="GG60">
        <v>5.9837700000000001E-2</v>
      </c>
      <c r="GH60">
        <v>6.9980000000000001E-2</v>
      </c>
      <c r="GI60">
        <v>0.122708</v>
      </c>
      <c r="GJ60">
        <v>9.8903699999999997E-2</v>
      </c>
      <c r="GK60">
        <v>22330.799999999999</v>
      </c>
      <c r="GL60">
        <v>22949.8</v>
      </c>
      <c r="GM60">
        <v>23624.2</v>
      </c>
      <c r="GN60">
        <v>24998.6</v>
      </c>
      <c r="GO60">
        <v>29879.4</v>
      </c>
      <c r="GP60">
        <v>31621</v>
      </c>
      <c r="GQ60">
        <v>37671.599999999999</v>
      </c>
      <c r="GR60">
        <v>38928.5</v>
      </c>
      <c r="GS60">
        <v>2.1229499999999999</v>
      </c>
      <c r="GT60">
        <v>1.6990700000000001</v>
      </c>
      <c r="GU60">
        <v>1.9602499999999998E-2</v>
      </c>
      <c r="GV60">
        <v>0</v>
      </c>
      <c r="GW60">
        <v>31.563400000000001</v>
      </c>
      <c r="GX60">
        <v>999.9</v>
      </c>
      <c r="GY60">
        <v>37.299999999999997</v>
      </c>
      <c r="GZ60">
        <v>41.4</v>
      </c>
      <c r="HA60">
        <v>30.1435</v>
      </c>
      <c r="HB60">
        <v>60.155900000000003</v>
      </c>
      <c r="HC60">
        <v>26.859000000000002</v>
      </c>
      <c r="HD60">
        <v>1</v>
      </c>
      <c r="HE60">
        <v>0.79176800000000003</v>
      </c>
      <c r="HF60">
        <v>0.92842899999999995</v>
      </c>
      <c r="HG60">
        <v>20.311299999999999</v>
      </c>
      <c r="HH60">
        <v>5.2484400000000004</v>
      </c>
      <c r="HI60">
        <v>12.0099</v>
      </c>
      <c r="HJ60">
        <v>4.9774000000000003</v>
      </c>
      <c r="HK60">
        <v>3.2930000000000001</v>
      </c>
      <c r="HL60">
        <v>9999</v>
      </c>
      <c r="HM60">
        <v>9999</v>
      </c>
      <c r="HN60">
        <v>9999</v>
      </c>
      <c r="HO60">
        <v>255.8</v>
      </c>
      <c r="HP60">
        <v>1.87592</v>
      </c>
      <c r="HQ60">
        <v>1.87683</v>
      </c>
      <c r="HR60">
        <v>1.88304</v>
      </c>
      <c r="HS60">
        <v>1.8861399999999999</v>
      </c>
      <c r="HT60">
        <v>1.87696</v>
      </c>
      <c r="HU60">
        <v>1.88344</v>
      </c>
      <c r="HV60">
        <v>1.88235</v>
      </c>
      <c r="HW60">
        <v>1.8858299999999999</v>
      </c>
      <c r="HX60">
        <v>0</v>
      </c>
      <c r="HY60">
        <v>0</v>
      </c>
      <c r="HZ60">
        <v>0</v>
      </c>
      <c r="IA60">
        <v>0</v>
      </c>
      <c r="IB60" t="s">
        <v>429</v>
      </c>
      <c r="IC60" t="s">
        <v>430</v>
      </c>
      <c r="ID60" t="s">
        <v>431</v>
      </c>
      <c r="IE60" t="s">
        <v>431</v>
      </c>
      <c r="IF60" t="s">
        <v>431</v>
      </c>
      <c r="IG60" t="s">
        <v>431</v>
      </c>
      <c r="IH60">
        <v>0</v>
      </c>
      <c r="II60">
        <v>100</v>
      </c>
      <c r="IJ60">
        <v>100</v>
      </c>
      <c r="IK60">
        <v>0.504</v>
      </c>
      <c r="IL60">
        <v>4.4699999999999997E-2</v>
      </c>
      <c r="IM60">
        <v>0.57427439795709367</v>
      </c>
      <c r="IN60">
        <v>-4.2852564239613137E-4</v>
      </c>
      <c r="IO60">
        <v>6.4980710991155998E-7</v>
      </c>
      <c r="IP60">
        <v>-2.7237938963984961E-10</v>
      </c>
      <c r="IQ60">
        <v>-1.7105348159321979E-2</v>
      </c>
      <c r="IR60">
        <v>6.6907473102813496E-3</v>
      </c>
      <c r="IS60">
        <v>-3.3673306238274028E-4</v>
      </c>
      <c r="IT60">
        <v>6.1311374003140313E-6</v>
      </c>
      <c r="IU60">
        <v>3</v>
      </c>
      <c r="IV60">
        <v>2101</v>
      </c>
      <c r="IW60">
        <v>1</v>
      </c>
      <c r="IX60">
        <v>32</v>
      </c>
      <c r="IY60">
        <v>1.2</v>
      </c>
      <c r="IZ60">
        <v>1.1000000000000001</v>
      </c>
      <c r="JA60">
        <v>0.79711900000000002</v>
      </c>
      <c r="JB60">
        <v>2.6867700000000001</v>
      </c>
      <c r="JC60">
        <v>1.6015600000000001</v>
      </c>
      <c r="JD60">
        <v>2.34131</v>
      </c>
      <c r="JE60">
        <v>1.5502899999999999</v>
      </c>
      <c r="JF60">
        <v>2.4267599999999998</v>
      </c>
      <c r="JG60">
        <v>44.781500000000001</v>
      </c>
      <c r="JH60">
        <v>24.017499999999998</v>
      </c>
      <c r="JI60">
        <v>18</v>
      </c>
      <c r="JJ60">
        <v>606.02499999999998</v>
      </c>
      <c r="JK60">
        <v>380.32600000000002</v>
      </c>
      <c r="JL60">
        <v>30.511800000000001</v>
      </c>
      <c r="JM60">
        <v>36.938699999999997</v>
      </c>
      <c r="JN60">
        <v>29.999700000000001</v>
      </c>
      <c r="JO60">
        <v>37.0443</v>
      </c>
      <c r="JP60">
        <v>37.044800000000002</v>
      </c>
      <c r="JQ60">
        <v>15.9353</v>
      </c>
      <c r="JR60">
        <v>37.3247</v>
      </c>
      <c r="JS60">
        <v>0</v>
      </c>
      <c r="JT60">
        <v>30.5366</v>
      </c>
      <c r="JU60">
        <v>300</v>
      </c>
      <c r="JV60">
        <v>21.665700000000001</v>
      </c>
      <c r="JW60">
        <v>98.243300000000005</v>
      </c>
      <c r="JX60">
        <v>98.491</v>
      </c>
    </row>
    <row r="61" spans="1:284" x14ac:dyDescent="0.3">
      <c r="A61">
        <v>45</v>
      </c>
      <c r="B61">
        <v>1689356189.0999999</v>
      </c>
      <c r="C61">
        <v>10005.599999904631</v>
      </c>
      <c r="D61" t="s">
        <v>653</v>
      </c>
      <c r="E61" t="s">
        <v>654</v>
      </c>
      <c r="F61" t="s">
        <v>416</v>
      </c>
      <c r="G61" t="s">
        <v>417</v>
      </c>
      <c r="H61" t="s">
        <v>31</v>
      </c>
      <c r="I61" t="s">
        <v>419</v>
      </c>
      <c r="J61" t="s">
        <v>500</v>
      </c>
      <c r="K61" t="s">
        <v>501</v>
      </c>
      <c r="L61" t="s">
        <v>574</v>
      </c>
      <c r="M61">
        <v>1689356189.0999999</v>
      </c>
      <c r="N61">
        <f t="shared" si="46"/>
        <v>7.3982002160251732E-3</v>
      </c>
      <c r="O61">
        <f t="shared" si="47"/>
        <v>7.398200216025173</v>
      </c>
      <c r="P61">
        <f t="shared" si="48"/>
        <v>29.216282083220989</v>
      </c>
      <c r="Q61">
        <f t="shared" si="49"/>
        <v>163.464</v>
      </c>
      <c r="R61">
        <f t="shared" si="50"/>
        <v>41.811265754476779</v>
      </c>
      <c r="S61">
        <f t="shared" si="51"/>
        <v>4.1357624810082463</v>
      </c>
      <c r="T61">
        <f t="shared" si="52"/>
        <v>16.169045973527997</v>
      </c>
      <c r="U61">
        <f t="shared" si="53"/>
        <v>0.42129489615815574</v>
      </c>
      <c r="V61">
        <f t="shared" si="54"/>
        <v>2.9056166370161081</v>
      </c>
      <c r="W61">
        <f t="shared" si="55"/>
        <v>0.39006469336183625</v>
      </c>
      <c r="X61">
        <f t="shared" si="56"/>
        <v>0.2464031410954397</v>
      </c>
      <c r="Y61">
        <f t="shared" si="57"/>
        <v>289.56226132657986</v>
      </c>
      <c r="Z61">
        <f t="shared" si="58"/>
        <v>32.278264567490062</v>
      </c>
      <c r="AA61">
        <f t="shared" si="59"/>
        <v>31.944700000000001</v>
      </c>
      <c r="AB61">
        <f t="shared" si="60"/>
        <v>4.7601575093067225</v>
      </c>
      <c r="AC61">
        <f t="shared" si="61"/>
        <v>60.221416566638567</v>
      </c>
      <c r="AD61">
        <f t="shared" si="62"/>
        <v>2.9572625622189999</v>
      </c>
      <c r="AE61">
        <f t="shared" si="63"/>
        <v>4.9106492852864294</v>
      </c>
      <c r="AF61">
        <f t="shared" si="64"/>
        <v>1.8028949470877227</v>
      </c>
      <c r="AG61">
        <f t="shared" si="65"/>
        <v>-326.26062952671015</v>
      </c>
      <c r="AH61">
        <f t="shared" si="66"/>
        <v>86.281500357454505</v>
      </c>
      <c r="AI61">
        <f t="shared" si="67"/>
        <v>6.7488585722764345</v>
      </c>
      <c r="AJ61">
        <f t="shared" si="68"/>
        <v>56.331990729600662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51224.453939186998</v>
      </c>
      <c r="AP61" t="s">
        <v>423</v>
      </c>
      <c r="AQ61">
        <v>10366.9</v>
      </c>
      <c r="AR61">
        <v>993.59653846153856</v>
      </c>
      <c r="AS61">
        <v>3431.87</v>
      </c>
      <c r="AT61">
        <f t="shared" si="72"/>
        <v>0.71047955241266758</v>
      </c>
      <c r="AU61">
        <v>-3.9894345373445681</v>
      </c>
      <c r="AV61" t="s">
        <v>655</v>
      </c>
      <c r="AW61">
        <v>10011.799999999999</v>
      </c>
      <c r="AX61">
        <v>692.64648</v>
      </c>
      <c r="AY61">
        <v>964.40793993822786</v>
      </c>
      <c r="AZ61">
        <f t="shared" si="73"/>
        <v>0.28179098147577952</v>
      </c>
      <c r="BA61">
        <v>0.5</v>
      </c>
      <c r="BB61">
        <f t="shared" si="74"/>
        <v>1513.1597996510777</v>
      </c>
      <c r="BC61">
        <f t="shared" si="75"/>
        <v>29.216282083220989</v>
      </c>
      <c r="BD61">
        <f t="shared" si="76"/>
        <v>213.19739253668556</v>
      </c>
      <c r="BE61">
        <f t="shared" si="77"/>
        <v>2.1944619879686548E-2</v>
      </c>
      <c r="BF61">
        <f t="shared" si="78"/>
        <v>2.5585252442237434</v>
      </c>
      <c r="BG61">
        <f t="shared" si="79"/>
        <v>570.78798161728514</v>
      </c>
      <c r="BH61" t="s">
        <v>656</v>
      </c>
      <c r="BI61">
        <v>582.07000000000005</v>
      </c>
      <c r="BJ61">
        <f t="shared" si="80"/>
        <v>582.07000000000005</v>
      </c>
      <c r="BK61">
        <f t="shared" si="81"/>
        <v>0.39644835354913943</v>
      </c>
      <c r="BL61">
        <f t="shared" si="82"/>
        <v>0.71078862846343427</v>
      </c>
      <c r="BM61">
        <f t="shared" si="83"/>
        <v>0.86583692191093131</v>
      </c>
      <c r="BN61">
        <f t="shared" si="84"/>
        <v>-9.3105347185885865</v>
      </c>
      <c r="BO61">
        <f t="shared" si="85"/>
        <v>1.0119710110386442</v>
      </c>
      <c r="BP61">
        <f t="shared" si="86"/>
        <v>0.59731587312724266</v>
      </c>
      <c r="BQ61">
        <f t="shared" si="87"/>
        <v>0.40268412687275734</v>
      </c>
      <c r="BR61">
        <v>6553</v>
      </c>
      <c r="BS61">
        <v>290.00000000000011</v>
      </c>
      <c r="BT61">
        <v>886.53</v>
      </c>
      <c r="BU61">
        <v>255</v>
      </c>
      <c r="BV61">
        <v>10011.799999999999</v>
      </c>
      <c r="BW61">
        <v>887.38</v>
      </c>
      <c r="BX61">
        <v>-0.85</v>
      </c>
      <c r="BY61">
        <v>300.00000000000011</v>
      </c>
      <c r="BZ61">
        <v>38.6</v>
      </c>
      <c r="CA61">
        <v>964.40793993822786</v>
      </c>
      <c r="CB61">
        <v>1.2465177066703621</v>
      </c>
      <c r="CC61">
        <v>-77.117136426031422</v>
      </c>
      <c r="CD61">
        <v>1.0223758916295269</v>
      </c>
      <c r="CE61">
        <v>0.99510282749790657</v>
      </c>
      <c r="CF61">
        <v>-1.0881951279199111E-2</v>
      </c>
      <c r="CG61">
        <v>289.99999999999989</v>
      </c>
      <c r="CH61">
        <v>885.04</v>
      </c>
      <c r="CI61">
        <v>745</v>
      </c>
      <c r="CJ61">
        <v>9988.8799999999992</v>
      </c>
      <c r="CK61">
        <v>887.2</v>
      </c>
      <c r="CL61">
        <v>-2.16</v>
      </c>
      <c r="CZ61">
        <f t="shared" si="88"/>
        <v>1799.97</v>
      </c>
      <c r="DA61">
        <f t="shared" si="89"/>
        <v>1513.1597996510777</v>
      </c>
      <c r="DB61">
        <f t="shared" si="90"/>
        <v>0.84065834411188944</v>
      </c>
      <c r="DC61">
        <f t="shared" si="91"/>
        <v>0.16087060413594662</v>
      </c>
      <c r="DD61">
        <v>6</v>
      </c>
      <c r="DE61">
        <v>0.5</v>
      </c>
      <c r="DF61" t="s">
        <v>426</v>
      </c>
      <c r="DG61">
        <v>2</v>
      </c>
      <c r="DH61">
        <v>1689356189.0999999</v>
      </c>
      <c r="DI61">
        <v>163.464</v>
      </c>
      <c r="DJ61">
        <v>199.97</v>
      </c>
      <c r="DK61">
        <v>29.896999999999998</v>
      </c>
      <c r="DL61">
        <v>21.285699999999999</v>
      </c>
      <c r="DM61">
        <v>163.08099999999999</v>
      </c>
      <c r="DN61">
        <v>29.8504</v>
      </c>
      <c r="DO61">
        <v>500.065</v>
      </c>
      <c r="DP61">
        <v>98.814899999999994</v>
      </c>
      <c r="DQ61">
        <v>0.10012699999999999</v>
      </c>
      <c r="DR61">
        <v>32.4955</v>
      </c>
      <c r="DS61">
        <v>31.944700000000001</v>
      </c>
      <c r="DT61">
        <v>999.9</v>
      </c>
      <c r="DU61">
        <v>0</v>
      </c>
      <c r="DV61">
        <v>0</v>
      </c>
      <c r="DW61">
        <v>9982.5</v>
      </c>
      <c r="DX61">
        <v>0</v>
      </c>
      <c r="DY61">
        <v>835.33600000000001</v>
      </c>
      <c r="DZ61">
        <v>-36.506599999999999</v>
      </c>
      <c r="EA61">
        <v>168.50200000000001</v>
      </c>
      <c r="EB61">
        <v>204.32</v>
      </c>
      <c r="EC61">
        <v>8.6113400000000002</v>
      </c>
      <c r="ED61">
        <v>199.97</v>
      </c>
      <c r="EE61">
        <v>21.285699999999999</v>
      </c>
      <c r="EF61">
        <v>2.9542700000000002</v>
      </c>
      <c r="EG61">
        <v>2.1033400000000002</v>
      </c>
      <c r="EH61">
        <v>23.772400000000001</v>
      </c>
      <c r="EI61">
        <v>18.244499999999999</v>
      </c>
      <c r="EJ61">
        <v>1799.97</v>
      </c>
      <c r="EK61">
        <v>0.97799199999999997</v>
      </c>
      <c r="EL61">
        <v>2.20079E-2</v>
      </c>
      <c r="EM61">
        <v>0</v>
      </c>
      <c r="EN61">
        <v>692.04300000000001</v>
      </c>
      <c r="EO61">
        <v>5.0005300000000004</v>
      </c>
      <c r="EP61">
        <v>14727.3</v>
      </c>
      <c r="EQ61">
        <v>16034.9</v>
      </c>
      <c r="ER61">
        <v>51.061999999999998</v>
      </c>
      <c r="ES61">
        <v>52.625</v>
      </c>
      <c r="ET61">
        <v>51.75</v>
      </c>
      <c r="EU61">
        <v>52.061999999999998</v>
      </c>
      <c r="EV61">
        <v>52.311999999999998</v>
      </c>
      <c r="EW61">
        <v>1755.47</v>
      </c>
      <c r="EX61">
        <v>39.5</v>
      </c>
      <c r="EY61">
        <v>0</v>
      </c>
      <c r="EZ61">
        <v>168.79999995231631</v>
      </c>
      <c r="FA61">
        <v>0</v>
      </c>
      <c r="FB61">
        <v>692.64648</v>
      </c>
      <c r="FC61">
        <v>-3.046230747669048</v>
      </c>
      <c r="FD61">
        <v>-808.13846252818985</v>
      </c>
      <c r="FE61">
        <v>15244.987999999999</v>
      </c>
      <c r="FF61">
        <v>15</v>
      </c>
      <c r="FG61">
        <v>1689356146.5999999</v>
      </c>
      <c r="FH61" t="s">
        <v>657</v>
      </c>
      <c r="FI61">
        <v>1689356142.0999999</v>
      </c>
      <c r="FJ61">
        <v>1689356146.5999999</v>
      </c>
      <c r="FK61">
        <v>49</v>
      </c>
      <c r="FL61">
        <v>-0.13800000000000001</v>
      </c>
      <c r="FM61">
        <v>1E-3</v>
      </c>
      <c r="FN61">
        <v>0.374</v>
      </c>
      <c r="FO61">
        <v>3.4000000000000002E-2</v>
      </c>
      <c r="FP61">
        <v>200</v>
      </c>
      <c r="FQ61">
        <v>22</v>
      </c>
      <c r="FR61">
        <v>0.04</v>
      </c>
      <c r="FS61">
        <v>0.01</v>
      </c>
      <c r="FT61">
        <v>29.054197231849859</v>
      </c>
      <c r="FU61">
        <v>-0.66592995661666066</v>
      </c>
      <c r="FV61">
        <v>0.19060891359723359</v>
      </c>
      <c r="FW61">
        <v>1</v>
      </c>
      <c r="FX61">
        <v>0.43349109995065188</v>
      </c>
      <c r="FY61">
        <v>-2.6769279776664E-2</v>
      </c>
      <c r="FZ61">
        <v>8.0181913729123165E-3</v>
      </c>
      <c r="GA61">
        <v>1</v>
      </c>
      <c r="GB61">
        <v>2</v>
      </c>
      <c r="GC61">
        <v>2</v>
      </c>
      <c r="GD61" t="s">
        <v>428</v>
      </c>
      <c r="GE61">
        <v>3.12839</v>
      </c>
      <c r="GF61">
        <v>2.76728</v>
      </c>
      <c r="GG61">
        <v>4.11609E-2</v>
      </c>
      <c r="GH61">
        <v>4.9534300000000003E-2</v>
      </c>
      <c r="GI61">
        <v>0.12361800000000001</v>
      </c>
      <c r="GJ61">
        <v>9.7669699999999998E-2</v>
      </c>
      <c r="GK61">
        <v>22779</v>
      </c>
      <c r="GL61">
        <v>23459.9</v>
      </c>
      <c r="GM61">
        <v>23629.3</v>
      </c>
      <c r="GN61">
        <v>25004.7</v>
      </c>
      <c r="GO61">
        <v>29854.799999999999</v>
      </c>
      <c r="GP61">
        <v>31671.200000000001</v>
      </c>
      <c r="GQ61">
        <v>37679.5</v>
      </c>
      <c r="GR61">
        <v>38936.800000000003</v>
      </c>
      <c r="GS61">
        <v>2.1243699999999999</v>
      </c>
      <c r="GT61">
        <v>1.6993199999999999</v>
      </c>
      <c r="GU61">
        <v>4.8875799999999999E-3</v>
      </c>
      <c r="GV61">
        <v>0</v>
      </c>
      <c r="GW61">
        <v>31.865400000000001</v>
      </c>
      <c r="GX61">
        <v>999.9</v>
      </c>
      <c r="GY61">
        <v>37.4</v>
      </c>
      <c r="GZ61">
        <v>41.4</v>
      </c>
      <c r="HA61">
        <v>30.227699999999999</v>
      </c>
      <c r="HB61">
        <v>60.395899999999997</v>
      </c>
      <c r="HC61">
        <v>26.630600000000001</v>
      </c>
      <c r="HD61">
        <v>1</v>
      </c>
      <c r="HE61">
        <v>0.78600400000000004</v>
      </c>
      <c r="HF61">
        <v>1.9214500000000001</v>
      </c>
      <c r="HG61">
        <v>20.303100000000001</v>
      </c>
      <c r="HH61">
        <v>5.2509800000000002</v>
      </c>
      <c r="HI61">
        <v>12.0099</v>
      </c>
      <c r="HJ61">
        <v>4.9777500000000003</v>
      </c>
      <c r="HK61">
        <v>3.2930000000000001</v>
      </c>
      <c r="HL61">
        <v>9999</v>
      </c>
      <c r="HM61">
        <v>9999</v>
      </c>
      <c r="HN61">
        <v>9999</v>
      </c>
      <c r="HO61">
        <v>255.9</v>
      </c>
      <c r="HP61">
        <v>1.87592</v>
      </c>
      <c r="HQ61">
        <v>1.87683</v>
      </c>
      <c r="HR61">
        <v>1.88303</v>
      </c>
      <c r="HS61">
        <v>1.8861399999999999</v>
      </c>
      <c r="HT61">
        <v>1.87696</v>
      </c>
      <c r="HU61">
        <v>1.8834599999999999</v>
      </c>
      <c r="HV61">
        <v>1.8824000000000001</v>
      </c>
      <c r="HW61">
        <v>1.8858299999999999</v>
      </c>
      <c r="HX61">
        <v>0</v>
      </c>
      <c r="HY61">
        <v>0</v>
      </c>
      <c r="HZ61">
        <v>0</v>
      </c>
      <c r="IA61">
        <v>0</v>
      </c>
      <c r="IB61" t="s">
        <v>429</v>
      </c>
      <c r="IC61" t="s">
        <v>430</v>
      </c>
      <c r="ID61" t="s">
        <v>431</v>
      </c>
      <c r="IE61" t="s">
        <v>431</v>
      </c>
      <c r="IF61" t="s">
        <v>431</v>
      </c>
      <c r="IG61" t="s">
        <v>431</v>
      </c>
      <c r="IH61">
        <v>0</v>
      </c>
      <c r="II61">
        <v>100</v>
      </c>
      <c r="IJ61">
        <v>100</v>
      </c>
      <c r="IK61">
        <v>0.38300000000000001</v>
      </c>
      <c r="IL61">
        <v>4.6600000000000003E-2</v>
      </c>
      <c r="IM61">
        <v>0.43616169946863159</v>
      </c>
      <c r="IN61">
        <v>-4.2852564239613137E-4</v>
      </c>
      <c r="IO61">
        <v>6.4980710991155998E-7</v>
      </c>
      <c r="IP61">
        <v>-2.7237938963984961E-10</v>
      </c>
      <c r="IQ61">
        <v>-1.6085467255292019E-2</v>
      </c>
      <c r="IR61">
        <v>6.6907473102813496E-3</v>
      </c>
      <c r="IS61">
        <v>-3.3673306238274028E-4</v>
      </c>
      <c r="IT61">
        <v>6.1311374003140313E-6</v>
      </c>
      <c r="IU61">
        <v>3</v>
      </c>
      <c r="IV61">
        <v>2101</v>
      </c>
      <c r="IW61">
        <v>1</v>
      </c>
      <c r="IX61">
        <v>32</v>
      </c>
      <c r="IY61">
        <v>0.8</v>
      </c>
      <c r="IZ61">
        <v>0.7</v>
      </c>
      <c r="JA61">
        <v>0.58227499999999999</v>
      </c>
      <c r="JB61">
        <v>2.6989700000000001</v>
      </c>
      <c r="JC61">
        <v>1.6015600000000001</v>
      </c>
      <c r="JD61">
        <v>2.34009</v>
      </c>
      <c r="JE61">
        <v>1.5502899999999999</v>
      </c>
      <c r="JF61">
        <v>2.3840300000000001</v>
      </c>
      <c r="JG61">
        <v>44.753399999999999</v>
      </c>
      <c r="JH61">
        <v>24.017499999999998</v>
      </c>
      <c r="JI61">
        <v>18</v>
      </c>
      <c r="JJ61">
        <v>606.471</v>
      </c>
      <c r="JK61">
        <v>380.1</v>
      </c>
      <c r="JL61">
        <v>29.918199999999999</v>
      </c>
      <c r="JM61">
        <v>36.844700000000003</v>
      </c>
      <c r="JN61">
        <v>29.999700000000001</v>
      </c>
      <c r="JO61">
        <v>36.976500000000001</v>
      </c>
      <c r="JP61">
        <v>36.980200000000004</v>
      </c>
      <c r="JQ61">
        <v>11.636100000000001</v>
      </c>
      <c r="JR61">
        <v>39.375900000000001</v>
      </c>
      <c r="JS61">
        <v>0</v>
      </c>
      <c r="JT61">
        <v>29.950800000000001</v>
      </c>
      <c r="JU61">
        <v>200</v>
      </c>
      <c r="JV61">
        <v>21.175599999999999</v>
      </c>
      <c r="JW61">
        <v>98.264200000000002</v>
      </c>
      <c r="JX61">
        <v>98.513000000000005</v>
      </c>
    </row>
    <row r="62" spans="1:284" x14ac:dyDescent="0.3">
      <c r="A62">
        <v>46</v>
      </c>
      <c r="B62">
        <v>1689356313.5</v>
      </c>
      <c r="C62">
        <v>10130</v>
      </c>
      <c r="D62" t="s">
        <v>658</v>
      </c>
      <c r="E62" t="s">
        <v>659</v>
      </c>
      <c r="F62" t="s">
        <v>416</v>
      </c>
      <c r="G62" t="s">
        <v>417</v>
      </c>
      <c r="H62" t="s">
        <v>31</v>
      </c>
      <c r="I62" t="s">
        <v>419</v>
      </c>
      <c r="J62" t="s">
        <v>500</v>
      </c>
      <c r="K62" t="s">
        <v>501</v>
      </c>
      <c r="L62" t="s">
        <v>574</v>
      </c>
      <c r="M62">
        <v>1689356313.5</v>
      </c>
      <c r="N62">
        <f t="shared" si="46"/>
        <v>7.6363395772339549E-3</v>
      </c>
      <c r="O62">
        <f t="shared" si="47"/>
        <v>7.6363395772339553</v>
      </c>
      <c r="P62">
        <f t="shared" si="48"/>
        <v>18.116580437551121</v>
      </c>
      <c r="Q62">
        <f t="shared" si="49"/>
        <v>97.292100000000005</v>
      </c>
      <c r="R62">
        <f t="shared" si="50"/>
        <v>25.35511611535059</v>
      </c>
      <c r="S62">
        <f t="shared" si="51"/>
        <v>2.5080219851115841</v>
      </c>
      <c r="T62">
        <f t="shared" si="52"/>
        <v>9.6237274034783411</v>
      </c>
      <c r="U62">
        <f t="shared" si="53"/>
        <v>0.44315366534136325</v>
      </c>
      <c r="V62">
        <f t="shared" si="54"/>
        <v>2.9085893060921504</v>
      </c>
      <c r="W62">
        <f t="shared" si="55"/>
        <v>0.40877268978726494</v>
      </c>
      <c r="X62">
        <f t="shared" si="56"/>
        <v>0.25834928473761803</v>
      </c>
      <c r="Y62">
        <f t="shared" si="57"/>
        <v>289.55268532655737</v>
      </c>
      <c r="Z62">
        <f t="shared" si="58"/>
        <v>32.351733618674778</v>
      </c>
      <c r="AA62">
        <f t="shared" si="59"/>
        <v>31.952400000000001</v>
      </c>
      <c r="AB62">
        <f t="shared" si="60"/>
        <v>4.7622333368614305</v>
      </c>
      <c r="AC62">
        <f t="shared" si="61"/>
        <v>60.359522319032067</v>
      </c>
      <c r="AD62">
        <f t="shared" si="62"/>
        <v>2.9867531544214598</v>
      </c>
      <c r="AE62">
        <f t="shared" si="63"/>
        <v>4.9482716888229934</v>
      </c>
      <c r="AF62">
        <f t="shared" si="64"/>
        <v>1.7754801824399706</v>
      </c>
      <c r="AG62">
        <f t="shared" si="65"/>
        <v>-336.76257535601741</v>
      </c>
      <c r="AH62">
        <f t="shared" si="66"/>
        <v>106.39413753562155</v>
      </c>
      <c r="AI62">
        <f t="shared" si="67"/>
        <v>8.3193963978620946</v>
      </c>
      <c r="AJ62">
        <f t="shared" si="68"/>
        <v>67.50364390402359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51285.440756630756</v>
      </c>
      <c r="AP62" t="s">
        <v>423</v>
      </c>
      <c r="AQ62">
        <v>10366.9</v>
      </c>
      <c r="AR62">
        <v>993.59653846153856</v>
      </c>
      <c r="AS62">
        <v>3431.87</v>
      </c>
      <c r="AT62">
        <f t="shared" si="72"/>
        <v>0.71047955241266758</v>
      </c>
      <c r="AU62">
        <v>-3.9894345373445681</v>
      </c>
      <c r="AV62" t="s">
        <v>660</v>
      </c>
      <c r="AW62">
        <v>10007.6</v>
      </c>
      <c r="AX62">
        <v>706.63584615384627</v>
      </c>
      <c r="AY62">
        <v>895.56022264622709</v>
      </c>
      <c r="AZ62">
        <f t="shared" si="73"/>
        <v>0.21095664112251622</v>
      </c>
      <c r="BA62">
        <v>0.5</v>
      </c>
      <c r="BB62">
        <f t="shared" si="74"/>
        <v>1513.1093996510658</v>
      </c>
      <c r="BC62">
        <f t="shared" si="75"/>
        <v>18.116580437551121</v>
      </c>
      <c r="BD62">
        <f t="shared" si="76"/>
        <v>159.60023830064793</v>
      </c>
      <c r="BE62">
        <f t="shared" si="77"/>
        <v>1.4609660729087731E-2</v>
      </c>
      <c r="BF62">
        <f t="shared" si="78"/>
        <v>2.8320929326890067</v>
      </c>
      <c r="BG62">
        <f t="shared" si="79"/>
        <v>545.94751846952897</v>
      </c>
      <c r="BH62" t="s">
        <v>661</v>
      </c>
      <c r="BI62">
        <v>590.22</v>
      </c>
      <c r="BJ62">
        <f t="shared" si="80"/>
        <v>590.22</v>
      </c>
      <c r="BK62">
        <f t="shared" si="81"/>
        <v>0.34094884400291803</v>
      </c>
      <c r="BL62">
        <f t="shared" si="82"/>
        <v>0.61873399729347867</v>
      </c>
      <c r="BM62">
        <f t="shared" si="83"/>
        <v>0.89254826504100548</v>
      </c>
      <c r="BN62">
        <f t="shared" si="84"/>
        <v>-1.9270856408791557</v>
      </c>
      <c r="BO62">
        <f t="shared" si="85"/>
        <v>1.0402072685290411</v>
      </c>
      <c r="BP62">
        <f t="shared" si="86"/>
        <v>0.51679968101002516</v>
      </c>
      <c r="BQ62">
        <f t="shared" si="87"/>
        <v>0.48320031898997484</v>
      </c>
      <c r="BR62">
        <v>6555</v>
      </c>
      <c r="BS62">
        <v>290.00000000000011</v>
      </c>
      <c r="BT62">
        <v>850.54</v>
      </c>
      <c r="BU62">
        <v>285</v>
      </c>
      <c r="BV62">
        <v>10007.6</v>
      </c>
      <c r="BW62">
        <v>852.11</v>
      </c>
      <c r="BX62">
        <v>-1.57</v>
      </c>
      <c r="BY62">
        <v>300.00000000000011</v>
      </c>
      <c r="BZ62">
        <v>38.6</v>
      </c>
      <c r="CA62">
        <v>895.56022264622709</v>
      </c>
      <c r="CB62">
        <v>1.4421332108583791</v>
      </c>
      <c r="CC62">
        <v>-43.48377782919281</v>
      </c>
      <c r="CD62">
        <v>1.1827997581254119</v>
      </c>
      <c r="CE62">
        <v>0.97970352492546375</v>
      </c>
      <c r="CF62">
        <v>-1.0881414682981091E-2</v>
      </c>
      <c r="CG62">
        <v>289.99999999999989</v>
      </c>
      <c r="CH62">
        <v>851.9</v>
      </c>
      <c r="CI62">
        <v>685</v>
      </c>
      <c r="CJ62">
        <v>9993.34</v>
      </c>
      <c r="CK62">
        <v>852.05</v>
      </c>
      <c r="CL62">
        <v>-0.15</v>
      </c>
      <c r="CZ62">
        <f t="shared" si="88"/>
        <v>1799.91</v>
      </c>
      <c r="DA62">
        <f t="shared" si="89"/>
        <v>1513.1093996510658</v>
      </c>
      <c r="DB62">
        <f t="shared" si="90"/>
        <v>0.84065836605778388</v>
      </c>
      <c r="DC62">
        <f t="shared" si="91"/>
        <v>0.16087064649152311</v>
      </c>
      <c r="DD62">
        <v>6</v>
      </c>
      <c r="DE62">
        <v>0.5</v>
      </c>
      <c r="DF62" t="s">
        <v>426</v>
      </c>
      <c r="DG62">
        <v>2</v>
      </c>
      <c r="DH62">
        <v>1689356313.5</v>
      </c>
      <c r="DI62">
        <v>97.292100000000005</v>
      </c>
      <c r="DJ62">
        <v>119.923</v>
      </c>
      <c r="DK62">
        <v>30.194900000000001</v>
      </c>
      <c r="DL62">
        <v>21.308199999999999</v>
      </c>
      <c r="DM62">
        <v>96.865200000000002</v>
      </c>
      <c r="DN62">
        <v>30.1462</v>
      </c>
      <c r="DO62">
        <v>500.012</v>
      </c>
      <c r="DP62">
        <v>98.816100000000006</v>
      </c>
      <c r="DQ62">
        <v>9.9715399999999996E-2</v>
      </c>
      <c r="DR62">
        <v>32.630899999999997</v>
      </c>
      <c r="DS62">
        <v>31.952400000000001</v>
      </c>
      <c r="DT62">
        <v>999.9</v>
      </c>
      <c r="DU62">
        <v>0</v>
      </c>
      <c r="DV62">
        <v>0</v>
      </c>
      <c r="DW62">
        <v>9999.3799999999992</v>
      </c>
      <c r="DX62">
        <v>0</v>
      </c>
      <c r="DY62">
        <v>396.69</v>
      </c>
      <c r="DZ62">
        <v>-22.630600000000001</v>
      </c>
      <c r="EA62">
        <v>100.321</v>
      </c>
      <c r="EB62">
        <v>122.53400000000001</v>
      </c>
      <c r="EC62">
        <v>8.8867499999999993</v>
      </c>
      <c r="ED62">
        <v>119.923</v>
      </c>
      <c r="EE62">
        <v>21.308199999999999</v>
      </c>
      <c r="EF62">
        <v>2.9837500000000001</v>
      </c>
      <c r="EG62">
        <v>2.1055899999999999</v>
      </c>
      <c r="EH62">
        <v>23.9375</v>
      </c>
      <c r="EI62">
        <v>18.261600000000001</v>
      </c>
      <c r="EJ62">
        <v>1799.91</v>
      </c>
      <c r="EK62">
        <v>0.97799199999999997</v>
      </c>
      <c r="EL62">
        <v>2.20079E-2</v>
      </c>
      <c r="EM62">
        <v>0</v>
      </c>
      <c r="EN62">
        <v>706.88099999999997</v>
      </c>
      <c r="EO62">
        <v>5.0005300000000004</v>
      </c>
      <c r="EP62">
        <v>14275.2</v>
      </c>
      <c r="EQ62">
        <v>16034.5</v>
      </c>
      <c r="ER62">
        <v>51</v>
      </c>
      <c r="ES62">
        <v>52.375</v>
      </c>
      <c r="ET62">
        <v>51.625</v>
      </c>
      <c r="EU62">
        <v>51.875</v>
      </c>
      <c r="EV62">
        <v>52.311999999999998</v>
      </c>
      <c r="EW62">
        <v>1755.41</v>
      </c>
      <c r="EX62">
        <v>39.5</v>
      </c>
      <c r="EY62">
        <v>0</v>
      </c>
      <c r="EZ62">
        <v>122.3999998569489</v>
      </c>
      <c r="FA62">
        <v>0</v>
      </c>
      <c r="FB62">
        <v>706.63584615384627</v>
      </c>
      <c r="FC62">
        <v>-1.4231111171217621</v>
      </c>
      <c r="FD62">
        <v>86.198290678498509</v>
      </c>
      <c r="FE62">
        <v>14261.119230769231</v>
      </c>
      <c r="FF62">
        <v>15</v>
      </c>
      <c r="FG62">
        <v>1689356273.5</v>
      </c>
      <c r="FH62" t="s">
        <v>662</v>
      </c>
      <c r="FI62">
        <v>1689356261.5</v>
      </c>
      <c r="FJ62">
        <v>1689356273.5</v>
      </c>
      <c r="FK62">
        <v>50</v>
      </c>
      <c r="FL62">
        <v>2.5999999999999999E-2</v>
      </c>
      <c r="FM62">
        <v>1E-3</v>
      </c>
      <c r="FN62">
        <v>0.42</v>
      </c>
      <c r="FO62">
        <v>3.4000000000000002E-2</v>
      </c>
      <c r="FP62">
        <v>120</v>
      </c>
      <c r="FQ62">
        <v>21</v>
      </c>
      <c r="FR62">
        <v>0.04</v>
      </c>
      <c r="FS62">
        <v>0.01</v>
      </c>
      <c r="FT62">
        <v>18.122837751384971</v>
      </c>
      <c r="FU62">
        <v>-0.75312685453263484</v>
      </c>
      <c r="FV62">
        <v>0.15609137379536911</v>
      </c>
      <c r="FW62">
        <v>1</v>
      </c>
      <c r="FX62">
        <v>0.43935003436848258</v>
      </c>
      <c r="FY62">
        <v>7.2814597210654725E-2</v>
      </c>
      <c r="FZ62">
        <v>1.6511658573245991E-2</v>
      </c>
      <c r="GA62">
        <v>1</v>
      </c>
      <c r="GB62">
        <v>2</v>
      </c>
      <c r="GC62">
        <v>2</v>
      </c>
      <c r="GD62" t="s">
        <v>428</v>
      </c>
      <c r="GE62">
        <v>3.12812</v>
      </c>
      <c r="GF62">
        <v>2.76702</v>
      </c>
      <c r="GG62">
        <v>2.5218000000000001E-2</v>
      </c>
      <c r="GH62">
        <v>3.09783E-2</v>
      </c>
      <c r="GI62">
        <v>0.124472</v>
      </c>
      <c r="GJ62">
        <v>9.7753900000000005E-2</v>
      </c>
      <c r="GK62">
        <v>23159.599999999999</v>
      </c>
      <c r="GL62">
        <v>23920.3</v>
      </c>
      <c r="GM62">
        <v>23631.9</v>
      </c>
      <c r="GN62">
        <v>25007.8</v>
      </c>
      <c r="GO62">
        <v>29828.6</v>
      </c>
      <c r="GP62">
        <v>31672.6</v>
      </c>
      <c r="GQ62">
        <v>37683.199999999997</v>
      </c>
      <c r="GR62">
        <v>38942</v>
      </c>
      <c r="GS62">
        <v>2.1246499999999999</v>
      </c>
      <c r="GT62">
        <v>1.6995800000000001</v>
      </c>
      <c r="GU62">
        <v>1.50502E-2</v>
      </c>
      <c r="GV62">
        <v>0</v>
      </c>
      <c r="GW62">
        <v>31.708200000000001</v>
      </c>
      <c r="GX62">
        <v>999.9</v>
      </c>
      <c r="GY62">
        <v>37.4</v>
      </c>
      <c r="GZ62">
        <v>41.4</v>
      </c>
      <c r="HA62">
        <v>30.2273</v>
      </c>
      <c r="HB62">
        <v>60.7759</v>
      </c>
      <c r="HC62">
        <v>27.267600000000002</v>
      </c>
      <c r="HD62">
        <v>1</v>
      </c>
      <c r="HE62">
        <v>0.78248499999999999</v>
      </c>
      <c r="HF62">
        <v>2.0152800000000002</v>
      </c>
      <c r="HG62">
        <v>20.3018</v>
      </c>
      <c r="HH62">
        <v>5.2481400000000002</v>
      </c>
      <c r="HI62">
        <v>12.0099</v>
      </c>
      <c r="HJ62">
        <v>4.9773500000000004</v>
      </c>
      <c r="HK62">
        <v>3.2926000000000002</v>
      </c>
      <c r="HL62">
        <v>9999</v>
      </c>
      <c r="HM62">
        <v>9999</v>
      </c>
      <c r="HN62">
        <v>9999</v>
      </c>
      <c r="HO62">
        <v>255.9</v>
      </c>
      <c r="HP62">
        <v>1.87592</v>
      </c>
      <c r="HQ62">
        <v>1.87683</v>
      </c>
      <c r="HR62">
        <v>1.88306</v>
      </c>
      <c r="HS62">
        <v>1.88615</v>
      </c>
      <c r="HT62">
        <v>1.8769499999999999</v>
      </c>
      <c r="HU62">
        <v>1.8834200000000001</v>
      </c>
      <c r="HV62">
        <v>1.88242</v>
      </c>
      <c r="HW62">
        <v>1.8858299999999999</v>
      </c>
      <c r="HX62">
        <v>0</v>
      </c>
      <c r="HY62">
        <v>0</v>
      </c>
      <c r="HZ62">
        <v>0</v>
      </c>
      <c r="IA62">
        <v>0</v>
      </c>
      <c r="IB62" t="s">
        <v>429</v>
      </c>
      <c r="IC62" t="s">
        <v>430</v>
      </c>
      <c r="ID62" t="s">
        <v>431</v>
      </c>
      <c r="IE62" t="s">
        <v>431</v>
      </c>
      <c r="IF62" t="s">
        <v>431</v>
      </c>
      <c r="IG62" t="s">
        <v>431</v>
      </c>
      <c r="IH62">
        <v>0</v>
      </c>
      <c r="II62">
        <v>100</v>
      </c>
      <c r="IJ62">
        <v>100</v>
      </c>
      <c r="IK62">
        <v>0.42699999999999999</v>
      </c>
      <c r="IL62">
        <v>4.87E-2</v>
      </c>
      <c r="IM62">
        <v>0.462647316904642</v>
      </c>
      <c r="IN62">
        <v>-4.2852564239613137E-4</v>
      </c>
      <c r="IO62">
        <v>6.4980710991155998E-7</v>
      </c>
      <c r="IP62">
        <v>-2.7237938963984961E-10</v>
      </c>
      <c r="IQ62">
        <v>-1.49518076961614E-2</v>
      </c>
      <c r="IR62">
        <v>6.6907473102813496E-3</v>
      </c>
      <c r="IS62">
        <v>-3.3673306238274028E-4</v>
      </c>
      <c r="IT62">
        <v>6.1311374003140313E-6</v>
      </c>
      <c r="IU62">
        <v>3</v>
      </c>
      <c r="IV62">
        <v>2101</v>
      </c>
      <c r="IW62">
        <v>1</v>
      </c>
      <c r="IX62">
        <v>32</v>
      </c>
      <c r="IY62">
        <v>0.9</v>
      </c>
      <c r="IZ62">
        <v>0.7</v>
      </c>
      <c r="JA62">
        <v>0.404053</v>
      </c>
      <c r="JB62">
        <v>2.7026400000000002</v>
      </c>
      <c r="JC62">
        <v>1.6015600000000001</v>
      </c>
      <c r="JD62">
        <v>2.34131</v>
      </c>
      <c r="JE62">
        <v>1.5502899999999999</v>
      </c>
      <c r="JF62">
        <v>2.3815900000000001</v>
      </c>
      <c r="JG62">
        <v>44.725299999999997</v>
      </c>
      <c r="JH62">
        <v>24.017499999999998</v>
      </c>
      <c r="JI62">
        <v>18</v>
      </c>
      <c r="JJ62">
        <v>606.33399999999995</v>
      </c>
      <c r="JK62">
        <v>380.01400000000001</v>
      </c>
      <c r="JL62">
        <v>29.9892</v>
      </c>
      <c r="JM62">
        <v>36.7913</v>
      </c>
      <c r="JN62">
        <v>29.999600000000001</v>
      </c>
      <c r="JO62">
        <v>36.937899999999999</v>
      </c>
      <c r="JP62">
        <v>36.939300000000003</v>
      </c>
      <c r="JQ62">
        <v>8.0871999999999993</v>
      </c>
      <c r="JR62">
        <v>39.040199999999999</v>
      </c>
      <c r="JS62">
        <v>0</v>
      </c>
      <c r="JT62">
        <v>30.0198</v>
      </c>
      <c r="JU62">
        <v>120</v>
      </c>
      <c r="JV62">
        <v>21.2422</v>
      </c>
      <c r="JW62">
        <v>98.274199999999993</v>
      </c>
      <c r="JX62">
        <v>98.525899999999993</v>
      </c>
    </row>
    <row r="63" spans="1:284" x14ac:dyDescent="0.3">
      <c r="A63">
        <v>47</v>
      </c>
      <c r="B63">
        <v>1689356434</v>
      </c>
      <c r="C63">
        <v>10250.5</v>
      </c>
      <c r="D63" t="s">
        <v>663</v>
      </c>
      <c r="E63" t="s">
        <v>664</v>
      </c>
      <c r="F63" t="s">
        <v>416</v>
      </c>
      <c r="G63" t="s">
        <v>417</v>
      </c>
      <c r="H63" t="s">
        <v>31</v>
      </c>
      <c r="I63" t="s">
        <v>419</v>
      </c>
      <c r="J63" t="s">
        <v>500</v>
      </c>
      <c r="K63" t="s">
        <v>501</v>
      </c>
      <c r="L63" t="s">
        <v>574</v>
      </c>
      <c r="M63">
        <v>1689356434</v>
      </c>
      <c r="N63">
        <f t="shared" si="46"/>
        <v>7.9423880403434715E-3</v>
      </c>
      <c r="O63">
        <f t="shared" si="47"/>
        <v>7.9423880403434719</v>
      </c>
      <c r="P63">
        <f t="shared" si="48"/>
        <v>10.884801807106044</v>
      </c>
      <c r="Q63">
        <f t="shared" si="49"/>
        <v>56.365000000000002</v>
      </c>
      <c r="R63">
        <f t="shared" si="50"/>
        <v>14.892903471542514</v>
      </c>
      <c r="S63">
        <f t="shared" si="51"/>
        <v>1.4731865776552453</v>
      </c>
      <c r="T63">
        <f t="shared" si="52"/>
        <v>5.5755522493114995</v>
      </c>
      <c r="U63">
        <f t="shared" si="53"/>
        <v>0.46331279380007123</v>
      </c>
      <c r="V63">
        <f t="shared" si="54"/>
        <v>2.9088520087935206</v>
      </c>
      <c r="W63">
        <f t="shared" si="55"/>
        <v>0.42587726500146383</v>
      </c>
      <c r="X63">
        <f t="shared" si="56"/>
        <v>0.26928421039913075</v>
      </c>
      <c r="Y63">
        <f t="shared" si="57"/>
        <v>289.57865932696188</v>
      </c>
      <c r="Z63">
        <f t="shared" si="58"/>
        <v>32.471758123768033</v>
      </c>
      <c r="AA63">
        <f t="shared" si="59"/>
        <v>32.0319</v>
      </c>
      <c r="AB63">
        <f t="shared" si="60"/>
        <v>4.7837116977538585</v>
      </c>
      <c r="AC63">
        <f t="shared" si="61"/>
        <v>60.181950236616174</v>
      </c>
      <c r="AD63">
        <f t="shared" si="62"/>
        <v>3.0116192397975396</v>
      </c>
      <c r="AE63">
        <f t="shared" si="63"/>
        <v>5.0041901732277143</v>
      </c>
      <c r="AF63">
        <f t="shared" si="64"/>
        <v>1.7720924579563189</v>
      </c>
      <c r="AG63">
        <f t="shared" si="65"/>
        <v>-350.25931257914709</v>
      </c>
      <c r="AH63">
        <f t="shared" si="66"/>
        <v>125.23807275716379</v>
      </c>
      <c r="AI63">
        <f t="shared" si="67"/>
        <v>9.8054356673391609</v>
      </c>
      <c r="AJ63">
        <f t="shared" si="68"/>
        <v>74.362855172317751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51259.419310399135</v>
      </c>
      <c r="AP63" t="s">
        <v>423</v>
      </c>
      <c r="AQ63">
        <v>10366.9</v>
      </c>
      <c r="AR63">
        <v>993.59653846153856</v>
      </c>
      <c r="AS63">
        <v>3431.87</v>
      </c>
      <c r="AT63">
        <f t="shared" si="72"/>
        <v>0.71047955241266758</v>
      </c>
      <c r="AU63">
        <v>-3.9894345373445681</v>
      </c>
      <c r="AV63" t="s">
        <v>665</v>
      </c>
      <c r="AW63">
        <v>10009.9</v>
      </c>
      <c r="AX63">
        <v>719.43044000000009</v>
      </c>
      <c r="AY63">
        <v>834.27233221196082</v>
      </c>
      <c r="AZ63">
        <f t="shared" si="73"/>
        <v>0.13765516100416864</v>
      </c>
      <c r="BA63">
        <v>0.5</v>
      </c>
      <c r="BB63">
        <f t="shared" si="74"/>
        <v>1513.2515996512755</v>
      </c>
      <c r="BC63">
        <f t="shared" si="75"/>
        <v>10.884801807106044</v>
      </c>
      <c r="BD63">
        <f t="shared" si="76"/>
        <v>104.15344629490603</v>
      </c>
      <c r="BE63">
        <f t="shared" si="77"/>
        <v>9.829321408203591E-3</v>
      </c>
      <c r="BF63">
        <f t="shared" si="78"/>
        <v>3.113608791149598</v>
      </c>
      <c r="BG63">
        <f t="shared" si="79"/>
        <v>522.54582352884734</v>
      </c>
      <c r="BH63" t="s">
        <v>666</v>
      </c>
      <c r="BI63">
        <v>603.88</v>
      </c>
      <c r="BJ63">
        <f t="shared" si="80"/>
        <v>603.88</v>
      </c>
      <c r="BK63">
        <f t="shared" si="81"/>
        <v>0.27615962236348723</v>
      </c>
      <c r="BL63">
        <f t="shared" si="82"/>
        <v>0.49846230171543315</v>
      </c>
      <c r="BM63">
        <f t="shared" si="83"/>
        <v>0.91853141906019442</v>
      </c>
      <c r="BN63">
        <f t="shared" si="84"/>
        <v>-0.72080630379581823</v>
      </c>
      <c r="BO63">
        <f t="shared" si="85"/>
        <v>1.0653430424284935</v>
      </c>
      <c r="BP63">
        <f t="shared" si="86"/>
        <v>0.41840238892298715</v>
      </c>
      <c r="BQ63">
        <f t="shared" si="87"/>
        <v>0.58159761107701291</v>
      </c>
      <c r="BR63">
        <v>6557</v>
      </c>
      <c r="BS63">
        <v>290.00000000000011</v>
      </c>
      <c r="BT63">
        <v>811.26</v>
      </c>
      <c r="BU63">
        <v>295</v>
      </c>
      <c r="BV63">
        <v>10009.9</v>
      </c>
      <c r="BW63">
        <v>811.58</v>
      </c>
      <c r="BX63">
        <v>-0.32</v>
      </c>
      <c r="BY63">
        <v>300.00000000000011</v>
      </c>
      <c r="BZ63">
        <v>38.6</v>
      </c>
      <c r="CA63">
        <v>834.27233221196082</v>
      </c>
      <c r="CB63">
        <v>1.184723065962771</v>
      </c>
      <c r="CC63">
        <v>-22.717565676441978</v>
      </c>
      <c r="CD63">
        <v>0.97190519592800861</v>
      </c>
      <c r="CE63">
        <v>0.95124975393884059</v>
      </c>
      <c r="CF63">
        <v>-1.088351056729701E-2</v>
      </c>
      <c r="CG63">
        <v>289.99999999999989</v>
      </c>
      <c r="CH63">
        <v>812.69</v>
      </c>
      <c r="CI63">
        <v>775</v>
      </c>
      <c r="CJ63">
        <v>9989.02</v>
      </c>
      <c r="CK63">
        <v>811.53</v>
      </c>
      <c r="CL63">
        <v>1.1599999999999999</v>
      </c>
      <c r="CZ63">
        <f t="shared" si="88"/>
        <v>1800.08</v>
      </c>
      <c r="DA63">
        <f t="shared" si="89"/>
        <v>1513.2515996512755</v>
      </c>
      <c r="DB63">
        <f t="shared" si="90"/>
        <v>0.84065797056312808</v>
      </c>
      <c r="DC63">
        <f t="shared" si="91"/>
        <v>0.1608698831868372</v>
      </c>
      <c r="DD63">
        <v>6</v>
      </c>
      <c r="DE63">
        <v>0.5</v>
      </c>
      <c r="DF63" t="s">
        <v>426</v>
      </c>
      <c r="DG63">
        <v>2</v>
      </c>
      <c r="DH63">
        <v>1689356434</v>
      </c>
      <c r="DI63">
        <v>56.365000000000002</v>
      </c>
      <c r="DJ63">
        <v>69.962800000000001</v>
      </c>
      <c r="DK63">
        <v>30.445399999999999</v>
      </c>
      <c r="DL63">
        <v>21.205500000000001</v>
      </c>
      <c r="DM63">
        <v>55.872300000000003</v>
      </c>
      <c r="DN63">
        <v>30.3996</v>
      </c>
      <c r="DO63">
        <v>500.04300000000001</v>
      </c>
      <c r="DP63">
        <v>98.818899999999999</v>
      </c>
      <c r="DQ63">
        <v>9.9795099999999998E-2</v>
      </c>
      <c r="DR63">
        <v>32.830500000000001</v>
      </c>
      <c r="DS63">
        <v>32.0319</v>
      </c>
      <c r="DT63">
        <v>999.9</v>
      </c>
      <c r="DU63">
        <v>0</v>
      </c>
      <c r="DV63">
        <v>0</v>
      </c>
      <c r="DW63">
        <v>10000.6</v>
      </c>
      <c r="DX63">
        <v>0</v>
      </c>
      <c r="DY63">
        <v>1323.48</v>
      </c>
      <c r="DZ63">
        <v>-13.597799999999999</v>
      </c>
      <c r="EA63">
        <v>58.134900000000002</v>
      </c>
      <c r="EB63">
        <v>71.478499999999997</v>
      </c>
      <c r="EC63">
        <v>9.23996</v>
      </c>
      <c r="ED63">
        <v>69.962800000000001</v>
      </c>
      <c r="EE63">
        <v>21.205500000000001</v>
      </c>
      <c r="EF63">
        <v>3.0085799999999998</v>
      </c>
      <c r="EG63">
        <v>2.0954999999999999</v>
      </c>
      <c r="EH63">
        <v>24.075500000000002</v>
      </c>
      <c r="EI63">
        <v>18.184999999999999</v>
      </c>
      <c r="EJ63">
        <v>1800.08</v>
      </c>
      <c r="EK63">
        <v>0.97800900000000002</v>
      </c>
      <c r="EL63">
        <v>2.1991199999999999E-2</v>
      </c>
      <c r="EM63">
        <v>0</v>
      </c>
      <c r="EN63">
        <v>719.08199999999999</v>
      </c>
      <c r="EO63">
        <v>5.0005300000000004</v>
      </c>
      <c r="EP63">
        <v>15496.5</v>
      </c>
      <c r="EQ63">
        <v>16036.1</v>
      </c>
      <c r="ER63">
        <v>50.811999999999998</v>
      </c>
      <c r="ES63">
        <v>52</v>
      </c>
      <c r="ET63">
        <v>51.375</v>
      </c>
      <c r="EU63">
        <v>51.561999999999998</v>
      </c>
      <c r="EV63">
        <v>52.061999999999998</v>
      </c>
      <c r="EW63">
        <v>1755.6</v>
      </c>
      <c r="EX63">
        <v>39.479999999999997</v>
      </c>
      <c r="EY63">
        <v>0</v>
      </c>
      <c r="EZ63">
        <v>118.3999998569489</v>
      </c>
      <c r="FA63">
        <v>0</v>
      </c>
      <c r="FB63">
        <v>719.43044000000009</v>
      </c>
      <c r="FC63">
        <v>-3.29892307383246</v>
      </c>
      <c r="FD63">
        <v>-3376.692318877414</v>
      </c>
      <c r="FE63">
        <v>15727.016</v>
      </c>
      <c r="FF63">
        <v>15</v>
      </c>
      <c r="FG63">
        <v>1689356390.5</v>
      </c>
      <c r="FH63" t="s">
        <v>667</v>
      </c>
      <c r="FI63">
        <v>1689356378.5</v>
      </c>
      <c r="FJ63">
        <v>1689356390.5</v>
      </c>
      <c r="FK63">
        <v>51</v>
      </c>
      <c r="FL63">
        <v>5.1999999999999998E-2</v>
      </c>
      <c r="FM63">
        <v>-4.0000000000000001E-3</v>
      </c>
      <c r="FN63">
        <v>0.48799999999999999</v>
      </c>
      <c r="FO63">
        <v>0.03</v>
      </c>
      <c r="FP63">
        <v>70</v>
      </c>
      <c r="FQ63">
        <v>21</v>
      </c>
      <c r="FR63">
        <v>0.06</v>
      </c>
      <c r="FS63">
        <v>0.01</v>
      </c>
      <c r="FT63">
        <v>10.864354001138439</v>
      </c>
      <c r="FU63">
        <v>-0.92057014913546398</v>
      </c>
      <c r="FV63">
        <v>0.16911965083806299</v>
      </c>
      <c r="FW63">
        <v>1</v>
      </c>
      <c r="FX63">
        <v>0.46380815827140398</v>
      </c>
      <c r="FY63">
        <v>1.4067438957779141E-2</v>
      </c>
      <c r="FZ63">
        <v>6.6966770488300978E-3</v>
      </c>
      <c r="GA63">
        <v>1</v>
      </c>
      <c r="GB63">
        <v>2</v>
      </c>
      <c r="GC63">
        <v>2</v>
      </c>
      <c r="GD63" t="s">
        <v>428</v>
      </c>
      <c r="GE63">
        <v>3.1277699999999999</v>
      </c>
      <c r="GF63">
        <v>2.7671100000000002</v>
      </c>
      <c r="GG63">
        <v>1.47419E-2</v>
      </c>
      <c r="GH63">
        <v>1.8420099999999998E-2</v>
      </c>
      <c r="GI63">
        <v>0.125225</v>
      </c>
      <c r="GJ63">
        <v>9.7444699999999995E-2</v>
      </c>
      <c r="GK63">
        <v>23416.799999999999</v>
      </c>
      <c r="GL63">
        <v>24240.400000000001</v>
      </c>
      <c r="GM63">
        <v>23640.400000000001</v>
      </c>
      <c r="GN63">
        <v>25018.2</v>
      </c>
      <c r="GO63">
        <v>29813.4</v>
      </c>
      <c r="GP63">
        <v>31696.2</v>
      </c>
      <c r="GQ63">
        <v>37696.199999999997</v>
      </c>
      <c r="GR63">
        <v>38957.5</v>
      </c>
      <c r="GS63">
        <v>2.1259800000000002</v>
      </c>
      <c r="GT63">
        <v>1.7023299999999999</v>
      </c>
      <c r="GU63">
        <v>3.2082199999999998E-2</v>
      </c>
      <c r="GV63">
        <v>0</v>
      </c>
      <c r="GW63">
        <v>31.511299999999999</v>
      </c>
      <c r="GX63">
        <v>999.9</v>
      </c>
      <c r="GY63">
        <v>37.200000000000003</v>
      </c>
      <c r="GZ63">
        <v>41.3</v>
      </c>
      <c r="HA63">
        <v>29.9057</v>
      </c>
      <c r="HB63">
        <v>60.495899999999999</v>
      </c>
      <c r="HC63">
        <v>27.1995</v>
      </c>
      <c r="HD63">
        <v>1</v>
      </c>
      <c r="HE63">
        <v>0.76775899999999997</v>
      </c>
      <c r="HF63">
        <v>1.8809</v>
      </c>
      <c r="HG63">
        <v>20.303799999999999</v>
      </c>
      <c r="HH63">
        <v>5.2508299999999997</v>
      </c>
      <c r="HI63">
        <v>12.0099</v>
      </c>
      <c r="HJ63">
        <v>4.9786999999999999</v>
      </c>
      <c r="HK63">
        <v>3.2930000000000001</v>
      </c>
      <c r="HL63">
        <v>9999</v>
      </c>
      <c r="HM63">
        <v>9999</v>
      </c>
      <c r="HN63">
        <v>9999</v>
      </c>
      <c r="HO63">
        <v>255.9</v>
      </c>
      <c r="HP63">
        <v>1.87592</v>
      </c>
      <c r="HQ63">
        <v>1.87683</v>
      </c>
      <c r="HR63">
        <v>1.88306</v>
      </c>
      <c r="HS63">
        <v>1.8861399999999999</v>
      </c>
      <c r="HT63">
        <v>1.87697</v>
      </c>
      <c r="HU63">
        <v>1.88344</v>
      </c>
      <c r="HV63">
        <v>1.88242</v>
      </c>
      <c r="HW63">
        <v>1.8858299999999999</v>
      </c>
      <c r="HX63">
        <v>0</v>
      </c>
      <c r="HY63">
        <v>0</v>
      </c>
      <c r="HZ63">
        <v>0</v>
      </c>
      <c r="IA63">
        <v>0</v>
      </c>
      <c r="IB63" t="s">
        <v>429</v>
      </c>
      <c r="IC63" t="s">
        <v>430</v>
      </c>
      <c r="ID63" t="s">
        <v>431</v>
      </c>
      <c r="IE63" t="s">
        <v>431</v>
      </c>
      <c r="IF63" t="s">
        <v>431</v>
      </c>
      <c r="IG63" t="s">
        <v>431</v>
      </c>
      <c r="IH63">
        <v>0</v>
      </c>
      <c r="II63">
        <v>100</v>
      </c>
      <c r="IJ63">
        <v>100</v>
      </c>
      <c r="IK63">
        <v>0.49299999999999999</v>
      </c>
      <c r="IL63">
        <v>4.58E-2</v>
      </c>
      <c r="IM63">
        <v>0.51463533607532541</v>
      </c>
      <c r="IN63">
        <v>-4.2852564239613137E-4</v>
      </c>
      <c r="IO63">
        <v>6.4980710991155998E-7</v>
      </c>
      <c r="IP63">
        <v>-2.7237938963984961E-10</v>
      </c>
      <c r="IQ63">
        <v>-1.8571637115725681E-2</v>
      </c>
      <c r="IR63">
        <v>6.6907473102813496E-3</v>
      </c>
      <c r="IS63">
        <v>-3.3673306238274028E-4</v>
      </c>
      <c r="IT63">
        <v>6.1311374003140313E-6</v>
      </c>
      <c r="IU63">
        <v>3</v>
      </c>
      <c r="IV63">
        <v>2101</v>
      </c>
      <c r="IW63">
        <v>1</v>
      </c>
      <c r="IX63">
        <v>32</v>
      </c>
      <c r="IY63">
        <v>0.9</v>
      </c>
      <c r="IZ63">
        <v>0.7</v>
      </c>
      <c r="JA63">
        <v>0.29418899999999998</v>
      </c>
      <c r="JB63">
        <v>2.7319300000000002</v>
      </c>
      <c r="JC63">
        <v>1.6015600000000001</v>
      </c>
      <c r="JD63">
        <v>2.34131</v>
      </c>
      <c r="JE63">
        <v>1.5502899999999999</v>
      </c>
      <c r="JF63">
        <v>2.3120099999999999</v>
      </c>
      <c r="JG63">
        <v>44.613199999999999</v>
      </c>
      <c r="JH63">
        <v>24.008700000000001</v>
      </c>
      <c r="JI63">
        <v>18</v>
      </c>
      <c r="JJ63">
        <v>606.30600000000004</v>
      </c>
      <c r="JK63">
        <v>381.05200000000002</v>
      </c>
      <c r="JL63">
        <v>30.302600000000002</v>
      </c>
      <c r="JM63">
        <v>36.636099999999999</v>
      </c>
      <c r="JN63">
        <v>29.999400000000001</v>
      </c>
      <c r="JO63">
        <v>36.8245</v>
      </c>
      <c r="JP63">
        <v>36.826700000000002</v>
      </c>
      <c r="JQ63">
        <v>5.8634700000000004</v>
      </c>
      <c r="JR63">
        <v>38.9163</v>
      </c>
      <c r="JS63">
        <v>0</v>
      </c>
      <c r="JT63">
        <v>30.2837</v>
      </c>
      <c r="JU63">
        <v>70</v>
      </c>
      <c r="JV63">
        <v>21.113099999999999</v>
      </c>
      <c r="JW63">
        <v>98.308800000000005</v>
      </c>
      <c r="JX63">
        <v>98.565700000000007</v>
      </c>
    </row>
    <row r="64" spans="1:284" x14ac:dyDescent="0.3">
      <c r="A64">
        <v>48</v>
      </c>
      <c r="B64">
        <v>1689356552</v>
      </c>
      <c r="C64">
        <v>10368.5</v>
      </c>
      <c r="D64" t="s">
        <v>668</v>
      </c>
      <c r="E64" t="s">
        <v>669</v>
      </c>
      <c r="F64" t="s">
        <v>416</v>
      </c>
      <c r="G64" t="s">
        <v>417</v>
      </c>
      <c r="H64" t="s">
        <v>31</v>
      </c>
      <c r="I64" t="s">
        <v>419</v>
      </c>
      <c r="J64" t="s">
        <v>500</v>
      </c>
      <c r="K64" t="s">
        <v>501</v>
      </c>
      <c r="L64" t="s">
        <v>574</v>
      </c>
      <c r="M64">
        <v>1689356552</v>
      </c>
      <c r="N64">
        <f t="shared" si="46"/>
        <v>8.343602425969791E-3</v>
      </c>
      <c r="O64">
        <f t="shared" si="47"/>
        <v>8.3436024259697916</v>
      </c>
      <c r="P64">
        <f t="shared" si="48"/>
        <v>4.6037832624232529</v>
      </c>
      <c r="Q64">
        <f t="shared" si="49"/>
        <v>24.151199999999999</v>
      </c>
      <c r="R64">
        <f t="shared" si="50"/>
        <v>7.6491124807767985</v>
      </c>
      <c r="S64">
        <f t="shared" si="51"/>
        <v>0.75664626883533592</v>
      </c>
      <c r="T64">
        <f t="shared" si="52"/>
        <v>2.3890242709622402</v>
      </c>
      <c r="U64">
        <f t="shared" si="53"/>
        <v>0.4962902624856893</v>
      </c>
      <c r="V64">
        <f t="shared" si="54"/>
        <v>2.9078838983192923</v>
      </c>
      <c r="W64">
        <f t="shared" si="55"/>
        <v>0.4535858434819206</v>
      </c>
      <c r="X64">
        <f t="shared" si="56"/>
        <v>0.28702113227107728</v>
      </c>
      <c r="Y64">
        <f t="shared" si="57"/>
        <v>289.56748732693575</v>
      </c>
      <c r="Z64">
        <f t="shared" si="58"/>
        <v>32.160476992417678</v>
      </c>
      <c r="AA64">
        <f t="shared" si="59"/>
        <v>31.940799999999999</v>
      </c>
      <c r="AB64">
        <f t="shared" si="60"/>
        <v>4.7591064166945687</v>
      </c>
      <c r="AC64">
        <f t="shared" si="61"/>
        <v>60.872252314054322</v>
      </c>
      <c r="AD64">
        <f t="shared" si="62"/>
        <v>3.0109706422087208</v>
      </c>
      <c r="AE64">
        <f t="shared" si="63"/>
        <v>4.9463762679166399</v>
      </c>
      <c r="AF64">
        <f t="shared" si="64"/>
        <v>1.7481357744858479</v>
      </c>
      <c r="AG64">
        <f t="shared" si="65"/>
        <v>-367.9528669852678</v>
      </c>
      <c r="AH64">
        <f t="shared" si="66"/>
        <v>107.12082943500529</v>
      </c>
      <c r="AI64">
        <f t="shared" si="67"/>
        <v>8.3774941076162115</v>
      </c>
      <c r="AJ64">
        <f t="shared" si="68"/>
        <v>37.112943884289436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51266.797302259067</v>
      </c>
      <c r="AP64" t="s">
        <v>423</v>
      </c>
      <c r="AQ64">
        <v>10366.9</v>
      </c>
      <c r="AR64">
        <v>993.59653846153856</v>
      </c>
      <c r="AS64">
        <v>3431.87</v>
      </c>
      <c r="AT64">
        <f t="shared" si="72"/>
        <v>0.71047955241266758</v>
      </c>
      <c r="AU64">
        <v>-3.9894345373445681</v>
      </c>
      <c r="AV64" t="s">
        <v>670</v>
      </c>
      <c r="AW64">
        <v>10018.9</v>
      </c>
      <c r="AX64">
        <v>734.21728000000007</v>
      </c>
      <c r="AY64">
        <v>801.74514539729194</v>
      </c>
      <c r="AZ64">
        <f t="shared" si="73"/>
        <v>8.4226098261972693E-2</v>
      </c>
      <c r="BA64">
        <v>0.5</v>
      </c>
      <c r="BB64">
        <f t="shared" si="74"/>
        <v>1513.192799651262</v>
      </c>
      <c r="BC64">
        <f t="shared" si="75"/>
        <v>4.6037832624232529</v>
      </c>
      <c r="BD64">
        <f t="shared" si="76"/>
        <v>63.725162716368374</v>
      </c>
      <c r="BE64">
        <f t="shared" si="77"/>
        <v>5.6788651133869109E-3</v>
      </c>
      <c r="BF64">
        <f t="shared" si="78"/>
        <v>3.280499881666751</v>
      </c>
      <c r="BG64">
        <f t="shared" si="79"/>
        <v>509.59632378181846</v>
      </c>
      <c r="BH64" t="s">
        <v>671</v>
      </c>
      <c r="BI64">
        <v>617.97</v>
      </c>
      <c r="BJ64">
        <f t="shared" si="80"/>
        <v>617.97</v>
      </c>
      <c r="BK64">
        <f t="shared" si="81"/>
        <v>0.2292189063473844</v>
      </c>
      <c r="BL64">
        <f t="shared" si="82"/>
        <v>0.36744830347600937</v>
      </c>
      <c r="BM64">
        <f t="shared" si="83"/>
        <v>0.93469023583023869</v>
      </c>
      <c r="BN64">
        <f t="shared" si="84"/>
        <v>-0.35198006289523437</v>
      </c>
      <c r="BO64">
        <f t="shared" si="85"/>
        <v>1.0786832962301101</v>
      </c>
      <c r="BP64">
        <f t="shared" si="86"/>
        <v>0.30927088517866197</v>
      </c>
      <c r="BQ64">
        <f t="shared" si="87"/>
        <v>0.69072911482133803</v>
      </c>
      <c r="BR64">
        <v>6559</v>
      </c>
      <c r="BS64">
        <v>290.00000000000011</v>
      </c>
      <c r="BT64">
        <v>787.41</v>
      </c>
      <c r="BU64">
        <v>225</v>
      </c>
      <c r="BV64">
        <v>10018.9</v>
      </c>
      <c r="BW64">
        <v>787.22</v>
      </c>
      <c r="BX64">
        <v>0.19</v>
      </c>
      <c r="BY64">
        <v>300.00000000000011</v>
      </c>
      <c r="BZ64">
        <v>38.6</v>
      </c>
      <c r="CA64">
        <v>801.74514539729194</v>
      </c>
      <c r="CB64">
        <v>0.880446061452551</v>
      </c>
      <c r="CC64">
        <v>-14.549931204931831</v>
      </c>
      <c r="CD64">
        <v>0.72234999389473575</v>
      </c>
      <c r="CE64">
        <v>0.93544223692398853</v>
      </c>
      <c r="CF64">
        <v>-1.088436662958845E-2</v>
      </c>
      <c r="CG64">
        <v>289.99999999999989</v>
      </c>
      <c r="CH64">
        <v>788.65</v>
      </c>
      <c r="CI64">
        <v>685</v>
      </c>
      <c r="CJ64">
        <v>9996.5400000000009</v>
      </c>
      <c r="CK64">
        <v>787.19</v>
      </c>
      <c r="CL64">
        <v>1.46</v>
      </c>
      <c r="CZ64">
        <f t="shared" si="88"/>
        <v>1800.01</v>
      </c>
      <c r="DA64">
        <f t="shared" si="89"/>
        <v>1513.192799651262</v>
      </c>
      <c r="DB64">
        <f t="shared" si="90"/>
        <v>0.84065799615072256</v>
      </c>
      <c r="DC64">
        <f t="shared" si="91"/>
        <v>0.16086993257089446</v>
      </c>
      <c r="DD64">
        <v>6</v>
      </c>
      <c r="DE64">
        <v>0.5</v>
      </c>
      <c r="DF64" t="s">
        <v>426</v>
      </c>
      <c r="DG64">
        <v>2</v>
      </c>
      <c r="DH64">
        <v>1689356552</v>
      </c>
      <c r="DI64">
        <v>24.151199999999999</v>
      </c>
      <c r="DJ64">
        <v>29.916799999999999</v>
      </c>
      <c r="DK64">
        <v>30.438600000000001</v>
      </c>
      <c r="DL64">
        <v>20.732299999999999</v>
      </c>
      <c r="DM64">
        <v>23.6875</v>
      </c>
      <c r="DN64">
        <v>30.395299999999999</v>
      </c>
      <c r="DO64">
        <v>500.065</v>
      </c>
      <c r="DP64">
        <v>98.819500000000005</v>
      </c>
      <c r="DQ64">
        <v>9.9985199999999996E-2</v>
      </c>
      <c r="DR64">
        <v>32.624099999999999</v>
      </c>
      <c r="DS64">
        <v>31.940799999999999</v>
      </c>
      <c r="DT64">
        <v>999.9</v>
      </c>
      <c r="DU64">
        <v>0</v>
      </c>
      <c r="DV64">
        <v>0</v>
      </c>
      <c r="DW64">
        <v>9995</v>
      </c>
      <c r="DX64">
        <v>0</v>
      </c>
      <c r="DY64">
        <v>1121.8</v>
      </c>
      <c r="DZ64">
        <v>-5.7655799999999999</v>
      </c>
      <c r="EA64">
        <v>24.909400000000002</v>
      </c>
      <c r="EB64">
        <v>30.5501</v>
      </c>
      <c r="EC64">
        <v>9.7062500000000007</v>
      </c>
      <c r="ED64">
        <v>29.916799999999999</v>
      </c>
      <c r="EE64">
        <v>20.732299999999999</v>
      </c>
      <c r="EF64">
        <v>3.0079199999999999</v>
      </c>
      <c r="EG64">
        <v>2.0487600000000001</v>
      </c>
      <c r="EH64">
        <v>24.0718</v>
      </c>
      <c r="EI64">
        <v>17.8263</v>
      </c>
      <c r="EJ64">
        <v>1800.01</v>
      </c>
      <c r="EK64">
        <v>0.97800500000000001</v>
      </c>
      <c r="EL64">
        <v>2.1994699999999999E-2</v>
      </c>
      <c r="EM64">
        <v>0</v>
      </c>
      <c r="EN64">
        <v>733.43499999999995</v>
      </c>
      <c r="EO64">
        <v>5.0005300000000004</v>
      </c>
      <c r="EP64">
        <v>16256.5</v>
      </c>
      <c r="EQ64">
        <v>16035.4</v>
      </c>
      <c r="ER64">
        <v>50.811999999999998</v>
      </c>
      <c r="ES64">
        <v>52.25</v>
      </c>
      <c r="ET64">
        <v>51.436999999999998</v>
      </c>
      <c r="EU64">
        <v>51.625</v>
      </c>
      <c r="EV64">
        <v>52.061999999999998</v>
      </c>
      <c r="EW64">
        <v>1755.53</v>
      </c>
      <c r="EX64">
        <v>39.479999999999997</v>
      </c>
      <c r="EY64">
        <v>0</v>
      </c>
      <c r="EZ64">
        <v>116</v>
      </c>
      <c r="FA64">
        <v>0</v>
      </c>
      <c r="FB64">
        <v>734.21728000000007</v>
      </c>
      <c r="FC64">
        <v>-2.5782307466081029</v>
      </c>
      <c r="FD64">
        <v>-112.4846151856143</v>
      </c>
      <c r="FE64">
        <v>16265.567999999999</v>
      </c>
      <c r="FF64">
        <v>15</v>
      </c>
      <c r="FG64">
        <v>1689356510</v>
      </c>
      <c r="FH64" t="s">
        <v>672</v>
      </c>
      <c r="FI64">
        <v>1689356502</v>
      </c>
      <c r="FJ64">
        <v>1689356510</v>
      </c>
      <c r="FK64">
        <v>52</v>
      </c>
      <c r="FL64">
        <v>-4.1000000000000002E-2</v>
      </c>
      <c r="FM64">
        <v>-3.0000000000000001E-3</v>
      </c>
      <c r="FN64">
        <v>0.46100000000000002</v>
      </c>
      <c r="FO64">
        <v>2.8000000000000001E-2</v>
      </c>
      <c r="FP64">
        <v>30</v>
      </c>
      <c r="FQ64">
        <v>21</v>
      </c>
      <c r="FR64">
        <v>0.19</v>
      </c>
      <c r="FS64">
        <v>0.01</v>
      </c>
      <c r="FT64">
        <v>4.6522551429401506</v>
      </c>
      <c r="FU64">
        <v>-0.99818114333684804</v>
      </c>
      <c r="FV64">
        <v>0.1992996903177239</v>
      </c>
      <c r="FW64">
        <v>1</v>
      </c>
      <c r="FX64">
        <v>0.49157842630468468</v>
      </c>
      <c r="FY64">
        <v>3.8330190390457472E-2</v>
      </c>
      <c r="FZ64">
        <v>9.2946310111722986E-3</v>
      </c>
      <c r="GA64">
        <v>1</v>
      </c>
      <c r="GB64">
        <v>2</v>
      </c>
      <c r="GC64">
        <v>2</v>
      </c>
      <c r="GD64" t="s">
        <v>428</v>
      </c>
      <c r="GE64">
        <v>3.1276299999999999</v>
      </c>
      <c r="GF64">
        <v>2.7672500000000002</v>
      </c>
      <c r="GG64">
        <v>6.2860099999999999E-3</v>
      </c>
      <c r="GH64">
        <v>7.9427000000000005E-3</v>
      </c>
      <c r="GI64">
        <v>0.12523699999999999</v>
      </c>
      <c r="GJ64">
        <v>9.5901700000000006E-2</v>
      </c>
      <c r="GK64">
        <v>23623.8</v>
      </c>
      <c r="GL64">
        <v>24502.6</v>
      </c>
      <c r="GM64">
        <v>23646.799999999999</v>
      </c>
      <c r="GN64">
        <v>25022.1</v>
      </c>
      <c r="GO64">
        <v>29821.7</v>
      </c>
      <c r="GP64">
        <v>31752.6</v>
      </c>
      <c r="GQ64">
        <v>37707.1</v>
      </c>
      <c r="GR64">
        <v>38960.1</v>
      </c>
      <c r="GS64">
        <v>2.1274999999999999</v>
      </c>
      <c r="GT64">
        <v>1.70268</v>
      </c>
      <c r="GU64">
        <v>-1.36122E-2</v>
      </c>
      <c r="GV64">
        <v>0</v>
      </c>
      <c r="GW64">
        <v>32.161499999999997</v>
      </c>
      <c r="GX64">
        <v>999.9</v>
      </c>
      <c r="GY64">
        <v>37.299999999999997</v>
      </c>
      <c r="GZ64">
        <v>41.3</v>
      </c>
      <c r="HA64">
        <v>29.988299999999999</v>
      </c>
      <c r="HB64">
        <v>60.695900000000002</v>
      </c>
      <c r="HC64">
        <v>26.710699999999999</v>
      </c>
      <c r="HD64">
        <v>1</v>
      </c>
      <c r="HE64">
        <v>0.75854200000000005</v>
      </c>
      <c r="HF64">
        <v>0.97898700000000005</v>
      </c>
      <c r="HG64">
        <v>20.310400000000001</v>
      </c>
      <c r="HH64">
        <v>5.2473900000000002</v>
      </c>
      <c r="HI64">
        <v>12.0099</v>
      </c>
      <c r="HJ64">
        <v>4.9769500000000004</v>
      </c>
      <c r="HK64">
        <v>3.2922500000000001</v>
      </c>
      <c r="HL64">
        <v>9999</v>
      </c>
      <c r="HM64">
        <v>9999</v>
      </c>
      <c r="HN64">
        <v>9999</v>
      </c>
      <c r="HO64">
        <v>256</v>
      </c>
      <c r="HP64">
        <v>1.87592</v>
      </c>
      <c r="HQ64">
        <v>1.87683</v>
      </c>
      <c r="HR64">
        <v>1.8830800000000001</v>
      </c>
      <c r="HS64">
        <v>1.8861600000000001</v>
      </c>
      <c r="HT64">
        <v>1.87696</v>
      </c>
      <c r="HU64">
        <v>1.88347</v>
      </c>
      <c r="HV64">
        <v>1.88246</v>
      </c>
      <c r="HW64">
        <v>1.8858299999999999</v>
      </c>
      <c r="HX64">
        <v>0</v>
      </c>
      <c r="HY64">
        <v>0</v>
      </c>
      <c r="HZ64">
        <v>0</v>
      </c>
      <c r="IA64">
        <v>0</v>
      </c>
      <c r="IB64" t="s">
        <v>429</v>
      </c>
      <c r="IC64" t="s">
        <v>430</v>
      </c>
      <c r="ID64" t="s">
        <v>431</v>
      </c>
      <c r="IE64" t="s">
        <v>431</v>
      </c>
      <c r="IF64" t="s">
        <v>431</v>
      </c>
      <c r="IG64" t="s">
        <v>431</v>
      </c>
      <c r="IH64">
        <v>0</v>
      </c>
      <c r="II64">
        <v>100</v>
      </c>
      <c r="IJ64">
        <v>100</v>
      </c>
      <c r="IK64">
        <v>0.46400000000000002</v>
      </c>
      <c r="IL64">
        <v>4.3299999999999998E-2</v>
      </c>
      <c r="IM64">
        <v>0.47346660107373822</v>
      </c>
      <c r="IN64">
        <v>-4.2852564239613137E-4</v>
      </c>
      <c r="IO64">
        <v>6.4980710991155998E-7</v>
      </c>
      <c r="IP64">
        <v>-2.7237938963984961E-10</v>
      </c>
      <c r="IQ64">
        <v>-2.1142345529060139E-2</v>
      </c>
      <c r="IR64">
        <v>6.6907473102813496E-3</v>
      </c>
      <c r="IS64">
        <v>-3.3673306238274028E-4</v>
      </c>
      <c r="IT64">
        <v>6.1311374003140313E-6</v>
      </c>
      <c r="IU64">
        <v>3</v>
      </c>
      <c r="IV64">
        <v>2101</v>
      </c>
      <c r="IW64">
        <v>1</v>
      </c>
      <c r="IX64">
        <v>32</v>
      </c>
      <c r="IY64">
        <v>0.8</v>
      </c>
      <c r="IZ64">
        <v>0.7</v>
      </c>
      <c r="JA64">
        <v>0.20629900000000001</v>
      </c>
      <c r="JB64">
        <v>2.7477999999999998</v>
      </c>
      <c r="JC64">
        <v>1.6015600000000001</v>
      </c>
      <c r="JD64">
        <v>2.34253</v>
      </c>
      <c r="JE64">
        <v>1.5502899999999999</v>
      </c>
      <c r="JF64">
        <v>2.4365199999999998</v>
      </c>
      <c r="JG64">
        <v>44.5852</v>
      </c>
      <c r="JH64">
        <v>24.026199999999999</v>
      </c>
      <c r="JI64">
        <v>18</v>
      </c>
      <c r="JJ64">
        <v>606.67700000000002</v>
      </c>
      <c r="JK64">
        <v>380.78699999999998</v>
      </c>
      <c r="JL64">
        <v>29.381900000000002</v>
      </c>
      <c r="JM64">
        <v>36.563000000000002</v>
      </c>
      <c r="JN64">
        <v>29.994</v>
      </c>
      <c r="JO64">
        <v>36.740299999999998</v>
      </c>
      <c r="JP64">
        <v>36.7455</v>
      </c>
      <c r="JQ64">
        <v>4.1147499999999999</v>
      </c>
      <c r="JR64">
        <v>41.070700000000002</v>
      </c>
      <c r="JS64">
        <v>0</v>
      </c>
      <c r="JT64">
        <v>29.607399999999998</v>
      </c>
      <c r="JU64">
        <v>30</v>
      </c>
      <c r="JV64">
        <v>20.562000000000001</v>
      </c>
      <c r="JW64">
        <v>98.336500000000001</v>
      </c>
      <c r="JX64">
        <v>98.575800000000001</v>
      </c>
    </row>
    <row r="65" spans="1:284" x14ac:dyDescent="0.3">
      <c r="A65">
        <v>49</v>
      </c>
      <c r="B65">
        <v>1689356678</v>
      </c>
      <c r="C65">
        <v>10494.5</v>
      </c>
      <c r="D65" t="s">
        <v>673</v>
      </c>
      <c r="E65" t="s">
        <v>674</v>
      </c>
      <c r="F65" t="s">
        <v>416</v>
      </c>
      <c r="G65" t="s">
        <v>417</v>
      </c>
      <c r="H65" t="s">
        <v>31</v>
      </c>
      <c r="I65" t="s">
        <v>419</v>
      </c>
      <c r="J65" t="s">
        <v>500</v>
      </c>
      <c r="K65" t="s">
        <v>501</v>
      </c>
      <c r="L65" t="s">
        <v>574</v>
      </c>
      <c r="M65">
        <v>1689356678</v>
      </c>
      <c r="N65">
        <f t="shared" si="46"/>
        <v>8.6145778035536524E-3</v>
      </c>
      <c r="O65">
        <f t="shared" si="47"/>
        <v>8.6145778035536527</v>
      </c>
      <c r="P65">
        <f t="shared" si="48"/>
        <v>1.3455470646819192</v>
      </c>
      <c r="Q65">
        <f t="shared" si="49"/>
        <v>8.3055299999999992</v>
      </c>
      <c r="R65">
        <f t="shared" si="50"/>
        <v>3.5248883804900606</v>
      </c>
      <c r="S65">
        <f t="shared" si="51"/>
        <v>0.34864663921650429</v>
      </c>
      <c r="T65">
        <f t="shared" si="52"/>
        <v>0.82149980618939988</v>
      </c>
      <c r="U65">
        <f t="shared" si="53"/>
        <v>0.50581681340929263</v>
      </c>
      <c r="V65">
        <f t="shared" si="54"/>
        <v>2.9081511209537547</v>
      </c>
      <c r="W65">
        <f t="shared" si="55"/>
        <v>0.46153914123509893</v>
      </c>
      <c r="X65">
        <f t="shared" si="56"/>
        <v>0.29211645750152165</v>
      </c>
      <c r="Y65">
        <f t="shared" si="57"/>
        <v>289.5547193269058</v>
      </c>
      <c r="Z65">
        <f t="shared" si="58"/>
        <v>32.077261942884007</v>
      </c>
      <c r="AA65">
        <f t="shared" si="59"/>
        <v>31.9739</v>
      </c>
      <c r="AB65">
        <f t="shared" si="60"/>
        <v>4.7680336516108728</v>
      </c>
      <c r="AC65">
        <f t="shared" si="61"/>
        <v>60.578513062122973</v>
      </c>
      <c r="AD65">
        <f t="shared" si="62"/>
        <v>2.9943314975340001</v>
      </c>
      <c r="AE65">
        <f t="shared" si="63"/>
        <v>4.9428936865177384</v>
      </c>
      <c r="AF65">
        <f t="shared" si="64"/>
        <v>1.7737021540768727</v>
      </c>
      <c r="AG65">
        <f t="shared" si="65"/>
        <v>-379.90288113671608</v>
      </c>
      <c r="AH65">
        <f t="shared" si="66"/>
        <v>99.981311909594453</v>
      </c>
      <c r="AI65">
        <f t="shared" si="67"/>
        <v>7.8192124766831705</v>
      </c>
      <c r="AJ65">
        <f t="shared" si="68"/>
        <v>17.452362576467337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51276.21298477293</v>
      </c>
      <c r="AP65" t="s">
        <v>423</v>
      </c>
      <c r="AQ65">
        <v>10366.9</v>
      </c>
      <c r="AR65">
        <v>993.59653846153856</v>
      </c>
      <c r="AS65">
        <v>3431.87</v>
      </c>
      <c r="AT65">
        <f t="shared" si="72"/>
        <v>0.71047955241266758</v>
      </c>
      <c r="AU65">
        <v>-3.9894345373445681</v>
      </c>
      <c r="AV65" t="s">
        <v>675</v>
      </c>
      <c r="AW65">
        <v>10015.200000000001</v>
      </c>
      <c r="AX65">
        <v>742.79048000000012</v>
      </c>
      <c r="AY65">
        <v>791.85108229984405</v>
      </c>
      <c r="AZ65">
        <f t="shared" si="73"/>
        <v>6.1956854510260784E-2</v>
      </c>
      <c r="BA65">
        <v>0.5</v>
      </c>
      <c r="BB65">
        <f t="shared" si="74"/>
        <v>1513.1255996512464</v>
      </c>
      <c r="BC65">
        <f t="shared" si="75"/>
        <v>1.3455470646819192</v>
      </c>
      <c r="BD65">
        <f t="shared" si="76"/>
        <v>46.874251316671689</v>
      </c>
      <c r="BE65">
        <f t="shared" si="77"/>
        <v>3.5258022224038264E-3</v>
      </c>
      <c r="BF65">
        <f t="shared" si="78"/>
        <v>3.3339840996775711</v>
      </c>
      <c r="BG65">
        <f t="shared" si="79"/>
        <v>505.58107996782041</v>
      </c>
      <c r="BH65" t="s">
        <v>676</v>
      </c>
      <c r="BI65">
        <v>626.27</v>
      </c>
      <c r="BJ65">
        <f t="shared" si="80"/>
        <v>626.27</v>
      </c>
      <c r="BK65">
        <f t="shared" si="81"/>
        <v>0.20910634082728297</v>
      </c>
      <c r="BL65">
        <f t="shared" si="82"/>
        <v>0.29629352350168892</v>
      </c>
      <c r="BM65">
        <f t="shared" si="83"/>
        <v>0.94098193530801111</v>
      </c>
      <c r="BN65">
        <f t="shared" si="84"/>
        <v>-0.24318070519775647</v>
      </c>
      <c r="BO65">
        <f t="shared" si="85"/>
        <v>1.0827411114233265</v>
      </c>
      <c r="BP65">
        <f t="shared" si="86"/>
        <v>0.24981438233215197</v>
      </c>
      <c r="BQ65">
        <f t="shared" si="87"/>
        <v>0.75018561766784808</v>
      </c>
      <c r="BR65">
        <v>6561</v>
      </c>
      <c r="BS65">
        <v>290.00000000000011</v>
      </c>
      <c r="BT65">
        <v>781.57</v>
      </c>
      <c r="BU65">
        <v>245</v>
      </c>
      <c r="BV65">
        <v>10015.200000000001</v>
      </c>
      <c r="BW65">
        <v>780.89</v>
      </c>
      <c r="BX65">
        <v>0.68</v>
      </c>
      <c r="BY65">
        <v>300.00000000000011</v>
      </c>
      <c r="BZ65">
        <v>38.6</v>
      </c>
      <c r="CA65">
        <v>791.85108229984405</v>
      </c>
      <c r="CB65">
        <v>1.1708114074100819</v>
      </c>
      <c r="CC65">
        <v>-10.975045359933279</v>
      </c>
      <c r="CD65">
        <v>0.96048391007751099</v>
      </c>
      <c r="CE65">
        <v>0.82341816850837568</v>
      </c>
      <c r="CF65">
        <v>-1.088354416017797E-2</v>
      </c>
      <c r="CG65">
        <v>289.99999999999989</v>
      </c>
      <c r="CH65">
        <v>781.84</v>
      </c>
      <c r="CI65">
        <v>745</v>
      </c>
      <c r="CJ65">
        <v>9990.9599999999991</v>
      </c>
      <c r="CK65">
        <v>780.87</v>
      </c>
      <c r="CL65">
        <v>0.97</v>
      </c>
      <c r="CZ65">
        <f t="shared" si="88"/>
        <v>1799.93</v>
      </c>
      <c r="DA65">
        <f t="shared" si="89"/>
        <v>1513.1255996512464</v>
      </c>
      <c r="DB65">
        <f t="shared" si="90"/>
        <v>0.84065802539612444</v>
      </c>
      <c r="DC65">
        <f t="shared" si="91"/>
        <v>0.16086998901452043</v>
      </c>
      <c r="DD65">
        <v>6</v>
      </c>
      <c r="DE65">
        <v>0.5</v>
      </c>
      <c r="DF65" t="s">
        <v>426</v>
      </c>
      <c r="DG65">
        <v>2</v>
      </c>
      <c r="DH65">
        <v>1689356678</v>
      </c>
      <c r="DI65">
        <v>8.3055299999999992</v>
      </c>
      <c r="DJ65">
        <v>10.005800000000001</v>
      </c>
      <c r="DK65">
        <v>30.273299999999999</v>
      </c>
      <c r="DL65">
        <v>20.2502</v>
      </c>
      <c r="DM65">
        <v>7.9204400000000001</v>
      </c>
      <c r="DN65">
        <v>30.2301</v>
      </c>
      <c r="DO65">
        <v>500.072</v>
      </c>
      <c r="DP65">
        <v>98.809899999999999</v>
      </c>
      <c r="DQ65">
        <v>0.10008</v>
      </c>
      <c r="DR65">
        <v>32.611600000000003</v>
      </c>
      <c r="DS65">
        <v>31.9739</v>
      </c>
      <c r="DT65">
        <v>999.9</v>
      </c>
      <c r="DU65">
        <v>0</v>
      </c>
      <c r="DV65">
        <v>0</v>
      </c>
      <c r="DW65">
        <v>9997.5</v>
      </c>
      <c r="DX65">
        <v>0</v>
      </c>
      <c r="DY65">
        <v>1740.35</v>
      </c>
      <c r="DZ65">
        <v>-1.70024</v>
      </c>
      <c r="EA65">
        <v>8.5648199999999992</v>
      </c>
      <c r="EB65">
        <v>10.2126</v>
      </c>
      <c r="EC65">
        <v>10.023099999999999</v>
      </c>
      <c r="ED65">
        <v>10.005800000000001</v>
      </c>
      <c r="EE65">
        <v>20.2502</v>
      </c>
      <c r="EF65">
        <v>2.9912999999999998</v>
      </c>
      <c r="EG65">
        <v>2.0009199999999998</v>
      </c>
      <c r="EH65">
        <v>23.979600000000001</v>
      </c>
      <c r="EI65">
        <v>17.451599999999999</v>
      </c>
      <c r="EJ65">
        <v>1799.93</v>
      </c>
      <c r="EK65">
        <v>0.97800500000000001</v>
      </c>
      <c r="EL65">
        <v>2.1994699999999999E-2</v>
      </c>
      <c r="EM65">
        <v>0</v>
      </c>
      <c r="EN65">
        <v>742.89</v>
      </c>
      <c r="EO65">
        <v>5.0005300000000004</v>
      </c>
      <c r="EP65">
        <v>16398.7</v>
      </c>
      <c r="EQ65">
        <v>16034.7</v>
      </c>
      <c r="ER65">
        <v>51.061999999999998</v>
      </c>
      <c r="ES65">
        <v>52.936999999999998</v>
      </c>
      <c r="ET65">
        <v>51.75</v>
      </c>
      <c r="EU65">
        <v>52</v>
      </c>
      <c r="EV65">
        <v>52.311999999999998</v>
      </c>
      <c r="EW65">
        <v>1755.45</v>
      </c>
      <c r="EX65">
        <v>39.479999999999997</v>
      </c>
      <c r="EY65">
        <v>0</v>
      </c>
      <c r="EZ65">
        <v>123.7999999523163</v>
      </c>
      <c r="FA65">
        <v>0</v>
      </c>
      <c r="FB65">
        <v>742.79048000000012</v>
      </c>
      <c r="FC65">
        <v>-2.0230769106063109</v>
      </c>
      <c r="FD65">
        <v>42.146154519856367</v>
      </c>
      <c r="FE65">
        <v>16411.468000000001</v>
      </c>
      <c r="FF65">
        <v>15</v>
      </c>
      <c r="FG65">
        <v>1689356631</v>
      </c>
      <c r="FH65" t="s">
        <v>677</v>
      </c>
      <c r="FI65">
        <v>1689356619.5</v>
      </c>
      <c r="FJ65">
        <v>1689356631</v>
      </c>
      <c r="FK65">
        <v>53</v>
      </c>
      <c r="FL65">
        <v>-8.5000000000000006E-2</v>
      </c>
      <c r="FM65">
        <v>0</v>
      </c>
      <c r="FN65">
        <v>0.38400000000000001</v>
      </c>
      <c r="FO65">
        <v>2.8000000000000001E-2</v>
      </c>
      <c r="FP65">
        <v>10</v>
      </c>
      <c r="FQ65">
        <v>20</v>
      </c>
      <c r="FR65">
        <v>0.26</v>
      </c>
      <c r="FS65">
        <v>0.01</v>
      </c>
      <c r="FT65">
        <v>1.290201383724225</v>
      </c>
      <c r="FU65">
        <v>-0.34465939629963238</v>
      </c>
      <c r="FV65">
        <v>0.1906774806824871</v>
      </c>
      <c r="FW65">
        <v>1</v>
      </c>
      <c r="FX65">
        <v>0.50923866559454767</v>
      </c>
      <c r="FY65">
        <v>-2.5481644102107261E-2</v>
      </c>
      <c r="FZ65">
        <v>4.1782464425532016E-3</v>
      </c>
      <c r="GA65">
        <v>1</v>
      </c>
      <c r="GB65">
        <v>2</v>
      </c>
      <c r="GC65">
        <v>2</v>
      </c>
      <c r="GD65" t="s">
        <v>428</v>
      </c>
      <c r="GE65">
        <v>3.1280000000000001</v>
      </c>
      <c r="GF65">
        <v>2.76736</v>
      </c>
      <c r="GG65">
        <v>2.1031800000000001E-3</v>
      </c>
      <c r="GH65">
        <v>2.6588699999999998E-3</v>
      </c>
      <c r="GI65">
        <v>0.12474300000000001</v>
      </c>
      <c r="GJ65">
        <v>9.4275999999999999E-2</v>
      </c>
      <c r="GK65">
        <v>23715.5</v>
      </c>
      <c r="GL65">
        <v>24622.3</v>
      </c>
      <c r="GM65">
        <v>23639.9</v>
      </c>
      <c r="GN65">
        <v>25012.2</v>
      </c>
      <c r="GO65">
        <v>29830.3</v>
      </c>
      <c r="GP65">
        <v>31797.3</v>
      </c>
      <c r="GQ65">
        <v>37696.800000000003</v>
      </c>
      <c r="GR65">
        <v>38945.1</v>
      </c>
      <c r="GS65">
        <v>2.1273300000000002</v>
      </c>
      <c r="GT65">
        <v>1.6986699999999999</v>
      </c>
      <c r="GU65">
        <v>-3.9756300000000001E-2</v>
      </c>
      <c r="GV65">
        <v>0</v>
      </c>
      <c r="GW65">
        <v>32.618499999999997</v>
      </c>
      <c r="GX65">
        <v>999.9</v>
      </c>
      <c r="GY65">
        <v>37.4</v>
      </c>
      <c r="GZ65">
        <v>41.3</v>
      </c>
      <c r="HA65">
        <v>30.066700000000001</v>
      </c>
      <c r="HB65">
        <v>60.935899999999997</v>
      </c>
      <c r="HC65">
        <v>26.790900000000001</v>
      </c>
      <c r="HD65">
        <v>1</v>
      </c>
      <c r="HE65">
        <v>0.77796699999999996</v>
      </c>
      <c r="HF65">
        <v>1.87896</v>
      </c>
      <c r="HG65">
        <v>20.3005</v>
      </c>
      <c r="HH65">
        <v>5.2509800000000002</v>
      </c>
      <c r="HI65">
        <v>12.0099</v>
      </c>
      <c r="HJ65">
        <v>4.9776999999999996</v>
      </c>
      <c r="HK65">
        <v>3.2930000000000001</v>
      </c>
      <c r="HL65">
        <v>9999</v>
      </c>
      <c r="HM65">
        <v>9999</v>
      </c>
      <c r="HN65">
        <v>9999</v>
      </c>
      <c r="HO65">
        <v>256</v>
      </c>
      <c r="HP65">
        <v>1.87592</v>
      </c>
      <c r="HQ65">
        <v>1.87683</v>
      </c>
      <c r="HR65">
        <v>1.8830499999999999</v>
      </c>
      <c r="HS65">
        <v>1.88615</v>
      </c>
      <c r="HT65">
        <v>1.87697</v>
      </c>
      <c r="HU65">
        <v>1.88341</v>
      </c>
      <c r="HV65">
        <v>1.8824099999999999</v>
      </c>
      <c r="HW65">
        <v>1.8858299999999999</v>
      </c>
      <c r="HX65">
        <v>0</v>
      </c>
      <c r="HY65">
        <v>0</v>
      </c>
      <c r="HZ65">
        <v>0</v>
      </c>
      <c r="IA65">
        <v>0</v>
      </c>
      <c r="IB65" t="s">
        <v>429</v>
      </c>
      <c r="IC65" t="s">
        <v>430</v>
      </c>
      <c r="ID65" t="s">
        <v>431</v>
      </c>
      <c r="IE65" t="s">
        <v>431</v>
      </c>
      <c r="IF65" t="s">
        <v>431</v>
      </c>
      <c r="IG65" t="s">
        <v>431</v>
      </c>
      <c r="IH65">
        <v>0</v>
      </c>
      <c r="II65">
        <v>100</v>
      </c>
      <c r="IJ65">
        <v>100</v>
      </c>
      <c r="IK65">
        <v>0.38500000000000001</v>
      </c>
      <c r="IL65">
        <v>4.3200000000000002E-2</v>
      </c>
      <c r="IM65">
        <v>0.38844776543425907</v>
      </c>
      <c r="IN65">
        <v>-4.2852564239613137E-4</v>
      </c>
      <c r="IO65">
        <v>6.4980710991155998E-7</v>
      </c>
      <c r="IP65">
        <v>-2.7237938963984961E-10</v>
      </c>
      <c r="IQ65">
        <v>-2.067490278287638E-2</v>
      </c>
      <c r="IR65">
        <v>6.6907473102813496E-3</v>
      </c>
      <c r="IS65">
        <v>-3.3673306238274028E-4</v>
      </c>
      <c r="IT65">
        <v>6.1311374003140313E-6</v>
      </c>
      <c r="IU65">
        <v>3</v>
      </c>
      <c r="IV65">
        <v>2101</v>
      </c>
      <c r="IW65">
        <v>1</v>
      </c>
      <c r="IX65">
        <v>32</v>
      </c>
      <c r="IY65">
        <v>1</v>
      </c>
      <c r="IZ65">
        <v>0.8</v>
      </c>
      <c r="JA65">
        <v>0.163574</v>
      </c>
      <c r="JB65">
        <v>2.7648899999999998</v>
      </c>
      <c r="JC65">
        <v>1.6015600000000001</v>
      </c>
      <c r="JD65">
        <v>2.34131</v>
      </c>
      <c r="JE65">
        <v>1.5502899999999999</v>
      </c>
      <c r="JF65">
        <v>2.3901400000000002</v>
      </c>
      <c r="JG65">
        <v>44.697299999999998</v>
      </c>
      <c r="JH65">
        <v>24.017499999999998</v>
      </c>
      <c r="JI65">
        <v>18</v>
      </c>
      <c r="JJ65">
        <v>606.99099999999999</v>
      </c>
      <c r="JK65">
        <v>378.60300000000001</v>
      </c>
      <c r="JL65">
        <v>29.015499999999999</v>
      </c>
      <c r="JM65">
        <v>36.691600000000001</v>
      </c>
      <c r="JN65">
        <v>29.9985</v>
      </c>
      <c r="JO65">
        <v>36.790700000000001</v>
      </c>
      <c r="JP65">
        <v>36.794199999999996</v>
      </c>
      <c r="JQ65">
        <v>3.2539199999999999</v>
      </c>
      <c r="JR65">
        <v>43.215600000000002</v>
      </c>
      <c r="JS65">
        <v>0</v>
      </c>
      <c r="JT65">
        <v>29.416</v>
      </c>
      <c r="JU65">
        <v>10</v>
      </c>
      <c r="JV65">
        <v>20.117699999999999</v>
      </c>
      <c r="JW65">
        <v>98.308999999999997</v>
      </c>
      <c r="JX65">
        <v>98.537400000000005</v>
      </c>
    </row>
    <row r="66" spans="1:284" x14ac:dyDescent="0.3">
      <c r="A66">
        <v>50</v>
      </c>
      <c r="B66">
        <v>1689356849</v>
      </c>
      <c r="C66">
        <v>10665.5</v>
      </c>
      <c r="D66" t="s">
        <v>678</v>
      </c>
      <c r="E66" t="s">
        <v>679</v>
      </c>
      <c r="F66" t="s">
        <v>416</v>
      </c>
      <c r="G66" t="s">
        <v>417</v>
      </c>
      <c r="H66" t="s">
        <v>31</v>
      </c>
      <c r="I66" t="s">
        <v>419</v>
      </c>
      <c r="J66" t="s">
        <v>500</v>
      </c>
      <c r="K66" t="s">
        <v>501</v>
      </c>
      <c r="L66" t="s">
        <v>574</v>
      </c>
      <c r="M66">
        <v>1689356849</v>
      </c>
      <c r="N66">
        <f t="shared" si="46"/>
        <v>8.0163395723245601E-3</v>
      </c>
      <c r="O66">
        <f t="shared" si="47"/>
        <v>8.0163395723245596</v>
      </c>
      <c r="P66">
        <f t="shared" si="48"/>
        <v>48.990433906891212</v>
      </c>
      <c r="Q66">
        <f t="shared" si="49"/>
        <v>337.94600000000003</v>
      </c>
      <c r="R66">
        <f t="shared" si="50"/>
        <v>147.29291520700377</v>
      </c>
      <c r="S66">
        <f t="shared" si="51"/>
        <v>14.568869946082227</v>
      </c>
      <c r="T66">
        <f t="shared" si="52"/>
        <v>33.426531859182006</v>
      </c>
      <c r="U66">
        <f t="shared" si="53"/>
        <v>0.45948422723601129</v>
      </c>
      <c r="V66">
        <f t="shared" si="54"/>
        <v>2.9009443206425103</v>
      </c>
      <c r="W66">
        <f t="shared" si="55"/>
        <v>0.42254670212760698</v>
      </c>
      <c r="X66">
        <f t="shared" si="56"/>
        <v>0.26716249527878205</v>
      </c>
      <c r="Y66">
        <f t="shared" si="57"/>
        <v>289.55733232708377</v>
      </c>
      <c r="Z66">
        <f t="shared" si="58"/>
        <v>32.307557028768713</v>
      </c>
      <c r="AA66">
        <f t="shared" si="59"/>
        <v>32.008899999999997</v>
      </c>
      <c r="AB66">
        <f t="shared" si="60"/>
        <v>4.777489180207696</v>
      </c>
      <c r="AC66">
        <f t="shared" si="61"/>
        <v>59.923992550258809</v>
      </c>
      <c r="AD66">
        <f t="shared" si="62"/>
        <v>2.9745366122043002</v>
      </c>
      <c r="AE66">
        <f t="shared" si="63"/>
        <v>4.9638491789570409</v>
      </c>
      <c r="AF66">
        <f t="shared" si="64"/>
        <v>1.8029525680033958</v>
      </c>
      <c r="AG66">
        <f t="shared" si="65"/>
        <v>-353.52057513951308</v>
      </c>
      <c r="AH66">
        <f t="shared" si="66"/>
        <v>106.00501238337465</v>
      </c>
      <c r="AI66">
        <f t="shared" si="67"/>
        <v>8.3153998351528973</v>
      </c>
      <c r="AJ66">
        <f t="shared" si="68"/>
        <v>50.357169406098237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51060.97231014273</v>
      </c>
      <c r="AP66" t="s">
        <v>423</v>
      </c>
      <c r="AQ66">
        <v>10366.9</v>
      </c>
      <c r="AR66">
        <v>993.59653846153856</v>
      </c>
      <c r="AS66">
        <v>3431.87</v>
      </c>
      <c r="AT66">
        <f t="shared" si="72"/>
        <v>0.71047955241266758</v>
      </c>
      <c r="AU66">
        <v>-3.9894345373445681</v>
      </c>
      <c r="AV66" t="s">
        <v>680</v>
      </c>
      <c r="AW66">
        <v>10023.1</v>
      </c>
      <c r="AX66">
        <v>686.27483999999993</v>
      </c>
      <c r="AY66">
        <v>1156.027317794227</v>
      </c>
      <c r="AZ66">
        <f t="shared" si="73"/>
        <v>0.40635067230984157</v>
      </c>
      <c r="BA66">
        <v>0.5</v>
      </c>
      <c r="BB66">
        <f t="shared" si="74"/>
        <v>1513.1420996513386</v>
      </c>
      <c r="BC66">
        <f t="shared" si="75"/>
        <v>48.990433906891212</v>
      </c>
      <c r="BD66">
        <f t="shared" si="76"/>
        <v>307.43315474682339</v>
      </c>
      <c r="BE66">
        <f t="shared" si="77"/>
        <v>3.5013148108458229E-2</v>
      </c>
      <c r="BF66">
        <f t="shared" si="78"/>
        <v>1.9686755210492983</v>
      </c>
      <c r="BG66">
        <f t="shared" si="79"/>
        <v>632.87539754819409</v>
      </c>
      <c r="BH66" t="s">
        <v>681</v>
      </c>
      <c r="BI66">
        <v>534.07000000000005</v>
      </c>
      <c r="BJ66">
        <f t="shared" si="80"/>
        <v>534.07000000000005</v>
      </c>
      <c r="BK66">
        <f t="shared" si="81"/>
        <v>0.53801264747009681</v>
      </c>
      <c r="BL66">
        <f t="shared" si="82"/>
        <v>0.75528089203967452</v>
      </c>
      <c r="BM66">
        <f t="shared" si="83"/>
        <v>0.78536913596720714</v>
      </c>
      <c r="BN66">
        <f t="shared" si="84"/>
        <v>2.8920164006114057</v>
      </c>
      <c r="BO66">
        <f t="shared" si="85"/>
        <v>0.93338287034047407</v>
      </c>
      <c r="BP66">
        <f t="shared" si="86"/>
        <v>0.58777160767197745</v>
      </c>
      <c r="BQ66">
        <f t="shared" si="87"/>
        <v>0.41222839232802255</v>
      </c>
      <c r="BR66">
        <v>6563</v>
      </c>
      <c r="BS66">
        <v>290.00000000000011</v>
      </c>
      <c r="BT66">
        <v>984.27</v>
      </c>
      <c r="BU66">
        <v>195</v>
      </c>
      <c r="BV66">
        <v>10023.1</v>
      </c>
      <c r="BW66">
        <v>977.93</v>
      </c>
      <c r="BX66">
        <v>6.34</v>
      </c>
      <c r="BY66">
        <v>300.00000000000011</v>
      </c>
      <c r="BZ66">
        <v>38.6</v>
      </c>
      <c r="CA66">
        <v>1156.027317794227</v>
      </c>
      <c r="CB66">
        <v>2.389946666069755</v>
      </c>
      <c r="CC66">
        <v>-178.50641143290889</v>
      </c>
      <c r="CD66">
        <v>1.960544581415526</v>
      </c>
      <c r="CE66">
        <v>0.99663380360400389</v>
      </c>
      <c r="CF66">
        <v>-1.0885023136818691E-2</v>
      </c>
      <c r="CG66">
        <v>289.99999999999989</v>
      </c>
      <c r="CH66">
        <v>939.12</v>
      </c>
      <c r="CI66">
        <v>655</v>
      </c>
      <c r="CJ66">
        <v>9997.6299999999992</v>
      </c>
      <c r="CK66">
        <v>977.48</v>
      </c>
      <c r="CL66">
        <v>-38.36</v>
      </c>
      <c r="CZ66">
        <f t="shared" si="88"/>
        <v>1799.95</v>
      </c>
      <c r="DA66">
        <f t="shared" si="89"/>
        <v>1513.1420996513386</v>
      </c>
      <c r="DB66">
        <f t="shared" si="90"/>
        <v>0.84065785141328297</v>
      </c>
      <c r="DC66">
        <f t="shared" si="91"/>
        <v>0.16086965322763619</v>
      </c>
      <c r="DD66">
        <v>6</v>
      </c>
      <c r="DE66">
        <v>0.5</v>
      </c>
      <c r="DF66" t="s">
        <v>426</v>
      </c>
      <c r="DG66">
        <v>2</v>
      </c>
      <c r="DH66">
        <v>1689356849</v>
      </c>
      <c r="DI66">
        <v>337.94600000000003</v>
      </c>
      <c r="DJ66">
        <v>399.976</v>
      </c>
      <c r="DK66">
        <v>30.072900000000001</v>
      </c>
      <c r="DL66">
        <v>20.744</v>
      </c>
      <c r="DM66">
        <v>337.78199999999998</v>
      </c>
      <c r="DN66">
        <v>30.027999999999999</v>
      </c>
      <c r="DO66">
        <v>500.07600000000002</v>
      </c>
      <c r="DP66">
        <v>98.810599999999994</v>
      </c>
      <c r="DQ66">
        <v>0.100267</v>
      </c>
      <c r="DR66">
        <v>32.686700000000002</v>
      </c>
      <c r="DS66">
        <v>32.008899999999997</v>
      </c>
      <c r="DT66">
        <v>999.9</v>
      </c>
      <c r="DU66">
        <v>0</v>
      </c>
      <c r="DV66">
        <v>0</v>
      </c>
      <c r="DW66">
        <v>9956.25</v>
      </c>
      <c r="DX66">
        <v>0</v>
      </c>
      <c r="DY66">
        <v>1601.9</v>
      </c>
      <c r="DZ66">
        <v>-62.029299999999999</v>
      </c>
      <c r="EA66">
        <v>348.42399999999998</v>
      </c>
      <c r="EB66">
        <v>408.44799999999998</v>
      </c>
      <c r="EC66">
        <v>9.3288799999999998</v>
      </c>
      <c r="ED66">
        <v>399.976</v>
      </c>
      <c r="EE66">
        <v>20.744</v>
      </c>
      <c r="EF66">
        <v>2.9715199999999999</v>
      </c>
      <c r="EG66">
        <v>2.0497299999999998</v>
      </c>
      <c r="EH66">
        <v>23.869199999999999</v>
      </c>
      <c r="EI66">
        <v>17.8338</v>
      </c>
      <c r="EJ66">
        <v>1799.95</v>
      </c>
      <c r="EK66">
        <v>0.97800900000000002</v>
      </c>
      <c r="EL66">
        <v>2.19911E-2</v>
      </c>
      <c r="EM66">
        <v>0</v>
      </c>
      <c r="EN66">
        <v>685.09</v>
      </c>
      <c r="EO66">
        <v>5.0005300000000004</v>
      </c>
      <c r="EP66">
        <v>15406.7</v>
      </c>
      <c r="EQ66">
        <v>16034.9</v>
      </c>
      <c r="ER66">
        <v>51.375</v>
      </c>
      <c r="ES66">
        <v>53.375</v>
      </c>
      <c r="ET66">
        <v>52.125</v>
      </c>
      <c r="EU66">
        <v>52.436999999999998</v>
      </c>
      <c r="EV66">
        <v>52.625</v>
      </c>
      <c r="EW66">
        <v>1755.48</v>
      </c>
      <c r="EX66">
        <v>39.47</v>
      </c>
      <c r="EY66">
        <v>0</v>
      </c>
      <c r="EZ66">
        <v>169.19999980926511</v>
      </c>
      <c r="FA66">
        <v>0</v>
      </c>
      <c r="FB66">
        <v>686.27483999999993</v>
      </c>
      <c r="FC66">
        <v>-12.01369232990754</v>
      </c>
      <c r="FD66">
        <v>-326.73076987671863</v>
      </c>
      <c r="FE66">
        <v>15452.824000000001</v>
      </c>
      <c r="FF66">
        <v>15</v>
      </c>
      <c r="FG66">
        <v>1689356773</v>
      </c>
      <c r="FH66" t="s">
        <v>682</v>
      </c>
      <c r="FI66">
        <v>1689356766.5</v>
      </c>
      <c r="FJ66">
        <v>1689356773</v>
      </c>
      <c r="FK66">
        <v>54</v>
      </c>
      <c r="FL66">
        <v>-0.14399999999999999</v>
      </c>
      <c r="FM66">
        <v>2E-3</v>
      </c>
      <c r="FN66">
        <v>0.16</v>
      </c>
      <c r="FO66">
        <v>0.03</v>
      </c>
      <c r="FP66">
        <v>400</v>
      </c>
      <c r="FQ66">
        <v>20</v>
      </c>
      <c r="FR66">
        <v>0.03</v>
      </c>
      <c r="FS66">
        <v>0.01</v>
      </c>
      <c r="FT66">
        <v>48.871342530281368</v>
      </c>
      <c r="FU66">
        <v>0.98941430860231205</v>
      </c>
      <c r="FV66">
        <v>0.15876543362409029</v>
      </c>
      <c r="FW66">
        <v>1</v>
      </c>
      <c r="FX66">
        <v>0.46573339336148611</v>
      </c>
      <c r="FY66">
        <v>-1.9927803262627101E-2</v>
      </c>
      <c r="FZ66">
        <v>2.93077280713681E-3</v>
      </c>
      <c r="GA66">
        <v>1</v>
      </c>
      <c r="GB66">
        <v>2</v>
      </c>
      <c r="GC66">
        <v>2</v>
      </c>
      <c r="GD66" t="s">
        <v>428</v>
      </c>
      <c r="GE66">
        <v>3.1287799999999999</v>
      </c>
      <c r="GF66">
        <v>2.7671999999999999</v>
      </c>
      <c r="GG66">
        <v>7.6968800000000004E-2</v>
      </c>
      <c r="GH66">
        <v>8.7904099999999999E-2</v>
      </c>
      <c r="GI66">
        <v>0.12411899999999999</v>
      </c>
      <c r="GJ66">
        <v>9.5880699999999999E-2</v>
      </c>
      <c r="GK66">
        <v>21923.9</v>
      </c>
      <c r="GL66">
        <v>22502.3</v>
      </c>
      <c r="GM66">
        <v>23623.8</v>
      </c>
      <c r="GN66">
        <v>24992.9</v>
      </c>
      <c r="GO66">
        <v>29831.8</v>
      </c>
      <c r="GP66">
        <v>31717.5</v>
      </c>
      <c r="GQ66">
        <v>37672.300000000003</v>
      </c>
      <c r="GR66">
        <v>38916.800000000003</v>
      </c>
      <c r="GS66">
        <v>2.1247500000000001</v>
      </c>
      <c r="GT66">
        <v>1.6951000000000001</v>
      </c>
      <c r="GU66">
        <v>-4.2714200000000001E-2</v>
      </c>
      <c r="GV66">
        <v>0</v>
      </c>
      <c r="GW66">
        <v>32.701300000000003</v>
      </c>
      <c r="GX66">
        <v>999.9</v>
      </c>
      <c r="GY66">
        <v>37.700000000000003</v>
      </c>
      <c r="GZ66">
        <v>41.4</v>
      </c>
      <c r="HA66">
        <v>30.469000000000001</v>
      </c>
      <c r="HB66">
        <v>60.965899999999998</v>
      </c>
      <c r="HC66">
        <v>27.227599999999999</v>
      </c>
      <c r="HD66">
        <v>1</v>
      </c>
      <c r="HE66">
        <v>0.80622199999999999</v>
      </c>
      <c r="HF66">
        <v>3.0827399999999998</v>
      </c>
      <c r="HG66">
        <v>20.285699999999999</v>
      </c>
      <c r="HH66">
        <v>5.2491899999999996</v>
      </c>
      <c r="HI66">
        <v>12.0099</v>
      </c>
      <c r="HJ66">
        <v>4.9780499999999996</v>
      </c>
      <c r="HK66">
        <v>3.2930000000000001</v>
      </c>
      <c r="HL66">
        <v>9999</v>
      </c>
      <c r="HM66">
        <v>9999</v>
      </c>
      <c r="HN66">
        <v>9999</v>
      </c>
      <c r="HO66">
        <v>256</v>
      </c>
      <c r="HP66">
        <v>1.87592</v>
      </c>
      <c r="HQ66">
        <v>1.87683</v>
      </c>
      <c r="HR66">
        <v>1.88307</v>
      </c>
      <c r="HS66">
        <v>1.8861399999999999</v>
      </c>
      <c r="HT66">
        <v>1.8769800000000001</v>
      </c>
      <c r="HU66">
        <v>1.88344</v>
      </c>
      <c r="HV66">
        <v>1.8824399999999999</v>
      </c>
      <c r="HW66">
        <v>1.8858299999999999</v>
      </c>
      <c r="HX66">
        <v>0</v>
      </c>
      <c r="HY66">
        <v>0</v>
      </c>
      <c r="HZ66">
        <v>0</v>
      </c>
      <c r="IA66">
        <v>0</v>
      </c>
      <c r="IB66" t="s">
        <v>429</v>
      </c>
      <c r="IC66" t="s">
        <v>430</v>
      </c>
      <c r="ID66" t="s">
        <v>431</v>
      </c>
      <c r="IE66" t="s">
        <v>431</v>
      </c>
      <c r="IF66" t="s">
        <v>431</v>
      </c>
      <c r="IG66" t="s">
        <v>431</v>
      </c>
      <c r="IH66">
        <v>0</v>
      </c>
      <c r="II66">
        <v>100</v>
      </c>
      <c r="IJ66">
        <v>100</v>
      </c>
      <c r="IK66">
        <v>0.16400000000000001</v>
      </c>
      <c r="IL66">
        <v>4.4900000000000002E-2</v>
      </c>
      <c r="IM66">
        <v>0.24487161580000641</v>
      </c>
      <c r="IN66">
        <v>-4.2852564239613137E-4</v>
      </c>
      <c r="IO66">
        <v>6.4980710991155998E-7</v>
      </c>
      <c r="IP66">
        <v>-2.7237938963984961E-10</v>
      </c>
      <c r="IQ66">
        <v>-1.843054061304561E-2</v>
      </c>
      <c r="IR66">
        <v>6.6907473102813496E-3</v>
      </c>
      <c r="IS66">
        <v>-3.3673306238274028E-4</v>
      </c>
      <c r="IT66">
        <v>6.1311374003140313E-6</v>
      </c>
      <c r="IU66">
        <v>3</v>
      </c>
      <c r="IV66">
        <v>2101</v>
      </c>
      <c r="IW66">
        <v>1</v>
      </c>
      <c r="IX66">
        <v>32</v>
      </c>
      <c r="IY66">
        <v>1.4</v>
      </c>
      <c r="IZ66">
        <v>1.3</v>
      </c>
      <c r="JA66">
        <v>1.00342</v>
      </c>
      <c r="JB66">
        <v>2.7038600000000002</v>
      </c>
      <c r="JC66">
        <v>1.6015600000000001</v>
      </c>
      <c r="JD66">
        <v>2.34131</v>
      </c>
      <c r="JE66">
        <v>1.5502899999999999</v>
      </c>
      <c r="JF66">
        <v>2.36694</v>
      </c>
      <c r="JG66">
        <v>44.922199999999997</v>
      </c>
      <c r="JH66">
        <v>24.008700000000001</v>
      </c>
      <c r="JI66">
        <v>18</v>
      </c>
      <c r="JJ66">
        <v>606.73599999999999</v>
      </c>
      <c r="JK66">
        <v>377.471</v>
      </c>
      <c r="JL66">
        <v>29.422999999999998</v>
      </c>
      <c r="JM66">
        <v>36.966200000000001</v>
      </c>
      <c r="JN66">
        <v>30.001300000000001</v>
      </c>
      <c r="JO66">
        <v>36.9758</v>
      </c>
      <c r="JP66">
        <v>36.976700000000001</v>
      </c>
      <c r="JQ66">
        <v>20.0749</v>
      </c>
      <c r="JR66">
        <v>41.786999999999999</v>
      </c>
      <c r="JS66">
        <v>0</v>
      </c>
      <c r="JT66">
        <v>29.4084</v>
      </c>
      <c r="JU66">
        <v>400</v>
      </c>
      <c r="JV66">
        <v>20.7606</v>
      </c>
      <c r="JW66">
        <v>98.243799999999993</v>
      </c>
      <c r="JX66">
        <v>98.464100000000002</v>
      </c>
    </row>
    <row r="67" spans="1:284" x14ac:dyDescent="0.3">
      <c r="A67">
        <v>51</v>
      </c>
      <c r="B67">
        <v>1689356975</v>
      </c>
      <c r="C67">
        <v>10791.5</v>
      </c>
      <c r="D67" t="s">
        <v>683</v>
      </c>
      <c r="E67" t="s">
        <v>684</v>
      </c>
      <c r="F67" t="s">
        <v>416</v>
      </c>
      <c r="G67" t="s">
        <v>417</v>
      </c>
      <c r="H67" t="s">
        <v>31</v>
      </c>
      <c r="I67" t="s">
        <v>419</v>
      </c>
      <c r="J67" t="s">
        <v>500</v>
      </c>
      <c r="K67" t="s">
        <v>501</v>
      </c>
      <c r="L67" t="s">
        <v>574</v>
      </c>
      <c r="M67">
        <v>1689356975</v>
      </c>
      <c r="N67">
        <f t="shared" si="46"/>
        <v>7.4009767301840296E-3</v>
      </c>
      <c r="O67">
        <f t="shared" si="47"/>
        <v>7.4009767301840297</v>
      </c>
      <c r="P67">
        <f t="shared" si="48"/>
        <v>50.168169870233825</v>
      </c>
      <c r="Q67">
        <f t="shared" si="49"/>
        <v>336.69799999999998</v>
      </c>
      <c r="R67">
        <f t="shared" si="50"/>
        <v>126.08568032602116</v>
      </c>
      <c r="S67">
        <f t="shared" si="51"/>
        <v>12.470510416060593</v>
      </c>
      <c r="T67">
        <f t="shared" si="52"/>
        <v>33.301132255541596</v>
      </c>
      <c r="U67">
        <f t="shared" si="53"/>
        <v>0.42112249530585333</v>
      </c>
      <c r="V67">
        <f t="shared" si="54"/>
        <v>2.9100421278779085</v>
      </c>
      <c r="W67">
        <f t="shared" si="55"/>
        <v>0.38996052665892772</v>
      </c>
      <c r="X67">
        <f t="shared" si="56"/>
        <v>0.24633267215870558</v>
      </c>
      <c r="Y67">
        <f t="shared" si="57"/>
        <v>289.56545332658726</v>
      </c>
      <c r="Z67">
        <f t="shared" si="58"/>
        <v>32.258463011687624</v>
      </c>
      <c r="AA67">
        <f t="shared" si="59"/>
        <v>31.9588</v>
      </c>
      <c r="AB67">
        <f t="shared" si="60"/>
        <v>4.7639592997081097</v>
      </c>
      <c r="AC67">
        <f t="shared" si="61"/>
        <v>60.346389174754989</v>
      </c>
      <c r="AD67">
        <f t="shared" si="62"/>
        <v>2.9601588890215598</v>
      </c>
      <c r="AE67">
        <f t="shared" si="63"/>
        <v>4.9052792213455216</v>
      </c>
      <c r="AF67">
        <f t="shared" si="64"/>
        <v>1.8038004106865499</v>
      </c>
      <c r="AG67">
        <f t="shared" si="65"/>
        <v>-326.3830738011157</v>
      </c>
      <c r="AH67">
        <f t="shared" si="66"/>
        <v>81.157226706805318</v>
      </c>
      <c r="AI67">
        <f t="shared" si="67"/>
        <v>6.3382230772403183</v>
      </c>
      <c r="AJ67">
        <f t="shared" si="68"/>
        <v>50.677829309517222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51352.121575259807</v>
      </c>
      <c r="AP67" t="s">
        <v>423</v>
      </c>
      <c r="AQ67">
        <v>10366.9</v>
      </c>
      <c r="AR67">
        <v>993.59653846153856</v>
      </c>
      <c r="AS67">
        <v>3431.87</v>
      </c>
      <c r="AT67">
        <f t="shared" si="72"/>
        <v>0.71047955241266758</v>
      </c>
      <c r="AU67">
        <v>-3.9894345373445681</v>
      </c>
      <c r="AV67" t="s">
        <v>685</v>
      </c>
      <c r="AW67">
        <v>10024.9</v>
      </c>
      <c r="AX67">
        <v>685.29743999999994</v>
      </c>
      <c r="AY67">
        <v>1181.7265285740821</v>
      </c>
      <c r="AZ67">
        <f t="shared" si="73"/>
        <v>0.42008796161417572</v>
      </c>
      <c r="BA67">
        <v>0.5</v>
      </c>
      <c r="BB67">
        <f t="shared" si="74"/>
        <v>1513.1765996510812</v>
      </c>
      <c r="BC67">
        <f t="shared" si="75"/>
        <v>50.168169870233825</v>
      </c>
      <c r="BD67">
        <f t="shared" si="76"/>
        <v>317.8336366548462</v>
      </c>
      <c r="BE67">
        <f t="shared" si="77"/>
        <v>3.5790670051378287E-2</v>
      </c>
      <c r="BF67">
        <f t="shared" si="78"/>
        <v>1.9041152221072921</v>
      </c>
      <c r="BG67">
        <f t="shared" si="79"/>
        <v>640.50097457819697</v>
      </c>
      <c r="BH67" t="s">
        <v>686</v>
      </c>
      <c r="BI67">
        <v>543.32000000000005</v>
      </c>
      <c r="BJ67">
        <f t="shared" si="80"/>
        <v>543.32000000000005</v>
      </c>
      <c r="BK67">
        <f t="shared" si="81"/>
        <v>0.54023203604002068</v>
      </c>
      <c r="BL67">
        <f t="shared" si="82"/>
        <v>0.77760653495020682</v>
      </c>
      <c r="BM67">
        <f t="shared" si="83"/>
        <v>0.7789871982226092</v>
      </c>
      <c r="BN67">
        <f t="shared" si="84"/>
        <v>2.6387557256400602</v>
      </c>
      <c r="BO67">
        <f t="shared" si="85"/>
        <v>0.92284294888160712</v>
      </c>
      <c r="BP67">
        <f t="shared" si="86"/>
        <v>0.61650483120022515</v>
      </c>
      <c r="BQ67">
        <f t="shared" si="87"/>
        <v>0.38349516879977485</v>
      </c>
      <c r="BR67">
        <v>6565</v>
      </c>
      <c r="BS67">
        <v>290.00000000000011</v>
      </c>
      <c r="BT67">
        <v>1007.77</v>
      </c>
      <c r="BU67">
        <v>175</v>
      </c>
      <c r="BV67">
        <v>10024.9</v>
      </c>
      <c r="BW67">
        <v>1001.11</v>
      </c>
      <c r="BX67">
        <v>6.66</v>
      </c>
      <c r="BY67">
        <v>300.00000000000011</v>
      </c>
      <c r="BZ67">
        <v>38.6</v>
      </c>
      <c r="CA67">
        <v>1181.7265285740821</v>
      </c>
      <c r="CB67">
        <v>1.6947411918575981</v>
      </c>
      <c r="CC67">
        <v>-181.06231086858219</v>
      </c>
      <c r="CD67">
        <v>1.389989466457475</v>
      </c>
      <c r="CE67">
        <v>0.99835256279793338</v>
      </c>
      <c r="CF67">
        <v>-1.088323292547275E-2</v>
      </c>
      <c r="CG67">
        <v>289.99999999999989</v>
      </c>
      <c r="CH67">
        <v>963.71</v>
      </c>
      <c r="CI67">
        <v>635</v>
      </c>
      <c r="CJ67">
        <v>9997.6</v>
      </c>
      <c r="CK67">
        <v>1000.62</v>
      </c>
      <c r="CL67">
        <v>-36.909999999999997</v>
      </c>
      <c r="CZ67">
        <f t="shared" si="88"/>
        <v>1799.99</v>
      </c>
      <c r="DA67">
        <f t="shared" si="89"/>
        <v>1513.1765996510812</v>
      </c>
      <c r="DB67">
        <f t="shared" si="90"/>
        <v>0.84065833679691626</v>
      </c>
      <c r="DC67">
        <f t="shared" si="91"/>
        <v>0.16087059001804857</v>
      </c>
      <c r="DD67">
        <v>6</v>
      </c>
      <c r="DE67">
        <v>0.5</v>
      </c>
      <c r="DF67" t="s">
        <v>426</v>
      </c>
      <c r="DG67">
        <v>2</v>
      </c>
      <c r="DH67">
        <v>1689356975</v>
      </c>
      <c r="DI67">
        <v>336.69799999999998</v>
      </c>
      <c r="DJ67">
        <v>399.88299999999998</v>
      </c>
      <c r="DK67">
        <v>29.929300000000001</v>
      </c>
      <c r="DL67">
        <v>21.314900000000002</v>
      </c>
      <c r="DM67">
        <v>336.59500000000003</v>
      </c>
      <c r="DN67">
        <v>29.8796</v>
      </c>
      <c r="DO67">
        <v>500.05599999999998</v>
      </c>
      <c r="DP67">
        <v>98.805199999999999</v>
      </c>
      <c r="DQ67">
        <v>9.9849199999999999E-2</v>
      </c>
      <c r="DR67">
        <v>32.476100000000002</v>
      </c>
      <c r="DS67">
        <v>31.9588</v>
      </c>
      <c r="DT67">
        <v>999.9</v>
      </c>
      <c r="DU67">
        <v>0</v>
      </c>
      <c r="DV67">
        <v>0</v>
      </c>
      <c r="DW67">
        <v>10008.799999999999</v>
      </c>
      <c r="DX67">
        <v>0</v>
      </c>
      <c r="DY67">
        <v>1668.25</v>
      </c>
      <c r="DZ67">
        <v>-63.185699999999997</v>
      </c>
      <c r="EA67">
        <v>347.08600000000001</v>
      </c>
      <c r="EB67">
        <v>408.59199999999998</v>
      </c>
      <c r="EC67">
        <v>8.6143800000000006</v>
      </c>
      <c r="ED67">
        <v>399.88299999999998</v>
      </c>
      <c r="EE67">
        <v>21.314900000000002</v>
      </c>
      <c r="EF67">
        <v>2.9571700000000001</v>
      </c>
      <c r="EG67">
        <v>2.1060300000000001</v>
      </c>
      <c r="EH67">
        <v>23.788699999999999</v>
      </c>
      <c r="EI67">
        <v>18.264800000000001</v>
      </c>
      <c r="EJ67">
        <v>1799.99</v>
      </c>
      <c r="EK67">
        <v>0.97799199999999997</v>
      </c>
      <c r="EL67">
        <v>2.20079E-2</v>
      </c>
      <c r="EM67">
        <v>0</v>
      </c>
      <c r="EN67">
        <v>685.51800000000003</v>
      </c>
      <c r="EO67">
        <v>5.0005300000000004</v>
      </c>
      <c r="EP67">
        <v>15442.3</v>
      </c>
      <c r="EQ67">
        <v>16035.1</v>
      </c>
      <c r="ER67">
        <v>51.625</v>
      </c>
      <c r="ES67">
        <v>53.75</v>
      </c>
      <c r="ET67">
        <v>52.375</v>
      </c>
      <c r="EU67">
        <v>52.75</v>
      </c>
      <c r="EV67">
        <v>52.875</v>
      </c>
      <c r="EW67">
        <v>1755.49</v>
      </c>
      <c r="EX67">
        <v>39.5</v>
      </c>
      <c r="EY67">
        <v>0</v>
      </c>
      <c r="EZ67">
        <v>124.19999980926509</v>
      </c>
      <c r="FA67">
        <v>0</v>
      </c>
      <c r="FB67">
        <v>685.29743999999994</v>
      </c>
      <c r="FC67">
        <v>3.906230770135855</v>
      </c>
      <c r="FD67">
        <v>-50.06153908349679</v>
      </c>
      <c r="FE67">
        <v>15428.564</v>
      </c>
      <c r="FF67">
        <v>15</v>
      </c>
      <c r="FG67">
        <v>1689356935.5</v>
      </c>
      <c r="FH67" t="s">
        <v>687</v>
      </c>
      <c r="FI67">
        <v>1689356925</v>
      </c>
      <c r="FJ67">
        <v>1689356935.5</v>
      </c>
      <c r="FK67">
        <v>55</v>
      </c>
      <c r="FL67">
        <v>-6.0999999999999999E-2</v>
      </c>
      <c r="FM67">
        <v>5.0000000000000001E-3</v>
      </c>
      <c r="FN67">
        <v>9.9000000000000005E-2</v>
      </c>
      <c r="FO67">
        <v>3.5999999999999997E-2</v>
      </c>
      <c r="FP67">
        <v>400</v>
      </c>
      <c r="FQ67">
        <v>21</v>
      </c>
      <c r="FR67">
        <v>0.03</v>
      </c>
      <c r="FS67">
        <v>0.01</v>
      </c>
      <c r="FT67">
        <v>49.993312788693942</v>
      </c>
      <c r="FU67">
        <v>-0.54867293964849218</v>
      </c>
      <c r="FV67">
        <v>0.13475119716672609</v>
      </c>
      <c r="FW67">
        <v>1</v>
      </c>
      <c r="FX67">
        <v>0.42028724836490139</v>
      </c>
      <c r="FY67">
        <v>6.3597951871257871E-2</v>
      </c>
      <c r="FZ67">
        <v>1.391965779326269E-2</v>
      </c>
      <c r="GA67">
        <v>1</v>
      </c>
      <c r="GB67">
        <v>2</v>
      </c>
      <c r="GC67">
        <v>2</v>
      </c>
      <c r="GD67" t="s">
        <v>428</v>
      </c>
      <c r="GE67">
        <v>3.1293099999999998</v>
      </c>
      <c r="GF67">
        <v>2.7672500000000002</v>
      </c>
      <c r="GG67">
        <v>7.6712699999999995E-2</v>
      </c>
      <c r="GH67">
        <v>8.7851799999999994E-2</v>
      </c>
      <c r="GI67">
        <v>0.123642</v>
      </c>
      <c r="GJ67">
        <v>9.7718799999999995E-2</v>
      </c>
      <c r="GK67">
        <v>21919</v>
      </c>
      <c r="GL67">
        <v>22492.2</v>
      </c>
      <c r="GM67">
        <v>23612.7</v>
      </c>
      <c r="GN67">
        <v>24981.1</v>
      </c>
      <c r="GO67">
        <v>29834.7</v>
      </c>
      <c r="GP67">
        <v>31639.200000000001</v>
      </c>
      <c r="GQ67">
        <v>37655.5</v>
      </c>
      <c r="GR67">
        <v>38900.1</v>
      </c>
      <c r="GS67">
        <v>2.1221000000000001</v>
      </c>
      <c r="GT67">
        <v>1.69173</v>
      </c>
      <c r="GU67">
        <v>-4.1332099999999997E-2</v>
      </c>
      <c r="GV67">
        <v>0</v>
      </c>
      <c r="GW67">
        <v>32.628900000000002</v>
      </c>
      <c r="GX67">
        <v>999.9</v>
      </c>
      <c r="GY67">
        <v>37.700000000000003</v>
      </c>
      <c r="GZ67">
        <v>41.5</v>
      </c>
      <c r="HA67">
        <v>30.633800000000001</v>
      </c>
      <c r="HB67">
        <v>60.785899999999998</v>
      </c>
      <c r="HC67">
        <v>27.163499999999999</v>
      </c>
      <c r="HD67">
        <v>1</v>
      </c>
      <c r="HE67">
        <v>0.822828</v>
      </c>
      <c r="HF67">
        <v>2.7965200000000001</v>
      </c>
      <c r="HG67">
        <v>20.2913</v>
      </c>
      <c r="HH67">
        <v>5.2520300000000004</v>
      </c>
      <c r="HI67">
        <v>12.0099</v>
      </c>
      <c r="HJ67">
        <v>4.9778000000000002</v>
      </c>
      <c r="HK67">
        <v>3.2930000000000001</v>
      </c>
      <c r="HL67">
        <v>9999</v>
      </c>
      <c r="HM67">
        <v>9999</v>
      </c>
      <c r="HN67">
        <v>9999</v>
      </c>
      <c r="HO67">
        <v>256.10000000000002</v>
      </c>
      <c r="HP67">
        <v>1.87592</v>
      </c>
      <c r="HQ67">
        <v>1.87683</v>
      </c>
      <c r="HR67">
        <v>1.88307</v>
      </c>
      <c r="HS67">
        <v>1.8861399999999999</v>
      </c>
      <c r="HT67">
        <v>1.87697</v>
      </c>
      <c r="HU67">
        <v>1.88344</v>
      </c>
      <c r="HV67">
        <v>1.88243</v>
      </c>
      <c r="HW67">
        <v>1.8858299999999999</v>
      </c>
      <c r="HX67">
        <v>0</v>
      </c>
      <c r="HY67">
        <v>0</v>
      </c>
      <c r="HZ67">
        <v>0</v>
      </c>
      <c r="IA67">
        <v>0</v>
      </c>
      <c r="IB67" t="s">
        <v>429</v>
      </c>
      <c r="IC67" t="s">
        <v>430</v>
      </c>
      <c r="ID67" t="s">
        <v>431</v>
      </c>
      <c r="IE67" t="s">
        <v>431</v>
      </c>
      <c r="IF67" t="s">
        <v>431</v>
      </c>
      <c r="IG67" t="s">
        <v>431</v>
      </c>
      <c r="IH67">
        <v>0</v>
      </c>
      <c r="II67">
        <v>100</v>
      </c>
      <c r="IJ67">
        <v>100</v>
      </c>
      <c r="IK67">
        <v>0.10299999999999999</v>
      </c>
      <c r="IL67">
        <v>4.9700000000000001E-2</v>
      </c>
      <c r="IM67">
        <v>0.18352293705570649</v>
      </c>
      <c r="IN67">
        <v>-4.2852564239613137E-4</v>
      </c>
      <c r="IO67">
        <v>6.4980710991155998E-7</v>
      </c>
      <c r="IP67">
        <v>-2.7237938963984961E-10</v>
      </c>
      <c r="IQ67">
        <v>-1.3109838206348959E-2</v>
      </c>
      <c r="IR67">
        <v>6.6907473102813496E-3</v>
      </c>
      <c r="IS67">
        <v>-3.3673306238274028E-4</v>
      </c>
      <c r="IT67">
        <v>6.1311374003140313E-6</v>
      </c>
      <c r="IU67">
        <v>3</v>
      </c>
      <c r="IV67">
        <v>2101</v>
      </c>
      <c r="IW67">
        <v>1</v>
      </c>
      <c r="IX67">
        <v>32</v>
      </c>
      <c r="IY67">
        <v>0.8</v>
      </c>
      <c r="IZ67">
        <v>0.7</v>
      </c>
      <c r="JA67">
        <v>1.00342</v>
      </c>
      <c r="JB67">
        <v>2.7026400000000002</v>
      </c>
      <c r="JC67">
        <v>1.6015600000000001</v>
      </c>
      <c r="JD67">
        <v>2.34253</v>
      </c>
      <c r="JE67">
        <v>1.5502899999999999</v>
      </c>
      <c r="JF67">
        <v>2.4023400000000001</v>
      </c>
      <c r="JG67">
        <v>45.091700000000003</v>
      </c>
      <c r="JH67">
        <v>24.008700000000001</v>
      </c>
      <c r="JI67">
        <v>18</v>
      </c>
      <c r="JJ67">
        <v>606.33500000000004</v>
      </c>
      <c r="JK67">
        <v>376.38200000000001</v>
      </c>
      <c r="JL67">
        <v>29.203099999999999</v>
      </c>
      <c r="JM67">
        <v>37.182499999999997</v>
      </c>
      <c r="JN67">
        <v>30.0001</v>
      </c>
      <c r="JO67">
        <v>37.151000000000003</v>
      </c>
      <c r="JP67">
        <v>37.1462</v>
      </c>
      <c r="JQ67">
        <v>20.074100000000001</v>
      </c>
      <c r="JR67">
        <v>40.531199999999998</v>
      </c>
      <c r="JS67">
        <v>0</v>
      </c>
      <c r="JT67">
        <v>29.187799999999999</v>
      </c>
      <c r="JU67">
        <v>400</v>
      </c>
      <c r="JV67">
        <v>21.243600000000001</v>
      </c>
      <c r="JW67">
        <v>98.199200000000005</v>
      </c>
      <c r="JX67">
        <v>98.420199999999994</v>
      </c>
    </row>
    <row r="68" spans="1:284" x14ac:dyDescent="0.3">
      <c r="A68">
        <v>52</v>
      </c>
      <c r="B68">
        <v>1689357098</v>
      </c>
      <c r="C68">
        <v>10914.5</v>
      </c>
      <c r="D68" t="s">
        <v>688</v>
      </c>
      <c r="E68" t="s">
        <v>689</v>
      </c>
      <c r="F68" t="s">
        <v>416</v>
      </c>
      <c r="G68" t="s">
        <v>417</v>
      </c>
      <c r="H68" t="s">
        <v>31</v>
      </c>
      <c r="I68" t="s">
        <v>419</v>
      </c>
      <c r="J68" t="s">
        <v>500</v>
      </c>
      <c r="K68" t="s">
        <v>501</v>
      </c>
      <c r="L68" t="s">
        <v>574</v>
      </c>
      <c r="M68">
        <v>1689357098</v>
      </c>
      <c r="N68">
        <f t="shared" si="46"/>
        <v>7.0457863777977966E-3</v>
      </c>
      <c r="O68">
        <f t="shared" si="47"/>
        <v>7.0457863777977963</v>
      </c>
      <c r="P68">
        <f t="shared" si="48"/>
        <v>54.930113380096977</v>
      </c>
      <c r="Q68">
        <f t="shared" si="49"/>
        <v>430.42700000000002</v>
      </c>
      <c r="R68">
        <f t="shared" si="50"/>
        <v>184.39846467314831</v>
      </c>
      <c r="S68">
        <f t="shared" si="51"/>
        <v>18.239038530789191</v>
      </c>
      <c r="T68">
        <f t="shared" si="52"/>
        <v>42.573969645611598</v>
      </c>
      <c r="U68">
        <f t="shared" si="53"/>
        <v>0.39516804335510686</v>
      </c>
      <c r="V68">
        <f t="shared" si="54"/>
        <v>2.911668948849707</v>
      </c>
      <c r="W68">
        <f t="shared" si="55"/>
        <v>0.36760831252245091</v>
      </c>
      <c r="X68">
        <f t="shared" si="56"/>
        <v>0.23207095772895947</v>
      </c>
      <c r="Y68">
        <f t="shared" si="57"/>
        <v>289.5766253266134</v>
      </c>
      <c r="Z68">
        <f t="shared" si="58"/>
        <v>32.274079648227911</v>
      </c>
      <c r="AA68">
        <f t="shared" si="59"/>
        <v>31.979600000000001</v>
      </c>
      <c r="AB68">
        <f t="shared" si="60"/>
        <v>4.7695724404948487</v>
      </c>
      <c r="AC68">
        <f t="shared" si="61"/>
        <v>60.355308641765781</v>
      </c>
      <c r="AD68">
        <f t="shared" si="62"/>
        <v>2.9477459438616003</v>
      </c>
      <c r="AE68">
        <f t="shared" si="63"/>
        <v>4.8839878549171472</v>
      </c>
      <c r="AF68">
        <f t="shared" si="64"/>
        <v>1.8218264966332485</v>
      </c>
      <c r="AG68">
        <f t="shared" si="65"/>
        <v>-310.71917926088281</v>
      </c>
      <c r="AH68">
        <f t="shared" si="66"/>
        <v>65.834852137739574</v>
      </c>
      <c r="AI68">
        <f t="shared" si="67"/>
        <v>5.1372794637939077</v>
      </c>
      <c r="AJ68">
        <f t="shared" si="68"/>
        <v>49.829577667264061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51411.068105369268</v>
      </c>
      <c r="AP68" t="s">
        <v>423</v>
      </c>
      <c r="AQ68">
        <v>10366.9</v>
      </c>
      <c r="AR68">
        <v>993.59653846153856</v>
      </c>
      <c r="AS68">
        <v>3431.87</v>
      </c>
      <c r="AT68">
        <f t="shared" si="72"/>
        <v>0.71047955241266758</v>
      </c>
      <c r="AU68">
        <v>-3.9894345373445681</v>
      </c>
      <c r="AV68" t="s">
        <v>690</v>
      </c>
      <c r="AW68">
        <v>10033.799999999999</v>
      </c>
      <c r="AX68">
        <v>697.98960000000011</v>
      </c>
      <c r="AY68">
        <v>1246.057332708436</v>
      </c>
      <c r="AZ68">
        <f t="shared" si="73"/>
        <v>0.43984150513937692</v>
      </c>
      <c r="BA68">
        <v>0.5</v>
      </c>
      <c r="BB68">
        <f t="shared" si="74"/>
        <v>1513.2353996510947</v>
      </c>
      <c r="BC68">
        <f t="shared" si="75"/>
        <v>54.930113380096977</v>
      </c>
      <c r="BD68">
        <f t="shared" si="76"/>
        <v>332.79186790636203</v>
      </c>
      <c r="BE68">
        <f t="shared" si="77"/>
        <v>3.8936141680948368E-2</v>
      </c>
      <c r="BF68">
        <f t="shared" si="78"/>
        <v>1.7541830619787546</v>
      </c>
      <c r="BG68">
        <f t="shared" si="79"/>
        <v>658.93963628934216</v>
      </c>
      <c r="BH68" t="s">
        <v>691</v>
      </c>
      <c r="BI68">
        <v>541.72</v>
      </c>
      <c r="BJ68">
        <f t="shared" si="80"/>
        <v>541.72</v>
      </c>
      <c r="BK68">
        <f t="shared" si="81"/>
        <v>0.56525274898666589</v>
      </c>
      <c r="BL68">
        <f t="shared" si="82"/>
        <v>0.77813244770217416</v>
      </c>
      <c r="BM68">
        <f t="shared" si="83"/>
        <v>0.75629730889108326</v>
      </c>
      <c r="BN68">
        <f t="shared" si="84"/>
        <v>2.1709023547333279</v>
      </c>
      <c r="BO68">
        <f t="shared" si="85"/>
        <v>0.89645919613643177</v>
      </c>
      <c r="BP68">
        <f t="shared" si="86"/>
        <v>0.60392004346371597</v>
      </c>
      <c r="BQ68">
        <f t="shared" si="87"/>
        <v>0.39607995653628403</v>
      </c>
      <c r="BR68">
        <v>6567</v>
      </c>
      <c r="BS68">
        <v>290.00000000000011</v>
      </c>
      <c r="BT68">
        <v>1069.57</v>
      </c>
      <c r="BU68">
        <v>125</v>
      </c>
      <c r="BV68">
        <v>10033.799999999999</v>
      </c>
      <c r="BW68">
        <v>1063.8499999999999</v>
      </c>
      <c r="BX68">
        <v>5.72</v>
      </c>
      <c r="BY68">
        <v>300.00000000000011</v>
      </c>
      <c r="BZ68">
        <v>38.6</v>
      </c>
      <c r="CA68">
        <v>1246.057332708436</v>
      </c>
      <c r="CB68">
        <v>1.816613939771405</v>
      </c>
      <c r="CC68">
        <v>-182.8264561598092</v>
      </c>
      <c r="CD68">
        <v>1.489782865547175</v>
      </c>
      <c r="CE68">
        <v>0.99814425111260585</v>
      </c>
      <c r="CF68">
        <v>-1.088223470522804E-2</v>
      </c>
      <c r="CG68">
        <v>289.99999999999989</v>
      </c>
      <c r="CH68">
        <v>1036.27</v>
      </c>
      <c r="CI68">
        <v>665</v>
      </c>
      <c r="CJ68">
        <v>9993.83</v>
      </c>
      <c r="CK68">
        <v>1063.1199999999999</v>
      </c>
      <c r="CL68">
        <v>-26.85</v>
      </c>
      <c r="CZ68">
        <f t="shared" si="88"/>
        <v>1800.06</v>
      </c>
      <c r="DA68">
        <f t="shared" si="89"/>
        <v>1513.2353996510947</v>
      </c>
      <c r="DB68">
        <f t="shared" si="90"/>
        <v>0.8406583111957906</v>
      </c>
      <c r="DC68">
        <f t="shared" si="91"/>
        <v>0.16087054060787609</v>
      </c>
      <c r="DD68">
        <v>6</v>
      </c>
      <c r="DE68">
        <v>0.5</v>
      </c>
      <c r="DF68" t="s">
        <v>426</v>
      </c>
      <c r="DG68">
        <v>2</v>
      </c>
      <c r="DH68">
        <v>1689357098</v>
      </c>
      <c r="DI68">
        <v>430.42700000000002</v>
      </c>
      <c r="DJ68">
        <v>499.97500000000002</v>
      </c>
      <c r="DK68">
        <v>29.802</v>
      </c>
      <c r="DL68">
        <v>21.599900000000002</v>
      </c>
      <c r="DM68">
        <v>430.20600000000002</v>
      </c>
      <c r="DN68">
        <v>29.755199999999999</v>
      </c>
      <c r="DO68">
        <v>500.053</v>
      </c>
      <c r="DP68">
        <v>98.811300000000003</v>
      </c>
      <c r="DQ68">
        <v>9.9710800000000002E-2</v>
      </c>
      <c r="DR68">
        <v>32.399000000000001</v>
      </c>
      <c r="DS68">
        <v>31.979600000000001</v>
      </c>
      <c r="DT68">
        <v>999.9</v>
      </c>
      <c r="DU68">
        <v>0</v>
      </c>
      <c r="DV68">
        <v>0</v>
      </c>
      <c r="DW68">
        <v>10017.5</v>
      </c>
      <c r="DX68">
        <v>0</v>
      </c>
      <c r="DY68">
        <v>1712.8</v>
      </c>
      <c r="DZ68">
        <v>-69.548599999999993</v>
      </c>
      <c r="EA68">
        <v>443.64800000000002</v>
      </c>
      <c r="EB68">
        <v>511.01299999999998</v>
      </c>
      <c r="EC68">
        <v>8.2021899999999999</v>
      </c>
      <c r="ED68">
        <v>499.97500000000002</v>
      </c>
      <c r="EE68">
        <v>21.599900000000002</v>
      </c>
      <c r="EF68">
        <v>2.9447800000000002</v>
      </c>
      <c r="EG68">
        <v>2.1343100000000002</v>
      </c>
      <c r="EH68">
        <v>23.718900000000001</v>
      </c>
      <c r="EI68">
        <v>18.477599999999999</v>
      </c>
      <c r="EJ68">
        <v>1800.06</v>
      </c>
      <c r="EK68">
        <v>0.97799599999999998</v>
      </c>
      <c r="EL68">
        <v>2.20044E-2</v>
      </c>
      <c r="EM68">
        <v>0</v>
      </c>
      <c r="EN68">
        <v>697.93299999999999</v>
      </c>
      <c r="EO68">
        <v>5.0005300000000004</v>
      </c>
      <c r="EP68">
        <v>15601.3</v>
      </c>
      <c r="EQ68">
        <v>16035.8</v>
      </c>
      <c r="ER68">
        <v>51.875</v>
      </c>
      <c r="ES68">
        <v>53.936999999999998</v>
      </c>
      <c r="ET68">
        <v>52.625</v>
      </c>
      <c r="EU68">
        <v>53</v>
      </c>
      <c r="EV68">
        <v>53.061999999999998</v>
      </c>
      <c r="EW68">
        <v>1755.56</v>
      </c>
      <c r="EX68">
        <v>39.5</v>
      </c>
      <c r="EY68">
        <v>0</v>
      </c>
      <c r="EZ68">
        <v>121.19999980926509</v>
      </c>
      <c r="FA68">
        <v>0</v>
      </c>
      <c r="FB68">
        <v>697.98960000000011</v>
      </c>
      <c r="FC68">
        <v>0.76315384440913192</v>
      </c>
      <c r="FD68">
        <v>135.07692238267839</v>
      </c>
      <c r="FE68">
        <v>15582.308000000001</v>
      </c>
      <c r="FF68">
        <v>15</v>
      </c>
      <c r="FG68">
        <v>1689357053.5</v>
      </c>
      <c r="FH68" t="s">
        <v>692</v>
      </c>
      <c r="FI68">
        <v>1689357047</v>
      </c>
      <c r="FJ68">
        <v>1689357053.5</v>
      </c>
      <c r="FK68">
        <v>56</v>
      </c>
      <c r="FL68">
        <v>0.123</v>
      </c>
      <c r="FM68">
        <v>-3.0000000000000001E-3</v>
      </c>
      <c r="FN68">
        <v>0.22</v>
      </c>
      <c r="FO68">
        <v>3.3000000000000002E-2</v>
      </c>
      <c r="FP68">
        <v>500</v>
      </c>
      <c r="FQ68">
        <v>21</v>
      </c>
      <c r="FR68">
        <v>0.03</v>
      </c>
      <c r="FS68">
        <v>0.01</v>
      </c>
      <c r="FT68">
        <v>54.91877265850939</v>
      </c>
      <c r="FU68">
        <v>-0.89398597107383104</v>
      </c>
      <c r="FV68">
        <v>0.16673168137957919</v>
      </c>
      <c r="FW68">
        <v>1</v>
      </c>
      <c r="FX68">
        <v>0.3996607698731594</v>
      </c>
      <c r="FY68">
        <v>1.672899051263757E-3</v>
      </c>
      <c r="FZ68">
        <v>3.1523155061999502E-3</v>
      </c>
      <c r="GA68">
        <v>1</v>
      </c>
      <c r="GB68">
        <v>2</v>
      </c>
      <c r="GC68">
        <v>2</v>
      </c>
      <c r="GD68" t="s">
        <v>428</v>
      </c>
      <c r="GE68">
        <v>3.12981</v>
      </c>
      <c r="GF68">
        <v>2.7671600000000001</v>
      </c>
      <c r="GG68">
        <v>9.2825099999999994E-2</v>
      </c>
      <c r="GH68">
        <v>0.103812</v>
      </c>
      <c r="GI68">
        <v>0.123248</v>
      </c>
      <c r="GJ68">
        <v>9.8617399999999994E-2</v>
      </c>
      <c r="GK68">
        <v>21526.6</v>
      </c>
      <c r="GL68">
        <v>22087.4</v>
      </c>
      <c r="GM68">
        <v>23602.5</v>
      </c>
      <c r="GN68">
        <v>24969.4</v>
      </c>
      <c r="GO68">
        <v>29835.5</v>
      </c>
      <c r="GP68">
        <v>31593.3</v>
      </c>
      <c r="GQ68">
        <v>37639.800000000003</v>
      </c>
      <c r="GR68">
        <v>38882.6</v>
      </c>
      <c r="GS68">
        <v>2.11985</v>
      </c>
      <c r="GT68">
        <v>1.6890000000000001</v>
      </c>
      <c r="GU68">
        <v>-4.0039400000000003E-2</v>
      </c>
      <c r="GV68">
        <v>0</v>
      </c>
      <c r="GW68">
        <v>32.628700000000002</v>
      </c>
      <c r="GX68">
        <v>999.9</v>
      </c>
      <c r="GY68">
        <v>37.799999999999997</v>
      </c>
      <c r="GZ68">
        <v>41.6</v>
      </c>
      <c r="HA68">
        <v>30.8794</v>
      </c>
      <c r="HB68">
        <v>60.815899999999999</v>
      </c>
      <c r="HC68">
        <v>26.7788</v>
      </c>
      <c r="HD68">
        <v>1</v>
      </c>
      <c r="HE68">
        <v>0.84970000000000001</v>
      </c>
      <c r="HF68">
        <v>4.2647399999999998</v>
      </c>
      <c r="HG68">
        <v>20.2608</v>
      </c>
      <c r="HH68">
        <v>5.2520300000000004</v>
      </c>
      <c r="HI68">
        <v>12.0099</v>
      </c>
      <c r="HJ68">
        <v>4.9779</v>
      </c>
      <c r="HK68">
        <v>3.29298</v>
      </c>
      <c r="HL68">
        <v>9999</v>
      </c>
      <c r="HM68">
        <v>9999</v>
      </c>
      <c r="HN68">
        <v>9999</v>
      </c>
      <c r="HO68">
        <v>256.10000000000002</v>
      </c>
      <c r="HP68">
        <v>1.87592</v>
      </c>
      <c r="HQ68">
        <v>1.87683</v>
      </c>
      <c r="HR68">
        <v>1.8830899999999999</v>
      </c>
      <c r="HS68">
        <v>1.8861399999999999</v>
      </c>
      <c r="HT68">
        <v>1.87697</v>
      </c>
      <c r="HU68">
        <v>1.8834500000000001</v>
      </c>
      <c r="HV68">
        <v>1.88245</v>
      </c>
      <c r="HW68">
        <v>1.8858299999999999</v>
      </c>
      <c r="HX68">
        <v>0</v>
      </c>
      <c r="HY68">
        <v>0</v>
      </c>
      <c r="HZ68">
        <v>0</v>
      </c>
      <c r="IA68">
        <v>0</v>
      </c>
      <c r="IB68" t="s">
        <v>429</v>
      </c>
      <c r="IC68" t="s">
        <v>430</v>
      </c>
      <c r="ID68" t="s">
        <v>431</v>
      </c>
      <c r="IE68" t="s">
        <v>431</v>
      </c>
      <c r="IF68" t="s">
        <v>431</v>
      </c>
      <c r="IG68" t="s">
        <v>431</v>
      </c>
      <c r="IH68">
        <v>0</v>
      </c>
      <c r="II68">
        <v>100</v>
      </c>
      <c r="IJ68">
        <v>100</v>
      </c>
      <c r="IK68">
        <v>0.221</v>
      </c>
      <c r="IL68">
        <v>4.6800000000000001E-2</v>
      </c>
      <c r="IM68">
        <v>0.30600833228428698</v>
      </c>
      <c r="IN68">
        <v>-4.2852564239613137E-4</v>
      </c>
      <c r="IO68">
        <v>6.4980710991155998E-7</v>
      </c>
      <c r="IP68">
        <v>-2.7237938963984961E-10</v>
      </c>
      <c r="IQ68">
        <v>-1.5646191427184701E-2</v>
      </c>
      <c r="IR68">
        <v>6.6907473102813496E-3</v>
      </c>
      <c r="IS68">
        <v>-3.3673306238274028E-4</v>
      </c>
      <c r="IT68">
        <v>6.1311374003140313E-6</v>
      </c>
      <c r="IU68">
        <v>3</v>
      </c>
      <c r="IV68">
        <v>2101</v>
      </c>
      <c r="IW68">
        <v>1</v>
      </c>
      <c r="IX68">
        <v>32</v>
      </c>
      <c r="IY68">
        <v>0.8</v>
      </c>
      <c r="IZ68">
        <v>0.7</v>
      </c>
      <c r="JA68">
        <v>1.2023900000000001</v>
      </c>
      <c r="JB68">
        <v>2.7002000000000002</v>
      </c>
      <c r="JC68">
        <v>1.6015600000000001</v>
      </c>
      <c r="JD68">
        <v>2.34131</v>
      </c>
      <c r="JE68">
        <v>1.5502899999999999</v>
      </c>
      <c r="JF68">
        <v>2.4230999999999998</v>
      </c>
      <c r="JG68">
        <v>45.233499999999999</v>
      </c>
      <c r="JH68">
        <v>23.991199999999999</v>
      </c>
      <c r="JI68">
        <v>18</v>
      </c>
      <c r="JJ68">
        <v>606.17200000000003</v>
      </c>
      <c r="JK68">
        <v>375.68599999999998</v>
      </c>
      <c r="JL68">
        <v>28.331800000000001</v>
      </c>
      <c r="JM68">
        <v>37.365699999999997</v>
      </c>
      <c r="JN68">
        <v>30.000299999999999</v>
      </c>
      <c r="JO68">
        <v>37.320799999999998</v>
      </c>
      <c r="JP68">
        <v>37.315199999999997</v>
      </c>
      <c r="JQ68">
        <v>24.047699999999999</v>
      </c>
      <c r="JR68">
        <v>39.882800000000003</v>
      </c>
      <c r="JS68">
        <v>0</v>
      </c>
      <c r="JT68">
        <v>28.938700000000001</v>
      </c>
      <c r="JU68">
        <v>500</v>
      </c>
      <c r="JV68">
        <v>21.648499999999999</v>
      </c>
      <c r="JW68">
        <v>98.157499999999999</v>
      </c>
      <c r="JX68">
        <v>98.375200000000007</v>
      </c>
    </row>
    <row r="69" spans="1:284" x14ac:dyDescent="0.3">
      <c r="A69">
        <v>53</v>
      </c>
      <c r="B69">
        <v>1689357215</v>
      </c>
      <c r="C69">
        <v>11031.5</v>
      </c>
      <c r="D69" t="s">
        <v>693</v>
      </c>
      <c r="E69" t="s">
        <v>694</v>
      </c>
      <c r="F69" t="s">
        <v>416</v>
      </c>
      <c r="G69" t="s">
        <v>417</v>
      </c>
      <c r="H69" t="s">
        <v>31</v>
      </c>
      <c r="I69" t="s">
        <v>419</v>
      </c>
      <c r="J69" t="s">
        <v>500</v>
      </c>
      <c r="K69" t="s">
        <v>501</v>
      </c>
      <c r="L69" t="s">
        <v>574</v>
      </c>
      <c r="M69">
        <v>1689357215</v>
      </c>
      <c r="N69">
        <f t="shared" si="46"/>
        <v>6.6878433042379549E-3</v>
      </c>
      <c r="O69">
        <f t="shared" si="47"/>
        <v>6.6878433042379548</v>
      </c>
      <c r="P69">
        <f t="shared" si="48"/>
        <v>56.049344603815648</v>
      </c>
      <c r="Q69">
        <f t="shared" si="49"/>
        <v>528.45600000000002</v>
      </c>
      <c r="R69">
        <f t="shared" si="50"/>
        <v>256.92177147974735</v>
      </c>
      <c r="S69">
        <f t="shared" si="51"/>
        <v>25.41382951382332</v>
      </c>
      <c r="T69">
        <f t="shared" si="52"/>
        <v>52.273073676108005</v>
      </c>
      <c r="U69">
        <f t="shared" si="53"/>
        <v>0.36635661084778604</v>
      </c>
      <c r="V69">
        <f t="shared" si="54"/>
        <v>2.909585372500429</v>
      </c>
      <c r="W69">
        <f t="shared" si="55"/>
        <v>0.34252337890852769</v>
      </c>
      <c r="X69">
        <f t="shared" si="56"/>
        <v>0.21608909734406959</v>
      </c>
      <c r="Y69">
        <f t="shared" si="57"/>
        <v>289.58402632680264</v>
      </c>
      <c r="Z69">
        <f t="shared" si="58"/>
        <v>32.274367350816235</v>
      </c>
      <c r="AA69">
        <f t="shared" si="59"/>
        <v>32.014400000000002</v>
      </c>
      <c r="AB69">
        <f t="shared" si="60"/>
        <v>4.778976532148616</v>
      </c>
      <c r="AC69">
        <f t="shared" si="61"/>
        <v>60.159519498767764</v>
      </c>
      <c r="AD69">
        <f t="shared" si="62"/>
        <v>2.9227977509745502</v>
      </c>
      <c r="AE69">
        <f t="shared" si="63"/>
        <v>4.8584127255777316</v>
      </c>
      <c r="AF69">
        <f t="shared" si="64"/>
        <v>1.8561787811740658</v>
      </c>
      <c r="AG69">
        <f t="shared" si="65"/>
        <v>-294.93388971689382</v>
      </c>
      <c r="AH69">
        <f t="shared" si="66"/>
        <v>45.740832821213381</v>
      </c>
      <c r="AI69">
        <f t="shared" si="67"/>
        <v>3.5708198680980994</v>
      </c>
      <c r="AJ69">
        <f t="shared" si="68"/>
        <v>43.961789299220321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51368.107133681093</v>
      </c>
      <c r="AP69" t="s">
        <v>423</v>
      </c>
      <c r="AQ69">
        <v>10366.9</v>
      </c>
      <c r="AR69">
        <v>993.59653846153856</v>
      </c>
      <c r="AS69">
        <v>3431.87</v>
      </c>
      <c r="AT69">
        <f t="shared" si="72"/>
        <v>0.71047955241266758</v>
      </c>
      <c r="AU69">
        <v>-3.9894345373445681</v>
      </c>
      <c r="AV69" t="s">
        <v>695</v>
      </c>
      <c r="AW69">
        <v>10020.700000000001</v>
      </c>
      <c r="AX69">
        <v>696.55207692307692</v>
      </c>
      <c r="AY69">
        <v>1256.6734999213511</v>
      </c>
      <c r="AZ69">
        <f t="shared" si="73"/>
        <v>0.44571754161548671</v>
      </c>
      <c r="BA69">
        <v>0.5</v>
      </c>
      <c r="BB69">
        <f t="shared" si="74"/>
        <v>1513.2770996511931</v>
      </c>
      <c r="BC69">
        <f t="shared" si="75"/>
        <v>56.049344603815648</v>
      </c>
      <c r="BD69">
        <f t="shared" si="76"/>
        <v>337.24707431977185</v>
      </c>
      <c r="BE69">
        <f t="shared" si="77"/>
        <v>3.9674676339844846E-2</v>
      </c>
      <c r="BF69">
        <f t="shared" si="78"/>
        <v>1.7309161848441805</v>
      </c>
      <c r="BG69">
        <f t="shared" si="79"/>
        <v>661.89657986238376</v>
      </c>
      <c r="BH69" t="s">
        <v>696</v>
      </c>
      <c r="BI69">
        <v>540.1</v>
      </c>
      <c r="BJ69">
        <f t="shared" si="80"/>
        <v>540.1</v>
      </c>
      <c r="BK69">
        <f t="shared" si="81"/>
        <v>0.57021453859431093</v>
      </c>
      <c r="BL69">
        <f t="shared" si="82"/>
        <v>0.78166639299353291</v>
      </c>
      <c r="BM69">
        <f t="shared" si="83"/>
        <v>0.75220245734572544</v>
      </c>
      <c r="BN69">
        <f t="shared" si="84"/>
        <v>2.1291162095310954</v>
      </c>
      <c r="BO69">
        <f t="shared" si="85"/>
        <v>0.89210522707579276</v>
      </c>
      <c r="BP69">
        <f t="shared" si="86"/>
        <v>0.60609684881096115</v>
      </c>
      <c r="BQ69">
        <f t="shared" si="87"/>
        <v>0.39390315118903885</v>
      </c>
      <c r="BR69">
        <v>6569</v>
      </c>
      <c r="BS69">
        <v>290.00000000000011</v>
      </c>
      <c r="BT69">
        <v>1082.22</v>
      </c>
      <c r="BU69">
        <v>185</v>
      </c>
      <c r="BV69">
        <v>10020.700000000001</v>
      </c>
      <c r="BW69">
        <v>1077.0999999999999</v>
      </c>
      <c r="BX69">
        <v>5.12</v>
      </c>
      <c r="BY69">
        <v>300.00000000000011</v>
      </c>
      <c r="BZ69">
        <v>38.6</v>
      </c>
      <c r="CA69">
        <v>1256.6734999213511</v>
      </c>
      <c r="CB69">
        <v>1.9638365255883301</v>
      </c>
      <c r="CC69">
        <v>-179.9422067268442</v>
      </c>
      <c r="CD69">
        <v>1.6102623275919501</v>
      </c>
      <c r="CE69">
        <v>0.99776276037380784</v>
      </c>
      <c r="CF69">
        <v>-1.088039644048943E-2</v>
      </c>
      <c r="CG69">
        <v>289.99999999999989</v>
      </c>
      <c r="CH69">
        <v>1053.32</v>
      </c>
      <c r="CI69">
        <v>695</v>
      </c>
      <c r="CJ69">
        <v>9989.65</v>
      </c>
      <c r="CK69">
        <v>1076.54</v>
      </c>
      <c r="CL69">
        <v>-23.22</v>
      </c>
      <c r="CZ69">
        <f t="shared" si="88"/>
        <v>1800.11</v>
      </c>
      <c r="DA69">
        <f t="shared" si="89"/>
        <v>1513.2770996511931</v>
      </c>
      <c r="DB69">
        <f t="shared" si="90"/>
        <v>0.84065812625405845</v>
      </c>
      <c r="DC69">
        <f t="shared" si="91"/>
        <v>0.16087018367033273</v>
      </c>
      <c r="DD69">
        <v>6</v>
      </c>
      <c r="DE69">
        <v>0.5</v>
      </c>
      <c r="DF69" t="s">
        <v>426</v>
      </c>
      <c r="DG69">
        <v>2</v>
      </c>
      <c r="DH69">
        <v>1689357215</v>
      </c>
      <c r="DI69">
        <v>528.45600000000002</v>
      </c>
      <c r="DJ69">
        <v>599.95100000000002</v>
      </c>
      <c r="DK69">
        <v>29.548100000000002</v>
      </c>
      <c r="DL69">
        <v>21.760400000000001</v>
      </c>
      <c r="DM69">
        <v>528.38300000000004</v>
      </c>
      <c r="DN69">
        <v>29.5032</v>
      </c>
      <c r="DO69">
        <v>500.03699999999998</v>
      </c>
      <c r="DP69">
        <v>98.816900000000004</v>
      </c>
      <c r="DQ69">
        <v>9.9705500000000002E-2</v>
      </c>
      <c r="DR69">
        <v>32.305999999999997</v>
      </c>
      <c r="DS69">
        <v>32.014400000000002</v>
      </c>
      <c r="DT69">
        <v>999.9</v>
      </c>
      <c r="DU69">
        <v>0</v>
      </c>
      <c r="DV69">
        <v>0</v>
      </c>
      <c r="DW69">
        <v>10005</v>
      </c>
      <c r="DX69">
        <v>0</v>
      </c>
      <c r="DY69">
        <v>1735.55</v>
      </c>
      <c r="DZ69">
        <v>-71.494399999999999</v>
      </c>
      <c r="EA69">
        <v>544.54700000000003</v>
      </c>
      <c r="EB69">
        <v>613.29600000000005</v>
      </c>
      <c r="EC69">
        <v>7.7876899999999996</v>
      </c>
      <c r="ED69">
        <v>599.95100000000002</v>
      </c>
      <c r="EE69">
        <v>21.760400000000001</v>
      </c>
      <c r="EF69">
        <v>2.9198499999999998</v>
      </c>
      <c r="EG69">
        <v>2.15029</v>
      </c>
      <c r="EH69">
        <v>23.5778</v>
      </c>
      <c r="EI69">
        <v>18.596699999999998</v>
      </c>
      <c r="EJ69">
        <v>1800.11</v>
      </c>
      <c r="EK69">
        <v>0.97799899999999995</v>
      </c>
      <c r="EL69">
        <v>2.20009E-2</v>
      </c>
      <c r="EM69">
        <v>0</v>
      </c>
      <c r="EN69">
        <v>696.13199999999995</v>
      </c>
      <c r="EO69">
        <v>5.0005300000000004</v>
      </c>
      <c r="EP69">
        <v>15503</v>
      </c>
      <c r="EQ69">
        <v>16036.3</v>
      </c>
      <c r="ER69">
        <v>52.061999999999998</v>
      </c>
      <c r="ES69">
        <v>54.125</v>
      </c>
      <c r="ET69">
        <v>52.811999999999998</v>
      </c>
      <c r="EU69">
        <v>53.186999999999998</v>
      </c>
      <c r="EV69">
        <v>53.25</v>
      </c>
      <c r="EW69">
        <v>1755.62</v>
      </c>
      <c r="EX69">
        <v>39.49</v>
      </c>
      <c r="EY69">
        <v>0</v>
      </c>
      <c r="EZ69">
        <v>115.19999980926509</v>
      </c>
      <c r="FA69">
        <v>0</v>
      </c>
      <c r="FB69">
        <v>696.55207692307692</v>
      </c>
      <c r="FC69">
        <v>-2.0681025528659052</v>
      </c>
      <c r="FD69">
        <v>-168.71453078809711</v>
      </c>
      <c r="FE69">
        <v>15503.573076923079</v>
      </c>
      <c r="FF69">
        <v>15</v>
      </c>
      <c r="FG69">
        <v>1689357172</v>
      </c>
      <c r="FH69" t="s">
        <v>697</v>
      </c>
      <c r="FI69">
        <v>1689357172</v>
      </c>
      <c r="FJ69">
        <v>1689357170</v>
      </c>
      <c r="FK69">
        <v>57</v>
      </c>
      <c r="FL69">
        <v>-0.14699999999999999</v>
      </c>
      <c r="FM69">
        <v>-1E-3</v>
      </c>
      <c r="FN69">
        <v>7.6999999999999999E-2</v>
      </c>
      <c r="FO69">
        <v>3.2000000000000001E-2</v>
      </c>
      <c r="FP69">
        <v>600</v>
      </c>
      <c r="FQ69">
        <v>22</v>
      </c>
      <c r="FR69">
        <v>0.06</v>
      </c>
      <c r="FS69">
        <v>0.02</v>
      </c>
      <c r="FT69">
        <v>56.110639738478667</v>
      </c>
      <c r="FU69">
        <v>-0.63577239300241828</v>
      </c>
      <c r="FV69">
        <v>0.18667721332496001</v>
      </c>
      <c r="FW69">
        <v>1</v>
      </c>
      <c r="FX69">
        <v>0.37263651942712361</v>
      </c>
      <c r="FY69">
        <v>-8.0506480952740687E-3</v>
      </c>
      <c r="FZ69">
        <v>4.5531639437226459E-3</v>
      </c>
      <c r="GA69">
        <v>1</v>
      </c>
      <c r="GB69">
        <v>2</v>
      </c>
      <c r="GC69">
        <v>2</v>
      </c>
      <c r="GD69" t="s">
        <v>428</v>
      </c>
      <c r="GE69">
        <v>3.13029</v>
      </c>
      <c r="GF69">
        <v>2.7670599999999999</v>
      </c>
      <c r="GG69">
        <v>0.108042</v>
      </c>
      <c r="GH69">
        <v>0.11824999999999999</v>
      </c>
      <c r="GI69">
        <v>0.122487</v>
      </c>
      <c r="GJ69">
        <v>9.9105600000000002E-2</v>
      </c>
      <c r="GK69">
        <v>21155.7</v>
      </c>
      <c r="GL69">
        <v>21720.6</v>
      </c>
      <c r="GM69">
        <v>23592.3</v>
      </c>
      <c r="GN69">
        <v>24958</v>
      </c>
      <c r="GO69">
        <v>29848.7</v>
      </c>
      <c r="GP69">
        <v>31562.1</v>
      </c>
      <c r="GQ69">
        <v>37624.1</v>
      </c>
      <c r="GR69">
        <v>38865.5</v>
      </c>
      <c r="GS69">
        <v>2.1180500000000002</v>
      </c>
      <c r="GT69">
        <v>1.6856</v>
      </c>
      <c r="GU69">
        <v>-3.8608900000000002E-2</v>
      </c>
      <c r="GV69">
        <v>0</v>
      </c>
      <c r="GW69">
        <v>32.640300000000003</v>
      </c>
      <c r="GX69">
        <v>999.9</v>
      </c>
      <c r="GY69">
        <v>38</v>
      </c>
      <c r="GZ69">
        <v>41.6</v>
      </c>
      <c r="HA69">
        <v>31.038399999999999</v>
      </c>
      <c r="HB69">
        <v>60.635899999999999</v>
      </c>
      <c r="HC69">
        <v>27.259599999999999</v>
      </c>
      <c r="HD69">
        <v>1</v>
      </c>
      <c r="HE69">
        <v>0.86875800000000003</v>
      </c>
      <c r="HF69">
        <v>4.3762999999999996</v>
      </c>
      <c r="HG69">
        <v>20.256499999999999</v>
      </c>
      <c r="HH69">
        <v>5.2478400000000001</v>
      </c>
      <c r="HI69">
        <v>12.0099</v>
      </c>
      <c r="HJ69">
        <v>4.9770000000000003</v>
      </c>
      <c r="HK69">
        <v>3.2923300000000002</v>
      </c>
      <c r="HL69">
        <v>9999</v>
      </c>
      <c r="HM69">
        <v>9999</v>
      </c>
      <c r="HN69">
        <v>9999</v>
      </c>
      <c r="HO69">
        <v>256.10000000000002</v>
      </c>
      <c r="HP69">
        <v>1.87592</v>
      </c>
      <c r="HQ69">
        <v>1.87683</v>
      </c>
      <c r="HR69">
        <v>1.88307</v>
      </c>
      <c r="HS69">
        <v>1.8861399999999999</v>
      </c>
      <c r="HT69">
        <v>1.8769800000000001</v>
      </c>
      <c r="HU69">
        <v>1.88341</v>
      </c>
      <c r="HV69">
        <v>1.8823799999999999</v>
      </c>
      <c r="HW69">
        <v>1.8858299999999999</v>
      </c>
      <c r="HX69">
        <v>0</v>
      </c>
      <c r="HY69">
        <v>0</v>
      </c>
      <c r="HZ69">
        <v>0</v>
      </c>
      <c r="IA69">
        <v>0</v>
      </c>
      <c r="IB69" t="s">
        <v>429</v>
      </c>
      <c r="IC69" t="s">
        <v>430</v>
      </c>
      <c r="ID69" t="s">
        <v>431</v>
      </c>
      <c r="IE69" t="s">
        <v>431</v>
      </c>
      <c r="IF69" t="s">
        <v>431</v>
      </c>
      <c r="IG69" t="s">
        <v>431</v>
      </c>
      <c r="IH69">
        <v>0</v>
      </c>
      <c r="II69">
        <v>100</v>
      </c>
      <c r="IJ69">
        <v>100</v>
      </c>
      <c r="IK69">
        <v>7.2999999999999995E-2</v>
      </c>
      <c r="IL69">
        <v>4.4900000000000002E-2</v>
      </c>
      <c r="IM69">
        <v>0.15877464900283489</v>
      </c>
      <c r="IN69">
        <v>-4.2852564239613137E-4</v>
      </c>
      <c r="IO69">
        <v>6.4980710991155998E-7</v>
      </c>
      <c r="IP69">
        <v>-2.7237938963984961E-10</v>
      </c>
      <c r="IQ69">
        <v>-1.6874790954635011E-2</v>
      </c>
      <c r="IR69">
        <v>6.6907473102813496E-3</v>
      </c>
      <c r="IS69">
        <v>-3.3673306238274028E-4</v>
      </c>
      <c r="IT69">
        <v>6.1311374003140313E-6</v>
      </c>
      <c r="IU69">
        <v>3</v>
      </c>
      <c r="IV69">
        <v>2101</v>
      </c>
      <c r="IW69">
        <v>1</v>
      </c>
      <c r="IX69">
        <v>32</v>
      </c>
      <c r="IY69">
        <v>0.7</v>
      </c>
      <c r="IZ69">
        <v>0.8</v>
      </c>
      <c r="JA69">
        <v>1.3940399999999999</v>
      </c>
      <c r="JB69">
        <v>2.6879900000000001</v>
      </c>
      <c r="JC69">
        <v>1.6015600000000001</v>
      </c>
      <c r="JD69">
        <v>2.34131</v>
      </c>
      <c r="JE69">
        <v>1.5502899999999999</v>
      </c>
      <c r="JF69">
        <v>2.36816</v>
      </c>
      <c r="JG69">
        <v>45.347299999999997</v>
      </c>
      <c r="JH69">
        <v>23.982399999999998</v>
      </c>
      <c r="JI69">
        <v>18</v>
      </c>
      <c r="JJ69">
        <v>606.36599999999999</v>
      </c>
      <c r="JK69">
        <v>374.59899999999999</v>
      </c>
      <c r="JL69">
        <v>28.310600000000001</v>
      </c>
      <c r="JM69">
        <v>37.554400000000001</v>
      </c>
      <c r="JN69">
        <v>30.000900000000001</v>
      </c>
      <c r="JO69">
        <v>37.494700000000002</v>
      </c>
      <c r="JP69">
        <v>37.488900000000001</v>
      </c>
      <c r="JQ69">
        <v>27.895800000000001</v>
      </c>
      <c r="JR69">
        <v>39.896299999999997</v>
      </c>
      <c r="JS69">
        <v>0</v>
      </c>
      <c r="JT69">
        <v>28.290400000000002</v>
      </c>
      <c r="JU69">
        <v>600</v>
      </c>
      <c r="JV69">
        <v>21.810400000000001</v>
      </c>
      <c r="JW69">
        <v>98.116100000000003</v>
      </c>
      <c r="JX69">
        <v>98.331299999999999</v>
      </c>
    </row>
    <row r="70" spans="1:284" x14ac:dyDescent="0.3">
      <c r="A70">
        <v>54</v>
      </c>
      <c r="B70">
        <v>1689357326</v>
      </c>
      <c r="C70">
        <v>11142.5</v>
      </c>
      <c r="D70" t="s">
        <v>698</v>
      </c>
      <c r="E70" t="s">
        <v>699</v>
      </c>
      <c r="F70" t="s">
        <v>416</v>
      </c>
      <c r="G70" t="s">
        <v>417</v>
      </c>
      <c r="H70" t="s">
        <v>31</v>
      </c>
      <c r="I70" t="s">
        <v>419</v>
      </c>
      <c r="J70" t="s">
        <v>500</v>
      </c>
      <c r="K70" t="s">
        <v>501</v>
      </c>
      <c r="L70" t="s">
        <v>574</v>
      </c>
      <c r="M70">
        <v>1689357326</v>
      </c>
      <c r="N70">
        <f t="shared" si="46"/>
        <v>6.1971599773026336E-3</v>
      </c>
      <c r="O70">
        <f t="shared" si="47"/>
        <v>6.1971599773026336</v>
      </c>
      <c r="P70">
        <f t="shared" si="48"/>
        <v>56.123659214187889</v>
      </c>
      <c r="Q70">
        <f t="shared" si="49"/>
        <v>727.30200000000002</v>
      </c>
      <c r="R70">
        <f t="shared" si="50"/>
        <v>424.88844963313306</v>
      </c>
      <c r="S70">
        <f t="shared" si="51"/>
        <v>42.023964313246907</v>
      </c>
      <c r="T70">
        <f t="shared" si="52"/>
        <v>71.934441426551999</v>
      </c>
      <c r="U70">
        <f t="shared" si="53"/>
        <v>0.33294126845245908</v>
      </c>
      <c r="V70">
        <f t="shared" si="54"/>
        <v>2.9103670664580958</v>
      </c>
      <c r="W70">
        <f t="shared" si="55"/>
        <v>0.31313628969610863</v>
      </c>
      <c r="X70">
        <f t="shared" si="56"/>
        <v>0.19739133187689478</v>
      </c>
      <c r="Y70">
        <f t="shared" si="57"/>
        <v>289.56168232675032</v>
      </c>
      <c r="Z70">
        <f t="shared" si="58"/>
        <v>32.267768259394266</v>
      </c>
      <c r="AA70">
        <f t="shared" si="59"/>
        <v>32.0212</v>
      </c>
      <c r="AB70">
        <f t="shared" si="60"/>
        <v>4.7808159972760764</v>
      </c>
      <c r="AC70">
        <f t="shared" si="61"/>
        <v>60.132959696873357</v>
      </c>
      <c r="AD70">
        <f t="shared" si="62"/>
        <v>2.8994059737648006</v>
      </c>
      <c r="AE70">
        <f t="shared" si="63"/>
        <v>4.8216585186901364</v>
      </c>
      <c r="AF70">
        <f t="shared" si="64"/>
        <v>1.8814100235112758</v>
      </c>
      <c r="AG70">
        <f t="shared" si="65"/>
        <v>-273.29475499904612</v>
      </c>
      <c r="AH70">
        <f t="shared" si="66"/>
        <v>23.598317876747718</v>
      </c>
      <c r="AI70">
        <f t="shared" si="67"/>
        <v>1.8405845126522888</v>
      </c>
      <c r="AJ70">
        <f t="shared" si="68"/>
        <v>41.705829717104208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51412.537320889649</v>
      </c>
      <c r="AP70" t="s">
        <v>423</v>
      </c>
      <c r="AQ70">
        <v>10366.9</v>
      </c>
      <c r="AR70">
        <v>993.59653846153856</v>
      </c>
      <c r="AS70">
        <v>3431.87</v>
      </c>
      <c r="AT70">
        <f t="shared" si="72"/>
        <v>0.71047955241266758</v>
      </c>
      <c r="AU70">
        <v>-3.9894345373445681</v>
      </c>
      <c r="AV70" t="s">
        <v>700</v>
      </c>
      <c r="AW70">
        <v>10027.299999999999</v>
      </c>
      <c r="AX70">
        <v>691.46253846153854</v>
      </c>
      <c r="AY70">
        <v>1254.1008516325151</v>
      </c>
      <c r="AZ70">
        <f t="shared" si="73"/>
        <v>0.44863880958103719</v>
      </c>
      <c r="BA70">
        <v>0.5</v>
      </c>
      <c r="BB70">
        <f t="shared" si="74"/>
        <v>1513.159499651166</v>
      </c>
      <c r="BC70">
        <f t="shared" si="75"/>
        <v>56.123659214187889</v>
      </c>
      <c r="BD70">
        <f t="shared" si="76"/>
        <v>339.43103831486849</v>
      </c>
      <c r="BE70">
        <f t="shared" si="77"/>
        <v>3.97268719955765E-2</v>
      </c>
      <c r="BF70">
        <f t="shared" si="78"/>
        <v>1.73651835538792</v>
      </c>
      <c r="BG70">
        <f t="shared" si="79"/>
        <v>661.18218753855376</v>
      </c>
      <c r="BH70" t="s">
        <v>701</v>
      </c>
      <c r="BI70">
        <v>543.01</v>
      </c>
      <c r="BJ70">
        <f t="shared" si="80"/>
        <v>543.01</v>
      </c>
      <c r="BK70">
        <f t="shared" si="81"/>
        <v>0.56701249401661646</v>
      </c>
      <c r="BL70">
        <f t="shared" si="82"/>
        <v>0.79123267002982423</v>
      </c>
      <c r="BM70">
        <f t="shared" si="83"/>
        <v>0.75385070524964348</v>
      </c>
      <c r="BN70">
        <f t="shared" si="84"/>
        <v>2.1598042133056765</v>
      </c>
      <c r="BO70">
        <f t="shared" si="85"/>
        <v>0.89316033772249315</v>
      </c>
      <c r="BP70">
        <f t="shared" si="86"/>
        <v>0.62136012908064908</v>
      </c>
      <c r="BQ70">
        <f t="shared" si="87"/>
        <v>0.37863987091935092</v>
      </c>
      <c r="BR70">
        <v>6571</v>
      </c>
      <c r="BS70">
        <v>290.00000000000011</v>
      </c>
      <c r="BT70">
        <v>1083.1199999999999</v>
      </c>
      <c r="BU70">
        <v>145</v>
      </c>
      <c r="BV70">
        <v>10027.299999999999</v>
      </c>
      <c r="BW70">
        <v>1077.17</v>
      </c>
      <c r="BX70">
        <v>5.95</v>
      </c>
      <c r="BY70">
        <v>300.00000000000011</v>
      </c>
      <c r="BZ70">
        <v>38.6</v>
      </c>
      <c r="CA70">
        <v>1254.1008516325151</v>
      </c>
      <c r="CB70">
        <v>1.883517614685565</v>
      </c>
      <c r="CC70">
        <v>-177.40948608769861</v>
      </c>
      <c r="CD70">
        <v>1.544231880825228</v>
      </c>
      <c r="CE70">
        <v>0.99788305763976237</v>
      </c>
      <c r="CF70">
        <v>-1.0879379755283639E-2</v>
      </c>
      <c r="CG70">
        <v>289.99999999999989</v>
      </c>
      <c r="CH70">
        <v>1057.28</v>
      </c>
      <c r="CI70">
        <v>675</v>
      </c>
      <c r="CJ70">
        <v>9990.27</v>
      </c>
      <c r="CK70">
        <v>1076.52</v>
      </c>
      <c r="CL70">
        <v>-19.239999999999998</v>
      </c>
      <c r="CZ70">
        <f t="shared" si="88"/>
        <v>1799.97</v>
      </c>
      <c r="DA70">
        <f t="shared" si="89"/>
        <v>1513.159499651166</v>
      </c>
      <c r="DB70">
        <f t="shared" si="90"/>
        <v>0.84065817744249405</v>
      </c>
      <c r="DC70">
        <f t="shared" si="91"/>
        <v>0.16087028246401347</v>
      </c>
      <c r="DD70">
        <v>6</v>
      </c>
      <c r="DE70">
        <v>0.5</v>
      </c>
      <c r="DF70" t="s">
        <v>426</v>
      </c>
      <c r="DG70">
        <v>2</v>
      </c>
      <c r="DH70">
        <v>1689357326</v>
      </c>
      <c r="DI70">
        <v>727.30200000000002</v>
      </c>
      <c r="DJ70">
        <v>800.04100000000005</v>
      </c>
      <c r="DK70">
        <v>29.314800000000002</v>
      </c>
      <c r="DL70">
        <v>22.097999999999999</v>
      </c>
      <c r="DM70">
        <v>727.01800000000003</v>
      </c>
      <c r="DN70">
        <v>29.273599999999998</v>
      </c>
      <c r="DO70">
        <v>500.12400000000002</v>
      </c>
      <c r="DP70">
        <v>98.805800000000005</v>
      </c>
      <c r="DQ70">
        <v>0.100076</v>
      </c>
      <c r="DR70">
        <v>32.171599999999998</v>
      </c>
      <c r="DS70">
        <v>32.0212</v>
      </c>
      <c r="DT70">
        <v>999.9</v>
      </c>
      <c r="DU70">
        <v>0</v>
      </c>
      <c r="DV70">
        <v>0</v>
      </c>
      <c r="DW70">
        <v>10010.6</v>
      </c>
      <c r="DX70">
        <v>0</v>
      </c>
      <c r="DY70">
        <v>1709.58</v>
      </c>
      <c r="DZ70">
        <v>-72.738799999999998</v>
      </c>
      <c r="EA70">
        <v>749.26599999999996</v>
      </c>
      <c r="EB70">
        <v>818.11900000000003</v>
      </c>
      <c r="EC70">
        <v>7.2167599999999998</v>
      </c>
      <c r="ED70">
        <v>800.04100000000005</v>
      </c>
      <c r="EE70">
        <v>22.097999999999999</v>
      </c>
      <c r="EF70">
        <v>2.8964699999999999</v>
      </c>
      <c r="EG70">
        <v>2.1834099999999999</v>
      </c>
      <c r="EH70">
        <v>23.444400000000002</v>
      </c>
      <c r="EI70">
        <v>18.841100000000001</v>
      </c>
      <c r="EJ70">
        <v>1799.97</v>
      </c>
      <c r="EK70">
        <v>0.97799899999999995</v>
      </c>
      <c r="EL70">
        <v>2.2000800000000001E-2</v>
      </c>
      <c r="EM70">
        <v>0</v>
      </c>
      <c r="EN70">
        <v>691.09699999999998</v>
      </c>
      <c r="EO70">
        <v>5.0005300000000004</v>
      </c>
      <c r="EP70">
        <v>15323.9</v>
      </c>
      <c r="EQ70">
        <v>16035</v>
      </c>
      <c r="ER70">
        <v>52.186999999999998</v>
      </c>
      <c r="ES70">
        <v>54.186999999999998</v>
      </c>
      <c r="ET70">
        <v>52.936999999999998</v>
      </c>
      <c r="EU70">
        <v>53.25</v>
      </c>
      <c r="EV70">
        <v>53.311999999999998</v>
      </c>
      <c r="EW70">
        <v>1755.48</v>
      </c>
      <c r="EX70">
        <v>39.49</v>
      </c>
      <c r="EY70">
        <v>0</v>
      </c>
      <c r="EZ70">
        <v>109.19999980926509</v>
      </c>
      <c r="FA70">
        <v>0</v>
      </c>
      <c r="FB70">
        <v>691.46253846153854</v>
      </c>
      <c r="FC70">
        <v>-2.3098803385280049</v>
      </c>
      <c r="FD70">
        <v>-56.687179839684703</v>
      </c>
      <c r="FE70">
        <v>15332.81923076923</v>
      </c>
      <c r="FF70">
        <v>15</v>
      </c>
      <c r="FG70">
        <v>1689357283.5</v>
      </c>
      <c r="FH70" t="s">
        <v>702</v>
      </c>
      <c r="FI70">
        <v>1689357281.5</v>
      </c>
      <c r="FJ70">
        <v>1689357283.5</v>
      </c>
      <c r="FK70">
        <v>58</v>
      </c>
      <c r="FL70">
        <v>0.19700000000000001</v>
      </c>
      <c r="FM70">
        <v>-3.0000000000000001E-3</v>
      </c>
      <c r="FN70">
        <v>0.28999999999999998</v>
      </c>
      <c r="FO70">
        <v>2.9000000000000001E-2</v>
      </c>
      <c r="FP70">
        <v>800</v>
      </c>
      <c r="FQ70">
        <v>22</v>
      </c>
      <c r="FR70">
        <v>0.04</v>
      </c>
      <c r="FS70">
        <v>0.01</v>
      </c>
      <c r="FT70">
        <v>56.016744876929117</v>
      </c>
      <c r="FU70">
        <v>-0.88007398295015649</v>
      </c>
      <c r="FV70">
        <v>0.19369001191261559</v>
      </c>
      <c r="FW70">
        <v>1</v>
      </c>
      <c r="FX70">
        <v>0.33865393887098733</v>
      </c>
      <c r="FY70">
        <v>-3.8828593445755389E-3</v>
      </c>
      <c r="FZ70">
        <v>3.9560980880873229E-3</v>
      </c>
      <c r="GA70">
        <v>1</v>
      </c>
      <c r="GB70">
        <v>2</v>
      </c>
      <c r="GC70">
        <v>2</v>
      </c>
      <c r="GD70" t="s">
        <v>428</v>
      </c>
      <c r="GE70">
        <v>3.1309</v>
      </c>
      <c r="GF70">
        <v>2.7674799999999999</v>
      </c>
      <c r="GG70">
        <v>0.13502800000000001</v>
      </c>
      <c r="GH70">
        <v>0.14386599999999999</v>
      </c>
      <c r="GI70">
        <v>0.12177499999999999</v>
      </c>
      <c r="GJ70">
        <v>0.10015300000000001</v>
      </c>
      <c r="GK70">
        <v>20507.400000000001</v>
      </c>
      <c r="GL70">
        <v>21080.799999999999</v>
      </c>
      <c r="GM70">
        <v>23584.2</v>
      </c>
      <c r="GN70">
        <v>24949.8</v>
      </c>
      <c r="GO70">
        <v>29863.200000000001</v>
      </c>
      <c r="GP70">
        <v>31515.3</v>
      </c>
      <c r="GQ70">
        <v>37612</v>
      </c>
      <c r="GR70">
        <v>38853.199999999997</v>
      </c>
      <c r="GS70">
        <v>2.1164299999999998</v>
      </c>
      <c r="GT70">
        <v>1.6838</v>
      </c>
      <c r="GU70">
        <v>-3.1173200000000002E-2</v>
      </c>
      <c r="GV70">
        <v>0</v>
      </c>
      <c r="GW70">
        <v>32.526600000000002</v>
      </c>
      <c r="GX70">
        <v>999.9</v>
      </c>
      <c r="GY70">
        <v>38</v>
      </c>
      <c r="GZ70">
        <v>41.6</v>
      </c>
      <c r="HA70">
        <v>31.044</v>
      </c>
      <c r="HB70">
        <v>60.425899999999999</v>
      </c>
      <c r="HC70">
        <v>26.6587</v>
      </c>
      <c r="HD70">
        <v>1</v>
      </c>
      <c r="HE70">
        <v>0.88040099999999999</v>
      </c>
      <c r="HF70">
        <v>4.5070300000000003</v>
      </c>
      <c r="HG70">
        <v>20.3035</v>
      </c>
      <c r="HH70">
        <v>5.2511299999999999</v>
      </c>
      <c r="HI70">
        <v>12.0099</v>
      </c>
      <c r="HJ70">
        <v>4.9775499999999999</v>
      </c>
      <c r="HK70">
        <v>3.2930000000000001</v>
      </c>
      <c r="HL70">
        <v>9999</v>
      </c>
      <c r="HM70">
        <v>9999</v>
      </c>
      <c r="HN70">
        <v>9999</v>
      </c>
      <c r="HO70">
        <v>256.2</v>
      </c>
      <c r="HP70">
        <v>1.87584</v>
      </c>
      <c r="HQ70">
        <v>1.87676</v>
      </c>
      <c r="HR70">
        <v>1.88293</v>
      </c>
      <c r="HS70">
        <v>1.8861300000000001</v>
      </c>
      <c r="HT70">
        <v>1.87686</v>
      </c>
      <c r="HU70">
        <v>1.8833899999999999</v>
      </c>
      <c r="HV70">
        <v>1.88232</v>
      </c>
      <c r="HW70">
        <v>1.88574</v>
      </c>
      <c r="HX70">
        <v>0</v>
      </c>
      <c r="HY70">
        <v>0</v>
      </c>
      <c r="HZ70">
        <v>0</v>
      </c>
      <c r="IA70">
        <v>0</v>
      </c>
      <c r="IB70" t="s">
        <v>429</v>
      </c>
      <c r="IC70" t="s">
        <v>430</v>
      </c>
      <c r="ID70" t="s">
        <v>431</v>
      </c>
      <c r="IE70" t="s">
        <v>431</v>
      </c>
      <c r="IF70" t="s">
        <v>431</v>
      </c>
      <c r="IG70" t="s">
        <v>431</v>
      </c>
      <c r="IH70">
        <v>0</v>
      </c>
      <c r="II70">
        <v>100</v>
      </c>
      <c r="IJ70">
        <v>100</v>
      </c>
      <c r="IK70">
        <v>0.28399999999999997</v>
      </c>
      <c r="IL70">
        <v>4.1200000000000001E-2</v>
      </c>
      <c r="IM70">
        <v>0.35595658125521712</v>
      </c>
      <c r="IN70">
        <v>-4.2852564239613137E-4</v>
      </c>
      <c r="IO70">
        <v>6.4980710991155998E-7</v>
      </c>
      <c r="IP70">
        <v>-2.7237938963984961E-10</v>
      </c>
      <c r="IQ70">
        <v>-1.9963068597908501E-2</v>
      </c>
      <c r="IR70">
        <v>6.6907473102813496E-3</v>
      </c>
      <c r="IS70">
        <v>-3.3673306238274028E-4</v>
      </c>
      <c r="IT70">
        <v>6.1311374003140313E-6</v>
      </c>
      <c r="IU70">
        <v>3</v>
      </c>
      <c r="IV70">
        <v>2101</v>
      </c>
      <c r="IW70">
        <v>1</v>
      </c>
      <c r="IX70">
        <v>32</v>
      </c>
      <c r="IY70">
        <v>0.7</v>
      </c>
      <c r="IZ70">
        <v>0.7</v>
      </c>
      <c r="JA70">
        <v>1.7651399999999999</v>
      </c>
      <c r="JB70">
        <v>2.6953100000000001</v>
      </c>
      <c r="JC70">
        <v>1.6015600000000001</v>
      </c>
      <c r="JD70">
        <v>2.33887</v>
      </c>
      <c r="JE70">
        <v>1.5502899999999999</v>
      </c>
      <c r="JF70">
        <v>2.4243199999999998</v>
      </c>
      <c r="JG70">
        <v>45.375799999999998</v>
      </c>
      <c r="JH70">
        <v>16.3385</v>
      </c>
      <c r="JI70">
        <v>18</v>
      </c>
      <c r="JJ70">
        <v>606.48199999999997</v>
      </c>
      <c r="JK70">
        <v>374.363</v>
      </c>
      <c r="JL70">
        <v>28.095199999999998</v>
      </c>
      <c r="JM70">
        <v>37.701700000000002</v>
      </c>
      <c r="JN70">
        <v>30.000599999999999</v>
      </c>
      <c r="JO70">
        <v>37.645099999999999</v>
      </c>
      <c r="JP70">
        <v>37.6404</v>
      </c>
      <c r="JQ70">
        <v>35.3065</v>
      </c>
      <c r="JR70">
        <v>38.933900000000001</v>
      </c>
      <c r="JS70">
        <v>0</v>
      </c>
      <c r="JT70">
        <v>28.082000000000001</v>
      </c>
      <c r="JU70">
        <v>800</v>
      </c>
      <c r="JV70">
        <v>22.130299999999998</v>
      </c>
      <c r="JW70">
        <v>98.083799999999997</v>
      </c>
      <c r="JX70">
        <v>98.299700000000001</v>
      </c>
    </row>
    <row r="71" spans="1:284" x14ac:dyDescent="0.3">
      <c r="A71">
        <v>55</v>
      </c>
      <c r="B71">
        <v>1689357443</v>
      </c>
      <c r="C71">
        <v>11259.5</v>
      </c>
      <c r="D71" t="s">
        <v>703</v>
      </c>
      <c r="E71" t="s">
        <v>704</v>
      </c>
      <c r="F71" t="s">
        <v>416</v>
      </c>
      <c r="G71" t="s">
        <v>417</v>
      </c>
      <c r="H71" t="s">
        <v>31</v>
      </c>
      <c r="I71" t="s">
        <v>419</v>
      </c>
      <c r="J71" t="s">
        <v>500</v>
      </c>
      <c r="K71" t="s">
        <v>501</v>
      </c>
      <c r="L71" t="s">
        <v>574</v>
      </c>
      <c r="M71">
        <v>1689357443</v>
      </c>
      <c r="N71">
        <f t="shared" si="46"/>
        <v>5.6234619538541621E-3</v>
      </c>
      <c r="O71">
        <f t="shared" si="47"/>
        <v>5.6234619538541617</v>
      </c>
      <c r="P71">
        <f t="shared" si="48"/>
        <v>55.225449805232905</v>
      </c>
      <c r="Q71">
        <f t="shared" si="49"/>
        <v>1126.27</v>
      </c>
      <c r="R71">
        <f t="shared" si="50"/>
        <v>784.44211686306016</v>
      </c>
      <c r="S71">
        <f t="shared" si="51"/>
        <v>77.585703250766642</v>
      </c>
      <c r="T71">
        <f t="shared" si="52"/>
        <v>111.39438860024299</v>
      </c>
      <c r="U71">
        <f t="shared" si="53"/>
        <v>0.29734645023931228</v>
      </c>
      <c r="V71">
        <f t="shared" si="54"/>
        <v>2.916473191545073</v>
      </c>
      <c r="W71">
        <f t="shared" si="55"/>
        <v>0.28147262045637739</v>
      </c>
      <c r="X71">
        <f t="shared" si="56"/>
        <v>0.17727593693089852</v>
      </c>
      <c r="Y71">
        <f t="shared" si="57"/>
        <v>289.57125832677269</v>
      </c>
      <c r="Z71">
        <f t="shared" si="58"/>
        <v>32.159563537400942</v>
      </c>
      <c r="AA71">
        <f t="shared" si="59"/>
        <v>31.973800000000001</v>
      </c>
      <c r="AB71">
        <f t="shared" si="60"/>
        <v>4.7680066591728156</v>
      </c>
      <c r="AC71">
        <f t="shared" si="61"/>
        <v>60.360188240825686</v>
      </c>
      <c r="AD71">
        <f t="shared" si="62"/>
        <v>2.8682816272161795</v>
      </c>
      <c r="AE71">
        <f t="shared" si="63"/>
        <v>4.7519428133197339</v>
      </c>
      <c r="AF71">
        <f t="shared" si="64"/>
        <v>1.8997250319566361</v>
      </c>
      <c r="AG71">
        <f t="shared" si="65"/>
        <v>-247.99467216496853</v>
      </c>
      <c r="AH71">
        <f t="shared" si="66"/>
        <v>-9.3710810010735948</v>
      </c>
      <c r="AI71">
        <f t="shared" si="67"/>
        <v>-0.72828806548447156</v>
      </c>
      <c r="AJ71">
        <f t="shared" si="68"/>
        <v>31.477217095246072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51628.408515302814</v>
      </c>
      <c r="AP71" t="s">
        <v>423</v>
      </c>
      <c r="AQ71">
        <v>10366.9</v>
      </c>
      <c r="AR71">
        <v>993.59653846153856</v>
      </c>
      <c r="AS71">
        <v>3431.87</v>
      </c>
      <c r="AT71">
        <f t="shared" si="72"/>
        <v>0.71047955241266758</v>
      </c>
      <c r="AU71">
        <v>-3.9894345373445681</v>
      </c>
      <c r="AV71" t="s">
        <v>705</v>
      </c>
      <c r="AW71">
        <v>10021.9</v>
      </c>
      <c r="AX71">
        <v>685.14588000000003</v>
      </c>
      <c r="AY71">
        <v>1246.3390834796239</v>
      </c>
      <c r="AZ71">
        <f t="shared" si="73"/>
        <v>0.450273293133713</v>
      </c>
      <c r="BA71">
        <v>0.5</v>
      </c>
      <c r="BB71">
        <f t="shared" si="74"/>
        <v>1513.2098996511775</v>
      </c>
      <c r="BC71">
        <f t="shared" si="75"/>
        <v>55.225449805232905</v>
      </c>
      <c r="BD71">
        <f t="shared" si="76"/>
        <v>340.67900235923554</v>
      </c>
      <c r="BE71">
        <f t="shared" si="77"/>
        <v>3.9131969964132263E-2</v>
      </c>
      <c r="BF71">
        <f t="shared" si="78"/>
        <v>1.7535604439352455</v>
      </c>
      <c r="BG71">
        <f t="shared" si="79"/>
        <v>659.01841956958231</v>
      </c>
      <c r="BH71" t="s">
        <v>706</v>
      </c>
      <c r="BI71">
        <v>543.09</v>
      </c>
      <c r="BJ71">
        <f t="shared" si="80"/>
        <v>543.09</v>
      </c>
      <c r="BK71">
        <f t="shared" si="81"/>
        <v>0.56425180980142242</v>
      </c>
      <c r="BL71">
        <f t="shared" si="82"/>
        <v>0.79800061836253222</v>
      </c>
      <c r="BM71">
        <f t="shared" si="83"/>
        <v>0.7565584490755185</v>
      </c>
      <c r="BN71">
        <f t="shared" si="84"/>
        <v>2.220414467376147</v>
      </c>
      <c r="BO71">
        <f t="shared" si="85"/>
        <v>0.89634364274357725</v>
      </c>
      <c r="BP71">
        <f t="shared" si="86"/>
        <v>0.63254581028277901</v>
      </c>
      <c r="BQ71">
        <f t="shared" si="87"/>
        <v>0.36745418971722099</v>
      </c>
      <c r="BR71">
        <v>6573</v>
      </c>
      <c r="BS71">
        <v>290.00000000000011</v>
      </c>
      <c r="BT71">
        <v>1076.6099999999999</v>
      </c>
      <c r="BU71">
        <v>165</v>
      </c>
      <c r="BV71">
        <v>10021.9</v>
      </c>
      <c r="BW71">
        <v>1071.1300000000001</v>
      </c>
      <c r="BX71">
        <v>5.48</v>
      </c>
      <c r="BY71">
        <v>300.00000000000011</v>
      </c>
      <c r="BZ71">
        <v>38.6</v>
      </c>
      <c r="CA71">
        <v>1246.3390834796239</v>
      </c>
      <c r="CB71">
        <v>1.8545676353842271</v>
      </c>
      <c r="CC71">
        <v>-175.593042805815</v>
      </c>
      <c r="CD71">
        <v>1.5202490989557169</v>
      </c>
      <c r="CE71">
        <v>0.99790558670833052</v>
      </c>
      <c r="CF71">
        <v>-1.0877652502780871E-2</v>
      </c>
      <c r="CG71">
        <v>289.99999999999989</v>
      </c>
      <c r="CH71">
        <v>1052.08</v>
      </c>
      <c r="CI71">
        <v>685</v>
      </c>
      <c r="CJ71">
        <v>9987.77</v>
      </c>
      <c r="CK71">
        <v>1070.53</v>
      </c>
      <c r="CL71">
        <v>-18.45</v>
      </c>
      <c r="CZ71">
        <f t="shared" si="88"/>
        <v>1800.03</v>
      </c>
      <c r="DA71">
        <f t="shared" si="89"/>
        <v>1513.2098996511775</v>
      </c>
      <c r="DB71">
        <f t="shared" si="90"/>
        <v>0.840658155503618</v>
      </c>
      <c r="DC71">
        <f t="shared" si="91"/>
        <v>0.16087024012198281</v>
      </c>
      <c r="DD71">
        <v>6</v>
      </c>
      <c r="DE71">
        <v>0.5</v>
      </c>
      <c r="DF71" t="s">
        <v>426</v>
      </c>
      <c r="DG71">
        <v>2</v>
      </c>
      <c r="DH71">
        <v>1689357443</v>
      </c>
      <c r="DI71">
        <v>1126.27</v>
      </c>
      <c r="DJ71">
        <v>1200.1300000000001</v>
      </c>
      <c r="DK71">
        <v>29.0002</v>
      </c>
      <c r="DL71">
        <v>22.448699999999999</v>
      </c>
      <c r="DM71">
        <v>1125.81</v>
      </c>
      <c r="DN71">
        <v>28.956800000000001</v>
      </c>
      <c r="DO71">
        <v>500.07299999999998</v>
      </c>
      <c r="DP71">
        <v>98.805899999999994</v>
      </c>
      <c r="DQ71">
        <v>9.9680900000000003E-2</v>
      </c>
      <c r="DR71">
        <v>31.914200000000001</v>
      </c>
      <c r="DS71">
        <v>31.973800000000001</v>
      </c>
      <c r="DT71">
        <v>999.9</v>
      </c>
      <c r="DU71">
        <v>0</v>
      </c>
      <c r="DV71">
        <v>0</v>
      </c>
      <c r="DW71">
        <v>10045.6</v>
      </c>
      <c r="DX71">
        <v>0</v>
      </c>
      <c r="DY71">
        <v>1712.5</v>
      </c>
      <c r="DZ71">
        <v>-73.869</v>
      </c>
      <c r="EA71">
        <v>1159.9000000000001</v>
      </c>
      <c r="EB71">
        <v>1227.69</v>
      </c>
      <c r="EC71">
        <v>6.5515299999999996</v>
      </c>
      <c r="ED71">
        <v>1200.1300000000001</v>
      </c>
      <c r="EE71">
        <v>22.448699999999999</v>
      </c>
      <c r="EF71">
        <v>2.8653900000000001</v>
      </c>
      <c r="EG71">
        <v>2.21807</v>
      </c>
      <c r="EH71">
        <v>23.265699999999999</v>
      </c>
      <c r="EI71">
        <v>19.093399999999999</v>
      </c>
      <c r="EJ71">
        <v>1800.03</v>
      </c>
      <c r="EK71">
        <v>0.97800299999999996</v>
      </c>
      <c r="EL71">
        <v>2.1997200000000001E-2</v>
      </c>
      <c r="EM71">
        <v>0</v>
      </c>
      <c r="EN71">
        <v>685.09500000000003</v>
      </c>
      <c r="EO71">
        <v>5.0005300000000004</v>
      </c>
      <c r="EP71">
        <v>15219.2</v>
      </c>
      <c r="EQ71">
        <v>16035.6</v>
      </c>
      <c r="ER71">
        <v>52.375</v>
      </c>
      <c r="ES71">
        <v>54.375</v>
      </c>
      <c r="ET71">
        <v>53.186999999999998</v>
      </c>
      <c r="EU71">
        <v>53.436999999999998</v>
      </c>
      <c r="EV71">
        <v>53.5</v>
      </c>
      <c r="EW71">
        <v>1755.54</v>
      </c>
      <c r="EX71">
        <v>39.49</v>
      </c>
      <c r="EY71">
        <v>0</v>
      </c>
      <c r="EZ71">
        <v>115.19999980926509</v>
      </c>
      <c r="FA71">
        <v>0</v>
      </c>
      <c r="FB71">
        <v>685.14588000000003</v>
      </c>
      <c r="FC71">
        <v>-1.092076934802007</v>
      </c>
      <c r="FD71">
        <v>-45.630768937402259</v>
      </c>
      <c r="FE71">
        <v>15207.188</v>
      </c>
      <c r="FF71">
        <v>15</v>
      </c>
      <c r="FG71">
        <v>1689357401</v>
      </c>
      <c r="FH71" t="s">
        <v>707</v>
      </c>
      <c r="FI71">
        <v>1689357401</v>
      </c>
      <c r="FJ71">
        <v>1689357396</v>
      </c>
      <c r="FK71">
        <v>59</v>
      </c>
      <c r="FL71">
        <v>0.14399999999999999</v>
      </c>
      <c r="FM71">
        <v>3.0000000000000001E-3</v>
      </c>
      <c r="FN71">
        <v>0.45</v>
      </c>
      <c r="FO71">
        <v>3.3000000000000002E-2</v>
      </c>
      <c r="FP71">
        <v>1200</v>
      </c>
      <c r="FQ71">
        <v>22</v>
      </c>
      <c r="FR71">
        <v>0.04</v>
      </c>
      <c r="FS71">
        <v>0.01</v>
      </c>
      <c r="FT71">
        <v>55.178805200579703</v>
      </c>
      <c r="FU71">
        <v>-0.91433551368967969</v>
      </c>
      <c r="FV71">
        <v>0.17512888006568161</v>
      </c>
      <c r="FW71">
        <v>1</v>
      </c>
      <c r="FX71">
        <v>0.3000457368961667</v>
      </c>
      <c r="FY71">
        <v>3.4857645335571851E-3</v>
      </c>
      <c r="FZ71">
        <v>2.0392933549379698E-3</v>
      </c>
      <c r="GA71">
        <v>1</v>
      </c>
      <c r="GB71">
        <v>2</v>
      </c>
      <c r="GC71">
        <v>2</v>
      </c>
      <c r="GD71" t="s">
        <v>428</v>
      </c>
      <c r="GE71">
        <v>3.1312899999999999</v>
      </c>
      <c r="GF71">
        <v>2.7673700000000001</v>
      </c>
      <c r="GG71">
        <v>0.17945</v>
      </c>
      <c r="GH71">
        <v>0.18651100000000001</v>
      </c>
      <c r="GI71">
        <v>0.12081699999999999</v>
      </c>
      <c r="GJ71">
        <v>0.10124</v>
      </c>
      <c r="GK71">
        <v>19443</v>
      </c>
      <c r="GL71">
        <v>20017.7</v>
      </c>
      <c r="GM71">
        <v>23575.1</v>
      </c>
      <c r="GN71">
        <v>24938.9</v>
      </c>
      <c r="GO71">
        <v>29884.6</v>
      </c>
      <c r="GP71">
        <v>31463.599999999999</v>
      </c>
      <c r="GQ71">
        <v>37598.199999999997</v>
      </c>
      <c r="GR71">
        <v>38836.699999999997</v>
      </c>
      <c r="GS71">
        <v>2.1146199999999999</v>
      </c>
      <c r="GT71">
        <v>1.6817800000000001</v>
      </c>
      <c r="GU71">
        <v>-3.6433300000000002E-2</v>
      </c>
      <c r="GV71">
        <v>0</v>
      </c>
      <c r="GW71">
        <v>32.564500000000002</v>
      </c>
      <c r="GX71">
        <v>999.9</v>
      </c>
      <c r="GY71">
        <v>38.1</v>
      </c>
      <c r="GZ71">
        <v>41.7</v>
      </c>
      <c r="HA71">
        <v>31.287500000000001</v>
      </c>
      <c r="HB71">
        <v>61.415900000000001</v>
      </c>
      <c r="HC71">
        <v>27.095400000000001</v>
      </c>
      <c r="HD71">
        <v>1</v>
      </c>
      <c r="HE71">
        <v>0.89581</v>
      </c>
      <c r="HF71">
        <v>3.2838599999999998</v>
      </c>
      <c r="HG71">
        <v>20.331700000000001</v>
      </c>
      <c r="HH71">
        <v>5.2487399999999997</v>
      </c>
      <c r="HI71">
        <v>12.0099</v>
      </c>
      <c r="HJ71">
        <v>4.9775</v>
      </c>
      <c r="HK71">
        <v>3.29298</v>
      </c>
      <c r="HL71">
        <v>9999</v>
      </c>
      <c r="HM71">
        <v>9999</v>
      </c>
      <c r="HN71">
        <v>9999</v>
      </c>
      <c r="HO71">
        <v>256.2</v>
      </c>
      <c r="HP71">
        <v>1.87582</v>
      </c>
      <c r="HQ71">
        <v>1.87679</v>
      </c>
      <c r="HR71">
        <v>1.8829400000000001</v>
      </c>
      <c r="HS71">
        <v>1.8861399999999999</v>
      </c>
      <c r="HT71">
        <v>1.87687</v>
      </c>
      <c r="HU71">
        <v>1.8833899999999999</v>
      </c>
      <c r="HV71">
        <v>1.88232</v>
      </c>
      <c r="HW71">
        <v>1.88581</v>
      </c>
      <c r="HX71">
        <v>0</v>
      </c>
      <c r="HY71">
        <v>0</v>
      </c>
      <c r="HZ71">
        <v>0</v>
      </c>
      <c r="IA71">
        <v>0</v>
      </c>
      <c r="IB71" t="s">
        <v>429</v>
      </c>
      <c r="IC71" t="s">
        <v>430</v>
      </c>
      <c r="ID71" t="s">
        <v>431</v>
      </c>
      <c r="IE71" t="s">
        <v>431</v>
      </c>
      <c r="IF71" t="s">
        <v>431</v>
      </c>
      <c r="IG71" t="s">
        <v>431</v>
      </c>
      <c r="IH71">
        <v>0</v>
      </c>
      <c r="II71">
        <v>100</v>
      </c>
      <c r="IJ71">
        <v>100</v>
      </c>
      <c r="IK71">
        <v>0.46</v>
      </c>
      <c r="IL71">
        <v>4.3400000000000001E-2</v>
      </c>
      <c r="IM71">
        <v>0.49916740239691187</v>
      </c>
      <c r="IN71">
        <v>-4.2852564239613137E-4</v>
      </c>
      <c r="IO71">
        <v>6.4980710991155998E-7</v>
      </c>
      <c r="IP71">
        <v>-2.7237938963984961E-10</v>
      </c>
      <c r="IQ71">
        <v>-1.680674874360712E-2</v>
      </c>
      <c r="IR71">
        <v>6.6907473102813496E-3</v>
      </c>
      <c r="IS71">
        <v>-3.3673306238274028E-4</v>
      </c>
      <c r="IT71">
        <v>6.1311374003140313E-6</v>
      </c>
      <c r="IU71">
        <v>3</v>
      </c>
      <c r="IV71">
        <v>2101</v>
      </c>
      <c r="IW71">
        <v>1</v>
      </c>
      <c r="IX71">
        <v>32</v>
      </c>
      <c r="IY71">
        <v>0.7</v>
      </c>
      <c r="IZ71">
        <v>0.8</v>
      </c>
      <c r="JA71">
        <v>2.4621599999999999</v>
      </c>
      <c r="JB71">
        <v>2.6867700000000001</v>
      </c>
      <c r="JC71">
        <v>1.6015600000000001</v>
      </c>
      <c r="JD71">
        <v>2.33887</v>
      </c>
      <c r="JE71">
        <v>1.5502899999999999</v>
      </c>
      <c r="JF71">
        <v>2.3925800000000002</v>
      </c>
      <c r="JG71">
        <v>45.347299999999997</v>
      </c>
      <c r="JH71">
        <v>16.286000000000001</v>
      </c>
      <c r="JI71">
        <v>18</v>
      </c>
      <c r="JJ71">
        <v>606.66899999999998</v>
      </c>
      <c r="JK71">
        <v>374.11399999999998</v>
      </c>
      <c r="JL71">
        <v>27.659300000000002</v>
      </c>
      <c r="JM71">
        <v>37.885899999999999</v>
      </c>
      <c r="JN71">
        <v>29.9969</v>
      </c>
      <c r="JO71">
        <v>37.819299999999998</v>
      </c>
      <c r="JP71">
        <v>37.814500000000002</v>
      </c>
      <c r="JQ71">
        <v>49.277200000000001</v>
      </c>
      <c r="JR71">
        <v>38.505499999999998</v>
      </c>
      <c r="JS71">
        <v>0</v>
      </c>
      <c r="JT71">
        <v>27.922499999999999</v>
      </c>
      <c r="JU71">
        <v>1200</v>
      </c>
      <c r="JV71">
        <v>22.4057</v>
      </c>
      <c r="JW71">
        <v>98.046999999999997</v>
      </c>
      <c r="JX71">
        <v>98.257499999999993</v>
      </c>
    </row>
    <row r="72" spans="1:284" x14ac:dyDescent="0.3">
      <c r="A72">
        <v>56</v>
      </c>
      <c r="B72">
        <v>1689357552.5</v>
      </c>
      <c r="C72">
        <v>11369</v>
      </c>
      <c r="D72" t="s">
        <v>708</v>
      </c>
      <c r="E72" t="s">
        <v>709</v>
      </c>
      <c r="F72" t="s">
        <v>416</v>
      </c>
      <c r="G72" t="s">
        <v>417</v>
      </c>
      <c r="H72" t="s">
        <v>31</v>
      </c>
      <c r="I72" t="s">
        <v>419</v>
      </c>
      <c r="J72" t="s">
        <v>500</v>
      </c>
      <c r="K72" t="s">
        <v>501</v>
      </c>
      <c r="L72" t="s">
        <v>574</v>
      </c>
      <c r="M72">
        <v>1689357552.5</v>
      </c>
      <c r="N72">
        <f t="shared" si="46"/>
        <v>5.0534303584401493E-3</v>
      </c>
      <c r="O72">
        <f t="shared" si="47"/>
        <v>5.0534303584401492</v>
      </c>
      <c r="P72">
        <f t="shared" si="48"/>
        <v>54.24333922764373</v>
      </c>
      <c r="Q72">
        <f t="shared" si="49"/>
        <v>1426.15</v>
      </c>
      <c r="R72">
        <f t="shared" si="50"/>
        <v>1038.0392551159107</v>
      </c>
      <c r="S72">
        <f t="shared" si="51"/>
        <v>102.66483105891112</v>
      </c>
      <c r="T72">
        <f t="shared" si="52"/>
        <v>141.0500114452</v>
      </c>
      <c r="U72">
        <f t="shared" si="53"/>
        <v>0.2598430735279586</v>
      </c>
      <c r="V72">
        <f t="shared" si="54"/>
        <v>2.9097673307549043</v>
      </c>
      <c r="W72">
        <f t="shared" si="55"/>
        <v>0.24760592145260532</v>
      </c>
      <c r="X72">
        <f t="shared" si="56"/>
        <v>0.15580512629475274</v>
      </c>
      <c r="Y72">
        <f t="shared" si="57"/>
        <v>289.60420802479172</v>
      </c>
      <c r="Z72">
        <f t="shared" si="58"/>
        <v>32.315352231607875</v>
      </c>
      <c r="AA72">
        <f t="shared" si="59"/>
        <v>32.048099999999998</v>
      </c>
      <c r="AB72">
        <f t="shared" si="60"/>
        <v>4.7880987481724224</v>
      </c>
      <c r="AC72">
        <f t="shared" si="61"/>
        <v>59.901064368022084</v>
      </c>
      <c r="AD72">
        <f t="shared" si="62"/>
        <v>2.8474962483031998</v>
      </c>
      <c r="AE72">
        <f t="shared" si="63"/>
        <v>4.7536655288938787</v>
      </c>
      <c r="AF72">
        <f t="shared" si="64"/>
        <v>1.9406024998692226</v>
      </c>
      <c r="AG72">
        <f t="shared" si="65"/>
        <v>-222.85627880721057</v>
      </c>
      <c r="AH72">
        <f t="shared" si="66"/>
        <v>-20.001100482796094</v>
      </c>
      <c r="AI72">
        <f t="shared" si="67"/>
        <v>-1.55861739314977</v>
      </c>
      <c r="AJ72">
        <f t="shared" si="68"/>
        <v>45.188211341635309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51437.86083288306</v>
      </c>
      <c r="AP72" t="s">
        <v>423</v>
      </c>
      <c r="AQ72">
        <v>10366.9</v>
      </c>
      <c r="AR72">
        <v>993.59653846153856</v>
      </c>
      <c r="AS72">
        <v>3431.87</v>
      </c>
      <c r="AT72">
        <f t="shared" si="72"/>
        <v>0.71047955241266758</v>
      </c>
      <c r="AU72">
        <v>-3.9894345373445681</v>
      </c>
      <c r="AV72" t="s">
        <v>710</v>
      </c>
      <c r="AW72">
        <v>10027.299999999999</v>
      </c>
      <c r="AX72">
        <v>681.57892000000004</v>
      </c>
      <c r="AY72">
        <v>1241.661664700066</v>
      </c>
      <c r="AZ72">
        <f t="shared" si="73"/>
        <v>0.4510751685608001</v>
      </c>
      <c r="BA72">
        <v>0.5</v>
      </c>
      <c r="BB72">
        <f t="shared" si="74"/>
        <v>1513.386006230462</v>
      </c>
      <c r="BC72">
        <f t="shared" si="75"/>
        <v>54.24333922764373</v>
      </c>
      <c r="BD72">
        <f t="shared" si="76"/>
        <v>341.32542392898085</v>
      </c>
      <c r="BE72">
        <f t="shared" si="77"/>
        <v>3.8478467175756655E-2</v>
      </c>
      <c r="BF72">
        <f t="shared" si="78"/>
        <v>1.7639332819613123</v>
      </c>
      <c r="BG72">
        <f t="shared" si="79"/>
        <v>657.70834001116498</v>
      </c>
      <c r="BH72" t="s">
        <v>711</v>
      </c>
      <c r="BI72">
        <v>543.29</v>
      </c>
      <c r="BJ72">
        <f t="shared" si="80"/>
        <v>543.29</v>
      </c>
      <c r="BK72">
        <f t="shared" si="81"/>
        <v>0.56244924406904651</v>
      </c>
      <c r="BL72">
        <f t="shared" si="82"/>
        <v>0.80198377598926229</v>
      </c>
      <c r="BM72">
        <f t="shared" si="83"/>
        <v>0.75823011143881558</v>
      </c>
      <c r="BN72">
        <f t="shared" si="84"/>
        <v>2.2578052513577318</v>
      </c>
      <c r="BO72">
        <f t="shared" si="85"/>
        <v>0.89826197506082539</v>
      </c>
      <c r="BP72">
        <f t="shared" si="86"/>
        <v>0.63926531891157412</v>
      </c>
      <c r="BQ72">
        <f t="shared" si="87"/>
        <v>0.36073468108842588</v>
      </c>
      <c r="BR72">
        <v>6575</v>
      </c>
      <c r="BS72">
        <v>290.00000000000011</v>
      </c>
      <c r="BT72">
        <v>1070.21</v>
      </c>
      <c r="BU72">
        <v>135</v>
      </c>
      <c r="BV72">
        <v>10027.299999999999</v>
      </c>
      <c r="BW72">
        <v>1066.5899999999999</v>
      </c>
      <c r="BX72">
        <v>3.62</v>
      </c>
      <c r="BY72">
        <v>300.00000000000011</v>
      </c>
      <c r="BZ72">
        <v>38.6</v>
      </c>
      <c r="CA72">
        <v>1241.661664700066</v>
      </c>
      <c r="CB72">
        <v>1.541009596785843</v>
      </c>
      <c r="CC72">
        <v>-175.55169181399091</v>
      </c>
      <c r="CD72">
        <v>1.2631243258195091</v>
      </c>
      <c r="CE72">
        <v>0.99855252488770829</v>
      </c>
      <c r="CF72">
        <v>-1.0876945272525029E-2</v>
      </c>
      <c r="CG72">
        <v>289.99999999999989</v>
      </c>
      <c r="CH72">
        <v>1047.57</v>
      </c>
      <c r="CI72">
        <v>655</v>
      </c>
      <c r="CJ72">
        <v>9989.64</v>
      </c>
      <c r="CK72">
        <v>1065.93</v>
      </c>
      <c r="CL72">
        <v>-18.36</v>
      </c>
      <c r="CZ72">
        <f t="shared" si="88"/>
        <v>1800.24</v>
      </c>
      <c r="DA72">
        <f t="shared" si="89"/>
        <v>1513.386006230462</v>
      </c>
      <c r="DB72">
        <f t="shared" si="90"/>
        <v>0.84065791573926918</v>
      </c>
      <c r="DC72">
        <f t="shared" si="91"/>
        <v>0.16086977737678962</v>
      </c>
      <c r="DD72">
        <v>6</v>
      </c>
      <c r="DE72">
        <v>0.5</v>
      </c>
      <c r="DF72" t="s">
        <v>426</v>
      </c>
      <c r="DG72">
        <v>2</v>
      </c>
      <c r="DH72">
        <v>1689357552.5</v>
      </c>
      <c r="DI72">
        <v>1426.15</v>
      </c>
      <c r="DJ72">
        <v>1499.87</v>
      </c>
      <c r="DK72">
        <v>28.790900000000001</v>
      </c>
      <c r="DL72">
        <v>22.902999999999999</v>
      </c>
      <c r="DM72">
        <v>1425.46</v>
      </c>
      <c r="DN72">
        <v>28.749099999999999</v>
      </c>
      <c r="DO72">
        <v>500.13799999999998</v>
      </c>
      <c r="DP72">
        <v>98.802499999999995</v>
      </c>
      <c r="DQ72">
        <v>0.100148</v>
      </c>
      <c r="DR72">
        <v>31.9206</v>
      </c>
      <c r="DS72">
        <v>32.048099999999998</v>
      </c>
      <c r="DT72">
        <v>999.9</v>
      </c>
      <c r="DU72">
        <v>0</v>
      </c>
      <c r="DV72">
        <v>0</v>
      </c>
      <c r="DW72">
        <v>10007.5</v>
      </c>
      <c r="DX72">
        <v>0</v>
      </c>
      <c r="DY72">
        <v>1715.36</v>
      </c>
      <c r="DZ72">
        <v>-73.719200000000001</v>
      </c>
      <c r="EA72">
        <v>1468.42</v>
      </c>
      <c r="EB72">
        <v>1535.02</v>
      </c>
      <c r="EC72">
        <v>5.88788</v>
      </c>
      <c r="ED72">
        <v>1499.87</v>
      </c>
      <c r="EE72">
        <v>22.902999999999999</v>
      </c>
      <c r="EF72">
        <v>2.8446099999999999</v>
      </c>
      <c r="EG72">
        <v>2.2628699999999999</v>
      </c>
      <c r="EH72">
        <v>23.145299999999999</v>
      </c>
      <c r="EI72">
        <v>19.4145</v>
      </c>
      <c r="EJ72">
        <v>1800.24</v>
      </c>
      <c r="EK72">
        <v>0.97800600000000004</v>
      </c>
      <c r="EL72">
        <v>2.1993700000000001E-2</v>
      </c>
      <c r="EM72">
        <v>0</v>
      </c>
      <c r="EN72">
        <v>681.61500000000001</v>
      </c>
      <c r="EO72">
        <v>5.0005300000000004</v>
      </c>
      <c r="EP72">
        <v>15168.6</v>
      </c>
      <c r="EQ72">
        <v>16037.4</v>
      </c>
      <c r="ER72">
        <v>52.436999999999998</v>
      </c>
      <c r="ES72">
        <v>54.375</v>
      </c>
      <c r="ET72">
        <v>53.25</v>
      </c>
      <c r="EU72">
        <v>53.5</v>
      </c>
      <c r="EV72">
        <v>53.561999999999998</v>
      </c>
      <c r="EW72">
        <v>1755.75</v>
      </c>
      <c r="EX72">
        <v>39.479999999999997</v>
      </c>
      <c r="EY72">
        <v>0</v>
      </c>
      <c r="EZ72">
        <v>107.3999998569489</v>
      </c>
      <c r="FA72">
        <v>0</v>
      </c>
      <c r="FB72">
        <v>681.57892000000004</v>
      </c>
      <c r="FC72">
        <v>-1.1753076902948749</v>
      </c>
      <c r="FD72">
        <v>39.269230940001357</v>
      </c>
      <c r="FE72">
        <v>15165.424000000001</v>
      </c>
      <c r="FF72">
        <v>15</v>
      </c>
      <c r="FG72">
        <v>1689357510.5</v>
      </c>
      <c r="FH72" t="s">
        <v>712</v>
      </c>
      <c r="FI72">
        <v>1689357510.5</v>
      </c>
      <c r="FJ72">
        <v>1689357508.5</v>
      </c>
      <c r="FK72">
        <v>60</v>
      </c>
      <c r="FL72">
        <v>0.27</v>
      </c>
      <c r="FM72">
        <v>-1E-3</v>
      </c>
      <c r="FN72">
        <v>0.66900000000000004</v>
      </c>
      <c r="FO72">
        <v>3.2000000000000001E-2</v>
      </c>
      <c r="FP72">
        <v>1500</v>
      </c>
      <c r="FQ72">
        <v>22</v>
      </c>
      <c r="FR72">
        <v>0.05</v>
      </c>
      <c r="FS72">
        <v>0.02</v>
      </c>
      <c r="FT72">
        <v>54.403331746685318</v>
      </c>
      <c r="FU72">
        <v>-0.77361562967195696</v>
      </c>
      <c r="FV72">
        <v>0.18530432363950361</v>
      </c>
      <c r="FW72">
        <v>1</v>
      </c>
      <c r="FX72">
        <v>0.26324033973311278</v>
      </c>
      <c r="FY72">
        <v>-1.4439738867048199E-3</v>
      </c>
      <c r="FZ72">
        <v>2.023311012109342E-3</v>
      </c>
      <c r="GA72">
        <v>1</v>
      </c>
      <c r="GB72">
        <v>2</v>
      </c>
      <c r="GC72">
        <v>2</v>
      </c>
      <c r="GD72" t="s">
        <v>428</v>
      </c>
      <c r="GE72">
        <v>3.1318600000000001</v>
      </c>
      <c r="GF72">
        <v>2.7675200000000002</v>
      </c>
      <c r="GG72">
        <v>0.207368</v>
      </c>
      <c r="GH72">
        <v>0.21351100000000001</v>
      </c>
      <c r="GI72">
        <v>0.120171</v>
      </c>
      <c r="GJ72">
        <v>0.10265100000000001</v>
      </c>
      <c r="GK72">
        <v>18771.2</v>
      </c>
      <c r="GL72">
        <v>19342.5</v>
      </c>
      <c r="GM72">
        <v>23566.7</v>
      </c>
      <c r="GN72">
        <v>24930.2</v>
      </c>
      <c r="GO72">
        <v>29896.2</v>
      </c>
      <c r="GP72">
        <v>31404.2</v>
      </c>
      <c r="GQ72">
        <v>37585.300000000003</v>
      </c>
      <c r="GR72">
        <v>38824.6</v>
      </c>
      <c r="GS72">
        <v>2.1125500000000001</v>
      </c>
      <c r="GT72">
        <v>1.6805300000000001</v>
      </c>
      <c r="GU72">
        <v>-1.9267200000000002E-2</v>
      </c>
      <c r="GV72">
        <v>0</v>
      </c>
      <c r="GW72">
        <v>32.360500000000002</v>
      </c>
      <c r="GX72">
        <v>999.9</v>
      </c>
      <c r="GY72">
        <v>38.200000000000003</v>
      </c>
      <c r="GZ72">
        <v>41.7</v>
      </c>
      <c r="HA72">
        <v>31.371099999999998</v>
      </c>
      <c r="HB72">
        <v>60.535899999999998</v>
      </c>
      <c r="HC72">
        <v>26.5425</v>
      </c>
      <c r="HD72">
        <v>1</v>
      </c>
      <c r="HE72">
        <v>0.91174299999999997</v>
      </c>
      <c r="HF72">
        <v>4.5975299999999999</v>
      </c>
      <c r="HG72">
        <v>20.300999999999998</v>
      </c>
      <c r="HH72">
        <v>5.2481400000000002</v>
      </c>
      <c r="HI72">
        <v>12.0099</v>
      </c>
      <c r="HJ72">
        <v>4.9775999999999998</v>
      </c>
      <c r="HK72">
        <v>3.2929300000000001</v>
      </c>
      <c r="HL72">
        <v>9999</v>
      </c>
      <c r="HM72">
        <v>9999</v>
      </c>
      <c r="HN72">
        <v>9999</v>
      </c>
      <c r="HO72">
        <v>256.2</v>
      </c>
      <c r="HP72">
        <v>1.8758300000000001</v>
      </c>
      <c r="HQ72">
        <v>1.87676</v>
      </c>
      <c r="HR72">
        <v>1.88293</v>
      </c>
      <c r="HS72">
        <v>1.8861300000000001</v>
      </c>
      <c r="HT72">
        <v>1.8768499999999999</v>
      </c>
      <c r="HU72">
        <v>1.8833899999999999</v>
      </c>
      <c r="HV72">
        <v>1.88232</v>
      </c>
      <c r="HW72">
        <v>1.8857600000000001</v>
      </c>
      <c r="HX72">
        <v>0</v>
      </c>
      <c r="HY72">
        <v>0</v>
      </c>
      <c r="HZ72">
        <v>0</v>
      </c>
      <c r="IA72">
        <v>0</v>
      </c>
      <c r="IB72" t="s">
        <v>429</v>
      </c>
      <c r="IC72" t="s">
        <v>430</v>
      </c>
      <c r="ID72" t="s">
        <v>431</v>
      </c>
      <c r="IE72" t="s">
        <v>431</v>
      </c>
      <c r="IF72" t="s">
        <v>431</v>
      </c>
      <c r="IG72" t="s">
        <v>431</v>
      </c>
      <c r="IH72">
        <v>0</v>
      </c>
      <c r="II72">
        <v>100</v>
      </c>
      <c r="IJ72">
        <v>100</v>
      </c>
      <c r="IK72">
        <v>0.69</v>
      </c>
      <c r="IL72">
        <v>4.1799999999999997E-2</v>
      </c>
      <c r="IM72">
        <v>0.76882392630151397</v>
      </c>
      <c r="IN72">
        <v>-4.2852564239613137E-4</v>
      </c>
      <c r="IO72">
        <v>6.4980710991155998E-7</v>
      </c>
      <c r="IP72">
        <v>-2.7237938963984961E-10</v>
      </c>
      <c r="IQ72">
        <v>-1.794690114676618E-2</v>
      </c>
      <c r="IR72">
        <v>6.6907473102813496E-3</v>
      </c>
      <c r="IS72">
        <v>-3.3673306238274028E-4</v>
      </c>
      <c r="IT72">
        <v>6.1311374003140313E-6</v>
      </c>
      <c r="IU72">
        <v>3</v>
      </c>
      <c r="IV72">
        <v>2101</v>
      </c>
      <c r="IW72">
        <v>1</v>
      </c>
      <c r="IX72">
        <v>32</v>
      </c>
      <c r="IY72">
        <v>0.7</v>
      </c>
      <c r="IZ72">
        <v>0.7</v>
      </c>
      <c r="JA72">
        <v>2.9553199999999999</v>
      </c>
      <c r="JB72">
        <v>2.6855500000000001</v>
      </c>
      <c r="JC72">
        <v>1.6015600000000001</v>
      </c>
      <c r="JD72">
        <v>2.33765</v>
      </c>
      <c r="JE72">
        <v>1.5502899999999999</v>
      </c>
      <c r="JF72">
        <v>2.4035600000000001</v>
      </c>
      <c r="JG72">
        <v>45.318800000000003</v>
      </c>
      <c r="JH72">
        <v>16.224699999999999</v>
      </c>
      <c r="JI72">
        <v>18</v>
      </c>
      <c r="JJ72">
        <v>606.50099999999998</v>
      </c>
      <c r="JK72">
        <v>374.23599999999999</v>
      </c>
      <c r="JL72">
        <v>27.910799999999998</v>
      </c>
      <c r="JM72">
        <v>38.037500000000001</v>
      </c>
      <c r="JN72">
        <v>30.001100000000001</v>
      </c>
      <c r="JO72">
        <v>37.975900000000003</v>
      </c>
      <c r="JP72">
        <v>37.9709</v>
      </c>
      <c r="JQ72">
        <v>59.139600000000002</v>
      </c>
      <c r="JR72">
        <v>35.903599999999997</v>
      </c>
      <c r="JS72">
        <v>0</v>
      </c>
      <c r="JT72">
        <v>27.866800000000001</v>
      </c>
      <c r="JU72">
        <v>1500</v>
      </c>
      <c r="JV72">
        <v>22.910599999999999</v>
      </c>
      <c r="JW72">
        <v>98.013000000000005</v>
      </c>
      <c r="JX72">
        <v>98.225399999999993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2023-07-14T18:01:42Z</dcterms:created>
  <dcterms:modified xsi:type="dcterms:W3CDTF">2023-07-14T19:46:29Z</dcterms:modified>
</cp:coreProperties>
</file>